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worksheets/sheet17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drawings/drawing90.xml" ContentType="application/vnd.openxmlformats-officedocument.drawing+xml"/>
  <Override PartName="/xl/drawings/drawing91.xml" ContentType="application/vnd.openxmlformats-officedocument.drawing+xml"/>
  <Override PartName="/xl/drawings/drawing92.xml" ContentType="application/vnd.openxmlformats-officedocument.drawing+xml"/>
  <Override PartName="/xl/drawings/drawing93.xml" ContentType="application/vnd.openxmlformats-officedocument.drawing+xml"/>
  <Override PartName="/xl/drawings/drawing94.xml" ContentType="application/vnd.openxmlformats-officedocument.drawing+xml"/>
  <Override PartName="/xl/drawings/drawing95.xml" ContentType="application/vnd.openxmlformats-officedocument.drawing+xml"/>
  <Override PartName="/xl/drawings/drawing96.xml" ContentType="application/vnd.openxmlformats-officedocument.drawing+xml"/>
  <Override PartName="/xl/drawings/drawing97.xml" ContentType="application/vnd.openxmlformats-officedocument.drawing+xml"/>
  <Override PartName="/xl/drawings/drawing98.xml" ContentType="application/vnd.openxmlformats-officedocument.drawing+xml"/>
  <Override PartName="/xl/drawings/drawing99.xml" ContentType="application/vnd.openxmlformats-officedocument.drawing+xml"/>
  <Override PartName="/xl/drawings/drawing100.xml" ContentType="application/vnd.openxmlformats-officedocument.drawing+xml"/>
  <Override PartName="/xl/drawings/drawing101.xml" ContentType="application/vnd.openxmlformats-officedocument.drawing+xml"/>
  <Override PartName="/xl/drawings/drawing102.xml" ContentType="application/vnd.openxmlformats-officedocument.drawing+xml"/>
  <Override PartName="/xl/drawings/drawing103.xml" ContentType="application/vnd.openxmlformats-officedocument.drawing+xml"/>
  <Override PartName="/xl/drawings/drawing104.xml" ContentType="application/vnd.openxmlformats-officedocument.drawing+xml"/>
  <Override PartName="/xl/drawings/drawing105.xml" ContentType="application/vnd.openxmlformats-officedocument.drawing+xml"/>
  <Override PartName="/xl/drawings/drawing106.xml" ContentType="application/vnd.openxmlformats-officedocument.drawing+xml"/>
  <Override PartName="/xl/drawings/drawing107.xml" ContentType="application/vnd.openxmlformats-officedocument.drawing+xml"/>
  <Override PartName="/xl/drawings/drawing108.xml" ContentType="application/vnd.openxmlformats-officedocument.drawing+xml"/>
  <Override PartName="/xl/drawings/drawing109.xml" ContentType="application/vnd.openxmlformats-officedocument.drawing+xml"/>
  <Override PartName="/xl/drawings/drawing110.xml" ContentType="application/vnd.openxmlformats-officedocument.drawing+xml"/>
  <Override PartName="/xl/drawings/drawing111.xml" ContentType="application/vnd.openxmlformats-officedocument.drawing+xml"/>
  <Override PartName="/xl/drawings/drawing112.xml" ContentType="application/vnd.openxmlformats-officedocument.drawing+xml"/>
  <Override PartName="/xl/drawings/drawing113.xml" ContentType="application/vnd.openxmlformats-officedocument.drawing+xml"/>
  <Override PartName="/xl/drawings/drawing114.xml" ContentType="application/vnd.openxmlformats-officedocument.drawing+xml"/>
  <Override PartName="/xl/drawings/drawing115.xml" ContentType="application/vnd.openxmlformats-officedocument.drawing+xml"/>
  <Override PartName="/xl/drawings/drawing116.xml" ContentType="application/vnd.openxmlformats-officedocument.drawing+xml"/>
  <Override PartName="/xl/drawings/drawing117.xml" ContentType="application/vnd.openxmlformats-officedocument.drawing+xml"/>
  <Override PartName="/xl/drawings/drawing118.xml" ContentType="application/vnd.openxmlformats-officedocument.drawing+xml"/>
  <Override PartName="/xl/drawings/drawing119.xml" ContentType="application/vnd.openxmlformats-officedocument.drawing+xml"/>
  <Override PartName="/xl/drawings/drawing120.xml" ContentType="application/vnd.openxmlformats-officedocument.drawing+xml"/>
  <Override PartName="/xl/drawings/drawing121.xml" ContentType="application/vnd.openxmlformats-officedocument.drawing+xml"/>
  <Override PartName="/xl/drawings/drawing122.xml" ContentType="application/vnd.openxmlformats-officedocument.drawing+xml"/>
  <Override PartName="/xl/drawings/drawing123.xml" ContentType="application/vnd.openxmlformats-officedocument.drawing+xml"/>
  <Override PartName="/xl/drawings/drawing124.xml" ContentType="application/vnd.openxmlformats-officedocument.drawing+xml"/>
  <Override PartName="/xl/drawings/drawing125.xml" ContentType="application/vnd.openxmlformats-officedocument.drawing+xml"/>
  <Override PartName="/xl/drawings/drawing126.xml" ContentType="application/vnd.openxmlformats-officedocument.drawing+xml"/>
  <Override PartName="/xl/drawings/drawing127.xml" ContentType="application/vnd.openxmlformats-officedocument.drawing+xml"/>
  <Override PartName="/xl/drawings/drawing128.xml" ContentType="application/vnd.openxmlformats-officedocument.drawing+xml"/>
  <Override PartName="/xl/drawings/drawing129.xml" ContentType="application/vnd.openxmlformats-officedocument.drawing+xml"/>
  <Override PartName="/xl/drawings/drawing130.xml" ContentType="application/vnd.openxmlformats-officedocument.drawing+xml"/>
  <Override PartName="/xl/drawings/drawing131.xml" ContentType="application/vnd.openxmlformats-officedocument.drawing+xml"/>
  <Override PartName="/xl/drawings/drawing132.xml" ContentType="application/vnd.openxmlformats-officedocument.drawing+xml"/>
  <Override PartName="/xl/drawings/drawing133.xml" ContentType="application/vnd.openxmlformats-officedocument.drawing+xml"/>
  <Override PartName="/xl/drawings/drawing134.xml" ContentType="application/vnd.openxmlformats-officedocument.drawing+xml"/>
  <Override PartName="/xl/drawings/drawing135.xml" ContentType="application/vnd.openxmlformats-officedocument.drawing+xml"/>
  <Override PartName="/xl/drawings/drawing136.xml" ContentType="application/vnd.openxmlformats-officedocument.drawing+xml"/>
  <Override PartName="/xl/drawings/drawing137.xml" ContentType="application/vnd.openxmlformats-officedocument.drawing+xml"/>
  <Override PartName="/xl/drawings/drawing138.xml" ContentType="application/vnd.openxmlformats-officedocument.drawing+xml"/>
  <Override PartName="/xl/drawings/drawing139.xml" ContentType="application/vnd.openxmlformats-officedocument.drawing+xml"/>
  <Override PartName="/xl/drawings/drawing140.xml" ContentType="application/vnd.openxmlformats-officedocument.drawing+xml"/>
  <Override PartName="/xl/drawings/drawing141.xml" ContentType="application/vnd.openxmlformats-officedocument.drawing+xml"/>
  <Override PartName="/xl/drawings/drawing142.xml" ContentType="application/vnd.openxmlformats-officedocument.drawing+xml"/>
  <Override PartName="/xl/drawings/drawing143.xml" ContentType="application/vnd.openxmlformats-officedocument.drawing+xml"/>
  <Override PartName="/xl/drawings/drawing144.xml" ContentType="application/vnd.openxmlformats-officedocument.drawing+xml"/>
  <Override PartName="/xl/drawings/drawing145.xml" ContentType="application/vnd.openxmlformats-officedocument.drawing+xml"/>
  <Override PartName="/xl/drawings/drawing146.xml" ContentType="application/vnd.openxmlformats-officedocument.drawing+xml"/>
  <Override PartName="/xl/drawings/drawing147.xml" ContentType="application/vnd.openxmlformats-officedocument.drawing+xml"/>
  <Override PartName="/xl/drawings/drawing148.xml" ContentType="application/vnd.openxmlformats-officedocument.drawing+xml"/>
  <Override PartName="/xl/drawings/drawing149.xml" ContentType="application/vnd.openxmlformats-officedocument.drawing+xml"/>
  <Override PartName="/xl/drawings/drawing150.xml" ContentType="application/vnd.openxmlformats-officedocument.drawing+xml"/>
  <Override PartName="/xl/drawings/drawing151.xml" ContentType="application/vnd.openxmlformats-officedocument.drawing+xml"/>
  <Override PartName="/xl/drawings/drawing152.xml" ContentType="application/vnd.openxmlformats-officedocument.drawing+xml"/>
  <Override PartName="/xl/drawings/drawing153.xml" ContentType="application/vnd.openxmlformats-officedocument.drawing+xml"/>
  <Override PartName="/xl/drawings/drawing154.xml" ContentType="application/vnd.openxmlformats-officedocument.drawing+xml"/>
  <Override PartName="/xl/drawings/drawing155.xml" ContentType="application/vnd.openxmlformats-officedocument.drawing+xml"/>
  <Override PartName="/xl/drawings/drawing156.xml" ContentType="application/vnd.openxmlformats-officedocument.drawing+xml"/>
  <Override PartName="/xl/drawings/drawing157.xml" ContentType="application/vnd.openxmlformats-officedocument.drawing+xml"/>
  <Override PartName="/xl/drawings/drawing158.xml" ContentType="application/vnd.openxmlformats-officedocument.drawing+xml"/>
  <Override PartName="/xl/drawings/drawing159.xml" ContentType="application/vnd.openxmlformats-officedocument.drawing+xml"/>
  <Override PartName="/xl/drawings/drawing160.xml" ContentType="application/vnd.openxmlformats-officedocument.drawing+xml"/>
  <Override PartName="/xl/drawings/drawing161.xml" ContentType="application/vnd.openxmlformats-officedocument.drawing+xml"/>
  <Override PartName="/xl/drawings/drawing162.xml" ContentType="application/vnd.openxmlformats-officedocument.drawing+xml"/>
  <Override PartName="/xl/drawings/drawing163.xml" ContentType="application/vnd.openxmlformats-officedocument.drawing+xml"/>
  <Override PartName="/xl/drawings/drawing164.xml" ContentType="application/vnd.openxmlformats-officedocument.drawing+xml"/>
  <Override PartName="/xl/drawings/drawing165.xml" ContentType="application/vnd.openxmlformats-officedocument.drawing+xml"/>
  <Override PartName="/xl/drawings/drawing166.xml" ContentType="application/vnd.openxmlformats-officedocument.drawing+xml"/>
  <Override PartName="/xl/drawings/drawing167.xml" ContentType="application/vnd.openxmlformats-officedocument.drawing+xml"/>
  <Override PartName="/xl/drawings/drawing168.xml" ContentType="application/vnd.openxmlformats-officedocument.drawing+xml"/>
  <Override PartName="/xl/drawings/drawing169.xml" ContentType="application/vnd.openxmlformats-officedocument.drawing+xml"/>
  <Override PartName="/xl/drawings/drawing170.xml" ContentType="application/vnd.openxmlformats-officedocument.drawing+xml"/>
  <Override PartName="/xl/drawings/drawing171.xml" ContentType="application/vnd.openxmlformats-officedocument.drawing+xml"/>
  <Override PartName="/xl/drawings/drawing17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defaultThemeVersion="166925"/>
  <mc:AlternateContent xmlns:mc="http://schemas.openxmlformats.org/markup-compatibility/2006">
    <mc:Choice Requires="x15">
      <x15ac:absPath xmlns:x15ac="http://schemas.microsoft.com/office/spreadsheetml/2010/11/ac" url="D:\Datos_Usuario\A.USUARIO\A. A.Publicaciones\2024\cuadros mensaje\"/>
    </mc:Choice>
  </mc:AlternateContent>
  <xr:revisionPtr revIDLastSave="0" documentId="8_{937E321A-8960-4778-BBB4-0E5C4CC4BF5E}" xr6:coauthVersionLast="47" xr6:coauthVersionMax="47" xr10:uidLastSave="{00000000-0000-0000-0000-000000000000}"/>
  <bookViews>
    <workbookView showSheetTabs="0" xWindow="-120" yWindow="-120" windowWidth="29040" windowHeight="15840" tabRatio="903" xr2:uid="{44DED6A9-6F44-46B9-835A-3CA4D19C2BB3}"/>
  </bookViews>
  <sheets>
    <sheet name="Índice" sheetId="245" r:id="rId1"/>
    <sheet name="Listado capítulo 1" sheetId="246" r:id="rId2"/>
    <sheet name="Listado capítulo 2" sheetId="247" r:id="rId3"/>
    <sheet name="Listado capítulo 3" sheetId="248" r:id="rId4"/>
    <sheet name="Listado capítulo 4" sheetId="249" r:id="rId5"/>
    <sheet name="Listado capítulo 5" sheetId="250" r:id="rId6"/>
    <sheet name="Cuadro 1.1.1" sheetId="110" r:id="rId7"/>
    <sheet name="Cuadro 1.1.2" sheetId="108" r:id="rId8"/>
    <sheet name="Cuadro No 1.2.1" sheetId="425" r:id="rId9"/>
    <sheet name="Cuadro 1.4.1" sheetId="109" r:id="rId10"/>
    <sheet name="Cuadro 1.5.1" sheetId="111" r:id="rId11"/>
    <sheet name="Cuadro 1.5.2" sheetId="112" r:id="rId12"/>
    <sheet name="Cuadro 1.5.3" sheetId="113" r:id="rId13"/>
    <sheet name="Cuadro 1.5.4" sheetId="114" r:id="rId14"/>
    <sheet name="Cuadro 1.5.5" sheetId="115" r:id="rId15"/>
    <sheet name="Cuadro 1.5.6" sheetId="252" r:id="rId16"/>
    <sheet name="Cuadro 1.6.1" sheetId="116" r:id="rId17"/>
    <sheet name="Cuadro 1.6.2" sheetId="117" r:id="rId18"/>
    <sheet name="Cuadro 1.6.3" sheetId="255" r:id="rId19"/>
    <sheet name="Cuadro 1.6.4" sheetId="118" r:id="rId20"/>
    <sheet name="Cuadro 1.6.5" sheetId="119" r:id="rId21"/>
    <sheet name="Cuadro 1.6.6" sheetId="120" r:id="rId22"/>
    <sheet name="Cuadro 1.6.7" sheetId="122" r:id="rId23"/>
    <sheet name="Cuadro No 2.1.1." sheetId="268" r:id="rId24"/>
    <sheet name="Gráfica No. 2.1.1" sheetId="269" r:id="rId25"/>
    <sheet name="Cuadro No 2.1.2" sheetId="270" r:id="rId26"/>
    <sheet name="Gráfica No 2.1.2" sheetId="271" r:id="rId27"/>
    <sheet name="Cuadro No 2.1.3" sheetId="272" r:id="rId28"/>
    <sheet name="Gráfica No 2.1.3 " sheetId="273" r:id="rId29"/>
    <sheet name="Cuadro No 2.1.4" sheetId="274" r:id="rId30"/>
    <sheet name="Gráfica No  2.1.4" sheetId="275" r:id="rId31"/>
    <sheet name="Cuadro No  2.1.5" sheetId="276" r:id="rId32"/>
    <sheet name="Gráfica No  2.1.5" sheetId="277" r:id="rId33"/>
    <sheet name="Gráfica No  2.1.6" sheetId="278" r:id="rId34"/>
    <sheet name="Cuadro No 2.1.6 " sheetId="279" r:id="rId35"/>
    <sheet name="Gráfica No 2.1.7" sheetId="280" r:id="rId36"/>
    <sheet name="Gráfica No 2.1.8" sheetId="281" r:id="rId37"/>
    <sheet name="Gráfica No  2.1.9" sheetId="282" r:id="rId38"/>
    <sheet name="Gráfica No  2.1.10" sheetId="283" r:id="rId39"/>
    <sheet name="Gráfica No 2.2.1" sheetId="332" r:id="rId40"/>
    <sheet name="Cuadro No 2.2.1" sheetId="333" r:id="rId41"/>
    <sheet name="Gráfica No 2.2.2" sheetId="334" r:id="rId42"/>
    <sheet name="Gráfica No 2.2.3" sheetId="335" r:id="rId43"/>
    <sheet name="Cuadro No 2.2.2" sheetId="336" r:id="rId44"/>
    <sheet name="Cuadro No 2.2.3" sheetId="337" r:id="rId45"/>
    <sheet name="Cuadro No 2.2.4" sheetId="338" r:id="rId46"/>
    <sheet name="Cuadro No 2.2.5" sheetId="339" r:id="rId47"/>
    <sheet name="Cuadro No 2.2.6" sheetId="340" r:id="rId48"/>
    <sheet name="Cuadro 2.2.7" sheetId="341" r:id="rId49"/>
    <sheet name="Cuadro 3.2.1" sheetId="309" r:id="rId50"/>
    <sheet name="Cuadro 3.2.2" sheetId="310" r:id="rId51"/>
    <sheet name="Cuadro 3.2.3" sheetId="311" r:id="rId52"/>
    <sheet name="Cuadro 3.2.4" sheetId="288" r:id="rId53"/>
    <sheet name="Cuadro 3.2.5" sheetId="289" r:id="rId54"/>
    <sheet name="Cuadro 3.2.6" sheetId="290" r:id="rId55"/>
    <sheet name="Cuadro 3.2.7" sheetId="291" r:id="rId56"/>
    <sheet name="Cuadro 3.2.8" sheetId="292" r:id="rId57"/>
    <sheet name="Cuadro 3.2.9" sheetId="293" r:id="rId58"/>
    <sheet name="Cuadro No 3.2.10." sheetId="294" r:id="rId59"/>
    <sheet name="Gráfica No 3.2.1." sheetId="295" r:id="rId60"/>
    <sheet name="Cuadro No. 3.2.11." sheetId="296" r:id="rId61"/>
    <sheet name="Cuadro No 3.2.12." sheetId="297" r:id="rId62"/>
    <sheet name="Cuadro No 3.2.13" sheetId="284" r:id="rId63"/>
    <sheet name="Gráfica No 3.2.2" sheetId="285" r:id="rId64"/>
    <sheet name="Cuadro No 3.2.14" sheetId="286" r:id="rId65"/>
    <sheet name="Gráfica No 3.2.3." sheetId="287" r:id="rId66"/>
    <sheet name="Cuadro No 3.2.15." sheetId="302" r:id="rId67"/>
    <sheet name="Gráfica No 3.2.4." sheetId="303" r:id="rId68"/>
    <sheet name="Cuadro No 3.2.16" sheetId="304" r:id="rId69"/>
    <sheet name="Cuadro No 3.2.17" sheetId="305" r:id="rId70"/>
    <sheet name="Cuadro No. 3.2.18" sheetId="306" r:id="rId71"/>
    <sheet name="Cuadro 3.3.1" sheetId="323" r:id="rId72"/>
    <sheet name="Cuadro 3.3.2" sheetId="324" r:id="rId73"/>
    <sheet name="Cuadro 3.3.3" sheetId="325" r:id="rId74"/>
    <sheet name="Cuadro 3.3.4" sheetId="326" r:id="rId75"/>
    <sheet name="Cuadro 3.3.5" sheetId="327" r:id="rId76"/>
    <sheet name="Cuadro 3.3.6" sheetId="328" r:id="rId77"/>
    <sheet name="Cuadro 3.3.7" sheetId="329" r:id="rId78"/>
    <sheet name="Cuadro 3.3.8" sheetId="330" r:id="rId79"/>
    <sheet name="Cuadro 3.3.9" sheetId="331" r:id="rId80"/>
    <sheet name="Cuadro No 3.3.10." sheetId="313" r:id="rId81"/>
    <sheet name="Gráfica No 3.3.1." sheetId="314" r:id="rId82"/>
    <sheet name="Cuadro No 3.3.11." sheetId="315" r:id="rId83"/>
    <sheet name="Cuadro No 3.3.12." sheetId="316" r:id="rId84"/>
    <sheet name="Gráfica No 3.3.2" sheetId="317" r:id="rId85"/>
    <sheet name="Grafica No 3.3.3" sheetId="318" r:id="rId86"/>
    <sheet name="Gráfica No 3.3.4" sheetId="319" r:id="rId87"/>
    <sheet name="Cuadro No 3.3.13." sheetId="320" r:id="rId88"/>
    <sheet name="Cuadro No 3.3.14." sheetId="321" r:id="rId89"/>
    <sheet name="Cuadro No 3.4.1." sheetId="322" r:id="rId90"/>
    <sheet name="Cuadro No 4.1.1" sheetId="365" r:id="rId91"/>
    <sheet name="Gráfica No 4.1.1" sheetId="366" r:id="rId92"/>
    <sheet name="Cuadro No 4.1.2" sheetId="367" r:id="rId93"/>
    <sheet name="Cuadro No 4.1.3" sheetId="368" r:id="rId94"/>
    <sheet name="Cuadro No 4.1.4" sheetId="369" r:id="rId95"/>
    <sheet name="Cuadro No 4.1.5" sheetId="370" r:id="rId96"/>
    <sheet name="Cuadro No  4.1.6" sheetId="371" r:id="rId97"/>
    <sheet name="Cuadro No 4.1.7" sheetId="372" r:id="rId98"/>
    <sheet name="Cuadro No 4.1.8" sheetId="373" r:id="rId99"/>
    <sheet name="Cuadro No 4.1.9" sheetId="374" r:id="rId100"/>
    <sheet name="Cuadro No 4.1.10" sheetId="375" r:id="rId101"/>
    <sheet name="Cuadro No 4.1.11" sheetId="376" r:id="rId102"/>
    <sheet name="Cuadro No 4.1.12" sheetId="377" r:id="rId103"/>
    <sheet name="Cuadro No 4.1.13" sheetId="378" r:id="rId104"/>
    <sheet name="Cuadro No 4.1.14" sheetId="379" r:id="rId105"/>
    <sheet name="Cuadro No 4.1.15" sheetId="380" r:id="rId106"/>
    <sheet name="Cuadro No 4.1.16" sheetId="381" r:id="rId107"/>
    <sheet name="Cuadro No 4.1.17" sheetId="382" r:id="rId108"/>
    <sheet name="Cuadro No 4.1.18" sheetId="383" r:id="rId109"/>
    <sheet name="Cuadro No 4.1.19" sheetId="384" r:id="rId110"/>
    <sheet name="Cuadro No 4.1.20" sheetId="385" r:id="rId111"/>
    <sheet name="Cuadro No 4.1.21" sheetId="386" r:id="rId112"/>
    <sheet name="Cuadro No 4.1.22" sheetId="387" r:id="rId113"/>
    <sheet name="Cuadro No 4.1.23" sheetId="388" r:id="rId114"/>
    <sheet name="Cuadro No 4.1.24" sheetId="389" r:id="rId115"/>
    <sheet name="Cuadro No 4.1.25" sheetId="390" r:id="rId116"/>
    <sheet name="Cuadro No 4.1.26" sheetId="391" r:id="rId117"/>
    <sheet name="Cuadro No 4.1.27" sheetId="392" r:id="rId118"/>
    <sheet name="Cuadro No 4.1.28" sheetId="393" r:id="rId119"/>
    <sheet name="Gráfica No 4.2.1." sheetId="342" r:id="rId120"/>
    <sheet name="Cuadro No 4.2.1" sheetId="343" r:id="rId121"/>
    <sheet name="Cuadro No 4.2.2" sheetId="344" r:id="rId122"/>
    <sheet name="Cuadro No 4.2.3" sheetId="345" r:id="rId123"/>
    <sheet name="Cuadro No 4.2.4" sheetId="346" r:id="rId124"/>
    <sheet name="Cuadro No 4.3.1" sheetId="400" r:id="rId125"/>
    <sheet name="Gráfico No 4.3.1" sheetId="401" r:id="rId126"/>
    <sheet name="Cuadro No 4.3.2" sheetId="402" r:id="rId127"/>
    <sheet name="Cuadro No 4.3.3" sheetId="403" r:id="rId128"/>
    <sheet name="Cuadro No 4.3.4" sheetId="404" r:id="rId129"/>
    <sheet name="Cuadro No 4.3.5" sheetId="405" r:id="rId130"/>
    <sheet name="Cuadro No 4.3.6" sheetId="406" r:id="rId131"/>
    <sheet name="Cuadro No 4.3.7" sheetId="407" r:id="rId132"/>
    <sheet name="Cuadro No 4.3.8" sheetId="408" r:id="rId133"/>
    <sheet name="Cuadro No 4.3.9" sheetId="409" r:id="rId134"/>
    <sheet name="Cuadro No 4.3.10" sheetId="410" r:id="rId135"/>
    <sheet name="Cuadro No 4.3.11" sheetId="411" r:id="rId136"/>
    <sheet name="Cuadro No 4.3.12" sheetId="412" r:id="rId137"/>
    <sheet name="Cuadro No 4.3.13" sheetId="413" r:id="rId138"/>
    <sheet name="Cuadro No 4.3.14" sheetId="414" r:id="rId139"/>
    <sheet name="Cuadro No 4.3.15" sheetId="415" r:id="rId140"/>
    <sheet name="Cuadro No 4.3.16" sheetId="416" r:id="rId141"/>
    <sheet name="Cuadro No 4.3.17" sheetId="417" r:id="rId142"/>
    <sheet name="Cuadro No 4.3.18" sheetId="418" r:id="rId143"/>
    <sheet name="Cuadro No 4.3.19" sheetId="419" r:id="rId144"/>
    <sheet name="Cuadro No 4.3.20" sheetId="420" r:id="rId145"/>
    <sheet name="Cuadro No 4.3.21" sheetId="421" r:id="rId146"/>
    <sheet name="Cuadro No 4.3.22" sheetId="422" r:id="rId147"/>
    <sheet name="Cuadro No 4.3.23" sheetId="423" r:id="rId148"/>
    <sheet name="Cuadro No 4.4.1" sheetId="347" r:id="rId149"/>
    <sheet name="Cuadro No 4.4.2" sheetId="348" r:id="rId150"/>
    <sheet name="Cuadro No 4.4.3" sheetId="349" r:id="rId151"/>
    <sheet name="Cuadro No 4.4.4" sheetId="350" r:id="rId152"/>
    <sheet name="Cuadro No 4.4.5" sheetId="351" r:id="rId153"/>
    <sheet name="Cuadro No 4.4.6" sheetId="352" r:id="rId154"/>
    <sheet name="Cuadro No 4.4.7" sheetId="353" r:id="rId155"/>
    <sheet name="Cuadro No 4.4.8" sheetId="354" r:id="rId156"/>
    <sheet name="Cuadro No 4.4.9" sheetId="355" r:id="rId157"/>
    <sheet name="Cuadro No 4.4.10" sheetId="356" r:id="rId158"/>
    <sheet name="Cuadro No 4.4.11" sheetId="357" r:id="rId159"/>
    <sheet name="Cuadro No 4.4.12" sheetId="358" r:id="rId160"/>
    <sheet name="Gráfico No 4.5.2" sheetId="359" r:id="rId161"/>
    <sheet name="Cuadro No 4.5.2" sheetId="360" r:id="rId162"/>
    <sheet name="Cuadro No 4.5.3" sheetId="361" r:id="rId163"/>
    <sheet name="Cuadro No 4.5.4" sheetId="362" r:id="rId164"/>
    <sheet name="Cuadro No 4.5.5" sheetId="363" r:id="rId165"/>
    <sheet name="Cuadro No 4.5.6." sheetId="364" r:id="rId166"/>
    <sheet name="Gráfica No. 4.6.1." sheetId="312" r:id="rId167"/>
    <sheet name="Cuadro 5.1.1" sheetId="394" r:id="rId168"/>
    <sheet name="Cuadro 5.2.1" sheetId="395" r:id="rId169"/>
    <sheet name="Cuadro 5.2.2" sheetId="396" r:id="rId170"/>
    <sheet name="Cuadro 5.2.3" sheetId="424" r:id="rId171"/>
    <sheet name="Cuadro 5.2.4" sheetId="397" r:id="rId172"/>
  </sheets>
  <definedNames>
    <definedName name="\A" localSheetId="49">#REF!</definedName>
    <definedName name="\A" localSheetId="168">#REF!</definedName>
    <definedName name="\A" localSheetId="170">#REF!</definedName>
    <definedName name="\A" localSheetId="171">#REF!</definedName>
    <definedName name="\A" localSheetId="31">#REF!</definedName>
    <definedName name="\A" localSheetId="8">#REF!</definedName>
    <definedName name="\A" localSheetId="25">#REF!</definedName>
    <definedName name="\A" localSheetId="27">#REF!</definedName>
    <definedName name="\A" localSheetId="29">#REF!</definedName>
    <definedName name="\A" localSheetId="40">#REF!</definedName>
    <definedName name="\A" localSheetId="30">#REF!</definedName>
    <definedName name="\A" localSheetId="32">#REF!</definedName>
    <definedName name="\A" localSheetId="33">#REF!</definedName>
    <definedName name="\A" localSheetId="26">#REF!</definedName>
    <definedName name="\A" localSheetId="28">#REF!</definedName>
    <definedName name="\A" localSheetId="39">#REF!</definedName>
    <definedName name="\a" localSheetId="41">#N/A</definedName>
    <definedName name="\A" localSheetId="42">#REF!</definedName>
    <definedName name="\A">#REF!</definedName>
    <definedName name="\B" localSheetId="31">#REF!</definedName>
    <definedName name="\B" localSheetId="25">#REF!</definedName>
    <definedName name="\B" localSheetId="27">#REF!</definedName>
    <definedName name="\B" localSheetId="29">#REF!</definedName>
    <definedName name="\B" localSheetId="40">#REF!</definedName>
    <definedName name="\B" localSheetId="82">#REF!</definedName>
    <definedName name="\B" localSheetId="30">#REF!</definedName>
    <definedName name="\B" localSheetId="32">#REF!</definedName>
    <definedName name="\B" localSheetId="33">#REF!</definedName>
    <definedName name="\B" localSheetId="26">#REF!</definedName>
    <definedName name="\B" localSheetId="28">#REF!</definedName>
    <definedName name="\B" localSheetId="41">#REF!</definedName>
    <definedName name="\B">#REF!</definedName>
    <definedName name="\c" localSheetId="31">#REF!</definedName>
    <definedName name="\c" localSheetId="25">#REF!</definedName>
    <definedName name="\c" localSheetId="27">#REF!</definedName>
    <definedName name="\c" localSheetId="29">#REF!</definedName>
    <definedName name="\c" localSheetId="40">#REF!</definedName>
    <definedName name="\C" localSheetId="82">#REF!</definedName>
    <definedName name="\c" localSheetId="30">#REF!</definedName>
    <definedName name="\c" localSheetId="32">#REF!</definedName>
    <definedName name="\c" localSheetId="33">#REF!</definedName>
    <definedName name="\c" localSheetId="26">#REF!</definedName>
    <definedName name="\c" localSheetId="28">#REF!</definedName>
    <definedName name="\C" localSheetId="41">#REF!</definedName>
    <definedName name="\c">#REF!</definedName>
    <definedName name="\D" localSheetId="40">#REF!</definedName>
    <definedName name="\D" localSheetId="41">#REF!</definedName>
    <definedName name="\D">#REF!</definedName>
    <definedName name="\E" localSheetId="40">#REF!</definedName>
    <definedName name="\E" localSheetId="41">#REF!</definedName>
    <definedName name="\E">#REF!</definedName>
    <definedName name="\F" localSheetId="40">#REF!</definedName>
    <definedName name="\F" localSheetId="41">#REF!</definedName>
    <definedName name="\F">#REF!</definedName>
    <definedName name="\g">#N/A</definedName>
    <definedName name="\i" localSheetId="40">#REF!</definedName>
    <definedName name="\i" localSheetId="41">#REF!</definedName>
    <definedName name="\i">#REF!</definedName>
    <definedName name="\J" localSheetId="40">#REF!</definedName>
    <definedName name="\J" localSheetId="41">#REF!</definedName>
    <definedName name="\J">#REF!</definedName>
    <definedName name="\K" localSheetId="40">#REF!</definedName>
    <definedName name="\K" localSheetId="41">#REF!</definedName>
    <definedName name="\K">#REF!</definedName>
    <definedName name="\L" localSheetId="49">#REF!</definedName>
    <definedName name="\L" localSheetId="40">#REF!</definedName>
    <definedName name="\L" localSheetId="41">#REF!</definedName>
    <definedName name="\L">#REF!</definedName>
    <definedName name="\M" localSheetId="40">#REF!</definedName>
    <definedName name="\M" localSheetId="41">#REF!</definedName>
    <definedName name="\M">#REF!</definedName>
    <definedName name="\N" localSheetId="40">#REF!</definedName>
    <definedName name="\N" localSheetId="41">#REF!</definedName>
    <definedName name="\N">#REF!</definedName>
    <definedName name="\P" localSheetId="168">#REF!</definedName>
    <definedName name="\P" localSheetId="170">#REF!</definedName>
    <definedName name="\P" localSheetId="171">#REF!</definedName>
    <definedName name="\P" localSheetId="40">#REF!</definedName>
    <definedName name="\P" localSheetId="41">#REF!</definedName>
    <definedName name="\P">#REF!</definedName>
    <definedName name="\r" localSheetId="40">#REF!</definedName>
    <definedName name="\r" localSheetId="41">#REF!</definedName>
    <definedName name="\r">#REF!</definedName>
    <definedName name="\S" localSheetId="40">#REF!</definedName>
    <definedName name="\S" localSheetId="41">#REF!</definedName>
    <definedName name="\S">#REF!</definedName>
    <definedName name="___________________h35" localSheetId="8" hidden="1">{#N/A,#N/A,FALSE,"informes"}</definedName>
    <definedName name="___________________h35" hidden="1">{#N/A,#N/A,FALSE,"informes"}</definedName>
    <definedName name="___________________R" localSheetId="8" hidden="1">{"INGRESOS DOLARES",#N/A,FALSE,"informes"}</definedName>
    <definedName name="___________________R" hidden="1">{"INGRESOS DOLARES",#N/A,FALSE,"informes"}</definedName>
    <definedName name="__________________h35" localSheetId="8" hidden="1">{#N/A,#N/A,FALSE,"informes"}</definedName>
    <definedName name="__________________h35" hidden="1">{#N/A,#N/A,FALSE,"informes"}</definedName>
    <definedName name="__________________R" localSheetId="8" hidden="1">{"INGRESOS DOLARES",#N/A,FALSE,"informes"}</definedName>
    <definedName name="__________________R" hidden="1">{"INGRESOS DOLARES",#N/A,FALSE,"informes"}</definedName>
    <definedName name="_________________h35" localSheetId="8" hidden="1">{#N/A,#N/A,FALSE,"informes"}</definedName>
    <definedName name="_________________h35" hidden="1">{#N/A,#N/A,FALSE,"informes"}</definedName>
    <definedName name="_________________R" localSheetId="8" hidden="1">{"INGRESOS DOLARES",#N/A,FALSE,"informes"}</definedName>
    <definedName name="_________________R" hidden="1">{"INGRESOS DOLARES",#N/A,FALSE,"informes"}</definedName>
    <definedName name="________________h35" localSheetId="8" hidden="1">{#N/A,#N/A,FALSE,"informes"}</definedName>
    <definedName name="________________h35" hidden="1">{#N/A,#N/A,FALSE,"informes"}</definedName>
    <definedName name="________________R" localSheetId="8" hidden="1">{"INGRESOS DOLARES",#N/A,FALSE,"informes"}</definedName>
    <definedName name="________________R" hidden="1">{"INGRESOS DOLARES",#N/A,FALSE,"informes"}</definedName>
    <definedName name="_______________h35" localSheetId="8" hidden="1">{#N/A,#N/A,FALSE,"informes"}</definedName>
    <definedName name="_______________h35" hidden="1">{#N/A,#N/A,FALSE,"informes"}</definedName>
    <definedName name="_______________R" localSheetId="8" hidden="1">{"INGRESOS DOLARES",#N/A,FALSE,"informes"}</definedName>
    <definedName name="_______________R" hidden="1">{"INGRESOS DOLARES",#N/A,FALSE,"informes"}</definedName>
    <definedName name="______________h35" localSheetId="8" hidden="1">{#N/A,#N/A,FALSE,"informes"}</definedName>
    <definedName name="______________h35" hidden="1">{#N/A,#N/A,FALSE,"informes"}</definedName>
    <definedName name="______________R" localSheetId="8" hidden="1">{"INGRESOS DOLARES",#N/A,FALSE,"informes"}</definedName>
    <definedName name="______________R" hidden="1">{"INGRESOS DOLARES",#N/A,FALSE,"informes"}</definedName>
    <definedName name="_____________h35" localSheetId="8" hidden="1">{#N/A,#N/A,FALSE,"informes"}</definedName>
    <definedName name="_____________h35" hidden="1">{#N/A,#N/A,FALSE,"informes"}</definedName>
    <definedName name="_____________R" localSheetId="8" hidden="1">{"INGRESOS DOLARES",#N/A,FALSE,"informes"}</definedName>
    <definedName name="_____________R" hidden="1">{"INGRESOS DOLARES",#N/A,FALSE,"informes"}</definedName>
    <definedName name="____________h35" localSheetId="8" hidden="1">{#N/A,#N/A,FALSE,"informes"}</definedName>
    <definedName name="____________h35" hidden="1">{#N/A,#N/A,FALSE,"informes"}</definedName>
    <definedName name="____________PIB01" localSheetId="41">#REF!</definedName>
    <definedName name="____________PIB01">#REF!</definedName>
    <definedName name="____________PIB02" localSheetId="41">#REF!</definedName>
    <definedName name="____________PIB02">#REF!</definedName>
    <definedName name="____________R" localSheetId="8" hidden="1">{"INGRESOS DOLARES",#N/A,FALSE,"informes"}</definedName>
    <definedName name="____________R" hidden="1">{"INGRESOS DOLARES",#N/A,FALSE,"informes"}</definedName>
    <definedName name="___________h35" localSheetId="8" hidden="1">{#N/A,#N/A,FALSE,"informes"}</definedName>
    <definedName name="___________h35" hidden="1">{#N/A,#N/A,FALSE,"informes"}</definedName>
    <definedName name="___________LI97" localSheetId="41">#REF!</definedName>
    <definedName name="___________LI97">#REF!</definedName>
    <definedName name="___________pib1" localSheetId="41">#REF!</definedName>
    <definedName name="___________pib1">#REF!</definedName>
    <definedName name="___________R" localSheetId="8" hidden="1">{"INGRESOS DOLARES",#N/A,FALSE,"informes"}</definedName>
    <definedName name="___________R" hidden="1">{"INGRESOS DOLARES",#N/A,FALSE,"informes"}</definedName>
    <definedName name="___________var1" localSheetId="41">#REF!</definedName>
    <definedName name="___________var1">#REF!</definedName>
    <definedName name="__________fmi1" localSheetId="41">#REF!</definedName>
    <definedName name="__________fmi1">#REF!</definedName>
    <definedName name="__________fmi2" localSheetId="41">#REF!</definedName>
    <definedName name="__________fmi2">#REF!</definedName>
    <definedName name="__________fmi3" localSheetId="41">#REF!</definedName>
    <definedName name="__________fmi3">#REF!</definedName>
    <definedName name="__________fmi4" localSheetId="41">#REF!</definedName>
    <definedName name="__________fmi4">#REF!</definedName>
    <definedName name="__________h35" localSheetId="8" hidden="1">{#N/A,#N/A,FALSE,"informes"}</definedName>
    <definedName name="__________h35" hidden="1">{#N/A,#N/A,FALSE,"informes"}</definedName>
    <definedName name="__________PIB01" localSheetId="41">#REF!</definedName>
    <definedName name="__________PIB01">#REF!</definedName>
    <definedName name="__________PIB02" localSheetId="41">#REF!</definedName>
    <definedName name="__________PIB02">#REF!</definedName>
    <definedName name="__________PIB95" localSheetId="41">#REF!</definedName>
    <definedName name="__________PIB95">#REF!</definedName>
    <definedName name="__________PIB96" localSheetId="41">#REF!</definedName>
    <definedName name="__________PIB96">#REF!</definedName>
    <definedName name="__________PIB97" localSheetId="41">#REF!</definedName>
    <definedName name="__________PIB97">#REF!</definedName>
    <definedName name="__________PIB98" localSheetId="41">#REF!</definedName>
    <definedName name="__________PIB98">#REF!</definedName>
    <definedName name="__________PIB99" localSheetId="41">#REF!</definedName>
    <definedName name="__________PIB99">#REF!</definedName>
    <definedName name="__________R" localSheetId="8" hidden="1">{"INGRESOS DOLARES",#N/A,FALSE,"informes"}</definedName>
    <definedName name="__________R" hidden="1">{"INGRESOS DOLARES",#N/A,FALSE,"informes"}</definedName>
    <definedName name="__________rez2" localSheetId="41">#REF!</definedName>
    <definedName name="__________rez2">#REF!</definedName>
    <definedName name="__________rez3" localSheetId="41">#REF!</definedName>
    <definedName name="__________rez3">#REF!</definedName>
    <definedName name="__________rez4" localSheetId="41">#REF!</definedName>
    <definedName name="__________rez4">#REF!</definedName>
    <definedName name="_________arp2" localSheetId="41">#REF!</definedName>
    <definedName name="_________arp2">#REF!</definedName>
    <definedName name="_________fmi1" localSheetId="41">#REF!</definedName>
    <definedName name="_________fmi1">#REF!</definedName>
    <definedName name="_________fmi2" localSheetId="41">#REF!</definedName>
    <definedName name="_________fmi2">#REF!</definedName>
    <definedName name="_________fmi3" localSheetId="41">#REF!</definedName>
    <definedName name="_________fmi3">#REF!</definedName>
    <definedName name="_________fmi4" localSheetId="41">#REF!</definedName>
    <definedName name="_________fmi4">#REF!</definedName>
    <definedName name="_________h35" localSheetId="8" hidden="1">{#N/A,#N/A,FALSE,"informes"}</definedName>
    <definedName name="_________h35" hidden="1">{#N/A,#N/A,FALSE,"informes"}</definedName>
    <definedName name="_________ivm2" localSheetId="41">#REF!</definedName>
    <definedName name="_________ivm2">#REF!</definedName>
    <definedName name="_________LI97" localSheetId="41">#REF!</definedName>
    <definedName name="_________LI97">#REF!</definedName>
    <definedName name="_________pib1" localSheetId="41">#REF!</definedName>
    <definedName name="_________pib1">#REF!</definedName>
    <definedName name="_________PIb2000" localSheetId="41">#REF!</definedName>
    <definedName name="_________PIb2000">#REF!</definedName>
    <definedName name="_________PIB93" localSheetId="41">#REF!</definedName>
    <definedName name="_________PIB93">#REF!</definedName>
    <definedName name="_________PIB94" localSheetId="41">#REF!</definedName>
    <definedName name="_________PIB94">#REF!</definedName>
    <definedName name="_________PIB95" localSheetId="41">#REF!</definedName>
    <definedName name="_________PIB95">#REF!</definedName>
    <definedName name="_________PIB96" localSheetId="41">#REF!</definedName>
    <definedName name="_________PIB96">#REF!</definedName>
    <definedName name="_________PIB97" localSheetId="41">#REF!</definedName>
    <definedName name="_________PIB97">#REF!</definedName>
    <definedName name="_________PIB98" localSheetId="41">#REF!</definedName>
    <definedName name="_________PIB98">#REF!</definedName>
    <definedName name="_________PIB99" localSheetId="41">#REF!</definedName>
    <definedName name="_________PIB99">#REF!</definedName>
    <definedName name="_________R" localSheetId="8" hidden="1">{"INGRESOS DOLARES",#N/A,FALSE,"informes"}</definedName>
    <definedName name="_________R" hidden="1">{"INGRESOS DOLARES",#N/A,FALSE,"informes"}</definedName>
    <definedName name="_________rez2" localSheetId="41">#REF!</definedName>
    <definedName name="_________rez2">#REF!</definedName>
    <definedName name="_________rez3" localSheetId="41">#REF!</definedName>
    <definedName name="_________rez3">#REF!</definedName>
    <definedName name="_________rez4" localSheetId="41">#REF!</definedName>
    <definedName name="_________rez4">#REF!</definedName>
    <definedName name="_________var1" localSheetId="41">#REF!</definedName>
    <definedName name="_________var1">#REF!</definedName>
    <definedName name="________arp2" localSheetId="41">#REF!</definedName>
    <definedName name="________arp2">#REF!</definedName>
    <definedName name="________fmi1" localSheetId="41">#REF!</definedName>
    <definedName name="________fmi1">#REF!</definedName>
    <definedName name="________fmi2" localSheetId="41">#REF!</definedName>
    <definedName name="________fmi2">#REF!</definedName>
    <definedName name="________fmi3" localSheetId="41">#REF!</definedName>
    <definedName name="________fmi3">#REF!</definedName>
    <definedName name="________fmi4" localSheetId="41">#REF!</definedName>
    <definedName name="________fmi4">#REF!</definedName>
    <definedName name="________h35" localSheetId="8" hidden="1">{#N/A,#N/A,FALSE,"informes"}</definedName>
    <definedName name="________h35" localSheetId="41" hidden="1">{#N/A,#N/A,FALSE,"informes"}</definedName>
    <definedName name="________h35" hidden="1">{#N/A,#N/A,FALSE,"informes"}</definedName>
    <definedName name="________ivm2" localSheetId="41">#REF!</definedName>
    <definedName name="________ivm2">#REF!</definedName>
    <definedName name="________PIB01" localSheetId="41">#REF!</definedName>
    <definedName name="________PIB01">#REF!</definedName>
    <definedName name="________PIB02" localSheetId="41">#REF!</definedName>
    <definedName name="________PIB02">#REF!</definedName>
    <definedName name="________PIb2000" localSheetId="41">#REF!</definedName>
    <definedName name="________PIb2000">#REF!</definedName>
    <definedName name="________PIB93" localSheetId="41">#REF!</definedName>
    <definedName name="________PIB93">#REF!</definedName>
    <definedName name="________PIB94" localSheetId="41">#REF!</definedName>
    <definedName name="________PIB94">#REF!</definedName>
    <definedName name="________PIB95" localSheetId="41">#REF!</definedName>
    <definedName name="________PIB95">#REF!</definedName>
    <definedName name="________PIB96" localSheetId="41">#REF!</definedName>
    <definedName name="________PIB96">#REF!</definedName>
    <definedName name="________PIB97" localSheetId="41">#REF!</definedName>
    <definedName name="________PIB97">#REF!</definedName>
    <definedName name="________PIB98" localSheetId="41">#REF!</definedName>
    <definedName name="________PIB98">#REF!</definedName>
    <definedName name="________PIB99" localSheetId="41">#REF!</definedName>
    <definedName name="________PIB99">#REF!</definedName>
    <definedName name="________R" localSheetId="8" hidden="1">{"INGRESOS DOLARES",#N/A,FALSE,"informes"}</definedName>
    <definedName name="________R" localSheetId="41" hidden="1">{"INGRESOS DOLARES",#N/A,FALSE,"informes"}</definedName>
    <definedName name="________R" hidden="1">{"INGRESOS DOLARES",#N/A,FALSE,"informes"}</definedName>
    <definedName name="________res1" localSheetId="41">#REF!</definedName>
    <definedName name="________res1">#REF!</definedName>
    <definedName name="________res2" localSheetId="41">#REF!</definedName>
    <definedName name="________res2">#REF!</definedName>
    <definedName name="________rez2" localSheetId="41">#REF!</definedName>
    <definedName name="________rez2">#REF!</definedName>
    <definedName name="________rez3" localSheetId="41">#REF!</definedName>
    <definedName name="________rez3">#REF!</definedName>
    <definedName name="________rez4" localSheetId="41">#REF!</definedName>
    <definedName name="________rez4">#REF!</definedName>
    <definedName name="_______arp2" localSheetId="41">#REF!</definedName>
    <definedName name="_______arp2">#REF!</definedName>
    <definedName name="_______Csf27" localSheetId="41">#REF!</definedName>
    <definedName name="_______Csf27">#REF!</definedName>
    <definedName name="_______fmi1" localSheetId="41">#REF!</definedName>
    <definedName name="_______fmi1">#REF!</definedName>
    <definedName name="_______fmi2" localSheetId="41">#REF!</definedName>
    <definedName name="_______fmi2">#REF!</definedName>
    <definedName name="_______fmi3" localSheetId="41">#REF!</definedName>
    <definedName name="_______fmi3">#REF!</definedName>
    <definedName name="_______fmi4" localSheetId="41">#REF!</definedName>
    <definedName name="_______fmi4">#REF!</definedName>
    <definedName name="_______h35" localSheetId="8" hidden="1">{#N/A,#N/A,FALSE,"informes"}</definedName>
    <definedName name="_______h35" localSheetId="41" hidden="1">{#N/A,#N/A,FALSE,"informes"}</definedName>
    <definedName name="_______h35" hidden="1">{#N/A,#N/A,FALSE,"informes"}</definedName>
    <definedName name="_______ivm2" localSheetId="41">#REF!</definedName>
    <definedName name="_______ivm2">#REF!</definedName>
    <definedName name="_______LI97" localSheetId="41">#REF!</definedName>
    <definedName name="_______LI97">#REF!</definedName>
    <definedName name="_______PAC29" localSheetId="41">#REF!</definedName>
    <definedName name="_______PAC29">#REF!</definedName>
    <definedName name="_______PIB01" localSheetId="41">#REF!</definedName>
    <definedName name="_______PIB01">#REF!</definedName>
    <definedName name="_______PIB02" localSheetId="41">#REF!</definedName>
    <definedName name="_______PIB02">#REF!</definedName>
    <definedName name="_______pib1" localSheetId="41">#REF!</definedName>
    <definedName name="_______pib1">#REF!</definedName>
    <definedName name="_______PIb2000" localSheetId="41">#REF!</definedName>
    <definedName name="_______PIb2000">#REF!</definedName>
    <definedName name="_______PIB93" localSheetId="41">#REF!</definedName>
    <definedName name="_______PIB93">#REF!</definedName>
    <definedName name="_______PIB94" localSheetId="41">#REF!</definedName>
    <definedName name="_______PIB94">#REF!</definedName>
    <definedName name="_______PIB95" localSheetId="41">#REF!</definedName>
    <definedName name="_______PIB95">#REF!</definedName>
    <definedName name="_______PIB96" localSheetId="41">#REF!</definedName>
    <definedName name="_______PIB96">#REF!</definedName>
    <definedName name="_______PIB97" localSheetId="41">#REF!</definedName>
    <definedName name="_______PIB97">#REF!</definedName>
    <definedName name="_______PIB98" localSheetId="41">#REF!</definedName>
    <definedName name="_______PIB98">#REF!</definedName>
    <definedName name="_______PIB99" localSheetId="41">#REF!</definedName>
    <definedName name="_______PIB99">#REF!</definedName>
    <definedName name="_______R" localSheetId="8" hidden="1">{"INGRESOS DOLARES",#N/A,FALSE,"informes"}</definedName>
    <definedName name="_______R" localSheetId="41" hidden="1">{"INGRESOS DOLARES",#N/A,FALSE,"informes"}</definedName>
    <definedName name="_______R" hidden="1">{"INGRESOS DOLARES",#N/A,FALSE,"informes"}</definedName>
    <definedName name="_______res1" localSheetId="41">#REF!</definedName>
    <definedName name="_______res1">#REF!</definedName>
    <definedName name="_______res2" localSheetId="41">#REF!</definedName>
    <definedName name="_______res2">#REF!</definedName>
    <definedName name="_______rez2" localSheetId="41">#REF!</definedName>
    <definedName name="_______rez2">#REF!</definedName>
    <definedName name="_______rez3" localSheetId="41">#REF!</definedName>
    <definedName name="_______rez3">#REF!</definedName>
    <definedName name="_______rez4" localSheetId="41">#REF!</definedName>
    <definedName name="_______rez4">#REF!</definedName>
    <definedName name="_______TC91" localSheetId="41">#REF!</definedName>
    <definedName name="_______TC91">#REF!</definedName>
    <definedName name="_______var1" localSheetId="41">#REF!</definedName>
    <definedName name="_______var1">#REF!</definedName>
    <definedName name="______arp2" localSheetId="41">#REF!</definedName>
    <definedName name="______arp2">#REF!</definedName>
    <definedName name="______Csf27" localSheetId="41">#REF!</definedName>
    <definedName name="______Csf27">#REF!</definedName>
    <definedName name="______fmi1" localSheetId="41">#REF!</definedName>
    <definedName name="______fmi1">#REF!</definedName>
    <definedName name="______fmi2" localSheetId="41">#REF!</definedName>
    <definedName name="______fmi2">#REF!</definedName>
    <definedName name="______fmi3" localSheetId="41">#REF!</definedName>
    <definedName name="______fmi3">#REF!</definedName>
    <definedName name="______fmi4" localSheetId="41">#REF!</definedName>
    <definedName name="______fmi4">#REF!</definedName>
    <definedName name="______h35" localSheetId="8" hidden="1">{#N/A,#N/A,FALSE,"informes"}</definedName>
    <definedName name="______h35" localSheetId="82" hidden="1">{#N/A,#N/A,FALSE,"informes"}</definedName>
    <definedName name="______h35" localSheetId="41" hidden="1">{#N/A,#N/A,FALSE,"informes"}</definedName>
    <definedName name="______h35" hidden="1">{#N/A,#N/A,FALSE,"informes"}</definedName>
    <definedName name="______ivm2" localSheetId="41">#REF!</definedName>
    <definedName name="______ivm2">#REF!</definedName>
    <definedName name="______LI97" localSheetId="41">#REF!</definedName>
    <definedName name="______LI97">#REF!</definedName>
    <definedName name="______PAC29" localSheetId="41">#REF!</definedName>
    <definedName name="______PAC29">#REF!</definedName>
    <definedName name="______PIB01" localSheetId="41">#REF!</definedName>
    <definedName name="______PIB01">#REF!</definedName>
    <definedName name="______PIB02" localSheetId="41">#REF!</definedName>
    <definedName name="______PIB02">#REF!</definedName>
    <definedName name="______pib1" localSheetId="41">#REF!</definedName>
    <definedName name="______pib1">#REF!</definedName>
    <definedName name="______PIb2000" localSheetId="41">#REF!</definedName>
    <definedName name="______PIb2000">#REF!</definedName>
    <definedName name="______PIB93" localSheetId="41">#REF!</definedName>
    <definedName name="______PIB93">#REF!</definedName>
    <definedName name="______PIB94" localSheetId="41">#REF!</definedName>
    <definedName name="______PIB94">#REF!</definedName>
    <definedName name="______PIB95" localSheetId="41">#REF!</definedName>
    <definedName name="______PIB95">#REF!</definedName>
    <definedName name="______PIB96" localSheetId="41">#REF!</definedName>
    <definedName name="______PIB96">#REF!</definedName>
    <definedName name="______PIB97" localSheetId="41">#REF!</definedName>
    <definedName name="______PIB97">#REF!</definedName>
    <definedName name="______PIB98" localSheetId="41">#REF!</definedName>
    <definedName name="______PIB98">#REF!</definedName>
    <definedName name="______PIB99" localSheetId="41">#REF!</definedName>
    <definedName name="______PIB99">#REF!</definedName>
    <definedName name="______R" localSheetId="8" hidden="1">{"INGRESOS DOLARES",#N/A,FALSE,"informes"}</definedName>
    <definedName name="______R" localSheetId="82" hidden="1">{"INGRESOS DOLARES",#N/A,FALSE,"informes"}</definedName>
    <definedName name="______R" localSheetId="41" hidden="1">{"INGRESOS DOLARES",#N/A,FALSE,"informes"}</definedName>
    <definedName name="______R" hidden="1">{"INGRESOS DOLARES",#N/A,FALSE,"informes"}</definedName>
    <definedName name="______res1" localSheetId="41">#REF!</definedName>
    <definedName name="______res1">#REF!</definedName>
    <definedName name="______res2" localSheetId="41">#REF!</definedName>
    <definedName name="______res2">#REF!</definedName>
    <definedName name="______rez2" localSheetId="41">#REF!</definedName>
    <definedName name="______rez2">#REF!</definedName>
    <definedName name="______rez3" localSheetId="41">#REF!</definedName>
    <definedName name="______rez3">#REF!</definedName>
    <definedName name="______rez4" localSheetId="41">#REF!</definedName>
    <definedName name="______rez4">#REF!</definedName>
    <definedName name="______TC91" localSheetId="41">#REF!</definedName>
    <definedName name="______TC91">#REF!</definedName>
    <definedName name="______var1" localSheetId="41">#REF!</definedName>
    <definedName name="______var1">#REF!</definedName>
    <definedName name="_____arp2" localSheetId="41">#REF!</definedName>
    <definedName name="_____arp2">#REF!</definedName>
    <definedName name="_____Csf27" localSheetId="41">#REF!</definedName>
    <definedName name="_____Csf27">#REF!</definedName>
    <definedName name="_____fmi1" localSheetId="41">#REF!</definedName>
    <definedName name="_____fmi1">#REF!</definedName>
    <definedName name="_____fmi2" localSheetId="41">#REF!</definedName>
    <definedName name="_____fmi2">#REF!</definedName>
    <definedName name="_____fmi3" localSheetId="41">#REF!</definedName>
    <definedName name="_____fmi3">#REF!</definedName>
    <definedName name="_____fmi4" localSheetId="41">#REF!</definedName>
    <definedName name="_____fmi4">#REF!</definedName>
    <definedName name="_____h35" localSheetId="31" hidden="1">{#N/A,#N/A,FALSE,"informes"}</definedName>
    <definedName name="_____h35" localSheetId="8" hidden="1">{#N/A,#N/A,FALSE,"informes"}</definedName>
    <definedName name="_____h35" localSheetId="25" hidden="1">{#N/A,#N/A,FALSE,"informes"}</definedName>
    <definedName name="_____h35" localSheetId="27" hidden="1">{#N/A,#N/A,FALSE,"informes"}</definedName>
    <definedName name="_____h35" localSheetId="29" hidden="1">{#N/A,#N/A,FALSE,"informes"}</definedName>
    <definedName name="_____h35" localSheetId="40" hidden="1">{#N/A,#N/A,FALSE,"informes"}</definedName>
    <definedName name="_____h35" localSheetId="82" hidden="1">{#N/A,#N/A,FALSE,"informes"}</definedName>
    <definedName name="_____h35" localSheetId="30" hidden="1">{#N/A,#N/A,FALSE,"informes"}</definedName>
    <definedName name="_____h35" localSheetId="32" hidden="1">{#N/A,#N/A,FALSE,"informes"}</definedName>
    <definedName name="_____h35" localSheetId="33" hidden="1">{#N/A,#N/A,FALSE,"informes"}</definedName>
    <definedName name="_____h35" localSheetId="26" hidden="1">{#N/A,#N/A,FALSE,"informes"}</definedName>
    <definedName name="_____h35" localSheetId="28" hidden="1">{#N/A,#N/A,FALSE,"informes"}</definedName>
    <definedName name="_____h35" localSheetId="41" hidden="1">{#N/A,#N/A,FALSE,"informes"}</definedName>
    <definedName name="_____h35" hidden="1">{#N/A,#N/A,FALSE,"informes"}</definedName>
    <definedName name="_____ivm2" localSheetId="41">#REF!</definedName>
    <definedName name="_____ivm2">#REF!</definedName>
    <definedName name="_____LI97" localSheetId="41">#REF!</definedName>
    <definedName name="_____LI97">#REF!</definedName>
    <definedName name="_____PAC29" localSheetId="41">#REF!</definedName>
    <definedName name="_____PAC29">#REF!</definedName>
    <definedName name="_____PIB01" localSheetId="41">#REF!</definedName>
    <definedName name="_____PIB01">#REF!</definedName>
    <definedName name="_____PIB02" localSheetId="41">#REF!</definedName>
    <definedName name="_____PIB02">#REF!</definedName>
    <definedName name="_____pib1" localSheetId="41">#REF!</definedName>
    <definedName name="_____pib1">#REF!</definedName>
    <definedName name="_____PIb2000" localSheetId="41">#REF!</definedName>
    <definedName name="_____PIb2000">#REF!</definedName>
    <definedName name="_____PIB93" localSheetId="41">#REF!</definedName>
    <definedName name="_____PIB93">#REF!</definedName>
    <definedName name="_____PIB94" localSheetId="41">#REF!</definedName>
    <definedName name="_____PIB94">#REF!</definedName>
    <definedName name="_____PIB95" localSheetId="41">#REF!</definedName>
    <definedName name="_____PIB95">#REF!</definedName>
    <definedName name="_____PIB96" localSheetId="41">#REF!</definedName>
    <definedName name="_____PIB96">#REF!</definedName>
    <definedName name="_____PIB97" localSheetId="41">#REF!</definedName>
    <definedName name="_____PIB97">#REF!</definedName>
    <definedName name="_____PIB98" localSheetId="41">#REF!</definedName>
    <definedName name="_____PIB98">#REF!</definedName>
    <definedName name="_____PIB99" localSheetId="41">#REF!</definedName>
    <definedName name="_____PIB99">#REF!</definedName>
    <definedName name="_____R" localSheetId="31" hidden="1">{"INGRESOS DOLARES",#N/A,FALSE,"informes"}</definedName>
    <definedName name="_____R" localSheetId="8" hidden="1">{"INGRESOS DOLARES",#N/A,FALSE,"informes"}</definedName>
    <definedName name="_____R" localSheetId="25" hidden="1">{"INGRESOS DOLARES",#N/A,FALSE,"informes"}</definedName>
    <definedName name="_____R" localSheetId="27" hidden="1">{"INGRESOS DOLARES",#N/A,FALSE,"informes"}</definedName>
    <definedName name="_____R" localSheetId="29" hidden="1">{"INGRESOS DOLARES",#N/A,FALSE,"informes"}</definedName>
    <definedName name="_____R" localSheetId="40" hidden="1">{"INGRESOS DOLARES",#N/A,FALSE,"informes"}</definedName>
    <definedName name="_____R" localSheetId="82" hidden="1">{"INGRESOS DOLARES",#N/A,FALSE,"informes"}</definedName>
    <definedName name="_____R" localSheetId="30" hidden="1">{"INGRESOS DOLARES",#N/A,FALSE,"informes"}</definedName>
    <definedName name="_____R" localSheetId="32" hidden="1">{"INGRESOS DOLARES",#N/A,FALSE,"informes"}</definedName>
    <definedName name="_____R" localSheetId="33" hidden="1">{"INGRESOS DOLARES",#N/A,FALSE,"informes"}</definedName>
    <definedName name="_____R" localSheetId="26" hidden="1">{"INGRESOS DOLARES",#N/A,FALSE,"informes"}</definedName>
    <definedName name="_____R" localSheetId="28" hidden="1">{"INGRESOS DOLARES",#N/A,FALSE,"informes"}</definedName>
    <definedName name="_____R" localSheetId="41" hidden="1">{"INGRESOS DOLARES",#N/A,FALSE,"informes"}</definedName>
    <definedName name="_____R" hidden="1">{"INGRESOS DOLARES",#N/A,FALSE,"informes"}</definedName>
    <definedName name="_____res1" localSheetId="41">#REF!</definedName>
    <definedName name="_____res1">#REF!</definedName>
    <definedName name="_____res2" localSheetId="41">#REF!</definedName>
    <definedName name="_____res2">#REF!</definedName>
    <definedName name="_____rez2" localSheetId="41">#REF!</definedName>
    <definedName name="_____rez2">#REF!</definedName>
    <definedName name="_____rez3" localSheetId="41">#REF!</definedName>
    <definedName name="_____rez3">#REF!</definedName>
    <definedName name="_____rez4" localSheetId="41">#REF!</definedName>
    <definedName name="_____rez4">#REF!</definedName>
    <definedName name="_____TC91" localSheetId="41">#REF!</definedName>
    <definedName name="_____TC91">#REF!</definedName>
    <definedName name="_____var1" localSheetId="41">#REF!</definedName>
    <definedName name="_____var1">#REF!</definedName>
    <definedName name="____arp2" localSheetId="41">#REF!</definedName>
    <definedName name="____arp2">#REF!</definedName>
    <definedName name="____cap1991" localSheetId="41">#REF!</definedName>
    <definedName name="____cap1991">#REF!</definedName>
    <definedName name="____Csf27" localSheetId="41">#REF!</definedName>
    <definedName name="____Csf27">#REF!</definedName>
    <definedName name="____fmi1" localSheetId="41">#REF!</definedName>
    <definedName name="____fmi1">#REF!</definedName>
    <definedName name="____fmi2" localSheetId="41">#REF!</definedName>
    <definedName name="____fmi2">#REF!</definedName>
    <definedName name="____fmi3" localSheetId="41">#REF!</definedName>
    <definedName name="____fmi3">#REF!</definedName>
    <definedName name="____fmi4" localSheetId="41">#REF!</definedName>
    <definedName name="____fmi4">#REF!</definedName>
    <definedName name="____h35" localSheetId="31" hidden="1">{#N/A,#N/A,FALSE,"informes"}</definedName>
    <definedName name="____h35" localSheetId="8" hidden="1">{#N/A,#N/A,FALSE,"informes"}</definedName>
    <definedName name="____h35" localSheetId="25" hidden="1">{#N/A,#N/A,FALSE,"informes"}</definedName>
    <definedName name="____h35" localSheetId="27" hidden="1">{#N/A,#N/A,FALSE,"informes"}</definedName>
    <definedName name="____h35" localSheetId="29" hidden="1">{#N/A,#N/A,FALSE,"informes"}</definedName>
    <definedName name="____h35" localSheetId="40" hidden="1">{#N/A,#N/A,FALSE,"informes"}</definedName>
    <definedName name="____h35" localSheetId="82" hidden="1">{#N/A,#N/A,FALSE,"informes"}</definedName>
    <definedName name="____h35" localSheetId="30" hidden="1">{#N/A,#N/A,FALSE,"informes"}</definedName>
    <definedName name="____h35" localSheetId="32" hidden="1">{#N/A,#N/A,FALSE,"informes"}</definedName>
    <definedName name="____h35" localSheetId="33" hidden="1">{#N/A,#N/A,FALSE,"informes"}</definedName>
    <definedName name="____h35" localSheetId="26" hidden="1">{#N/A,#N/A,FALSE,"informes"}</definedName>
    <definedName name="____h35" localSheetId="28" hidden="1">{#N/A,#N/A,FALSE,"informes"}</definedName>
    <definedName name="____h35" localSheetId="41" hidden="1">{#N/A,#N/A,FALSE,"informes"}</definedName>
    <definedName name="____h35" hidden="1">{#N/A,#N/A,FALSE,"informes"}</definedName>
    <definedName name="____IPC02" localSheetId="41">#REF!</definedName>
    <definedName name="____IPC02">#REF!</definedName>
    <definedName name="____IPC03" localSheetId="41">#REF!</definedName>
    <definedName name="____IPC03">#REF!</definedName>
    <definedName name="____IPC04" localSheetId="41">#REF!</definedName>
    <definedName name="____IPC04">#REF!</definedName>
    <definedName name="____IPC05" localSheetId="41">#REF!</definedName>
    <definedName name="____IPC05">#REF!</definedName>
    <definedName name="____IPC06" localSheetId="41">#REF!</definedName>
    <definedName name="____IPC06">#REF!</definedName>
    <definedName name="____IPC07" localSheetId="41">#REF!</definedName>
    <definedName name="____IPC07">#REF!</definedName>
    <definedName name="____ivm2" localSheetId="41">#REF!</definedName>
    <definedName name="____ivm2">#REF!</definedName>
    <definedName name="____LI97" localSheetId="41">#REF!</definedName>
    <definedName name="____LI97">#REF!</definedName>
    <definedName name="____MET89" localSheetId="41">#REF!</definedName>
    <definedName name="____MET89">#REF!</definedName>
    <definedName name="____MET90" localSheetId="41">#REF!</definedName>
    <definedName name="____MET90">#REF!</definedName>
    <definedName name="____MET91" localSheetId="41">#REF!</definedName>
    <definedName name="____MET91">#REF!</definedName>
    <definedName name="____MET92" localSheetId="41">#REF!</definedName>
    <definedName name="____MET92">#REF!</definedName>
    <definedName name="____MET93" localSheetId="41">#REF!</definedName>
    <definedName name="____MET93">#REF!</definedName>
    <definedName name="____MET94" localSheetId="41">#REF!</definedName>
    <definedName name="____MET94">#REF!</definedName>
    <definedName name="____PAC29" localSheetId="41">#REF!</definedName>
    <definedName name="____PAC29">#REF!</definedName>
    <definedName name="____PAG1">#N/A</definedName>
    <definedName name="____PIB01" localSheetId="41">#REF!</definedName>
    <definedName name="____PIB01">#REF!</definedName>
    <definedName name="____PIB02" localSheetId="41">#REF!</definedName>
    <definedName name="____PIB02">#REF!</definedName>
    <definedName name="____pib1" localSheetId="41">#REF!</definedName>
    <definedName name="____pib1">#REF!</definedName>
    <definedName name="____PIb2000" localSheetId="41">#REF!</definedName>
    <definedName name="____PIb2000">#REF!</definedName>
    <definedName name="____PIB93" localSheetId="41">#REF!</definedName>
    <definedName name="____PIB93">#REF!</definedName>
    <definedName name="____PIB94" localSheetId="41">#REF!</definedName>
    <definedName name="____PIB94">#REF!</definedName>
    <definedName name="____PIB95" localSheetId="41">#REF!</definedName>
    <definedName name="____PIB95">#REF!</definedName>
    <definedName name="____PIB96" localSheetId="41">#REF!</definedName>
    <definedName name="____PIB96">#REF!</definedName>
    <definedName name="____PIB97" localSheetId="41">#REF!</definedName>
    <definedName name="____PIB97">#REF!</definedName>
    <definedName name="____PIB98" localSheetId="41">#REF!</definedName>
    <definedName name="____PIB98">#REF!</definedName>
    <definedName name="____PIB99" localSheetId="41">#REF!</definedName>
    <definedName name="____PIB99">#REF!</definedName>
    <definedName name="____R" localSheetId="31" hidden="1">{"INGRESOS DOLARES",#N/A,FALSE,"informes"}</definedName>
    <definedName name="____R" localSheetId="8" hidden="1">{"INGRESOS DOLARES",#N/A,FALSE,"informes"}</definedName>
    <definedName name="____R" localSheetId="25" hidden="1">{"INGRESOS DOLARES",#N/A,FALSE,"informes"}</definedName>
    <definedName name="____R" localSheetId="27" hidden="1">{"INGRESOS DOLARES",#N/A,FALSE,"informes"}</definedName>
    <definedName name="____R" localSheetId="29" hidden="1">{"INGRESOS DOLARES",#N/A,FALSE,"informes"}</definedName>
    <definedName name="____R" localSheetId="40" hidden="1">{"INGRESOS DOLARES",#N/A,FALSE,"informes"}</definedName>
    <definedName name="____R" localSheetId="82" hidden="1">{"INGRESOS DOLARES",#N/A,FALSE,"informes"}</definedName>
    <definedName name="____R" localSheetId="30" hidden="1">{"INGRESOS DOLARES",#N/A,FALSE,"informes"}</definedName>
    <definedName name="____R" localSheetId="32" hidden="1">{"INGRESOS DOLARES",#N/A,FALSE,"informes"}</definedName>
    <definedName name="____R" localSheetId="33" hidden="1">{"INGRESOS DOLARES",#N/A,FALSE,"informes"}</definedName>
    <definedName name="____R" localSheetId="26" hidden="1">{"INGRESOS DOLARES",#N/A,FALSE,"informes"}</definedName>
    <definedName name="____R" localSheetId="28" hidden="1">{"INGRESOS DOLARES",#N/A,FALSE,"informes"}</definedName>
    <definedName name="____R" localSheetId="41" hidden="1">{"INGRESOS DOLARES",#N/A,FALSE,"informes"}</definedName>
    <definedName name="____R" hidden="1">{"INGRESOS DOLARES",#N/A,FALSE,"informes"}</definedName>
    <definedName name="____re23" localSheetId="41">#REF!</definedName>
    <definedName name="____re23">#REF!</definedName>
    <definedName name="____res1" localSheetId="41">#REF!</definedName>
    <definedName name="____res1">#REF!</definedName>
    <definedName name="____res2" localSheetId="41">#REF!</definedName>
    <definedName name="____res2">#REF!</definedName>
    <definedName name="____rez2" localSheetId="41">#REF!</definedName>
    <definedName name="____rez2">#REF!</definedName>
    <definedName name="____rez3" localSheetId="41">#REF!</definedName>
    <definedName name="____rez3">#REF!</definedName>
    <definedName name="____rez4" localSheetId="41">#REF!</definedName>
    <definedName name="____rez4">#REF!</definedName>
    <definedName name="____TC91" localSheetId="41">#REF!</definedName>
    <definedName name="____TC91">#REF!</definedName>
    <definedName name="____var1" localSheetId="41">#REF!</definedName>
    <definedName name="____var1">#REF!</definedName>
    <definedName name="___arp2" localSheetId="168">#REF!</definedName>
    <definedName name="___arp2" localSheetId="40">#REF!</definedName>
    <definedName name="___arp2" localSheetId="41">#REF!</definedName>
    <definedName name="___arp2">#REF!</definedName>
    <definedName name="___cap1991" localSheetId="41">#REF!</definedName>
    <definedName name="___cap1991">#REF!</definedName>
    <definedName name="___Csf27" localSheetId="40">#REF!</definedName>
    <definedName name="___Csf27" localSheetId="41">#REF!</definedName>
    <definedName name="___Csf27">#REF!</definedName>
    <definedName name="___fmi1" localSheetId="168">#REF!</definedName>
    <definedName name="___fmi1" localSheetId="40">#REF!</definedName>
    <definedName name="___fmi1" localSheetId="41">#REF!</definedName>
    <definedName name="___fmi1">#REF!</definedName>
    <definedName name="___fmi2" localSheetId="168">#REF!</definedName>
    <definedName name="___fmi2" localSheetId="40">#REF!</definedName>
    <definedName name="___fmi2" localSheetId="41">#REF!</definedName>
    <definedName name="___fmi2">#REF!</definedName>
    <definedName name="___fmi3" localSheetId="168">#REF!</definedName>
    <definedName name="___fmi3" localSheetId="40">#REF!</definedName>
    <definedName name="___fmi3" localSheetId="41">#REF!</definedName>
    <definedName name="___fmi3">#REF!</definedName>
    <definedName name="___fmi4" localSheetId="168">#REF!</definedName>
    <definedName name="___fmi4" localSheetId="40">#REF!</definedName>
    <definedName name="___fmi4" localSheetId="41">#REF!</definedName>
    <definedName name="___fmi4">#REF!</definedName>
    <definedName name="___h35" localSheetId="31" hidden="1">{#N/A,#N/A,FALSE,"informes"}</definedName>
    <definedName name="___h35" localSheetId="8" hidden="1">{#N/A,#N/A,FALSE,"informes"}</definedName>
    <definedName name="___h35" localSheetId="25" hidden="1">{#N/A,#N/A,FALSE,"informes"}</definedName>
    <definedName name="___h35" localSheetId="27" hidden="1">{#N/A,#N/A,FALSE,"informes"}</definedName>
    <definedName name="___h35" localSheetId="29" hidden="1">{#N/A,#N/A,FALSE,"informes"}</definedName>
    <definedName name="___h35" localSheetId="40" hidden="1">{#N/A,#N/A,FALSE,"informes"}</definedName>
    <definedName name="___h35" localSheetId="82" hidden="1">{#N/A,#N/A,FALSE,"informes"}</definedName>
    <definedName name="___h35" localSheetId="30" hidden="1">{#N/A,#N/A,FALSE,"informes"}</definedName>
    <definedName name="___h35" localSheetId="32" hidden="1">{#N/A,#N/A,FALSE,"informes"}</definedName>
    <definedName name="___h35" localSheetId="33" hidden="1">{#N/A,#N/A,FALSE,"informes"}</definedName>
    <definedName name="___h35" localSheetId="26" hidden="1">{#N/A,#N/A,FALSE,"informes"}</definedName>
    <definedName name="___h35" localSheetId="28" hidden="1">{#N/A,#N/A,FALSE,"informes"}</definedName>
    <definedName name="___h35" localSheetId="41" hidden="1">{#N/A,#N/A,FALSE,"informes"}</definedName>
    <definedName name="___h35" hidden="1">{#N/A,#N/A,FALSE,"informes"}</definedName>
    <definedName name="___IPC02" localSheetId="41">#REF!</definedName>
    <definedName name="___IPC02">#REF!</definedName>
    <definedName name="___IPC03" localSheetId="41">#REF!</definedName>
    <definedName name="___IPC03">#REF!</definedName>
    <definedName name="___IPC04" localSheetId="40">#REF!</definedName>
    <definedName name="___IPC04" localSheetId="41">#REF!</definedName>
    <definedName name="___IPC04">#REF!</definedName>
    <definedName name="___IPC05" localSheetId="41">#REF!</definedName>
    <definedName name="___IPC05">#REF!</definedName>
    <definedName name="___IPC06" localSheetId="41">#REF!</definedName>
    <definedName name="___IPC06">#REF!</definedName>
    <definedName name="___IPC07" localSheetId="41">#REF!</definedName>
    <definedName name="___IPC07">#REF!</definedName>
    <definedName name="___ivm2" localSheetId="168">#REF!</definedName>
    <definedName name="___ivm2" localSheetId="40">#REF!</definedName>
    <definedName name="___ivm2" localSheetId="41">#REF!</definedName>
    <definedName name="___ivm2">#REF!</definedName>
    <definedName name="___LI97" localSheetId="168">#REF!</definedName>
    <definedName name="___LI97" localSheetId="40">#REF!</definedName>
    <definedName name="___LI97" localSheetId="41">#REF!</definedName>
    <definedName name="___LI97">#REF!</definedName>
    <definedName name="___MET89" localSheetId="41">#REF!</definedName>
    <definedName name="___MET89">#REF!</definedName>
    <definedName name="___MET90" localSheetId="41">#REF!</definedName>
    <definedName name="___MET90">#REF!</definedName>
    <definedName name="___MET91" localSheetId="41">#REF!</definedName>
    <definedName name="___MET91">#REF!</definedName>
    <definedName name="___MET92" localSheetId="41">#REF!</definedName>
    <definedName name="___MET92">#REF!</definedName>
    <definedName name="___MET93" localSheetId="41">#REF!</definedName>
    <definedName name="___MET93">#REF!</definedName>
    <definedName name="___MET94" localSheetId="41">#REF!</definedName>
    <definedName name="___MET94">#REF!</definedName>
    <definedName name="___PAC29" localSheetId="40">#REF!</definedName>
    <definedName name="___PAC29" localSheetId="41">#REF!</definedName>
    <definedName name="___PAC29">#REF!</definedName>
    <definedName name="___PAG1">#N/A</definedName>
    <definedName name="___PIB01" localSheetId="168">#REF!</definedName>
    <definedName name="___PIB01" localSheetId="170">#REF!</definedName>
    <definedName name="___PIB01" localSheetId="8">#REF!</definedName>
    <definedName name="___PIB01" localSheetId="40">#REF!</definedName>
    <definedName name="___PIB01" localSheetId="41">#REF!</definedName>
    <definedName name="___PIB01">#REF!</definedName>
    <definedName name="___PIB02" localSheetId="168">#REF!</definedName>
    <definedName name="___PIB02" localSheetId="40">#REF!</definedName>
    <definedName name="___PIB02" localSheetId="41">#REF!</definedName>
    <definedName name="___PIB02">#REF!</definedName>
    <definedName name="___pib1" localSheetId="168">#REF!</definedName>
    <definedName name="___pib1" localSheetId="40">#REF!</definedName>
    <definedName name="___pib1" localSheetId="41">#REF!</definedName>
    <definedName name="___pib1">#REF!</definedName>
    <definedName name="___PIb2000" localSheetId="168">#REF!</definedName>
    <definedName name="___PIb2000" localSheetId="40">#REF!</definedName>
    <definedName name="___PIb2000" localSheetId="41">#REF!</definedName>
    <definedName name="___PIb2000">#REF!</definedName>
    <definedName name="___PIB90" localSheetId="41">#REF!</definedName>
    <definedName name="___PIB90">#REF!</definedName>
    <definedName name="___PIB91" localSheetId="41">#REF!</definedName>
    <definedName name="___PIB91">#REF!</definedName>
    <definedName name="___PIB92" localSheetId="41">#REF!</definedName>
    <definedName name="___PIB92">#REF!</definedName>
    <definedName name="___PIB93" localSheetId="168">#REF!</definedName>
    <definedName name="___PIB93" localSheetId="40">#REF!</definedName>
    <definedName name="___PIB93" localSheetId="41">#REF!</definedName>
    <definedName name="___PIB93">#REF!</definedName>
    <definedName name="___PIB94" localSheetId="168">#REF!</definedName>
    <definedName name="___PIB94" localSheetId="40">#REF!</definedName>
    <definedName name="___PIB94" localSheetId="41">#REF!</definedName>
    <definedName name="___PIB94">#REF!</definedName>
    <definedName name="___PIB95" localSheetId="168">#REF!</definedName>
    <definedName name="___PIB95" localSheetId="40">#REF!</definedName>
    <definedName name="___PIB95" localSheetId="41">#REF!</definedName>
    <definedName name="___PIB95">#REF!</definedName>
    <definedName name="___PIB96" localSheetId="168">#REF!</definedName>
    <definedName name="___PIB96" localSheetId="40">#REF!</definedName>
    <definedName name="___PIB96" localSheetId="41">#REF!</definedName>
    <definedName name="___PIB96">#REF!</definedName>
    <definedName name="___PIB97" localSheetId="168">#REF!</definedName>
    <definedName name="___PIB97" localSheetId="40">#REF!</definedName>
    <definedName name="___PIB97" localSheetId="41">#REF!</definedName>
    <definedName name="___PIB97">#REF!</definedName>
    <definedName name="___PIB98" localSheetId="168">#REF!</definedName>
    <definedName name="___PIB98" localSheetId="40">#REF!</definedName>
    <definedName name="___PIB98" localSheetId="41">#REF!</definedName>
    <definedName name="___PIB98">#REF!</definedName>
    <definedName name="___PIB99" localSheetId="168">#REF!</definedName>
    <definedName name="___PIB99" localSheetId="40">#REF!</definedName>
    <definedName name="___PIB99" localSheetId="41">#REF!</definedName>
    <definedName name="___PIB99">#REF!</definedName>
    <definedName name="___R" localSheetId="31" hidden="1">{"INGRESOS DOLARES",#N/A,FALSE,"informes"}</definedName>
    <definedName name="___R" localSheetId="8" hidden="1">{"INGRESOS DOLARES",#N/A,FALSE,"informes"}</definedName>
    <definedName name="___R" localSheetId="25" hidden="1">{"INGRESOS DOLARES",#N/A,FALSE,"informes"}</definedName>
    <definedName name="___R" localSheetId="27" hidden="1">{"INGRESOS DOLARES",#N/A,FALSE,"informes"}</definedName>
    <definedName name="___R" localSheetId="29" hidden="1">{"INGRESOS DOLARES",#N/A,FALSE,"informes"}</definedName>
    <definedName name="___R" localSheetId="40" hidden="1">{"INGRESOS DOLARES",#N/A,FALSE,"informes"}</definedName>
    <definedName name="___R" localSheetId="82" hidden="1">{"INGRESOS DOLARES",#N/A,FALSE,"informes"}</definedName>
    <definedName name="___R" localSheetId="30" hidden="1">{"INGRESOS DOLARES",#N/A,FALSE,"informes"}</definedName>
    <definedName name="___R" localSheetId="32" hidden="1">{"INGRESOS DOLARES",#N/A,FALSE,"informes"}</definedName>
    <definedName name="___R" localSheetId="33" hidden="1">{"INGRESOS DOLARES",#N/A,FALSE,"informes"}</definedName>
    <definedName name="___R" localSheetId="26" hidden="1">{"INGRESOS DOLARES",#N/A,FALSE,"informes"}</definedName>
    <definedName name="___R" localSheetId="28" hidden="1">{"INGRESOS DOLARES",#N/A,FALSE,"informes"}</definedName>
    <definedName name="___R" localSheetId="41" hidden="1">{"INGRESOS DOLARES",#N/A,FALSE,"informes"}</definedName>
    <definedName name="___R" hidden="1">{"INGRESOS DOLARES",#N/A,FALSE,"informes"}</definedName>
    <definedName name="___re23" localSheetId="41">#REF!</definedName>
    <definedName name="___re23">#REF!</definedName>
    <definedName name="___res1" localSheetId="40">#REF!</definedName>
    <definedName name="___res1" localSheetId="41">#REF!</definedName>
    <definedName name="___res1">#REF!</definedName>
    <definedName name="___res2" localSheetId="40">#REF!</definedName>
    <definedName name="___res2" localSheetId="41">#REF!</definedName>
    <definedName name="___res2">#REF!</definedName>
    <definedName name="___rez2" localSheetId="168">#REF!</definedName>
    <definedName name="___rez2" localSheetId="40">#REF!</definedName>
    <definedName name="___rez2" localSheetId="41">#REF!</definedName>
    <definedName name="___rez2">#REF!</definedName>
    <definedName name="___rez3" localSheetId="168">#REF!</definedName>
    <definedName name="___rez3" localSheetId="40">#REF!</definedName>
    <definedName name="___rez3" localSheetId="41">#REF!</definedName>
    <definedName name="___rez3">#REF!</definedName>
    <definedName name="___rez4" localSheetId="168">#REF!</definedName>
    <definedName name="___rez4" localSheetId="40">#REF!</definedName>
    <definedName name="___rez4" localSheetId="41">#REF!</definedName>
    <definedName name="___rez4">#REF!</definedName>
    <definedName name="___TC91" localSheetId="40">#REF!</definedName>
    <definedName name="___TC91" localSheetId="41">#REF!</definedName>
    <definedName name="___TC91">#REF!</definedName>
    <definedName name="___var1" localSheetId="168">#REF!</definedName>
    <definedName name="___var1" localSheetId="40">#REF!</definedName>
    <definedName name="___var1" localSheetId="41">#REF!</definedName>
    <definedName name="___var1">#REF!</definedName>
    <definedName name="__1__123Graph_ACHART_1" localSheetId="31" hidden="1">#REF!</definedName>
    <definedName name="__1__123Graph_ACHART_1" localSheetId="8" hidden="1">#REF!</definedName>
    <definedName name="__1__123Graph_ACHART_1" localSheetId="40" hidden="1">#REF!</definedName>
    <definedName name="__1__123Graph_ACHART_1" localSheetId="32" hidden="1">#REF!</definedName>
    <definedName name="__1__123Graph_ACHART_1" localSheetId="33" hidden="1">#REF!</definedName>
    <definedName name="__1__123Graph_ACHART_1" localSheetId="28" hidden="1">#REF!</definedName>
    <definedName name="__1__123Graph_ACHART_1" localSheetId="41" hidden="1">#REF!</definedName>
    <definedName name="__1__123Graph_ACHART_1" hidden="1">#REF!</definedName>
    <definedName name="__123Graph_A" localSheetId="8" hidden="1">#REF!</definedName>
    <definedName name="__123Graph_A" localSheetId="40" hidden="1">#REF!</definedName>
    <definedName name="__123Graph_A" localSheetId="41" hidden="1">#REF!</definedName>
    <definedName name="__123Graph_A" hidden="1">#REF!</definedName>
    <definedName name="__123Graph_ABASE" localSheetId="31" hidden="1">#REF!</definedName>
    <definedName name="__123Graph_ABASE" localSheetId="8" hidden="1">#REF!</definedName>
    <definedName name="__123Graph_ABASE" localSheetId="40" hidden="1">#REF!</definedName>
    <definedName name="__123Graph_ABASE" localSheetId="32" hidden="1">#REF!</definedName>
    <definedName name="__123Graph_ABASE" localSheetId="33" hidden="1">#REF!</definedName>
    <definedName name="__123Graph_ABASE" localSheetId="28" hidden="1">#REF!</definedName>
    <definedName name="__123Graph_ABASE" localSheetId="41" hidden="1">#REF!</definedName>
    <definedName name="__123Graph_ABASE" hidden="1">#REF!</definedName>
    <definedName name="__123Graph_AD1" localSheetId="8" hidden="1">#REF!</definedName>
    <definedName name="__123Graph_AD1" localSheetId="40" hidden="1">#REF!</definedName>
    <definedName name="__123Graph_AD1" localSheetId="41" hidden="1">#REF!</definedName>
    <definedName name="__123Graph_AD1" hidden="1">#REF!</definedName>
    <definedName name="__123Graph_AD2" localSheetId="8" hidden="1">#REF!</definedName>
    <definedName name="__123Graph_AD2" localSheetId="40" hidden="1">#REF!</definedName>
    <definedName name="__123Graph_AD2" localSheetId="41" hidden="1">#REF!</definedName>
    <definedName name="__123Graph_AD2" hidden="1">#REF!</definedName>
    <definedName name="__123Graph_AD3" localSheetId="8" hidden="1">#REF!</definedName>
    <definedName name="__123Graph_AD3" localSheetId="40" hidden="1">#REF!</definedName>
    <definedName name="__123Graph_AD3" localSheetId="41" hidden="1">#REF!</definedName>
    <definedName name="__123Graph_AD3" hidden="1">#REF!</definedName>
    <definedName name="__123Graph_AD6" localSheetId="8" hidden="1">#REF!</definedName>
    <definedName name="__123Graph_AD6" localSheetId="40" hidden="1">#REF!</definedName>
    <definedName name="__123Graph_AD6" localSheetId="41" hidden="1">#REF!</definedName>
    <definedName name="__123Graph_AD6" hidden="1">#REF!</definedName>
    <definedName name="__123Graph_AD7" localSheetId="8" hidden="1">#REF!</definedName>
    <definedName name="__123Graph_AD7" localSheetId="40" hidden="1">#REF!</definedName>
    <definedName name="__123Graph_AD7" localSheetId="41" hidden="1">#REF!</definedName>
    <definedName name="__123Graph_AD7" hidden="1">#REF!</definedName>
    <definedName name="__123Graph_AM1" localSheetId="31" hidden="1">#REF!</definedName>
    <definedName name="__123Graph_AM1" localSheetId="8" hidden="1">#REF!</definedName>
    <definedName name="__123Graph_AM1" localSheetId="40" hidden="1">#REF!</definedName>
    <definedName name="__123Graph_AM1" localSheetId="32" hidden="1">#REF!</definedName>
    <definedName name="__123Graph_AM1" localSheetId="33" hidden="1">#REF!</definedName>
    <definedName name="__123Graph_AM1" localSheetId="28" hidden="1">#REF!</definedName>
    <definedName name="__123Graph_AM1" localSheetId="41" hidden="1">#REF!</definedName>
    <definedName name="__123Graph_AM1" hidden="1">#REF!</definedName>
    <definedName name="__123Graph_ATOTAL" localSheetId="8" hidden="1">#REF!</definedName>
    <definedName name="__123Graph_ATOTAL" localSheetId="40" hidden="1">#REF!</definedName>
    <definedName name="__123Graph_ATOTAL" localSheetId="82" hidden="1">#REF!</definedName>
    <definedName name="__123Graph_ATOTAL" localSheetId="41" hidden="1">#REF!</definedName>
    <definedName name="__123Graph_ATOTAL" hidden="1">#REF!</definedName>
    <definedName name="__123Graph_B" localSheetId="168" hidden="1">#REF!</definedName>
    <definedName name="__123Graph_B" localSheetId="170" hidden="1">#REF!</definedName>
    <definedName name="__123Graph_B" localSheetId="171" hidden="1">#REF!</definedName>
    <definedName name="__123Graph_B" localSheetId="8" hidden="1">#REF!</definedName>
    <definedName name="__123Graph_B" localSheetId="40" hidden="1">#REF!</definedName>
    <definedName name="__123Graph_B" localSheetId="41" hidden="1">#REF!</definedName>
    <definedName name="__123Graph_B" hidden="1">#REF!</definedName>
    <definedName name="__123Graph_BBASE" localSheetId="31" hidden="1">#REF!</definedName>
    <definedName name="__123Graph_BBASE" localSheetId="8" hidden="1">#REF!</definedName>
    <definedName name="__123Graph_BBASE" localSheetId="40" hidden="1">#REF!</definedName>
    <definedName name="__123Graph_BBASE" localSheetId="32" hidden="1">#REF!</definedName>
    <definedName name="__123Graph_BBASE" localSheetId="33" hidden="1">#REF!</definedName>
    <definedName name="__123Graph_BBASE" localSheetId="28" hidden="1">#REF!</definedName>
    <definedName name="__123Graph_BBASE" localSheetId="41" hidden="1">#REF!</definedName>
    <definedName name="__123Graph_BBASE" hidden="1">#REF!</definedName>
    <definedName name="__123Graph_BD1" localSheetId="8" hidden="1">#REF!</definedName>
    <definedName name="__123Graph_BD1" localSheetId="40" hidden="1">#REF!</definedName>
    <definedName name="__123Graph_BD1" localSheetId="41" hidden="1">#REF!</definedName>
    <definedName name="__123Graph_BD1" hidden="1">#REF!</definedName>
    <definedName name="__123Graph_BD2" localSheetId="8" hidden="1">#REF!</definedName>
    <definedName name="__123Graph_BD2" localSheetId="40" hidden="1">#REF!</definedName>
    <definedName name="__123Graph_BD2" localSheetId="41" hidden="1">#REF!</definedName>
    <definedName name="__123Graph_BD2" hidden="1">#REF!</definedName>
    <definedName name="__123Graph_BD3" localSheetId="8" hidden="1">#REF!</definedName>
    <definedName name="__123Graph_BD3" localSheetId="40" hidden="1">#REF!</definedName>
    <definedName name="__123Graph_BD3" localSheetId="41" hidden="1">#REF!</definedName>
    <definedName name="__123Graph_BD3" hidden="1">#REF!</definedName>
    <definedName name="__123Graph_BD6" localSheetId="8" hidden="1">#REF!</definedName>
    <definedName name="__123Graph_BD6" localSheetId="40" hidden="1">#REF!</definedName>
    <definedName name="__123Graph_BD6" localSheetId="41" hidden="1">#REF!</definedName>
    <definedName name="__123Graph_BD6" hidden="1">#REF!</definedName>
    <definedName name="__123Graph_BD7" localSheetId="8" hidden="1">#REF!</definedName>
    <definedName name="__123Graph_BD7" localSheetId="40" hidden="1">#REF!</definedName>
    <definedName name="__123Graph_BD7" localSheetId="41" hidden="1">#REF!</definedName>
    <definedName name="__123Graph_BD7" hidden="1">#REF!</definedName>
    <definedName name="__123Graph_BM1" localSheetId="31" hidden="1">#REF!</definedName>
    <definedName name="__123Graph_BM1" localSheetId="8" hidden="1">#REF!</definedName>
    <definedName name="__123Graph_BM1" localSheetId="40" hidden="1">#REF!</definedName>
    <definedName name="__123Graph_BM1" localSheetId="32" hidden="1">#REF!</definedName>
    <definedName name="__123Graph_BM1" localSheetId="33" hidden="1">#REF!</definedName>
    <definedName name="__123Graph_BM1" localSheetId="28" hidden="1">#REF!</definedName>
    <definedName name="__123Graph_BM1" localSheetId="41" hidden="1">#REF!</definedName>
    <definedName name="__123Graph_BM1" hidden="1">#REF!</definedName>
    <definedName name="__123Graph_C" localSheetId="31" hidden="1">#REF!</definedName>
    <definedName name="__123Graph_C" localSheetId="8" hidden="1">#REF!</definedName>
    <definedName name="__123Graph_C" localSheetId="40" hidden="1">#REF!</definedName>
    <definedName name="__123Graph_C" localSheetId="32" hidden="1">#REF!</definedName>
    <definedName name="__123Graph_C" localSheetId="33" hidden="1">#REF!</definedName>
    <definedName name="__123Graph_C" localSheetId="28" hidden="1">#REF!</definedName>
    <definedName name="__123Graph_C" localSheetId="41" hidden="1">#REF!</definedName>
    <definedName name="__123Graph_C" hidden="1">#REF!</definedName>
    <definedName name="__123Graph_CBASE" localSheetId="31" hidden="1">#REF!</definedName>
    <definedName name="__123Graph_CBASE" localSheetId="8" hidden="1">#REF!</definedName>
    <definedName name="__123Graph_CBASE" localSheetId="40" hidden="1">#REF!</definedName>
    <definedName name="__123Graph_CBASE" localSheetId="32" hidden="1">#REF!</definedName>
    <definedName name="__123Graph_CBASE" localSheetId="33" hidden="1">#REF!</definedName>
    <definedName name="__123Graph_CBASE" localSheetId="28" hidden="1">#REF!</definedName>
    <definedName name="__123Graph_CBASE" localSheetId="41" hidden="1">#REF!</definedName>
    <definedName name="__123Graph_CBASE" hidden="1">#REF!</definedName>
    <definedName name="__123Graph_CD1" localSheetId="8" hidden="1">#REF!</definedName>
    <definedName name="__123Graph_CD1" localSheetId="40" hidden="1">#REF!</definedName>
    <definedName name="__123Graph_CD1" localSheetId="41" hidden="1">#REF!</definedName>
    <definedName name="__123Graph_CD1" hidden="1">#REF!</definedName>
    <definedName name="__123Graph_CD6" localSheetId="8" hidden="1">#REF!</definedName>
    <definedName name="__123Graph_CD6" localSheetId="40" hidden="1">#REF!</definedName>
    <definedName name="__123Graph_CD6" localSheetId="41" hidden="1">#REF!</definedName>
    <definedName name="__123Graph_CD6" hidden="1">#REF!</definedName>
    <definedName name="__123Graph_CM1" localSheetId="31" hidden="1">#REF!</definedName>
    <definedName name="__123Graph_CM1" localSheetId="8" hidden="1">#REF!</definedName>
    <definedName name="__123Graph_CM1" localSheetId="40" hidden="1">#REF!</definedName>
    <definedName name="__123Graph_CM1" localSheetId="32" hidden="1">#REF!</definedName>
    <definedName name="__123Graph_CM1" localSheetId="33" hidden="1">#REF!</definedName>
    <definedName name="__123Graph_CM1" localSheetId="28" hidden="1">#REF!</definedName>
    <definedName name="__123Graph_CM1" localSheetId="41" hidden="1">#REF!</definedName>
    <definedName name="__123Graph_CM1" hidden="1">#REF!</definedName>
    <definedName name="__123Graph_D" localSheetId="168" hidden="1">#REF!</definedName>
    <definedName name="__123Graph_D" localSheetId="170" hidden="1">#REF!</definedName>
    <definedName name="__123Graph_D" localSheetId="171" hidden="1">#REF!</definedName>
    <definedName name="__123Graph_D" localSheetId="8" hidden="1">#REF!</definedName>
    <definedName name="__123Graph_D" localSheetId="40" hidden="1">#REF!</definedName>
    <definedName name="__123Graph_D" localSheetId="82" hidden="1">#REF!</definedName>
    <definedName name="__123Graph_D" localSheetId="41" hidden="1">#REF!</definedName>
    <definedName name="__123Graph_D" hidden="1">#REF!</definedName>
    <definedName name="__123Graph_DD6" localSheetId="8" hidden="1">#REF!</definedName>
    <definedName name="__123Graph_DD6" localSheetId="40" hidden="1">#REF!</definedName>
    <definedName name="__123Graph_DD6" localSheetId="82" hidden="1">#REF!</definedName>
    <definedName name="__123Graph_DD6" localSheetId="41" hidden="1">#REF!</definedName>
    <definedName name="__123Graph_DD6" hidden="1">#REF!</definedName>
    <definedName name="__123Graph_F" localSheetId="168" hidden="1">#REF!</definedName>
    <definedName name="__123Graph_F" localSheetId="170" hidden="1">#REF!</definedName>
    <definedName name="__123Graph_F" localSheetId="171" hidden="1">#REF!</definedName>
    <definedName name="__123Graph_F" localSheetId="8" hidden="1">#REF!</definedName>
    <definedName name="__123Graph_F" localSheetId="40" hidden="1">#REF!</definedName>
    <definedName name="__123Graph_F" localSheetId="82" hidden="1">#REF!</definedName>
    <definedName name="__123Graph_F" localSheetId="41" hidden="1">#REF!</definedName>
    <definedName name="__123Graph_F" hidden="1">#REF!</definedName>
    <definedName name="__123Graph_X" localSheetId="168" hidden="1">#REF!</definedName>
    <definedName name="__123Graph_X" localSheetId="170" hidden="1">#REF!</definedName>
    <definedName name="__123Graph_X" localSheetId="171" hidden="1">#REF!</definedName>
    <definedName name="__123Graph_X" localSheetId="8" hidden="1">#REF!</definedName>
    <definedName name="__123Graph_X" localSheetId="40" hidden="1">#REF!</definedName>
    <definedName name="__123Graph_X" localSheetId="41" hidden="1">#REF!</definedName>
    <definedName name="__123Graph_X" hidden="1">#REF!</definedName>
    <definedName name="__123Graph_XBASE" localSheetId="31" hidden="1">#REF!</definedName>
    <definedName name="__123Graph_XBASE" localSheetId="8" hidden="1">#REF!</definedName>
    <definedName name="__123Graph_XBASE" localSheetId="40" hidden="1">#REF!</definedName>
    <definedName name="__123Graph_XBASE" localSheetId="32" hidden="1">#REF!</definedName>
    <definedName name="__123Graph_XBASE" localSheetId="33" hidden="1">#REF!</definedName>
    <definedName name="__123Graph_XBASE" localSheetId="28" hidden="1">#REF!</definedName>
    <definedName name="__123Graph_XBASE" localSheetId="41" hidden="1">#REF!</definedName>
    <definedName name="__123Graph_XBASE" hidden="1">#REF!</definedName>
    <definedName name="__123Graph_XD1" localSheetId="8" hidden="1">#REF!</definedName>
    <definedName name="__123Graph_XD1" localSheetId="40" hidden="1">#REF!</definedName>
    <definedName name="__123Graph_XD1" localSheetId="41" hidden="1">#REF!</definedName>
    <definedName name="__123Graph_XD1" hidden="1">#REF!</definedName>
    <definedName name="__123Graph_XD2" localSheetId="8" hidden="1">#REF!</definedName>
    <definedName name="__123Graph_XD2" localSheetId="40" hidden="1">#REF!</definedName>
    <definedName name="__123Graph_XD2" localSheetId="41" hidden="1">#REF!</definedName>
    <definedName name="__123Graph_XD2" hidden="1">#REF!</definedName>
    <definedName name="__123Graph_XD3" localSheetId="8" hidden="1">#REF!</definedName>
    <definedName name="__123Graph_XD3" localSheetId="40" hidden="1">#REF!</definedName>
    <definedName name="__123Graph_XD3" localSheetId="41" hidden="1">#REF!</definedName>
    <definedName name="__123Graph_XD3" hidden="1">#REF!</definedName>
    <definedName name="__123Graph_XD4" localSheetId="8" hidden="1">#REF!</definedName>
    <definedName name="__123Graph_XD4" localSheetId="40" hidden="1">#REF!</definedName>
    <definedName name="__123Graph_XD4" localSheetId="41" hidden="1">#REF!</definedName>
    <definedName name="__123Graph_XD4" hidden="1">#REF!</definedName>
    <definedName name="__123Graph_XD5" localSheetId="8" hidden="1">#REF!</definedName>
    <definedName name="__123Graph_XD5" localSheetId="40" hidden="1">#REF!</definedName>
    <definedName name="__123Graph_XD5" localSheetId="41" hidden="1">#REF!</definedName>
    <definedName name="__123Graph_XD5" hidden="1">#REF!</definedName>
    <definedName name="__123Graph_XD6" localSheetId="8" hidden="1">#REF!</definedName>
    <definedName name="__123Graph_XD6" localSheetId="40" hidden="1">#REF!</definedName>
    <definedName name="__123Graph_XD6" localSheetId="41" hidden="1">#REF!</definedName>
    <definedName name="__123Graph_XD6" hidden="1">#REF!</definedName>
    <definedName name="__123Graph_XD7" localSheetId="8" hidden="1">#REF!</definedName>
    <definedName name="__123Graph_XD7" localSheetId="40" hidden="1">#REF!</definedName>
    <definedName name="__123Graph_XD7" localSheetId="41" hidden="1">#REF!</definedName>
    <definedName name="__123Graph_XD7" hidden="1">#REF!</definedName>
    <definedName name="__123Graph_XM1" localSheetId="31" hidden="1">#REF!</definedName>
    <definedName name="__123Graph_XM1" localSheetId="8" hidden="1">#REF!</definedName>
    <definedName name="__123Graph_XM1" localSheetId="40" hidden="1">#REF!</definedName>
    <definedName name="__123Graph_XM1" localSheetId="32" hidden="1">#REF!</definedName>
    <definedName name="__123Graph_XM1" localSheetId="33" hidden="1">#REF!</definedName>
    <definedName name="__123Graph_XM1" localSheetId="28" hidden="1">#REF!</definedName>
    <definedName name="__123Graph_XM1" localSheetId="41" hidden="1">#REF!</definedName>
    <definedName name="__123Graph_XM1" hidden="1">#REF!</definedName>
    <definedName name="__2__123Graph_BCHART_1" localSheetId="31" hidden="1">#REF!</definedName>
    <definedName name="__2__123Graph_BCHART_1" localSheetId="8" hidden="1">#REF!</definedName>
    <definedName name="__2__123Graph_BCHART_1" localSheetId="40" hidden="1">#REF!</definedName>
    <definedName name="__2__123Graph_BCHART_1" localSheetId="32" hidden="1">#REF!</definedName>
    <definedName name="__2__123Graph_BCHART_1" localSheetId="33" hidden="1">#REF!</definedName>
    <definedName name="__2__123Graph_BCHART_1" localSheetId="28" hidden="1">#REF!</definedName>
    <definedName name="__2__123Graph_BCHART_1" localSheetId="41" hidden="1">#REF!</definedName>
    <definedName name="__2__123Graph_BCHART_1" hidden="1">#REF!</definedName>
    <definedName name="__3__123Graph_CCHART_1" localSheetId="31" hidden="1">#REF!</definedName>
    <definedName name="__3__123Graph_CCHART_1" localSheetId="8" hidden="1">#REF!</definedName>
    <definedName name="__3__123Graph_CCHART_1" localSheetId="40" hidden="1">#REF!</definedName>
    <definedName name="__3__123Graph_CCHART_1" localSheetId="32" hidden="1">#REF!</definedName>
    <definedName name="__3__123Graph_CCHART_1" localSheetId="33" hidden="1">#REF!</definedName>
    <definedName name="__3__123Graph_CCHART_1" localSheetId="28" hidden="1">#REF!</definedName>
    <definedName name="__3__123Graph_CCHART_1" localSheetId="41" hidden="1">#REF!</definedName>
    <definedName name="__3__123Graph_CCHART_1" hidden="1">#REF!</definedName>
    <definedName name="__4__123Graph_DCHART_1" localSheetId="31" hidden="1">#REF!</definedName>
    <definedName name="__4__123Graph_DCHART_1" localSheetId="8" hidden="1">#REF!</definedName>
    <definedName name="__4__123Graph_DCHART_1" localSheetId="40" hidden="1">#REF!</definedName>
    <definedName name="__4__123Graph_DCHART_1" localSheetId="32" hidden="1">#REF!</definedName>
    <definedName name="__4__123Graph_DCHART_1" localSheetId="33" hidden="1">#REF!</definedName>
    <definedName name="__4__123Graph_DCHART_1" localSheetId="28" hidden="1">#REF!</definedName>
    <definedName name="__4__123Graph_DCHART_1" localSheetId="41" hidden="1">#REF!</definedName>
    <definedName name="__4__123Graph_DCHART_1" hidden="1">#REF!</definedName>
    <definedName name="__5__123Graph_ECHART_1" localSheetId="31" hidden="1">#REF!</definedName>
    <definedName name="__5__123Graph_ECHART_1" localSheetId="8" hidden="1">#REF!</definedName>
    <definedName name="__5__123Graph_ECHART_1" localSheetId="40" hidden="1">#REF!</definedName>
    <definedName name="__5__123Graph_ECHART_1" localSheetId="32" hidden="1">#REF!</definedName>
    <definedName name="__5__123Graph_ECHART_1" localSheetId="33" hidden="1">#REF!</definedName>
    <definedName name="__5__123Graph_ECHART_1" localSheetId="28" hidden="1">#REF!</definedName>
    <definedName name="__5__123Graph_ECHART_1" localSheetId="41" hidden="1">#REF!</definedName>
    <definedName name="__5__123Graph_ECHART_1" hidden="1">#REF!</definedName>
    <definedName name="__AJU97" localSheetId="41">#REF!</definedName>
    <definedName name="__AJU97">#REF!</definedName>
    <definedName name="__AJU98" localSheetId="41">#REF!</definedName>
    <definedName name="__AJU98">#REF!</definedName>
    <definedName name="__AJU99" localSheetId="41">#REF!</definedName>
    <definedName name="__AJU99">#REF!</definedName>
    <definedName name="__ANO97" localSheetId="41">#REF!</definedName>
    <definedName name="__ANO97">#REF!</definedName>
    <definedName name="__ANO98" localSheetId="41">#REF!</definedName>
    <definedName name="__ANO98">#REF!</definedName>
    <definedName name="__ANO99" localSheetId="41">#REF!</definedName>
    <definedName name="__ANO99">#REF!</definedName>
    <definedName name="__arp2" localSheetId="168">#REF!</definedName>
    <definedName name="__arp2" localSheetId="170">#REF!</definedName>
    <definedName name="__arp2" localSheetId="31">#REF!</definedName>
    <definedName name="__arp2" localSheetId="25">#REF!</definedName>
    <definedName name="__arp2" localSheetId="27">#REF!</definedName>
    <definedName name="__arp2" localSheetId="29">#REF!</definedName>
    <definedName name="__arp2" localSheetId="40">#REF!</definedName>
    <definedName name="__arp2" localSheetId="30">#REF!</definedName>
    <definedName name="__arp2" localSheetId="32">#REF!</definedName>
    <definedName name="__arp2" localSheetId="33">#REF!</definedName>
    <definedName name="__arp2" localSheetId="26">#REF!</definedName>
    <definedName name="__arp2" localSheetId="28">#REF!</definedName>
    <definedName name="__arp2" localSheetId="41">#REF!</definedName>
    <definedName name="__arp2">#REF!</definedName>
    <definedName name="__C100102" localSheetId="41">#REF!</definedName>
    <definedName name="__C100102">#REF!</definedName>
    <definedName name="__cap1991" localSheetId="82">#REF!</definedName>
    <definedName name="__cap1991" localSheetId="41">#REF!</definedName>
    <definedName name="__cap1991">#REF!</definedName>
    <definedName name="__Csf27" localSheetId="31">#REF!</definedName>
    <definedName name="__Csf27" localSheetId="25">#REF!</definedName>
    <definedName name="__Csf27" localSheetId="27">#REF!</definedName>
    <definedName name="__Csf27" localSheetId="29">#REF!</definedName>
    <definedName name="__Csf27" localSheetId="40">#REF!</definedName>
    <definedName name="__Csf27" localSheetId="82">#REF!</definedName>
    <definedName name="__Csf27" localSheetId="30">#REF!</definedName>
    <definedName name="__Csf27" localSheetId="32">#REF!</definedName>
    <definedName name="__Csf27" localSheetId="33">#REF!</definedName>
    <definedName name="__Csf27" localSheetId="26">#REF!</definedName>
    <definedName name="__Csf27" localSheetId="28">#REF!</definedName>
    <definedName name="__Csf27" localSheetId="41">#REF!</definedName>
    <definedName name="__Csf27">#REF!</definedName>
    <definedName name="__fmi1" localSheetId="170">#REF!</definedName>
    <definedName name="__fmi1" localSheetId="40">#REF!</definedName>
    <definedName name="__fmi1" localSheetId="41">#REF!</definedName>
    <definedName name="__fmi1">#REF!</definedName>
    <definedName name="__fmi2" localSheetId="170">#REF!</definedName>
    <definedName name="__fmi2" localSheetId="40">#REF!</definedName>
    <definedName name="__fmi2" localSheetId="41">#REF!</definedName>
    <definedName name="__fmi2">#REF!</definedName>
    <definedName name="__fmi3" localSheetId="170">#REF!</definedName>
    <definedName name="__fmi3" localSheetId="40">#REF!</definedName>
    <definedName name="__fmi3" localSheetId="41">#REF!</definedName>
    <definedName name="__fmi3">#REF!</definedName>
    <definedName name="__fmi4" localSheetId="170">#REF!</definedName>
    <definedName name="__fmi4" localSheetId="40">#REF!</definedName>
    <definedName name="__fmi4" localSheetId="41">#REF!</definedName>
    <definedName name="__fmi4">#REF!</definedName>
    <definedName name="__h35" localSheetId="31" hidden="1">{#N/A,#N/A,FALSE,"informes"}</definedName>
    <definedName name="__h35" localSheetId="8" hidden="1">{#N/A,#N/A,FALSE,"informes"}</definedName>
    <definedName name="__h35" localSheetId="25" hidden="1">{#N/A,#N/A,FALSE,"informes"}</definedName>
    <definedName name="__h35" localSheetId="27" hidden="1">{#N/A,#N/A,FALSE,"informes"}</definedName>
    <definedName name="__h35" localSheetId="29" hidden="1">{#N/A,#N/A,FALSE,"informes"}</definedName>
    <definedName name="__h35" localSheetId="40" hidden="1">{#N/A,#N/A,FALSE,"informes"}</definedName>
    <definedName name="__h35" localSheetId="82" hidden="1">{#N/A,#N/A,FALSE,"informes"}</definedName>
    <definedName name="__h35" localSheetId="30" hidden="1">{#N/A,#N/A,FALSE,"informes"}</definedName>
    <definedName name="__h35" localSheetId="32" hidden="1">{#N/A,#N/A,FALSE,"informes"}</definedName>
    <definedName name="__h35" localSheetId="33" hidden="1">{#N/A,#N/A,FALSE,"informes"}</definedName>
    <definedName name="__h35" localSheetId="26" hidden="1">{#N/A,#N/A,FALSE,"informes"}</definedName>
    <definedName name="__h35" localSheetId="28" hidden="1">{#N/A,#N/A,FALSE,"informes"}</definedName>
    <definedName name="__h35" localSheetId="41" hidden="1">{#N/A,#N/A,FALSE,"informes"}</definedName>
    <definedName name="__h35" hidden="1">{#N/A,#N/A,FALSE,"informes"}</definedName>
    <definedName name="__IMP1" localSheetId="8">#REF!</definedName>
    <definedName name="__IMP1">#REF!</definedName>
    <definedName name="__IMP2" localSheetId="8">#REF!</definedName>
    <definedName name="__IMP2">#REF!</definedName>
    <definedName name="__IMP3" localSheetId="8">#REF!</definedName>
    <definedName name="__IMP3">#REF!</definedName>
    <definedName name="__IMP4">#REF!</definedName>
    <definedName name="__IMP5">#REF!</definedName>
    <definedName name="__IMP6">#REF!</definedName>
    <definedName name="__IMP7">#REF!</definedName>
    <definedName name="__IMP8">#REF!</definedName>
    <definedName name="__IPC02" localSheetId="41">#REF!</definedName>
    <definedName name="__IPC02">#REF!</definedName>
    <definedName name="__IPC03" localSheetId="41">#REF!</definedName>
    <definedName name="__IPC03">#REF!</definedName>
    <definedName name="__IPC04" localSheetId="41">#REF!</definedName>
    <definedName name="__IPC04">#REF!</definedName>
    <definedName name="__IPC05" localSheetId="40">#REF!</definedName>
    <definedName name="__IPC05" localSheetId="41">#REF!</definedName>
    <definedName name="__IPC05">#REF!</definedName>
    <definedName name="__IPC06" localSheetId="40">#REF!</definedName>
    <definedName name="__IPC06" localSheetId="41">#REF!</definedName>
    <definedName name="__IPC06">#REF!</definedName>
    <definedName name="__IPC07" localSheetId="41">#REF!</definedName>
    <definedName name="__IPC07">#REF!</definedName>
    <definedName name="__ivm2" localSheetId="168">#REF!</definedName>
    <definedName name="__ivm2" localSheetId="170">#REF!</definedName>
    <definedName name="__ivm2" localSheetId="40">#REF!</definedName>
    <definedName name="__ivm2" localSheetId="82">#REF!</definedName>
    <definedName name="__ivm2" localSheetId="41">#REF!</definedName>
    <definedName name="__ivm2">#REF!</definedName>
    <definedName name="__LI97" localSheetId="168">#REF!</definedName>
    <definedName name="__LI97" localSheetId="170">#REF!</definedName>
    <definedName name="__LI97" localSheetId="40">#REF!</definedName>
    <definedName name="__LI97" localSheetId="41">#REF!</definedName>
    <definedName name="__LI97">#REF!</definedName>
    <definedName name="__MET89" localSheetId="41">#REF!</definedName>
    <definedName name="__MET89">#REF!</definedName>
    <definedName name="__MET90" localSheetId="41">#REF!</definedName>
    <definedName name="__MET90">#REF!</definedName>
    <definedName name="__MET91" localSheetId="41">#REF!</definedName>
    <definedName name="__MET91">#REF!</definedName>
    <definedName name="__MET92" localSheetId="41">#REF!</definedName>
    <definedName name="__MET92">#REF!</definedName>
    <definedName name="__MET93" localSheetId="41">#REF!</definedName>
    <definedName name="__MET93">#REF!</definedName>
    <definedName name="__MET94" localSheetId="41">#REF!</definedName>
    <definedName name="__MET94">#REF!</definedName>
    <definedName name="__PAC29" localSheetId="40">#REF!</definedName>
    <definedName name="__PAC29" localSheetId="41">#REF!</definedName>
    <definedName name="__PAC29">#REF!</definedName>
    <definedName name="__PAG1">#N/A</definedName>
    <definedName name="__PIB01" localSheetId="168">#REF!</definedName>
    <definedName name="__PIB01" localSheetId="170">#REF!</definedName>
    <definedName name="__PIB01" localSheetId="8">#REF!</definedName>
    <definedName name="__PIB01" localSheetId="40">#REF!</definedName>
    <definedName name="__PIB01" localSheetId="41">#REF!</definedName>
    <definedName name="__PIB01">#REF!</definedName>
    <definedName name="__PIB02" localSheetId="168">#REF!</definedName>
    <definedName name="__PIB02" localSheetId="170">#REF!</definedName>
    <definedName name="__PIB02" localSheetId="40">#REF!</definedName>
    <definedName name="__PIB02" localSheetId="41">#REF!</definedName>
    <definedName name="__PIB02">#REF!</definedName>
    <definedName name="__pib1" localSheetId="168">#REF!</definedName>
    <definedName name="__pib1" localSheetId="170">#REF!</definedName>
    <definedName name="__pib1" localSheetId="40">#REF!</definedName>
    <definedName name="__pib1" localSheetId="41">#REF!</definedName>
    <definedName name="__pib1">#REF!</definedName>
    <definedName name="__PIb2000" localSheetId="170">#REF!</definedName>
    <definedName name="__PIb2000" localSheetId="40">#REF!</definedName>
    <definedName name="__PIb2000" localSheetId="41">#REF!</definedName>
    <definedName name="__PIb2000">#REF!</definedName>
    <definedName name="__PIB90" localSheetId="41">#REF!</definedName>
    <definedName name="__PIB90">#REF!</definedName>
    <definedName name="__PIB91" localSheetId="41">#REF!</definedName>
    <definedName name="__PIB91">#REF!</definedName>
    <definedName name="__PIB92" localSheetId="41">#REF!</definedName>
    <definedName name="__PIB92">#REF!</definedName>
    <definedName name="__PIB93" localSheetId="170">#REF!</definedName>
    <definedName name="__PIB93" localSheetId="40">#REF!</definedName>
    <definedName name="__PIB93" localSheetId="41">#REF!</definedName>
    <definedName name="__PIB93">#REF!</definedName>
    <definedName name="__PIB94" localSheetId="170">#REF!</definedName>
    <definedName name="__PIB94" localSheetId="40">#REF!</definedName>
    <definedName name="__PIB94" localSheetId="41">#REF!</definedName>
    <definedName name="__PIB94">#REF!</definedName>
    <definedName name="__PIB95" localSheetId="170">#REF!</definedName>
    <definedName name="__PIB95" localSheetId="40">#REF!</definedName>
    <definedName name="__PIB95" localSheetId="41">#REF!</definedName>
    <definedName name="__PIB95">#REF!</definedName>
    <definedName name="__PIB96" localSheetId="170">#REF!</definedName>
    <definedName name="__PIB96" localSheetId="40">#REF!</definedName>
    <definedName name="__PIB96" localSheetId="41">#REF!</definedName>
    <definedName name="__PIB96">#REF!</definedName>
    <definedName name="__PIB97" localSheetId="170">#REF!</definedName>
    <definedName name="__PIB97" localSheetId="40">#REF!</definedName>
    <definedName name="__PIB97" localSheetId="41">#REF!</definedName>
    <definedName name="__PIB97">#REF!</definedName>
    <definedName name="__PIB98" localSheetId="170">#REF!</definedName>
    <definedName name="__PIB98" localSheetId="40">#REF!</definedName>
    <definedName name="__PIB98" localSheetId="41">#REF!</definedName>
    <definedName name="__PIB98">#REF!</definedName>
    <definedName name="__PIB99" localSheetId="170">#REF!</definedName>
    <definedName name="__PIB99" localSheetId="40">#REF!</definedName>
    <definedName name="__PIB99" localSheetId="41">#REF!</definedName>
    <definedName name="__PIB99">#REF!</definedName>
    <definedName name="__Pub04" localSheetId="31">#REF!</definedName>
    <definedName name="__Pub04" localSheetId="25">#REF!</definedName>
    <definedName name="__Pub04" localSheetId="27">#REF!</definedName>
    <definedName name="__Pub04" localSheetId="29">#REF!</definedName>
    <definedName name="__Pub04" localSheetId="30">#REF!</definedName>
    <definedName name="__Pub04" localSheetId="32">#REF!</definedName>
    <definedName name="__Pub04" localSheetId="33">#REF!</definedName>
    <definedName name="__Pub04" localSheetId="26">#REF!</definedName>
    <definedName name="__Pub04" localSheetId="28">#REF!</definedName>
    <definedName name="__Pub04" localSheetId="41">#REF!</definedName>
    <definedName name="__Pub04">#REF!</definedName>
    <definedName name="__Pub05" localSheetId="31">#REF!</definedName>
    <definedName name="__Pub05" localSheetId="25">#REF!</definedName>
    <definedName name="__Pub05" localSheetId="27">#REF!</definedName>
    <definedName name="__Pub05" localSheetId="29">#REF!</definedName>
    <definedName name="__Pub05" localSheetId="30">#REF!</definedName>
    <definedName name="__Pub05" localSheetId="32">#REF!</definedName>
    <definedName name="__Pub05" localSheetId="33">#REF!</definedName>
    <definedName name="__Pub05" localSheetId="26">#REF!</definedName>
    <definedName name="__Pub05" localSheetId="28">#REF!</definedName>
    <definedName name="__Pub05" localSheetId="41">#REF!</definedName>
    <definedName name="__Pub05">#REF!</definedName>
    <definedName name="__Pub06" localSheetId="31">#REF!</definedName>
    <definedName name="__Pub06" localSheetId="25">#REF!</definedName>
    <definedName name="__Pub06" localSheetId="27">#REF!</definedName>
    <definedName name="__Pub06" localSheetId="29">#REF!</definedName>
    <definedName name="__Pub06" localSheetId="30">#REF!</definedName>
    <definedName name="__Pub06" localSheetId="32">#REF!</definedName>
    <definedName name="__Pub06" localSheetId="33">#REF!</definedName>
    <definedName name="__Pub06" localSheetId="26">#REF!</definedName>
    <definedName name="__Pub06" localSheetId="28">#REF!</definedName>
    <definedName name="__Pub06" localSheetId="41">#REF!</definedName>
    <definedName name="__Pub06">#REF!</definedName>
    <definedName name="__R" localSheetId="31" hidden="1">{"INGRESOS DOLARES",#N/A,FALSE,"informes"}</definedName>
    <definedName name="__R" localSheetId="8" hidden="1">{"INGRESOS DOLARES",#N/A,FALSE,"informes"}</definedName>
    <definedName name="__R" localSheetId="25" hidden="1">{"INGRESOS DOLARES",#N/A,FALSE,"informes"}</definedName>
    <definedName name="__R" localSheetId="27" hidden="1">{"INGRESOS DOLARES",#N/A,FALSE,"informes"}</definedName>
    <definedName name="__R" localSheetId="29" hidden="1">{"INGRESOS DOLARES",#N/A,FALSE,"informes"}</definedName>
    <definedName name="__R" localSheetId="40" hidden="1">{"INGRESOS DOLARES",#N/A,FALSE,"informes"}</definedName>
    <definedName name="__R" localSheetId="82" hidden="1">{"INGRESOS DOLARES",#N/A,FALSE,"informes"}</definedName>
    <definedName name="__R" localSheetId="30" hidden="1">{"INGRESOS DOLARES",#N/A,FALSE,"informes"}</definedName>
    <definedName name="__R" localSheetId="32" hidden="1">{"INGRESOS DOLARES",#N/A,FALSE,"informes"}</definedName>
    <definedName name="__R" localSheetId="33" hidden="1">{"INGRESOS DOLARES",#N/A,FALSE,"informes"}</definedName>
    <definedName name="__R" localSheetId="26" hidden="1">{"INGRESOS DOLARES",#N/A,FALSE,"informes"}</definedName>
    <definedName name="__R" localSheetId="28" hidden="1">{"INGRESOS DOLARES",#N/A,FALSE,"informes"}</definedName>
    <definedName name="__R" localSheetId="41" hidden="1">{"INGRESOS DOLARES",#N/A,FALSE,"informes"}</definedName>
    <definedName name="__R" hidden="1">{"INGRESOS DOLARES",#N/A,FALSE,"informes"}</definedName>
    <definedName name="__re23" localSheetId="41">#REF!</definedName>
    <definedName name="__re23">#REF!</definedName>
    <definedName name="__res1" localSheetId="40">#REF!</definedName>
    <definedName name="__res1" localSheetId="41">#REF!</definedName>
    <definedName name="__res1">#REF!</definedName>
    <definedName name="__res2" localSheetId="40">#REF!</definedName>
    <definedName name="__res2" localSheetId="41">#REF!</definedName>
    <definedName name="__res2">#REF!</definedName>
    <definedName name="__rez2" localSheetId="170">#REF!</definedName>
    <definedName name="__rez2" localSheetId="40">#REF!</definedName>
    <definedName name="__rez2" localSheetId="41">#REF!</definedName>
    <definedName name="__rez2">#REF!</definedName>
    <definedName name="__rez3" localSheetId="170">#REF!</definedName>
    <definedName name="__rez3" localSheetId="40">#REF!</definedName>
    <definedName name="__rez3" localSheetId="41">#REF!</definedName>
    <definedName name="__rez3">#REF!</definedName>
    <definedName name="__rez4" localSheetId="170">#REF!</definedName>
    <definedName name="__rez4" localSheetId="40">#REF!</definedName>
    <definedName name="__rez4" localSheetId="41">#REF!</definedName>
    <definedName name="__rez4">#REF!</definedName>
    <definedName name="__Sep10" localSheetId="31">#REF!</definedName>
    <definedName name="__Sep10" localSheetId="25">#REF!</definedName>
    <definedName name="__Sep10" localSheetId="27">#REF!</definedName>
    <definedName name="__Sep10" localSheetId="29">#REF!</definedName>
    <definedName name="__Sep10" localSheetId="30">#REF!</definedName>
    <definedName name="__Sep10" localSheetId="32">#REF!</definedName>
    <definedName name="__Sep10" localSheetId="33">#REF!</definedName>
    <definedName name="__Sep10" localSheetId="26">#REF!</definedName>
    <definedName name="__Sep10" localSheetId="28">#REF!</definedName>
    <definedName name="__Sep10" localSheetId="41">#REF!</definedName>
    <definedName name="__Sep10">#REF!</definedName>
    <definedName name="__Sub04" localSheetId="31">#REF!</definedName>
    <definedName name="__Sub04" localSheetId="25">#REF!</definedName>
    <definedName name="__Sub04" localSheetId="27">#REF!</definedName>
    <definedName name="__Sub04" localSheetId="29">#REF!</definedName>
    <definedName name="__Sub04" localSheetId="30">#REF!</definedName>
    <definedName name="__Sub04" localSheetId="32">#REF!</definedName>
    <definedName name="__Sub04" localSheetId="33">#REF!</definedName>
    <definedName name="__Sub04" localSheetId="26">#REF!</definedName>
    <definedName name="__Sub04" localSheetId="28">#REF!</definedName>
    <definedName name="__Sub04" localSheetId="41">#REF!</definedName>
    <definedName name="__Sub04">#REF!</definedName>
    <definedName name="__Sub05" localSheetId="31">#REF!</definedName>
    <definedName name="__Sub05" localSheetId="25">#REF!</definedName>
    <definedName name="__Sub05" localSheetId="27">#REF!</definedName>
    <definedName name="__Sub05" localSheetId="29">#REF!</definedName>
    <definedName name="__Sub05" localSheetId="30">#REF!</definedName>
    <definedName name="__Sub05" localSheetId="32">#REF!</definedName>
    <definedName name="__Sub05" localSheetId="33">#REF!</definedName>
    <definedName name="__Sub05" localSheetId="26">#REF!</definedName>
    <definedName name="__Sub05" localSheetId="28">#REF!</definedName>
    <definedName name="__Sub05" localSheetId="41">#REF!</definedName>
    <definedName name="__Sub05">#REF!</definedName>
    <definedName name="__Sub06">#REF!</definedName>
    <definedName name="__TC91" localSheetId="40">#REF!</definedName>
    <definedName name="__TC91" localSheetId="41">#REF!</definedName>
    <definedName name="__TC91">#REF!</definedName>
    <definedName name="__var1" localSheetId="168">#REF!</definedName>
    <definedName name="__var1" localSheetId="170">#REF!</definedName>
    <definedName name="__var1" localSheetId="40">#REF!</definedName>
    <definedName name="__var1" localSheetId="41">#REF!</definedName>
    <definedName name="__var1">#REF!</definedName>
    <definedName name="_01" localSheetId="41">#REF!</definedName>
    <definedName name="_01">#REF!</definedName>
    <definedName name="_010101">"GASTOS DE PERSONAL"</definedName>
    <definedName name="_1" localSheetId="49">#REF!</definedName>
    <definedName name="_1" localSheetId="51">#REF!</definedName>
    <definedName name="_1" localSheetId="52">#REF!</definedName>
    <definedName name="_1" localSheetId="53">#REF!</definedName>
    <definedName name="_1" localSheetId="54">#REF!</definedName>
    <definedName name="_1" localSheetId="56">#REF!</definedName>
    <definedName name="_1" localSheetId="73">#REF!</definedName>
    <definedName name="_1" localSheetId="74">#REF!</definedName>
    <definedName name="_1" localSheetId="75">#REF!</definedName>
    <definedName name="_1" localSheetId="76">#REF!</definedName>
    <definedName name="_1" localSheetId="78">#REF!</definedName>
    <definedName name="_1" localSheetId="168">#REF!</definedName>
    <definedName name="_1" localSheetId="170">#REF!</definedName>
    <definedName name="_1" localSheetId="171">#REF!</definedName>
    <definedName name="_1" localSheetId="31">#REF!</definedName>
    <definedName name="_1" localSheetId="8">#REF!</definedName>
    <definedName name="_1" localSheetId="25">#REF!</definedName>
    <definedName name="_1" localSheetId="27">#REF!</definedName>
    <definedName name="_1" localSheetId="29">#REF!</definedName>
    <definedName name="_1" localSheetId="40">#REF!</definedName>
    <definedName name="_1" localSheetId="30">#REF!</definedName>
    <definedName name="_1" localSheetId="32">#REF!</definedName>
    <definedName name="_1" localSheetId="33">#REF!</definedName>
    <definedName name="_1" localSheetId="26">#REF!</definedName>
    <definedName name="_1" localSheetId="28">#REF!</definedName>
    <definedName name="_1" localSheetId="41">#REF!</definedName>
    <definedName name="_1">#REF!</definedName>
    <definedName name="_1__123Graph_ACHART_1" localSheetId="31" hidden="1">#REF!</definedName>
    <definedName name="_1__123Graph_ACHART_1" localSheetId="8" hidden="1">#REF!</definedName>
    <definedName name="_1__123Graph_ACHART_1" localSheetId="40" hidden="1">#REF!</definedName>
    <definedName name="_1__123Graph_ACHART_1" localSheetId="32" hidden="1">#REF!</definedName>
    <definedName name="_1__123Graph_ACHART_1" localSheetId="33" hidden="1">#REF!</definedName>
    <definedName name="_1__123Graph_ACHART_1" localSheetId="28" hidden="1">#REF!</definedName>
    <definedName name="_1__123Graph_ACHART_1" localSheetId="41" hidden="1">#REF!</definedName>
    <definedName name="_1__123Graph_ACHART_1" hidden="1">#REF!</definedName>
    <definedName name="_16.12.94" localSheetId="31">#REF!</definedName>
    <definedName name="_16.12.94" localSheetId="25">#REF!</definedName>
    <definedName name="_16.12.94" localSheetId="27">#REF!</definedName>
    <definedName name="_16.12.94" localSheetId="29">#REF!</definedName>
    <definedName name="_16.12.94" localSheetId="40">#REF!</definedName>
    <definedName name="_16.12.94" localSheetId="30">#REF!</definedName>
    <definedName name="_16.12.94" localSheetId="32">#REF!</definedName>
    <definedName name="_16.12.94" localSheetId="33">#REF!</definedName>
    <definedName name="_16.12.94" localSheetId="26">#REF!</definedName>
    <definedName name="_16.12.94" localSheetId="28">#REF!</definedName>
    <definedName name="_16.12.94" localSheetId="41">#REF!</definedName>
    <definedName name="_16.12.94">#REF!</definedName>
    <definedName name="_1994" localSheetId="49">#REF!</definedName>
    <definedName name="_1994" localSheetId="40">#REF!</definedName>
    <definedName name="_1994" localSheetId="41">#REF!</definedName>
    <definedName name="_1994">#REF!</definedName>
    <definedName name="_1995" localSheetId="40">#REF!</definedName>
    <definedName name="_1995" localSheetId="41">#REF!</definedName>
    <definedName name="_1995">#REF!</definedName>
    <definedName name="_1996" localSheetId="40">#REF!</definedName>
    <definedName name="_1996" localSheetId="41">#REF!</definedName>
    <definedName name="_1996">#REF!</definedName>
    <definedName name="_1997" localSheetId="40">#REF!</definedName>
    <definedName name="_1997" localSheetId="41">#REF!</definedName>
    <definedName name="_1997">#REF!</definedName>
    <definedName name="_1998" localSheetId="31">#REF!</definedName>
    <definedName name="_1998" localSheetId="25">#REF!</definedName>
    <definedName name="_1998" localSheetId="27">#REF!</definedName>
    <definedName name="_1998" localSheetId="29">#REF!</definedName>
    <definedName name="_1998" localSheetId="40">#REF!</definedName>
    <definedName name="_1998" localSheetId="82">#REF!</definedName>
    <definedName name="_1998" localSheetId="30">#REF!</definedName>
    <definedName name="_1998" localSheetId="32">#REF!</definedName>
    <definedName name="_1998" localSheetId="33">#REF!</definedName>
    <definedName name="_1998" localSheetId="26">#REF!</definedName>
    <definedName name="_1998" localSheetId="28">#REF!</definedName>
    <definedName name="_1998" localSheetId="41">#REF!</definedName>
    <definedName name="_1998">#REF!</definedName>
    <definedName name="_1999" localSheetId="31">#REF!</definedName>
    <definedName name="_1999" localSheetId="25">#REF!</definedName>
    <definedName name="_1999" localSheetId="27">#REF!</definedName>
    <definedName name="_1999" localSheetId="29">#REF!</definedName>
    <definedName name="_1999" localSheetId="40">#REF!</definedName>
    <definedName name="_1999" localSheetId="82">#REF!</definedName>
    <definedName name="_1999" localSheetId="30">#REF!</definedName>
    <definedName name="_1999" localSheetId="32">#REF!</definedName>
    <definedName name="_1999" localSheetId="33">#REF!</definedName>
    <definedName name="_1999" localSheetId="26">#REF!</definedName>
    <definedName name="_1999" localSheetId="28">#REF!</definedName>
    <definedName name="_1999" localSheetId="41">#REF!</definedName>
    <definedName name="_1999">#REF!</definedName>
    <definedName name="_2" localSheetId="49">#REF!</definedName>
    <definedName name="_2" localSheetId="51">#REF!</definedName>
    <definedName name="_2" localSheetId="52">#REF!</definedName>
    <definedName name="_2" localSheetId="53">#REF!</definedName>
    <definedName name="_2" localSheetId="54">#REF!</definedName>
    <definedName name="_2" localSheetId="56">#REF!</definedName>
    <definedName name="_2" localSheetId="73">#REF!</definedName>
    <definedName name="_2" localSheetId="74">#REF!</definedName>
    <definedName name="_2" localSheetId="75">#REF!</definedName>
    <definedName name="_2" localSheetId="76">#REF!</definedName>
    <definedName name="_2" localSheetId="78">#REF!</definedName>
    <definedName name="_2" localSheetId="168">#REF!</definedName>
    <definedName name="_2" localSheetId="171">#REF!</definedName>
    <definedName name="_2" localSheetId="31">#REF!</definedName>
    <definedName name="_2" localSheetId="25">#REF!</definedName>
    <definedName name="_2" localSheetId="27">#REF!</definedName>
    <definedName name="_2" localSheetId="29">#REF!</definedName>
    <definedName name="_2" localSheetId="40">#REF!</definedName>
    <definedName name="_2" localSheetId="82">#REF!</definedName>
    <definedName name="_2" localSheetId="30">#REF!</definedName>
    <definedName name="_2" localSheetId="32">#REF!</definedName>
    <definedName name="_2" localSheetId="33">#REF!</definedName>
    <definedName name="_2" localSheetId="26">#REF!</definedName>
    <definedName name="_2" localSheetId="28">#REF!</definedName>
    <definedName name="_2" localSheetId="41">#REF!</definedName>
    <definedName name="_2">#REF!</definedName>
    <definedName name="_2__123Graph_BCHART_1" localSheetId="31" hidden="1">#REF!</definedName>
    <definedName name="_2__123Graph_BCHART_1" localSheetId="8" hidden="1">#REF!</definedName>
    <definedName name="_2__123Graph_BCHART_1" localSheetId="40" hidden="1">#REF!</definedName>
    <definedName name="_2__123Graph_BCHART_1" localSheetId="32" hidden="1">#REF!</definedName>
    <definedName name="_2__123Graph_BCHART_1" localSheetId="33" hidden="1">#REF!</definedName>
    <definedName name="_2__123Graph_BCHART_1" localSheetId="28" hidden="1">#REF!</definedName>
    <definedName name="_2__123Graph_BCHART_1" localSheetId="41" hidden="1">#REF!</definedName>
    <definedName name="_2__123Graph_BCHART_1" hidden="1">#REF!</definedName>
    <definedName name="_2000" localSheetId="31">#REF!</definedName>
    <definedName name="_2000" localSheetId="25">#REF!</definedName>
    <definedName name="_2000" localSheetId="27">#REF!</definedName>
    <definedName name="_2000" localSheetId="29">#REF!</definedName>
    <definedName name="_2000" localSheetId="40">#REF!</definedName>
    <definedName name="_2000" localSheetId="30">#REF!</definedName>
    <definedName name="_2000" localSheetId="32">#REF!</definedName>
    <definedName name="_2000" localSheetId="33">#REF!</definedName>
    <definedName name="_2000" localSheetId="26">#REF!</definedName>
    <definedName name="_2000" localSheetId="28">#REF!</definedName>
    <definedName name="_2000" localSheetId="41">#REF!</definedName>
    <definedName name="_2000">#REF!</definedName>
    <definedName name="_2001" localSheetId="31">#REF!</definedName>
    <definedName name="_2001" localSheetId="25">#REF!</definedName>
    <definedName name="_2001" localSheetId="27">#REF!</definedName>
    <definedName name="_2001" localSheetId="29">#REF!</definedName>
    <definedName name="_2001" localSheetId="40">#REF!</definedName>
    <definedName name="_2001" localSheetId="30">#REF!</definedName>
    <definedName name="_2001" localSheetId="32">#REF!</definedName>
    <definedName name="_2001" localSheetId="33">#REF!</definedName>
    <definedName name="_2001" localSheetId="26">#REF!</definedName>
    <definedName name="_2001" localSheetId="28">#REF!</definedName>
    <definedName name="_2001" localSheetId="41">#REF!</definedName>
    <definedName name="_2001">#REF!</definedName>
    <definedName name="_2002" localSheetId="31">#REF!</definedName>
    <definedName name="_2002" localSheetId="25">#REF!</definedName>
    <definedName name="_2002" localSheetId="27">#REF!</definedName>
    <definedName name="_2002" localSheetId="29">#REF!</definedName>
    <definedName name="_2002" localSheetId="40">#REF!</definedName>
    <definedName name="_2002" localSheetId="30">#REF!</definedName>
    <definedName name="_2002" localSheetId="32">#REF!</definedName>
    <definedName name="_2002" localSheetId="33">#REF!</definedName>
    <definedName name="_2002" localSheetId="26">#REF!</definedName>
    <definedName name="_2002" localSheetId="28">#REF!</definedName>
    <definedName name="_2002" localSheetId="41">#REF!</definedName>
    <definedName name="_2002">#REF!</definedName>
    <definedName name="_3" localSheetId="51">#REF!</definedName>
    <definedName name="_3" localSheetId="52">#REF!</definedName>
    <definedName name="_3" localSheetId="53">#REF!</definedName>
    <definedName name="_3" localSheetId="54">#REF!</definedName>
    <definedName name="_3" localSheetId="56">#REF!</definedName>
    <definedName name="_3" localSheetId="73">#REF!</definedName>
    <definedName name="_3" localSheetId="74">#REF!</definedName>
    <definedName name="_3" localSheetId="75">#REF!</definedName>
    <definedName name="_3" localSheetId="76">#REF!</definedName>
    <definedName name="_3" localSheetId="78">#REF!</definedName>
    <definedName name="_3" localSheetId="168">#REF!</definedName>
    <definedName name="_3" localSheetId="171">#REF!</definedName>
    <definedName name="_3" localSheetId="40">#REF!</definedName>
    <definedName name="_3" localSheetId="41">#REF!</definedName>
    <definedName name="_3">#REF!</definedName>
    <definedName name="_3__123Graph_CCHART_1" localSheetId="31" hidden="1">#REF!</definedName>
    <definedName name="_3__123Graph_CCHART_1" localSheetId="8" hidden="1">#REF!</definedName>
    <definedName name="_3__123Graph_CCHART_1" localSheetId="40" hidden="1">#REF!</definedName>
    <definedName name="_3__123Graph_CCHART_1" localSheetId="32" hidden="1">#REF!</definedName>
    <definedName name="_3__123Graph_CCHART_1" localSheetId="33" hidden="1">#REF!</definedName>
    <definedName name="_3__123Graph_CCHART_1" localSheetId="28" hidden="1">#REF!</definedName>
    <definedName name="_3__123Graph_CCHART_1" localSheetId="41" hidden="1">#REF!</definedName>
    <definedName name="_3__123Graph_CCHART_1" hidden="1">#REF!</definedName>
    <definedName name="_4" localSheetId="49">#REF!</definedName>
    <definedName name="_4" localSheetId="51">#REF!</definedName>
    <definedName name="_4" localSheetId="52">#REF!</definedName>
    <definedName name="_4" localSheetId="53">#REF!</definedName>
    <definedName name="_4" localSheetId="54">#REF!</definedName>
    <definedName name="_4" localSheetId="56">#REF!</definedName>
    <definedName name="_4" localSheetId="73">#REF!</definedName>
    <definedName name="_4" localSheetId="74">#REF!</definedName>
    <definedName name="_4" localSheetId="75">#REF!</definedName>
    <definedName name="_4" localSheetId="76">#REF!</definedName>
    <definedName name="_4" localSheetId="78">#REF!</definedName>
    <definedName name="_4" localSheetId="168">#REF!</definedName>
    <definedName name="_4" localSheetId="171">#REF!</definedName>
    <definedName name="_4" localSheetId="31">#REF!</definedName>
    <definedName name="_4" localSheetId="25">#REF!</definedName>
    <definedName name="_4" localSheetId="27">#REF!</definedName>
    <definedName name="_4" localSheetId="29">#REF!</definedName>
    <definedName name="_4" localSheetId="40">#REF!</definedName>
    <definedName name="_4" localSheetId="30">#REF!</definedName>
    <definedName name="_4" localSheetId="32">#REF!</definedName>
    <definedName name="_4" localSheetId="33">#REF!</definedName>
    <definedName name="_4" localSheetId="26">#REF!</definedName>
    <definedName name="_4" localSheetId="28">#REF!</definedName>
    <definedName name="_4" localSheetId="41">#REF!</definedName>
    <definedName name="_4">#REF!</definedName>
    <definedName name="_4__123Graph_DCHART_1" localSheetId="31" hidden="1">#REF!</definedName>
    <definedName name="_4__123Graph_DCHART_1" localSheetId="8" hidden="1">#REF!</definedName>
    <definedName name="_4__123Graph_DCHART_1" localSheetId="40" hidden="1">#REF!</definedName>
    <definedName name="_4__123Graph_DCHART_1" localSheetId="32" hidden="1">#REF!</definedName>
    <definedName name="_4__123Graph_DCHART_1" localSheetId="33" hidden="1">#REF!</definedName>
    <definedName name="_4__123Graph_DCHART_1" localSheetId="28" hidden="1">#REF!</definedName>
    <definedName name="_4__123Graph_DCHART_1" localSheetId="41" hidden="1">#REF!</definedName>
    <definedName name="_4__123Graph_DCHART_1" hidden="1">#REF!</definedName>
    <definedName name="_5" localSheetId="49">#REF!</definedName>
    <definedName name="_5" localSheetId="51">#REF!</definedName>
    <definedName name="_5" localSheetId="52">#REF!</definedName>
    <definedName name="_5" localSheetId="53">#REF!</definedName>
    <definedName name="_5" localSheetId="54">#REF!</definedName>
    <definedName name="_5" localSheetId="56">#REF!</definedName>
    <definedName name="_5" localSheetId="73">#REF!</definedName>
    <definedName name="_5" localSheetId="74">#REF!</definedName>
    <definedName name="_5" localSheetId="75">#REF!</definedName>
    <definedName name="_5" localSheetId="76">#REF!</definedName>
    <definedName name="_5" localSheetId="78">#REF!</definedName>
    <definedName name="_5" localSheetId="168">#REF!</definedName>
    <definedName name="_5" localSheetId="171">#REF!</definedName>
    <definedName name="_5" localSheetId="31">#REF!</definedName>
    <definedName name="_5" localSheetId="25">#REF!</definedName>
    <definedName name="_5" localSheetId="27">#REF!</definedName>
    <definedName name="_5" localSheetId="29">#REF!</definedName>
    <definedName name="_5" localSheetId="40">#REF!</definedName>
    <definedName name="_5" localSheetId="30">#REF!</definedName>
    <definedName name="_5" localSheetId="32">#REF!</definedName>
    <definedName name="_5" localSheetId="33">#REF!</definedName>
    <definedName name="_5" localSheetId="26">#REF!</definedName>
    <definedName name="_5" localSheetId="28">#REF!</definedName>
    <definedName name="_5" localSheetId="41">#REF!</definedName>
    <definedName name="_5">#REF!</definedName>
    <definedName name="_5__123Graph_ECHART_1" localSheetId="31" hidden="1">#REF!</definedName>
    <definedName name="_5__123Graph_ECHART_1" localSheetId="8" hidden="1">#REF!</definedName>
    <definedName name="_5__123Graph_ECHART_1" localSheetId="40" hidden="1">#REF!</definedName>
    <definedName name="_5__123Graph_ECHART_1" localSheetId="32" hidden="1">#REF!</definedName>
    <definedName name="_5__123Graph_ECHART_1" localSheetId="33" hidden="1">#REF!</definedName>
    <definedName name="_5__123Graph_ECHART_1" localSheetId="28" hidden="1">#REF!</definedName>
    <definedName name="_5__123Graph_ECHART_1" localSheetId="41" hidden="1">#REF!</definedName>
    <definedName name="_5__123Graph_ECHART_1" hidden="1">#REF!</definedName>
    <definedName name="_6" localSheetId="49">#REF!</definedName>
    <definedName name="_6" localSheetId="51">#REF!</definedName>
    <definedName name="_6" localSheetId="52">#REF!</definedName>
    <definedName name="_6" localSheetId="53">#REF!</definedName>
    <definedName name="_6" localSheetId="54">#REF!</definedName>
    <definedName name="_6" localSheetId="56">#REF!</definedName>
    <definedName name="_6" localSheetId="73">#REF!</definedName>
    <definedName name="_6" localSheetId="74">#REF!</definedName>
    <definedName name="_6" localSheetId="75">#REF!</definedName>
    <definedName name="_6" localSheetId="76">#REF!</definedName>
    <definedName name="_6" localSheetId="78">#REF!</definedName>
    <definedName name="_6" localSheetId="168">#REF!</definedName>
    <definedName name="_6" localSheetId="171">#REF!</definedName>
    <definedName name="_6" localSheetId="31">#REF!</definedName>
    <definedName name="_6" localSheetId="25">#REF!</definedName>
    <definedName name="_6" localSheetId="27">#REF!</definedName>
    <definedName name="_6" localSheetId="29">#REF!</definedName>
    <definedName name="_6" localSheetId="40">#REF!</definedName>
    <definedName name="_6" localSheetId="30">#REF!</definedName>
    <definedName name="_6" localSheetId="32">#REF!</definedName>
    <definedName name="_6" localSheetId="33">#REF!</definedName>
    <definedName name="_6" localSheetId="26">#REF!</definedName>
    <definedName name="_6" localSheetId="28">#REF!</definedName>
    <definedName name="_6" localSheetId="41">#REF!</definedName>
    <definedName name="_6">#REF!</definedName>
    <definedName name="_7" localSheetId="49">#REF!</definedName>
    <definedName name="_7" localSheetId="51">#REF!</definedName>
    <definedName name="_7" localSheetId="52">#REF!</definedName>
    <definedName name="_7" localSheetId="53">#REF!</definedName>
    <definedName name="_7" localSheetId="54">#REF!</definedName>
    <definedName name="_7" localSheetId="56">#REF!</definedName>
    <definedName name="_7" localSheetId="73">#REF!</definedName>
    <definedName name="_7" localSheetId="74">#REF!</definedName>
    <definedName name="_7" localSheetId="75">#REF!</definedName>
    <definedName name="_7" localSheetId="76">#REF!</definedName>
    <definedName name="_7" localSheetId="78">#REF!</definedName>
    <definedName name="_7" localSheetId="168">#REF!</definedName>
    <definedName name="_7" localSheetId="171">#REF!</definedName>
    <definedName name="_7" localSheetId="31">#REF!</definedName>
    <definedName name="_7" localSheetId="25">#REF!</definedName>
    <definedName name="_7" localSheetId="27">#REF!</definedName>
    <definedName name="_7" localSheetId="29">#REF!</definedName>
    <definedName name="_7" localSheetId="40">#REF!</definedName>
    <definedName name="_7" localSheetId="30">#REF!</definedName>
    <definedName name="_7" localSheetId="32">#REF!</definedName>
    <definedName name="_7" localSheetId="33">#REF!</definedName>
    <definedName name="_7" localSheetId="26">#REF!</definedName>
    <definedName name="_7" localSheetId="28">#REF!</definedName>
    <definedName name="_7" localSheetId="41">#REF!</definedName>
    <definedName name="_7">#REF!</definedName>
    <definedName name="_8" localSheetId="49">#REF!</definedName>
    <definedName name="_8" localSheetId="51">#REF!</definedName>
    <definedName name="_8" localSheetId="52">#REF!</definedName>
    <definedName name="_8" localSheetId="53">#REF!</definedName>
    <definedName name="_8" localSheetId="54">#REF!</definedName>
    <definedName name="_8" localSheetId="56">#REF!</definedName>
    <definedName name="_8" localSheetId="73">#REF!</definedName>
    <definedName name="_8" localSheetId="74">#REF!</definedName>
    <definedName name="_8" localSheetId="75">#REF!</definedName>
    <definedName name="_8" localSheetId="76">#REF!</definedName>
    <definedName name="_8" localSheetId="78">#REF!</definedName>
    <definedName name="_8" localSheetId="168">#REF!</definedName>
    <definedName name="_8" localSheetId="171">#REF!</definedName>
    <definedName name="_8" localSheetId="31">#REF!</definedName>
    <definedName name="_8" localSheetId="25">#REF!</definedName>
    <definedName name="_8" localSheetId="27">#REF!</definedName>
    <definedName name="_8" localSheetId="29">#REF!</definedName>
    <definedName name="_8" localSheetId="40">#REF!</definedName>
    <definedName name="_8" localSheetId="30">#REF!</definedName>
    <definedName name="_8" localSheetId="32">#REF!</definedName>
    <definedName name="_8" localSheetId="33">#REF!</definedName>
    <definedName name="_8" localSheetId="26">#REF!</definedName>
    <definedName name="_8" localSheetId="28">#REF!</definedName>
    <definedName name="_8" localSheetId="41">#REF!</definedName>
    <definedName name="_8">#REF!</definedName>
    <definedName name="_89" localSheetId="40">#REF!</definedName>
    <definedName name="_89" localSheetId="41">#REF!</definedName>
    <definedName name="_89">#REF!</definedName>
    <definedName name="_9" localSheetId="49">#REF!</definedName>
    <definedName name="_9" localSheetId="168">#REF!</definedName>
    <definedName name="_9" localSheetId="170">#REF!</definedName>
    <definedName name="_9" localSheetId="171">#REF!</definedName>
    <definedName name="_9" localSheetId="40">#REF!</definedName>
    <definedName name="_9" localSheetId="39">#REF!</definedName>
    <definedName name="_9" localSheetId="41">#REF!</definedName>
    <definedName name="_9" localSheetId="42">#REF!</definedName>
    <definedName name="_9">#REF!</definedName>
    <definedName name="_90" localSheetId="31">#REF!</definedName>
    <definedName name="_90" localSheetId="25">#REF!</definedName>
    <definedName name="_90" localSheetId="27">#REF!</definedName>
    <definedName name="_90" localSheetId="29">#REF!</definedName>
    <definedName name="_90" localSheetId="40">#REF!</definedName>
    <definedName name="_90" localSheetId="82">#REF!</definedName>
    <definedName name="_90" localSheetId="30">#REF!</definedName>
    <definedName name="_90" localSheetId="32">#REF!</definedName>
    <definedName name="_90" localSheetId="33">#REF!</definedName>
    <definedName name="_90" localSheetId="26">#REF!</definedName>
    <definedName name="_90" localSheetId="28">#REF!</definedName>
    <definedName name="_90" localSheetId="41">#REF!</definedName>
    <definedName name="_90">#REF!</definedName>
    <definedName name="_91" localSheetId="31">#REF!</definedName>
    <definedName name="_91" localSheetId="25">#REF!</definedName>
    <definedName name="_91" localSheetId="27">#REF!</definedName>
    <definedName name="_91" localSheetId="29">#REF!</definedName>
    <definedName name="_91" localSheetId="40">#REF!</definedName>
    <definedName name="_91" localSheetId="82">#REF!</definedName>
    <definedName name="_91" localSheetId="30">#REF!</definedName>
    <definedName name="_91" localSheetId="32">#REF!</definedName>
    <definedName name="_91" localSheetId="33">#REF!</definedName>
    <definedName name="_91" localSheetId="26">#REF!</definedName>
    <definedName name="_91" localSheetId="28">#REF!</definedName>
    <definedName name="_91" localSheetId="41">#REF!</definedName>
    <definedName name="_91">#REF!</definedName>
    <definedName name="_92" localSheetId="31">#REF!</definedName>
    <definedName name="_92" localSheetId="25">#REF!</definedName>
    <definedName name="_92" localSheetId="27">#REF!</definedName>
    <definedName name="_92" localSheetId="29">#REF!</definedName>
    <definedName name="_92" localSheetId="40">#REF!</definedName>
    <definedName name="_92" localSheetId="82">#REF!</definedName>
    <definedName name="_92" localSheetId="30">#REF!</definedName>
    <definedName name="_92" localSheetId="32">#REF!</definedName>
    <definedName name="_92" localSheetId="33">#REF!</definedName>
    <definedName name="_92" localSheetId="26">#REF!</definedName>
    <definedName name="_92" localSheetId="28">#REF!</definedName>
    <definedName name="_92" localSheetId="41">#REF!</definedName>
    <definedName name="_92">#REF!</definedName>
    <definedName name="_93" localSheetId="40">#REF!</definedName>
    <definedName name="_93" localSheetId="41">#REF!</definedName>
    <definedName name="_93">#REF!</definedName>
    <definedName name="_94" localSheetId="40">#REF!</definedName>
    <definedName name="_94" localSheetId="41">#REF!</definedName>
    <definedName name="_94">#REF!</definedName>
    <definedName name="_ago03">#REF!</definedName>
    <definedName name="_AJU97" localSheetId="31">#REF!</definedName>
    <definedName name="_AJU97" localSheetId="25">#REF!</definedName>
    <definedName name="_AJU97" localSheetId="27">#REF!</definedName>
    <definedName name="_AJU97" localSheetId="29">#REF!</definedName>
    <definedName name="_AJU97" localSheetId="40">#REF!</definedName>
    <definedName name="_AJU97" localSheetId="30">#REF!</definedName>
    <definedName name="_AJU97" localSheetId="32">#REF!</definedName>
    <definedName name="_AJU97" localSheetId="33">#REF!</definedName>
    <definedName name="_AJU97" localSheetId="26">#REF!</definedName>
    <definedName name="_AJU97" localSheetId="28">#REF!</definedName>
    <definedName name="_AJU97" localSheetId="41">#REF!</definedName>
    <definedName name="_AJU97">#REF!</definedName>
    <definedName name="_AJU98" localSheetId="31">#REF!</definedName>
    <definedName name="_AJU98" localSheetId="25">#REF!</definedName>
    <definedName name="_AJU98" localSheetId="27">#REF!</definedName>
    <definedName name="_AJU98" localSheetId="29">#REF!</definedName>
    <definedName name="_AJU98" localSheetId="40">#REF!</definedName>
    <definedName name="_AJU98" localSheetId="30">#REF!</definedName>
    <definedName name="_AJU98" localSheetId="32">#REF!</definedName>
    <definedName name="_AJU98" localSheetId="33">#REF!</definedName>
    <definedName name="_AJU98" localSheetId="26">#REF!</definedName>
    <definedName name="_AJU98" localSheetId="28">#REF!</definedName>
    <definedName name="_AJU98" localSheetId="41">#REF!</definedName>
    <definedName name="_AJU98">#REF!</definedName>
    <definedName name="_AJU99" localSheetId="31">#REF!</definedName>
    <definedName name="_AJU99" localSheetId="25">#REF!</definedName>
    <definedName name="_AJU99" localSheetId="27">#REF!</definedName>
    <definedName name="_AJU99" localSheetId="29">#REF!</definedName>
    <definedName name="_AJU99" localSheetId="40">#REF!</definedName>
    <definedName name="_AJU99" localSheetId="30">#REF!</definedName>
    <definedName name="_AJU99" localSheetId="32">#REF!</definedName>
    <definedName name="_AJU99" localSheetId="33">#REF!</definedName>
    <definedName name="_AJU99" localSheetId="26">#REF!</definedName>
    <definedName name="_AJU99" localSheetId="28">#REF!</definedName>
    <definedName name="_AJU99" localSheetId="41">#REF!</definedName>
    <definedName name="_AJU99">#REF!</definedName>
    <definedName name="_ANO97" localSheetId="40">#REF!</definedName>
    <definedName name="_ANO97" localSheetId="41">#REF!</definedName>
    <definedName name="_ANO97">#REF!</definedName>
    <definedName name="_ANO98" localSheetId="40">#REF!</definedName>
    <definedName name="_ANO98" localSheetId="41">#REF!</definedName>
    <definedName name="_ANO98">#REF!</definedName>
    <definedName name="_ANO99" localSheetId="40">#REF!</definedName>
    <definedName name="_ANO99" localSheetId="41">#REF!</definedName>
    <definedName name="_ANO99">#REF!</definedName>
    <definedName name="_arp2" localSheetId="49">#REF!</definedName>
    <definedName name="_arp2" localSheetId="168">#REF!</definedName>
    <definedName name="_arp2" localSheetId="170">#REF!</definedName>
    <definedName name="_arp2" localSheetId="171">#REF!</definedName>
    <definedName name="_arp2" localSheetId="40">#REF!</definedName>
    <definedName name="_arp2" localSheetId="41">#REF!</definedName>
    <definedName name="_arp2">#REF!</definedName>
    <definedName name="_BAN1">#REF!</definedName>
    <definedName name="_BAN2">#REF!</definedName>
    <definedName name="_BD1" localSheetId="31">#REF!</definedName>
    <definedName name="_BD1" localSheetId="25">#REF!</definedName>
    <definedName name="_BD1" localSheetId="27">#REF!</definedName>
    <definedName name="_BD1" localSheetId="29">#REF!</definedName>
    <definedName name="_BD1" localSheetId="40">#REF!</definedName>
    <definedName name="_BD1" localSheetId="30">#REF!</definedName>
    <definedName name="_BD1" localSheetId="32">#REF!</definedName>
    <definedName name="_BD1" localSheetId="33">#REF!</definedName>
    <definedName name="_BD1" localSheetId="26">#REF!</definedName>
    <definedName name="_BD1" localSheetId="28">#REF!</definedName>
    <definedName name="_BD1" localSheetId="41">#REF!</definedName>
    <definedName name="_BD1">#REF!</definedName>
    <definedName name="_BID1" localSheetId="41">#REF!</definedName>
    <definedName name="_BID1">#REF!</definedName>
    <definedName name="_C100102" localSheetId="40">#REF!</definedName>
    <definedName name="_C100102" localSheetId="41">#REF!</definedName>
    <definedName name="_C100102">#REF!</definedName>
    <definedName name="_cap1991" localSheetId="31">#REF!</definedName>
    <definedName name="_cap1991" localSheetId="25">#REF!</definedName>
    <definedName name="_cap1991" localSheetId="27">#REF!</definedName>
    <definedName name="_cap1991" localSheetId="29">#REF!</definedName>
    <definedName name="_cap1991" localSheetId="40">#REF!</definedName>
    <definedName name="_cap1991" localSheetId="82">#REF!</definedName>
    <definedName name="_cap1991" localSheetId="30">#REF!</definedName>
    <definedName name="_cap1991" localSheetId="32">#REF!</definedName>
    <definedName name="_cap1991" localSheetId="33">#REF!</definedName>
    <definedName name="_cap1991" localSheetId="26">#REF!</definedName>
    <definedName name="_cap1991" localSheetId="28">#REF!</definedName>
    <definedName name="_cap1991" localSheetId="41">#REF!</definedName>
    <definedName name="_cap1991">#REF!</definedName>
    <definedName name="_CAR1" localSheetId="41">#REF!</definedName>
    <definedName name="_CAR1">#REF!</definedName>
    <definedName name="_CAR2">#REF!</definedName>
    <definedName name="_COL1">#REF!</definedName>
    <definedName name="_COL2">#REF!</definedName>
    <definedName name="_Csf27" localSheetId="31">#REF!</definedName>
    <definedName name="_Csf27" localSheetId="25">#REF!</definedName>
    <definedName name="_Csf27" localSheetId="27">#REF!</definedName>
    <definedName name="_Csf27" localSheetId="29">#REF!</definedName>
    <definedName name="_Csf27" localSheetId="40">#REF!</definedName>
    <definedName name="_Csf27" localSheetId="82">#REF!</definedName>
    <definedName name="_Csf27" localSheetId="30">#REF!</definedName>
    <definedName name="_Csf27" localSheetId="32">#REF!</definedName>
    <definedName name="_Csf27" localSheetId="33">#REF!</definedName>
    <definedName name="_Csf27" localSheetId="26">#REF!</definedName>
    <definedName name="_Csf27" localSheetId="28">#REF!</definedName>
    <definedName name="_Csf27" localSheetId="41">#REF!</definedName>
    <definedName name="_Csf27">#REF!</definedName>
    <definedName name="_CUS1" localSheetId="82">#REF!</definedName>
    <definedName name="_CUS1" localSheetId="41">#REF!</definedName>
    <definedName name="_CUS1">#REF!</definedName>
    <definedName name="_CUS2" localSheetId="41">#REF!</definedName>
    <definedName name="_CUS2">#REF!</definedName>
    <definedName name="_CUS3" localSheetId="41">#REF!</definedName>
    <definedName name="_CUS3">#REF!</definedName>
    <definedName name="_dic02">#REF!</definedName>
    <definedName name="_dic04">#REF!</definedName>
    <definedName name="_DYN6" localSheetId="41">#REF!</definedName>
    <definedName name="_DYN6">#REF!</definedName>
    <definedName name="_EDU1">#REF!</definedName>
    <definedName name="_EDU2">#REF!</definedName>
    <definedName name="_Emi3" localSheetId="41">#REF!</definedName>
    <definedName name="_Emi3">#REF!</definedName>
    <definedName name="_Emi5" localSheetId="41">#REF!</definedName>
    <definedName name="_Emi5">#REF!</definedName>
    <definedName name="_ENE07" localSheetId="31" hidden="1">{#N/A,#N/A,FALSE,"informes"}</definedName>
    <definedName name="_ENE07" localSheetId="8" hidden="1">{#N/A,#N/A,FALSE,"informes"}</definedName>
    <definedName name="_ENE07" localSheetId="25" hidden="1">{#N/A,#N/A,FALSE,"informes"}</definedName>
    <definedName name="_ENE07" localSheetId="27" hidden="1">{#N/A,#N/A,FALSE,"informes"}</definedName>
    <definedName name="_ENE07" localSheetId="29" hidden="1">{#N/A,#N/A,FALSE,"informes"}</definedName>
    <definedName name="_ENE07" localSheetId="40" hidden="1">{#N/A,#N/A,FALSE,"informes"}</definedName>
    <definedName name="_ENE07" localSheetId="82" hidden="1">{#N/A,#N/A,FALSE,"informes"}</definedName>
    <definedName name="_ENE07" localSheetId="30" hidden="1">{#N/A,#N/A,FALSE,"informes"}</definedName>
    <definedName name="_ENE07" localSheetId="32" hidden="1">{#N/A,#N/A,FALSE,"informes"}</definedName>
    <definedName name="_ENE07" localSheetId="33" hidden="1">{#N/A,#N/A,FALSE,"informes"}</definedName>
    <definedName name="_ENE07" localSheetId="26" hidden="1">{#N/A,#N/A,FALSE,"informes"}</definedName>
    <definedName name="_ENE07" localSheetId="28" hidden="1">{#N/A,#N/A,FALSE,"informes"}</definedName>
    <definedName name="_ENE07" localSheetId="41" hidden="1">{#N/A,#N/A,FALSE,"informes"}</definedName>
    <definedName name="_ENE07" hidden="1">{#N/A,#N/A,FALSE,"informes"}</definedName>
    <definedName name="_EUF6" localSheetId="41">#REF!</definedName>
    <definedName name="_EUF6">#REF!</definedName>
    <definedName name="_EUL3" localSheetId="41">#REF!</definedName>
    <definedName name="_EUL3">#REF!</definedName>
    <definedName name="_EUL6" localSheetId="41">#REF!</definedName>
    <definedName name="_EUL6">#REF!</definedName>
    <definedName name="_F" localSheetId="31" hidden="1">{#N/A,#N/A,FALSE,"informes"}</definedName>
    <definedName name="_F" localSheetId="8" hidden="1">{#N/A,#N/A,FALSE,"informes"}</definedName>
    <definedName name="_F" localSheetId="25" hidden="1">{#N/A,#N/A,FALSE,"informes"}</definedName>
    <definedName name="_F" localSheetId="27" hidden="1">{#N/A,#N/A,FALSE,"informes"}</definedName>
    <definedName name="_F" localSheetId="29" hidden="1">{#N/A,#N/A,FALSE,"informes"}</definedName>
    <definedName name="_F" localSheetId="40" hidden="1">{#N/A,#N/A,FALSE,"informes"}</definedName>
    <definedName name="_F" localSheetId="82" hidden="1">{#N/A,#N/A,FALSE,"informes"}</definedName>
    <definedName name="_F" localSheetId="30" hidden="1">{#N/A,#N/A,FALSE,"informes"}</definedName>
    <definedName name="_F" localSheetId="32" hidden="1">{#N/A,#N/A,FALSE,"informes"}</definedName>
    <definedName name="_F" localSheetId="33" hidden="1">{#N/A,#N/A,FALSE,"informes"}</definedName>
    <definedName name="_F" localSheetId="26" hidden="1">{#N/A,#N/A,FALSE,"informes"}</definedName>
    <definedName name="_F" localSheetId="28" hidden="1">{#N/A,#N/A,FALSE,"informes"}</definedName>
    <definedName name="_F" localSheetId="41" hidden="1">{#N/A,#N/A,FALSE,"informes"}</definedName>
    <definedName name="_F" hidden="1">{#N/A,#N/A,FALSE,"informes"}</definedName>
    <definedName name="_Fill" localSheetId="31" hidden="1">#REF!</definedName>
    <definedName name="_Fill" localSheetId="8" hidden="1">#REF!</definedName>
    <definedName name="_Fill" localSheetId="40" hidden="1">#REF!</definedName>
    <definedName name="_Fill" localSheetId="82" hidden="1">#REF!</definedName>
    <definedName name="_Fill" localSheetId="32" hidden="1">#REF!</definedName>
    <definedName name="_Fill" localSheetId="33" hidden="1">#REF!</definedName>
    <definedName name="_Fill" localSheetId="28" hidden="1">#REF!</definedName>
    <definedName name="_Fill" localSheetId="41" hidden="1">#REF!</definedName>
    <definedName name="_Fill" hidden="1">#REF!</definedName>
    <definedName name="_xlnm._FilterDatabase" localSheetId="171" hidden="1">'Cuadro 5.2.4'!$B$3:$I$79</definedName>
    <definedName name="_xlnm._FilterDatabase" localSheetId="96" hidden="1">'Cuadro No  4.1.6'!#REF!</definedName>
    <definedName name="_xlnm._FilterDatabase" localSheetId="62" hidden="1">'Cuadro No 3.2.13'!$B$6:$N$30</definedName>
    <definedName name="_xlnm._FilterDatabase" localSheetId="88" hidden="1">'Cuadro No 3.3.14.'!$B$6:$J$82</definedName>
    <definedName name="_xlnm._FilterDatabase" localSheetId="90" hidden="1">'Cuadro No 4.1.1'!$B$35:$D$46</definedName>
    <definedName name="_xlnm._FilterDatabase" localSheetId="100" hidden="1">'Cuadro No 4.1.10'!#REF!</definedName>
    <definedName name="_xlnm._FilterDatabase" localSheetId="101" hidden="1">'Cuadro No 4.1.11'!#REF!</definedName>
    <definedName name="_xlnm._FilterDatabase" localSheetId="102" hidden="1">'Cuadro No 4.1.12'!#REF!</definedName>
    <definedName name="_xlnm._FilterDatabase" localSheetId="103" hidden="1">'Cuadro No 4.1.13'!#REF!</definedName>
    <definedName name="_xlnm._FilterDatabase" localSheetId="104" hidden="1">'Cuadro No 4.1.14'!#REF!</definedName>
    <definedName name="_xlnm._FilterDatabase" localSheetId="105" hidden="1">'Cuadro No 4.1.15'!#REF!</definedName>
    <definedName name="_xlnm._FilterDatabase" localSheetId="106" hidden="1">'Cuadro No 4.1.16'!#REF!</definedName>
    <definedName name="_xlnm._FilterDatabase" localSheetId="107" hidden="1">'Cuadro No 4.1.17'!#REF!</definedName>
    <definedName name="_xlnm._FilterDatabase" localSheetId="108" hidden="1">'Cuadro No 4.1.18'!#REF!</definedName>
    <definedName name="_xlnm._FilterDatabase" localSheetId="109" hidden="1">'Cuadro No 4.1.19'!#REF!</definedName>
    <definedName name="_xlnm._FilterDatabase" localSheetId="92" hidden="1">'Cuadro No 4.1.2'!$B$3:$D$3</definedName>
    <definedName name="_xlnm._FilterDatabase" localSheetId="110" hidden="1">'Cuadro No 4.1.20'!#REF!</definedName>
    <definedName name="_xlnm._FilterDatabase" localSheetId="111" hidden="1">'Cuadro No 4.1.21'!#REF!</definedName>
    <definedName name="_xlnm._FilterDatabase" localSheetId="112" hidden="1">'Cuadro No 4.1.22'!#REF!</definedName>
    <definedName name="_xlnm._FilterDatabase" localSheetId="113" hidden="1">'Cuadro No 4.1.23'!#REF!</definedName>
    <definedName name="_xlnm._FilterDatabase" localSheetId="114" hidden="1">'Cuadro No 4.1.24'!#REF!</definedName>
    <definedName name="_xlnm._FilterDatabase" localSheetId="115" hidden="1">'Cuadro No 4.1.25'!#REF!</definedName>
    <definedName name="_xlnm._FilterDatabase" localSheetId="116" hidden="1">'Cuadro No 4.1.26'!#REF!</definedName>
    <definedName name="_xlnm._FilterDatabase" localSheetId="117" hidden="1">'Cuadro No 4.1.27'!#REF!</definedName>
    <definedName name="_xlnm._FilterDatabase" localSheetId="118" hidden="1">'Cuadro No 4.1.28'!$B$3:$F$529</definedName>
    <definedName name="_xlnm._FilterDatabase" localSheetId="93" hidden="1">'Cuadro No 4.1.3'!#REF!</definedName>
    <definedName name="_xlnm._FilterDatabase" localSheetId="94" hidden="1">'Cuadro No 4.1.4'!#REF!</definedName>
    <definedName name="_xlnm._FilterDatabase" localSheetId="95" hidden="1">'Cuadro No 4.1.5'!#REF!</definedName>
    <definedName name="_xlnm._FilterDatabase" localSheetId="97" hidden="1">'Cuadro No 4.1.7'!#REF!</definedName>
    <definedName name="_xlnm._FilterDatabase" localSheetId="98" hidden="1">'Cuadro No 4.1.8'!#REF!</definedName>
    <definedName name="_xlnm._FilterDatabase" localSheetId="99" hidden="1">'Cuadro No 4.1.9'!#REF!</definedName>
    <definedName name="_xlnm._FilterDatabase" localSheetId="124" hidden="1">'Cuadro No 4.3.1'!$B$3:$I$5</definedName>
    <definedName name="_xlnm._FilterDatabase" localSheetId="135" hidden="1">'Cuadro No 4.3.11'!$B$3:$G$5</definedName>
    <definedName name="_xlnm._FilterDatabase" localSheetId="136" hidden="1">'Cuadro No 4.3.12'!$B$3:$G$5</definedName>
    <definedName name="_xlnm._FilterDatabase" localSheetId="137" hidden="1">'Cuadro No 4.3.13'!$B$3:$G$5</definedName>
    <definedName name="_xlnm._FilterDatabase" localSheetId="138" hidden="1">'Cuadro No 4.3.14'!$B$3:$G$5</definedName>
    <definedName name="_xlnm._FilterDatabase" localSheetId="140" hidden="1">'Cuadro No 4.3.16'!$B$5:$G$5</definedName>
    <definedName name="_xlnm._FilterDatabase" localSheetId="141" hidden="1">'Cuadro No 4.3.17'!$B$5:$G$5</definedName>
    <definedName name="_xlnm._FilterDatabase" localSheetId="142" hidden="1">'Cuadro No 4.3.18'!$B$3:$G$5</definedName>
    <definedName name="_xlnm._FilterDatabase" localSheetId="143" hidden="1">'Cuadro No 4.3.19'!$B$3:$G$5</definedName>
    <definedName name="_xlnm._FilterDatabase" localSheetId="126" hidden="1">'Cuadro No 4.3.2'!$B$3:$G$5</definedName>
    <definedName name="_xlnm._FilterDatabase" localSheetId="144" hidden="1">'Cuadro No 4.3.20'!$B$3:$G$5</definedName>
    <definedName name="_xlnm._FilterDatabase" localSheetId="146" hidden="1">'Cuadro No 4.3.22'!$B$3:$G$5</definedName>
    <definedName name="_xlnm._FilterDatabase" localSheetId="127" hidden="1">'Cuadro No 4.3.3'!$B$3:$G$5</definedName>
    <definedName name="_xlnm._FilterDatabase" localSheetId="128" hidden="1">'Cuadro No 4.3.4'!$B$3:$G$5</definedName>
    <definedName name="_xlnm._FilterDatabase" localSheetId="129" hidden="1">'Cuadro No 4.3.5'!$B$3:$G$5</definedName>
    <definedName name="_xlnm._FilterDatabase" localSheetId="130" hidden="1">'Cuadro No 4.3.6'!$B$3:$G$5</definedName>
    <definedName name="_xlnm._FilterDatabase" localSheetId="132" hidden="1">'Cuadro No 4.3.8'!$B$3:$G$5</definedName>
    <definedName name="_xlnm._FilterDatabase" localSheetId="149" hidden="1">'Cuadro No 4.4.2'!$B$2:$B$79</definedName>
    <definedName name="_xlnm._FilterDatabase" localSheetId="151" hidden="1">'Cuadro No 4.4.4'!$B$1:$B$56</definedName>
    <definedName name="_xlnm._FilterDatabase" localSheetId="152" hidden="1">'Cuadro No 4.4.5'!$B$1:$B$152</definedName>
    <definedName name="_xlnm._FilterDatabase" localSheetId="65" hidden="1">'Gráfica No 3.2.3.'!#REF!</definedName>
    <definedName name="_xlnm._FilterDatabase" localSheetId="85" hidden="1">'Grafica No 3.3.3'!#REF!</definedName>
    <definedName name="_xlnm._FilterDatabase" localSheetId="125" hidden="1">'Gráfico No 4.3.1'!#REF!</definedName>
    <definedName name="_FIN1" localSheetId="31">#REF!</definedName>
    <definedName name="_FIN1" localSheetId="8">#REF!</definedName>
    <definedName name="_FIN1" localSheetId="25">#REF!</definedName>
    <definedName name="_FIN1" localSheetId="27">#REF!</definedName>
    <definedName name="_FIN1" localSheetId="29">#REF!</definedName>
    <definedName name="_FIN1" localSheetId="30">#REF!</definedName>
    <definedName name="_FIN1" localSheetId="32">#REF!</definedName>
    <definedName name="_FIN1" localSheetId="33">#REF!</definedName>
    <definedName name="_FIN1" localSheetId="26">#REF!</definedName>
    <definedName name="_FIN1" localSheetId="28">#REF!</definedName>
    <definedName name="_FIN1">#REF!</definedName>
    <definedName name="_FIN2" localSheetId="31">#REF!</definedName>
    <definedName name="_FIN2" localSheetId="25">#REF!</definedName>
    <definedName name="_FIN2" localSheetId="27">#REF!</definedName>
    <definedName name="_FIN2" localSheetId="29">#REF!</definedName>
    <definedName name="_FIN2" localSheetId="30">#REF!</definedName>
    <definedName name="_FIN2" localSheetId="32">#REF!</definedName>
    <definedName name="_FIN2" localSheetId="33">#REF!</definedName>
    <definedName name="_FIN2" localSheetId="26">#REF!</definedName>
    <definedName name="_FIN2" localSheetId="28">#REF!</definedName>
    <definedName name="_FIN2">#REF!</definedName>
    <definedName name="_FIN3" localSheetId="31">#REF!</definedName>
    <definedName name="_FIN3" localSheetId="25">#REF!</definedName>
    <definedName name="_FIN3" localSheetId="27">#REF!</definedName>
    <definedName name="_FIN3" localSheetId="29">#REF!</definedName>
    <definedName name="_FIN3" localSheetId="30">#REF!</definedName>
    <definedName name="_FIN3" localSheetId="32">#REF!</definedName>
    <definedName name="_FIN3" localSheetId="33">#REF!</definedName>
    <definedName name="_FIN3" localSheetId="26">#REF!</definedName>
    <definedName name="_FIN3" localSheetId="28">#REF!</definedName>
    <definedName name="_FIN3">#REF!</definedName>
    <definedName name="_FIN4" localSheetId="31">#REF!</definedName>
    <definedName name="_FIN4" localSheetId="25">#REF!</definedName>
    <definedName name="_FIN4" localSheetId="27">#REF!</definedName>
    <definedName name="_FIN4" localSheetId="29">#REF!</definedName>
    <definedName name="_FIN4" localSheetId="30">#REF!</definedName>
    <definedName name="_FIN4" localSheetId="32">#REF!</definedName>
    <definedName name="_FIN4" localSheetId="33">#REF!</definedName>
    <definedName name="_FIN4" localSheetId="26">#REF!</definedName>
    <definedName name="_FIN4" localSheetId="28">#REF!</definedName>
    <definedName name="_FIN4">#REF!</definedName>
    <definedName name="_FIN5">#REF!</definedName>
    <definedName name="_fmi1" localSheetId="49">#REF!</definedName>
    <definedName name="_fmi1" localSheetId="170">#REF!</definedName>
    <definedName name="_fmi1" localSheetId="171">#REF!</definedName>
    <definedName name="_fmi1" localSheetId="40">#REF!</definedName>
    <definedName name="_fmi1" localSheetId="41">#REF!</definedName>
    <definedName name="_fmi1">#REF!</definedName>
    <definedName name="_fmi2" localSheetId="49">#REF!</definedName>
    <definedName name="_fmi2" localSheetId="170">#REF!</definedName>
    <definedName name="_fmi2" localSheetId="171">#REF!</definedName>
    <definedName name="_fmi2" localSheetId="40">#REF!</definedName>
    <definedName name="_fmi2" localSheetId="41">#REF!</definedName>
    <definedName name="_fmi2">#REF!</definedName>
    <definedName name="_fmi3" localSheetId="49">#REF!</definedName>
    <definedName name="_fmi3" localSheetId="170">#REF!</definedName>
    <definedName name="_fmi3" localSheetId="171">#REF!</definedName>
    <definedName name="_fmi3" localSheetId="40">#REF!</definedName>
    <definedName name="_fmi3" localSheetId="41">#REF!</definedName>
    <definedName name="_fmi3">#REF!</definedName>
    <definedName name="_fmi4" localSheetId="49">#REF!</definedName>
    <definedName name="_fmi4" localSheetId="170">#REF!</definedName>
    <definedName name="_fmi4" localSheetId="171">#REF!</definedName>
    <definedName name="_fmi4" localSheetId="40">#REF!</definedName>
    <definedName name="_fmi4" localSheetId="41">#REF!</definedName>
    <definedName name="_fmi4">#REF!</definedName>
    <definedName name="_ftn1" localSheetId="154">'Cuadro No 4.4.7'!$G$14</definedName>
    <definedName name="_ftnref1" localSheetId="154">'Cuadro No 4.4.7'!$G$11</definedName>
    <definedName name="_G3" localSheetId="31">#REF!</definedName>
    <definedName name="_G3" localSheetId="25">#REF!</definedName>
    <definedName name="_G3" localSheetId="27">#REF!</definedName>
    <definedName name="_G3" localSheetId="29">#REF!</definedName>
    <definedName name="_G3" localSheetId="40">#REF!</definedName>
    <definedName name="_G3" localSheetId="30">#REF!</definedName>
    <definedName name="_G3" localSheetId="32">#REF!</definedName>
    <definedName name="_G3" localSheetId="33">#REF!</definedName>
    <definedName name="_G3" localSheetId="26">#REF!</definedName>
    <definedName name="_G3" localSheetId="28">#REF!</definedName>
    <definedName name="_G3" localSheetId="41">#REF!</definedName>
    <definedName name="_G3">#REF!</definedName>
    <definedName name="_h35" localSheetId="49" hidden="1">{#N/A,#N/A,FALSE,"informes"}</definedName>
    <definedName name="_h35" localSheetId="50" hidden="1">{#N/A,#N/A,FALSE,"informes"}</definedName>
    <definedName name="_h35" localSheetId="51" hidden="1">{#N/A,#N/A,FALSE,"informes"}</definedName>
    <definedName name="_h35" localSheetId="52" hidden="1">{#N/A,#N/A,FALSE,"informes"}</definedName>
    <definedName name="_h35" localSheetId="53" hidden="1">{#N/A,#N/A,FALSE,"informes"}</definedName>
    <definedName name="_h35" localSheetId="54" hidden="1">{#N/A,#N/A,FALSE,"informes"}</definedName>
    <definedName name="_h35" localSheetId="56" hidden="1">{#N/A,#N/A,FALSE,"informes"}</definedName>
    <definedName name="_h35" localSheetId="72" hidden="1">{#N/A,#N/A,FALSE,"informes"}</definedName>
    <definedName name="_h35" localSheetId="73" hidden="1">{#N/A,#N/A,FALSE,"informes"}</definedName>
    <definedName name="_h35" localSheetId="74" hidden="1">{#N/A,#N/A,FALSE,"informes"}</definedName>
    <definedName name="_h35" localSheetId="75" hidden="1">{#N/A,#N/A,FALSE,"informes"}</definedName>
    <definedName name="_h35" localSheetId="76" hidden="1">{#N/A,#N/A,FALSE,"informes"}</definedName>
    <definedName name="_h35" localSheetId="78" hidden="1">{#N/A,#N/A,FALSE,"informes"}</definedName>
    <definedName name="_h35" localSheetId="31" hidden="1">{#N/A,#N/A,FALSE,"informes"}</definedName>
    <definedName name="_h35" localSheetId="8" hidden="1">{#N/A,#N/A,FALSE,"informes"}</definedName>
    <definedName name="_h35" localSheetId="25" hidden="1">{#N/A,#N/A,FALSE,"informes"}</definedName>
    <definedName name="_h35" localSheetId="27" hidden="1">{#N/A,#N/A,FALSE,"informes"}</definedName>
    <definedName name="_h35" localSheetId="29" hidden="1">{#N/A,#N/A,FALSE,"informes"}</definedName>
    <definedName name="_h35" localSheetId="40" hidden="1">{#N/A,#N/A,FALSE,"informes"}</definedName>
    <definedName name="_h35" localSheetId="82" hidden="1">{#N/A,#N/A,FALSE,"informes"}</definedName>
    <definedName name="_h35" localSheetId="30" hidden="1">{#N/A,#N/A,FALSE,"informes"}</definedName>
    <definedName name="_h35" localSheetId="32" hidden="1">{#N/A,#N/A,FALSE,"informes"}</definedName>
    <definedName name="_h35" localSheetId="33" hidden="1">{#N/A,#N/A,FALSE,"informes"}</definedName>
    <definedName name="_h35" localSheetId="26" hidden="1">{#N/A,#N/A,FALSE,"informes"}</definedName>
    <definedName name="_h35" localSheetId="28" hidden="1">{#N/A,#N/A,FALSE,"informes"}</definedName>
    <definedName name="_h35" localSheetId="41" hidden="1">{#N/A,#N/A,FALSE,"informes"}</definedName>
    <definedName name="_h35" hidden="1">{#N/A,#N/A,FALSE,"informes"}</definedName>
    <definedName name="_IMP1" localSheetId="8">#REF!</definedName>
    <definedName name="_IMP1">#REF!</definedName>
    <definedName name="_IMP2" localSheetId="8">#REF!</definedName>
    <definedName name="_IMP2">#REF!</definedName>
    <definedName name="_IMP3" localSheetId="8">#REF!</definedName>
    <definedName name="_IMP3">#REF!</definedName>
    <definedName name="_IMP4">#REF!</definedName>
    <definedName name="_IMP410">#REF!</definedName>
    <definedName name="_IMP411">#REF!</definedName>
    <definedName name="_IMP42">#REF!</definedName>
    <definedName name="_IMP43">#REF!</definedName>
    <definedName name="_IMP46">#REF!</definedName>
    <definedName name="_IMP47">#REF!</definedName>
    <definedName name="_IMP5">#REF!</definedName>
    <definedName name="_IMP50">#REF!</definedName>
    <definedName name="_IMP6" localSheetId="31">#REF!</definedName>
    <definedName name="_IMP6" localSheetId="25">#REF!</definedName>
    <definedName name="_IMP6" localSheetId="27">#REF!</definedName>
    <definedName name="_IMP6" localSheetId="29">#REF!</definedName>
    <definedName name="_IMP6" localSheetId="30">#REF!</definedName>
    <definedName name="_IMP6" localSheetId="32">#REF!</definedName>
    <definedName name="_IMP6" localSheetId="33">#REF!</definedName>
    <definedName name="_IMP6" localSheetId="26">#REF!</definedName>
    <definedName name="_IMP6" localSheetId="28">#REF!</definedName>
    <definedName name="_IMP6">#REF!</definedName>
    <definedName name="_IMP7" localSheetId="31">#REF!</definedName>
    <definedName name="_IMP7" localSheetId="25">#REF!</definedName>
    <definedName name="_IMP7" localSheetId="27">#REF!</definedName>
    <definedName name="_IMP7" localSheetId="29">#REF!</definedName>
    <definedName name="_IMP7" localSheetId="30">#REF!</definedName>
    <definedName name="_IMP7" localSheetId="32">#REF!</definedName>
    <definedName name="_IMP7" localSheetId="33">#REF!</definedName>
    <definedName name="_IMP7" localSheetId="26">#REF!</definedName>
    <definedName name="_IMP7" localSheetId="28">#REF!</definedName>
    <definedName name="_IMP7">#REF!</definedName>
    <definedName name="_IMP8" localSheetId="31">#REF!</definedName>
    <definedName name="_IMP8" localSheetId="25">#REF!</definedName>
    <definedName name="_IMP8" localSheetId="27">#REF!</definedName>
    <definedName name="_IMP8" localSheetId="29">#REF!</definedName>
    <definedName name="_IMP8" localSheetId="30">#REF!</definedName>
    <definedName name="_IMP8" localSheetId="32">#REF!</definedName>
    <definedName name="_IMP8" localSheetId="33">#REF!</definedName>
    <definedName name="_IMP8" localSheetId="26">#REF!</definedName>
    <definedName name="_IMP8" localSheetId="28">#REF!</definedName>
    <definedName name="_IMP8">#REF!</definedName>
    <definedName name="_IPC02" localSheetId="40">#REF!</definedName>
    <definedName name="_IPC02" localSheetId="41">#REF!</definedName>
    <definedName name="_IPC02">#REF!</definedName>
    <definedName name="_IPC03" localSheetId="40">#REF!</definedName>
    <definedName name="_IPC03" localSheetId="41">#REF!</definedName>
    <definedName name="_IPC03">#REF!</definedName>
    <definedName name="_IPC04" localSheetId="40">#REF!</definedName>
    <definedName name="_IPC04" localSheetId="41">#REF!</definedName>
    <definedName name="_IPC04">#REF!</definedName>
    <definedName name="_IPC05" localSheetId="40">#REF!</definedName>
    <definedName name="_IPC05" localSheetId="41">#REF!</definedName>
    <definedName name="_IPC05">#REF!</definedName>
    <definedName name="_IPC06" localSheetId="40">#REF!</definedName>
    <definedName name="_IPC06" localSheetId="41">#REF!</definedName>
    <definedName name="_IPC06">#REF!</definedName>
    <definedName name="_IPC07" localSheetId="40">#REF!</definedName>
    <definedName name="_IPC07" localSheetId="41">#REF!</definedName>
    <definedName name="_IPC07">#REF!</definedName>
    <definedName name="_IRV1" localSheetId="82">#REF!</definedName>
    <definedName name="_IRV1" localSheetId="41">#REF!</definedName>
    <definedName name="_IRV1">#REF!</definedName>
    <definedName name="_ivm2" localSheetId="49">#REF!</definedName>
    <definedName name="_ivm2" localSheetId="168">#REF!</definedName>
    <definedName name="_ivm2" localSheetId="170">#REF!</definedName>
    <definedName name="_ivm2" localSheetId="171">#REF!</definedName>
    <definedName name="_ivm2" localSheetId="31">#REF!</definedName>
    <definedName name="_ivm2" localSheetId="25">#REF!</definedName>
    <definedName name="_ivm2" localSheetId="27">#REF!</definedName>
    <definedName name="_ivm2" localSheetId="29">#REF!</definedName>
    <definedName name="_ivm2" localSheetId="40">#REF!</definedName>
    <definedName name="_ivm2" localSheetId="82">#REF!</definedName>
    <definedName name="_ivm2" localSheetId="30">#REF!</definedName>
    <definedName name="_ivm2" localSheetId="32">#REF!</definedName>
    <definedName name="_ivm2" localSheetId="33">#REF!</definedName>
    <definedName name="_ivm2" localSheetId="26">#REF!</definedName>
    <definedName name="_ivm2" localSheetId="28">#REF!</definedName>
    <definedName name="_ivm2" localSheetId="41">#REF!</definedName>
    <definedName name="_ivm2">#REF!</definedName>
    <definedName name="_Key1" localSheetId="31" hidden="1">#REF!</definedName>
    <definedName name="_Key1" localSheetId="40" hidden="1">#REF!</definedName>
    <definedName name="_Key1" localSheetId="32" hidden="1">#REF!</definedName>
    <definedName name="_Key1" localSheetId="33" hidden="1">#REF!</definedName>
    <definedName name="_Key1" localSheetId="28" hidden="1">#REF!</definedName>
    <definedName name="_Key1" localSheetId="41" hidden="1">#REF!</definedName>
    <definedName name="_Key1" hidden="1">#REF!</definedName>
    <definedName name="_Key2" localSheetId="31" hidden="1">#REF!</definedName>
    <definedName name="_Key2" localSheetId="25" hidden="1">#REF!</definedName>
    <definedName name="_Key2" localSheetId="27" hidden="1">#REF!</definedName>
    <definedName name="_Key2" localSheetId="29" hidden="1">#REF!</definedName>
    <definedName name="_Key2" localSheetId="30" hidden="1">#REF!</definedName>
    <definedName name="_Key2" localSheetId="32" hidden="1">#REF!</definedName>
    <definedName name="_Key2" localSheetId="33" hidden="1">#REF!</definedName>
    <definedName name="_Key2" localSheetId="26" hidden="1">#REF!</definedName>
    <definedName name="_Key2" localSheetId="28" hidden="1">#REF!</definedName>
    <definedName name="_Key2" localSheetId="41" hidden="1">#REF!</definedName>
    <definedName name="_Key2" hidden="1">#REF!</definedName>
    <definedName name="_LB3" localSheetId="82">#REF!</definedName>
    <definedName name="_LB3" localSheetId="41">#REF!</definedName>
    <definedName name="_LB3">#REF!</definedName>
    <definedName name="_LB6" localSheetId="82">#REF!</definedName>
    <definedName name="_LB6" localSheetId="41">#REF!</definedName>
    <definedName name="_LB6">#REF!</definedName>
    <definedName name="_LEC6" localSheetId="82">#REF!</definedName>
    <definedName name="_LEC6" localSheetId="41">#REF!</definedName>
    <definedName name="_LEC6">#REF!</definedName>
    <definedName name="_LI97" localSheetId="49">#REF!</definedName>
    <definedName name="_LI97" localSheetId="168">#REF!</definedName>
    <definedName name="_LI97" localSheetId="170">#REF!</definedName>
    <definedName name="_LI97" localSheetId="171">#REF!</definedName>
    <definedName name="_LI97" localSheetId="8">#REF!</definedName>
    <definedName name="_LI97" localSheetId="40">#REF!</definedName>
    <definedName name="_LI97" localSheetId="82">#REF!</definedName>
    <definedName name="_LI97" localSheetId="41">#REF!</definedName>
    <definedName name="_LI97">#REF!</definedName>
    <definedName name="_LUS3" localSheetId="82">#REF!</definedName>
    <definedName name="_LUS3" localSheetId="41">#REF!</definedName>
    <definedName name="_LUS3">#REF!</definedName>
    <definedName name="_LUS6" localSheetId="41">#REF!</definedName>
    <definedName name="_LUS6">#REF!</definedName>
    <definedName name="_LYN6" localSheetId="41">#REF!</definedName>
    <definedName name="_LYN6">#REF!</definedName>
    <definedName name="_MatInverse_In" localSheetId="31" hidden="1">#REF!</definedName>
    <definedName name="_MatInverse_In" localSheetId="25" hidden="1">#REF!</definedName>
    <definedName name="_MatInverse_In" localSheetId="27" hidden="1">#REF!</definedName>
    <definedName name="_MatInverse_In" localSheetId="29" hidden="1">#REF!</definedName>
    <definedName name="_MatInverse_In" localSheetId="40" hidden="1">#REF!</definedName>
    <definedName name="_MatInverse_In" localSheetId="30" hidden="1">#REF!</definedName>
    <definedName name="_MatInverse_In" localSheetId="32" hidden="1">#REF!</definedName>
    <definedName name="_MatInverse_In" localSheetId="33" hidden="1">#REF!</definedName>
    <definedName name="_MatInverse_In" localSheetId="26" hidden="1">#REF!</definedName>
    <definedName name="_MatInverse_In" localSheetId="28" hidden="1">#REF!</definedName>
    <definedName name="_MatInverse_In" localSheetId="41" hidden="1">#REF!</definedName>
    <definedName name="_MatInverse_In" hidden="1">#REF!</definedName>
    <definedName name="_MatInverse_Out" localSheetId="31" hidden="1">#REF!</definedName>
    <definedName name="_MatInverse_Out" localSheetId="25" hidden="1">#REF!</definedName>
    <definedName name="_MatInverse_Out" localSheetId="27" hidden="1">#REF!</definedName>
    <definedName name="_MatInverse_Out" localSheetId="29" hidden="1">#REF!</definedName>
    <definedName name="_MatInverse_Out" localSheetId="40" hidden="1">#REF!</definedName>
    <definedName name="_MatInverse_Out" localSheetId="30" hidden="1">#REF!</definedName>
    <definedName name="_MatInverse_Out" localSheetId="32" hidden="1">#REF!</definedName>
    <definedName name="_MatInverse_Out" localSheetId="33" hidden="1">#REF!</definedName>
    <definedName name="_MatInverse_Out" localSheetId="26" hidden="1">#REF!</definedName>
    <definedName name="_MatInverse_Out" localSheetId="28" hidden="1">#REF!</definedName>
    <definedName name="_MatInverse_Out" localSheetId="41" hidden="1">#REF!</definedName>
    <definedName name="_MatInverse_Out" hidden="1">#REF!</definedName>
    <definedName name="_MES1">#REF!</definedName>
    <definedName name="_MET89" localSheetId="31">#REF!</definedName>
    <definedName name="_MET89" localSheetId="25">#REF!</definedName>
    <definedName name="_MET89" localSheetId="27">#REF!</definedName>
    <definedName name="_MET89" localSheetId="29">#REF!</definedName>
    <definedName name="_MET89" localSheetId="40">#REF!</definedName>
    <definedName name="_MET89" localSheetId="30">#REF!</definedName>
    <definedName name="_MET89" localSheetId="32">#REF!</definedName>
    <definedName name="_MET89" localSheetId="33">#REF!</definedName>
    <definedName name="_MET89" localSheetId="26">#REF!</definedName>
    <definedName name="_MET89" localSheetId="28">#REF!</definedName>
    <definedName name="_MET89" localSheetId="41">#REF!</definedName>
    <definedName name="_MET89">#REF!</definedName>
    <definedName name="_MET90" localSheetId="40">#REF!</definedName>
    <definedName name="_MET90" localSheetId="41">#REF!</definedName>
    <definedName name="_MET90">#REF!</definedName>
    <definedName name="_MET91" localSheetId="40">#REF!</definedName>
    <definedName name="_MET91" localSheetId="41">#REF!</definedName>
    <definedName name="_MET91">#REF!</definedName>
    <definedName name="_MET92" localSheetId="40">#REF!</definedName>
    <definedName name="_MET92" localSheetId="41">#REF!</definedName>
    <definedName name="_MET92">#REF!</definedName>
    <definedName name="_MET93" localSheetId="40">#REF!</definedName>
    <definedName name="_MET93" localSheetId="41">#REF!</definedName>
    <definedName name="_MET93">#REF!</definedName>
    <definedName name="_MET94" localSheetId="40">#REF!</definedName>
    <definedName name="_MET94" localSheetId="41">#REF!</definedName>
    <definedName name="_MET94">#REF!</definedName>
    <definedName name="_mio1">#REF!</definedName>
    <definedName name="_NA1" localSheetId="41">#REF!</definedName>
    <definedName name="_NA1">#REF!</definedName>
    <definedName name="_NA2" localSheetId="41">#REF!</definedName>
    <definedName name="_NA2">#REF!</definedName>
    <definedName name="_NA3" localSheetId="41">#REF!</definedName>
    <definedName name="_NA3">#REF!</definedName>
    <definedName name="_NB1" localSheetId="41">#REF!</definedName>
    <definedName name="_NB1">#REF!</definedName>
    <definedName name="_NB2" localSheetId="41">#REF!</definedName>
    <definedName name="_NB2">#REF!</definedName>
    <definedName name="_NC1" localSheetId="41">#REF!</definedName>
    <definedName name="_NC1">#REF!</definedName>
    <definedName name="_NC3" localSheetId="41">#REF!</definedName>
    <definedName name="_NC3">#REF!</definedName>
    <definedName name="_NC4" localSheetId="41">#REF!</definedName>
    <definedName name="_NC4">#REF!</definedName>
    <definedName name="_NOV06" localSheetId="31" hidden="1">{#N/A,#N/A,FALSE,"informes"}</definedName>
    <definedName name="_NOV06" localSheetId="8" hidden="1">{#N/A,#N/A,FALSE,"informes"}</definedName>
    <definedName name="_NOV06" localSheetId="25" hidden="1">{#N/A,#N/A,FALSE,"informes"}</definedName>
    <definedName name="_NOV06" localSheetId="27" hidden="1">{#N/A,#N/A,FALSE,"informes"}</definedName>
    <definedName name="_NOV06" localSheetId="29" hidden="1">{#N/A,#N/A,FALSE,"informes"}</definedName>
    <definedName name="_NOV06" localSheetId="40" hidden="1">{#N/A,#N/A,FALSE,"informes"}</definedName>
    <definedName name="_NOV06" localSheetId="82" hidden="1">{#N/A,#N/A,FALSE,"informes"}</definedName>
    <definedName name="_NOV06" localSheetId="30" hidden="1">{#N/A,#N/A,FALSE,"informes"}</definedName>
    <definedName name="_NOV06" localSheetId="32" hidden="1">{#N/A,#N/A,FALSE,"informes"}</definedName>
    <definedName name="_NOV06" localSheetId="33" hidden="1">{#N/A,#N/A,FALSE,"informes"}</definedName>
    <definedName name="_NOV06" localSheetId="26" hidden="1">{#N/A,#N/A,FALSE,"informes"}</definedName>
    <definedName name="_NOV06" localSheetId="28" hidden="1">{#N/A,#N/A,FALSE,"informes"}</definedName>
    <definedName name="_NOV06" localSheetId="41" hidden="1">{#N/A,#N/A,FALSE,"informes"}</definedName>
    <definedName name="_NOV06" hidden="1">{#N/A,#N/A,FALSE,"informes"}</definedName>
    <definedName name="_Order1" hidden="1">255</definedName>
    <definedName name="_Order2" hidden="1">255</definedName>
    <definedName name="_PAC29" localSheetId="40">#REF!</definedName>
    <definedName name="_PAC29" localSheetId="41">#REF!</definedName>
    <definedName name="_PAC29">#REF!</definedName>
    <definedName name="_PAG1">#N/A</definedName>
    <definedName name="_PIB01" localSheetId="49">#REF!</definedName>
    <definedName name="_PIB01" localSheetId="168">#REF!</definedName>
    <definedName name="_PIB01" localSheetId="170">#REF!</definedName>
    <definedName name="_PIB01" localSheetId="171">#REF!</definedName>
    <definedName name="_PIB01" localSheetId="8">#REF!</definedName>
    <definedName name="_PIB01" localSheetId="40">#REF!</definedName>
    <definedName name="_PIB01" localSheetId="41">#REF!</definedName>
    <definedName name="_PIB01">#REF!</definedName>
    <definedName name="_PIB02" localSheetId="49">#REF!</definedName>
    <definedName name="_PIB02" localSheetId="168">#REF!</definedName>
    <definedName name="_PIB02" localSheetId="170">#REF!</definedName>
    <definedName name="_PIB02" localSheetId="171">#REF!</definedName>
    <definedName name="_PIB02" localSheetId="40">#REF!</definedName>
    <definedName name="_PIB02" localSheetId="41">#REF!</definedName>
    <definedName name="_PIB02">#REF!</definedName>
    <definedName name="_pib1" localSheetId="49">#REF!</definedName>
    <definedName name="_pib1" localSheetId="168">#REF!</definedName>
    <definedName name="_pib1" localSheetId="170">#REF!</definedName>
    <definedName name="_pib1" localSheetId="171">#REF!</definedName>
    <definedName name="_pib1" localSheetId="40">#REF!</definedName>
    <definedName name="_pib1" localSheetId="41">#REF!</definedName>
    <definedName name="_pib1">#REF!</definedName>
    <definedName name="_PIb2000" localSheetId="49">#REF!</definedName>
    <definedName name="_PIb2000" localSheetId="170">#REF!</definedName>
    <definedName name="_PIb2000" localSheetId="171">#REF!</definedName>
    <definedName name="_PIb2000" localSheetId="40">#REF!</definedName>
    <definedName name="_PIb2000" localSheetId="41">#REF!</definedName>
    <definedName name="_PIb2000">#REF!</definedName>
    <definedName name="_PIB90" localSheetId="40">#REF!</definedName>
    <definedName name="_PIB90" localSheetId="41">#REF!</definedName>
    <definedName name="_PIB90">#REF!</definedName>
    <definedName name="_PIB91" localSheetId="40">#REF!</definedName>
    <definedName name="_PIB91" localSheetId="41">#REF!</definedName>
    <definedName name="_PIB91">#REF!</definedName>
    <definedName name="_PIB92" localSheetId="40">#REF!</definedName>
    <definedName name="_PIB92" localSheetId="41">#REF!</definedName>
    <definedName name="_PIB92">#REF!</definedName>
    <definedName name="_PIB93" localSheetId="49">#REF!</definedName>
    <definedName name="_PIB93" localSheetId="170">#REF!</definedName>
    <definedName name="_PIB93" localSheetId="171">#REF!</definedName>
    <definedName name="_PIB93" localSheetId="40">#REF!</definedName>
    <definedName name="_PIB93" localSheetId="41">#REF!</definedName>
    <definedName name="_PIB93">#REF!</definedName>
    <definedName name="_PIB94" localSheetId="49">#REF!</definedName>
    <definedName name="_PIB94" localSheetId="170">#REF!</definedName>
    <definedName name="_PIB94" localSheetId="171">#REF!</definedName>
    <definedName name="_PIB94" localSheetId="40">#REF!</definedName>
    <definedName name="_PIB94" localSheetId="41">#REF!</definedName>
    <definedName name="_PIB94">#REF!</definedName>
    <definedName name="_PIB95" localSheetId="49">#REF!</definedName>
    <definedName name="_PIB95" localSheetId="170">#REF!</definedName>
    <definedName name="_PIB95" localSheetId="171">#REF!</definedName>
    <definedName name="_PIB95" localSheetId="40">#REF!</definedName>
    <definedName name="_PIB95" localSheetId="41">#REF!</definedName>
    <definedName name="_PIB95">#REF!</definedName>
    <definedName name="_PIB96" localSheetId="49">#REF!</definedName>
    <definedName name="_PIB96" localSheetId="170">#REF!</definedName>
    <definedName name="_PIB96" localSheetId="171">#REF!</definedName>
    <definedName name="_PIB96" localSheetId="40">#REF!</definedName>
    <definedName name="_PIB96" localSheetId="41">#REF!</definedName>
    <definedName name="_PIB96">#REF!</definedName>
    <definedName name="_PIB97" localSheetId="49">#REF!</definedName>
    <definedName name="_PIB97" localSheetId="51">#REF!</definedName>
    <definedName name="_PIB97" localSheetId="52">#REF!</definedName>
    <definedName name="_PIB97" localSheetId="53">#REF!</definedName>
    <definedName name="_PIB97" localSheetId="54">#REF!</definedName>
    <definedName name="_PIB97" localSheetId="56">#REF!</definedName>
    <definedName name="_PIB97" localSheetId="73">#REF!</definedName>
    <definedName name="_PIB97" localSheetId="74">#REF!</definedName>
    <definedName name="_PIB97" localSheetId="75">#REF!</definedName>
    <definedName name="_PIB97" localSheetId="76">#REF!</definedName>
    <definedName name="_PIB97" localSheetId="78">#REF!</definedName>
    <definedName name="_PIB97" localSheetId="170">#REF!</definedName>
    <definedName name="_PIB97" localSheetId="171">#REF!</definedName>
    <definedName name="_PIB97" localSheetId="40">#REF!</definedName>
    <definedName name="_PIB97" localSheetId="41">#REF!</definedName>
    <definedName name="_PIB97">#REF!</definedName>
    <definedName name="_PIB98" localSheetId="49">#REF!</definedName>
    <definedName name="_PIB98" localSheetId="51">#REF!</definedName>
    <definedName name="_PIB98" localSheetId="52">#REF!</definedName>
    <definedName name="_PIB98" localSheetId="53">#REF!</definedName>
    <definedName name="_PIB98" localSheetId="54">#REF!</definedName>
    <definedName name="_PIB98" localSheetId="56">#REF!</definedName>
    <definedName name="_PIB98" localSheetId="73">#REF!</definedName>
    <definedName name="_PIB98" localSheetId="74">#REF!</definedName>
    <definedName name="_PIB98" localSheetId="75">#REF!</definedName>
    <definedName name="_PIB98" localSheetId="76">#REF!</definedName>
    <definedName name="_PIB98" localSheetId="78">#REF!</definedName>
    <definedName name="_PIB98" localSheetId="170">#REF!</definedName>
    <definedName name="_PIB98" localSheetId="171">#REF!</definedName>
    <definedName name="_PIB98" localSheetId="40">#REF!</definedName>
    <definedName name="_PIB98" localSheetId="41">#REF!</definedName>
    <definedName name="_PIB98">#REF!</definedName>
    <definedName name="_PIB99" localSheetId="49">#REF!</definedName>
    <definedName name="_PIB99" localSheetId="51">#REF!</definedName>
    <definedName name="_PIB99" localSheetId="52">#REF!</definedName>
    <definedName name="_PIB99" localSheetId="53">#REF!</definedName>
    <definedName name="_PIB99" localSheetId="54">#REF!</definedName>
    <definedName name="_PIB99" localSheetId="56">#REF!</definedName>
    <definedName name="_PIB99" localSheetId="73">#REF!</definedName>
    <definedName name="_PIB99" localSheetId="74">#REF!</definedName>
    <definedName name="_PIB99" localSheetId="75">#REF!</definedName>
    <definedName name="_PIB99" localSheetId="76">#REF!</definedName>
    <definedName name="_PIB99" localSheetId="78">#REF!</definedName>
    <definedName name="_PIB99" localSheetId="170">#REF!</definedName>
    <definedName name="_PIB99" localSheetId="171">#REF!</definedName>
    <definedName name="_PIB99" localSheetId="40">#REF!</definedName>
    <definedName name="_PIB99" localSheetId="41">#REF!</definedName>
    <definedName name="_PIB99">#REF!</definedName>
    <definedName name="_Print_Area" localSheetId="31">#REF!</definedName>
    <definedName name="_Print_Area" localSheetId="25">#REF!</definedName>
    <definedName name="_Print_Area" localSheetId="27">#REF!</definedName>
    <definedName name="_Print_Area" localSheetId="29">#REF!</definedName>
    <definedName name="_Print_Area" localSheetId="30">#REF!</definedName>
    <definedName name="_Print_Area" localSheetId="32">#REF!</definedName>
    <definedName name="_Print_Area" localSheetId="33">#REF!</definedName>
    <definedName name="_Print_Area" localSheetId="26">#REF!</definedName>
    <definedName name="_Print_Area" localSheetId="28">#REF!</definedName>
    <definedName name="_Print_Area" localSheetId="41">#REF!</definedName>
    <definedName name="_Print_Area">#REF!</definedName>
    <definedName name="_Pub04" localSheetId="31">#REF!</definedName>
    <definedName name="_Pub04" localSheetId="25">#REF!</definedName>
    <definedName name="_Pub04" localSheetId="27">#REF!</definedName>
    <definedName name="_Pub04" localSheetId="29">#REF!</definedName>
    <definedName name="_Pub04" localSheetId="40">#REF!</definedName>
    <definedName name="_Pub04" localSheetId="30">#REF!</definedName>
    <definedName name="_Pub04" localSheetId="32">#REF!</definedName>
    <definedName name="_Pub04" localSheetId="33">#REF!</definedName>
    <definedName name="_Pub04" localSheetId="26">#REF!</definedName>
    <definedName name="_Pub04" localSheetId="28">#REF!</definedName>
    <definedName name="_Pub04" localSheetId="39">#REF!</definedName>
    <definedName name="_Pub04" localSheetId="41">#REF!</definedName>
    <definedName name="_Pub04" localSheetId="42">#REF!</definedName>
    <definedName name="_Pub04">#REF!</definedName>
    <definedName name="_Pub05" localSheetId="31">#REF!</definedName>
    <definedName name="_Pub05" localSheetId="25">#REF!</definedName>
    <definedName name="_Pub05" localSheetId="27">#REF!</definedName>
    <definedName name="_Pub05" localSheetId="29">#REF!</definedName>
    <definedName name="_Pub05" localSheetId="40">#REF!</definedName>
    <definedName name="_Pub05" localSheetId="30">#REF!</definedName>
    <definedName name="_Pub05" localSheetId="32">#REF!</definedName>
    <definedName name="_Pub05" localSheetId="33">#REF!</definedName>
    <definedName name="_Pub05" localSheetId="26">#REF!</definedName>
    <definedName name="_Pub05" localSheetId="28">#REF!</definedName>
    <definedName name="_Pub05" localSheetId="39">#REF!</definedName>
    <definedName name="_Pub05" localSheetId="41">#REF!</definedName>
    <definedName name="_Pub05" localSheetId="42">#REF!</definedName>
    <definedName name="_Pub05">#REF!</definedName>
    <definedName name="_Pub06" localSheetId="40">#REF!</definedName>
    <definedName name="_Pub06" localSheetId="39">#REF!</definedName>
    <definedName name="_Pub06" localSheetId="41">#REF!</definedName>
    <definedName name="_Pub06" localSheetId="42">#REF!</definedName>
    <definedName name="_Pub06">#REF!</definedName>
    <definedName name="_R" localSheetId="49" hidden="1">{"INGRESOS DOLARES",#N/A,FALSE,"informes"}</definedName>
    <definedName name="_R" localSheetId="50" hidden="1">{"INGRESOS DOLARES",#N/A,FALSE,"informes"}</definedName>
    <definedName name="_R" localSheetId="51" hidden="1">{"INGRESOS DOLARES",#N/A,FALSE,"informes"}</definedName>
    <definedName name="_R" localSheetId="52" hidden="1">{"INGRESOS DOLARES",#N/A,FALSE,"informes"}</definedName>
    <definedName name="_R" localSheetId="53" hidden="1">{"INGRESOS DOLARES",#N/A,FALSE,"informes"}</definedName>
    <definedName name="_R" localSheetId="54" hidden="1">{"INGRESOS DOLARES",#N/A,FALSE,"informes"}</definedName>
    <definedName name="_R" localSheetId="56" hidden="1">{"INGRESOS DOLARES",#N/A,FALSE,"informes"}</definedName>
    <definedName name="_R" localSheetId="72" hidden="1">{"INGRESOS DOLARES",#N/A,FALSE,"informes"}</definedName>
    <definedName name="_R" localSheetId="73" hidden="1">{"INGRESOS DOLARES",#N/A,FALSE,"informes"}</definedName>
    <definedName name="_R" localSheetId="74" hidden="1">{"INGRESOS DOLARES",#N/A,FALSE,"informes"}</definedName>
    <definedName name="_R" localSheetId="75" hidden="1">{"INGRESOS DOLARES",#N/A,FALSE,"informes"}</definedName>
    <definedName name="_R" localSheetId="76" hidden="1">{"INGRESOS DOLARES",#N/A,FALSE,"informes"}</definedName>
    <definedName name="_R" localSheetId="78" hidden="1">{"INGRESOS DOLARES",#N/A,FALSE,"informes"}</definedName>
    <definedName name="_R" localSheetId="31" hidden="1">{"INGRESOS DOLARES",#N/A,FALSE,"informes"}</definedName>
    <definedName name="_R" localSheetId="8" hidden="1">{"INGRESOS DOLARES",#N/A,FALSE,"informes"}</definedName>
    <definedName name="_R" localSheetId="25" hidden="1">{"INGRESOS DOLARES",#N/A,FALSE,"informes"}</definedName>
    <definedName name="_R" localSheetId="27" hidden="1">{"INGRESOS DOLARES",#N/A,FALSE,"informes"}</definedName>
    <definedName name="_R" localSheetId="29" hidden="1">{"INGRESOS DOLARES",#N/A,FALSE,"informes"}</definedName>
    <definedName name="_R" localSheetId="40" hidden="1">{"INGRESOS DOLARES",#N/A,FALSE,"informes"}</definedName>
    <definedName name="_R" localSheetId="82" hidden="1">{"INGRESOS DOLARES",#N/A,FALSE,"informes"}</definedName>
    <definedName name="_R" localSheetId="30" hidden="1">{"INGRESOS DOLARES",#N/A,FALSE,"informes"}</definedName>
    <definedName name="_R" localSheetId="32" hidden="1">{"INGRESOS DOLARES",#N/A,FALSE,"informes"}</definedName>
    <definedName name="_R" localSheetId="33" hidden="1">{"INGRESOS DOLARES",#N/A,FALSE,"informes"}</definedName>
    <definedName name="_R" localSheetId="26" hidden="1">{"INGRESOS DOLARES",#N/A,FALSE,"informes"}</definedName>
    <definedName name="_R" localSheetId="28" hidden="1">{"INGRESOS DOLARES",#N/A,FALSE,"informes"}</definedName>
    <definedName name="_R" localSheetId="41" hidden="1">{"INGRESOS DOLARES",#N/A,FALSE,"informes"}</definedName>
    <definedName name="_R" hidden="1">{"INGRESOS DOLARES",#N/A,FALSE,"informes"}</definedName>
    <definedName name="_RE1" localSheetId="8">#REF!</definedName>
    <definedName name="_RE1">#REF!</definedName>
    <definedName name="_RE2" localSheetId="8">#REF!</definedName>
    <definedName name="_RE2">#REF!</definedName>
    <definedName name="_re23" localSheetId="31">#REF!</definedName>
    <definedName name="_re23" localSheetId="25">#REF!</definedName>
    <definedName name="_re23" localSheetId="27">#REF!</definedName>
    <definedName name="_re23" localSheetId="29">#REF!</definedName>
    <definedName name="_re23" localSheetId="40">#REF!</definedName>
    <definedName name="_re23" localSheetId="30">#REF!</definedName>
    <definedName name="_re23" localSheetId="32">#REF!</definedName>
    <definedName name="_re23" localSheetId="33">#REF!</definedName>
    <definedName name="_re23" localSheetId="26">#REF!</definedName>
    <definedName name="_re23" localSheetId="28">#REF!</definedName>
    <definedName name="_re23" localSheetId="41">#REF!</definedName>
    <definedName name="_re23">#REF!</definedName>
    <definedName name="_Regression_Out" localSheetId="168" hidden="1">#REF!</definedName>
    <definedName name="_Regression_Out" localSheetId="170" hidden="1">#REF!</definedName>
    <definedName name="_Regression_Out" localSheetId="171" hidden="1">#REF!</definedName>
    <definedName name="_Regression_Out" localSheetId="31" hidden="1">#REF!</definedName>
    <definedName name="_Regression_Out" localSheetId="25" hidden="1">#REF!</definedName>
    <definedName name="_Regression_Out" localSheetId="27" hidden="1">#REF!</definedName>
    <definedName name="_Regression_Out" localSheetId="29" hidden="1">#REF!</definedName>
    <definedName name="_Regression_Out" localSheetId="40" hidden="1">#REF!</definedName>
    <definedName name="_Regression_Out" localSheetId="82" hidden="1">#REF!</definedName>
    <definedName name="_Regression_Out" localSheetId="30" hidden="1">#REF!</definedName>
    <definedName name="_Regression_Out" localSheetId="32" hidden="1">#REF!</definedName>
    <definedName name="_Regression_Out" localSheetId="33" hidden="1">#REF!</definedName>
    <definedName name="_Regression_Out" localSheetId="26" hidden="1">#REF!</definedName>
    <definedName name="_Regression_Out" localSheetId="28" hidden="1">#REF!</definedName>
    <definedName name="_Regression_Out" localSheetId="41" hidden="1">#REF!</definedName>
    <definedName name="_Regression_Out" hidden="1">#REF!</definedName>
    <definedName name="_Regression_X" localSheetId="168" hidden="1">#REF!</definedName>
    <definedName name="_Regression_X" localSheetId="171" hidden="1">#REF!</definedName>
    <definedName name="_Regression_X" localSheetId="31" hidden="1">#REF!</definedName>
    <definedName name="_Regression_X" localSheetId="25" hidden="1">#REF!</definedName>
    <definedName name="_Regression_X" localSheetId="27" hidden="1">#REF!</definedName>
    <definedName name="_Regression_X" localSheetId="29" hidden="1">#REF!</definedName>
    <definedName name="_Regression_X" localSheetId="40" hidden="1">#REF!</definedName>
    <definedName name="_Regression_X" localSheetId="82" hidden="1">#REF!</definedName>
    <definedName name="_Regression_X" localSheetId="30" hidden="1">#REF!</definedName>
    <definedName name="_Regression_X" localSheetId="32" hidden="1">#REF!</definedName>
    <definedName name="_Regression_X" localSheetId="33" hidden="1">#REF!</definedName>
    <definedName name="_Regression_X" localSheetId="26" hidden="1">#REF!</definedName>
    <definedName name="_Regression_X" localSheetId="28" hidden="1">#REF!</definedName>
    <definedName name="_Regression_X" localSheetId="41" hidden="1">#REF!</definedName>
    <definedName name="_Regression_X" hidden="1">#REF!</definedName>
    <definedName name="_Regression_Y" localSheetId="168" hidden="1">#REF!</definedName>
    <definedName name="_Regression_Y" localSheetId="171" hidden="1">#REF!</definedName>
    <definedName name="_Regression_Y" localSheetId="31" hidden="1">#REF!</definedName>
    <definedName name="_Regression_Y" localSheetId="29" hidden="1">#REF!</definedName>
    <definedName name="_Regression_Y" localSheetId="40" hidden="1">#REF!</definedName>
    <definedName name="_Regression_Y" localSheetId="30" hidden="1">#REF!</definedName>
    <definedName name="_Regression_Y" localSheetId="32" hidden="1">#REF!</definedName>
    <definedName name="_Regression_Y" localSheetId="33" hidden="1">#REF!</definedName>
    <definedName name="_Regression_Y" localSheetId="41" hidden="1">#REF!</definedName>
    <definedName name="_Regression_Y" hidden="1">#REF!</definedName>
    <definedName name="_res1" localSheetId="49">#REF!</definedName>
    <definedName name="_res1" localSheetId="31">#REF!</definedName>
    <definedName name="_res1" localSheetId="29">#REF!</definedName>
    <definedName name="_res1" localSheetId="40">#REF!</definedName>
    <definedName name="_res1" localSheetId="30">#REF!</definedName>
    <definedName name="_res1" localSheetId="32">#REF!</definedName>
    <definedName name="_res1" localSheetId="33">#REF!</definedName>
    <definedName name="_res1" localSheetId="41">#REF!</definedName>
    <definedName name="_res1">#REF!</definedName>
    <definedName name="_res2" localSheetId="31">#REF!</definedName>
    <definedName name="_res2" localSheetId="29">#REF!</definedName>
    <definedName name="_res2" localSheetId="40">#REF!</definedName>
    <definedName name="_res2" localSheetId="30">#REF!</definedName>
    <definedName name="_res2" localSheetId="32">#REF!</definedName>
    <definedName name="_res2" localSheetId="33">#REF!</definedName>
    <definedName name="_res2" localSheetId="41">#REF!</definedName>
    <definedName name="_res2">#REF!</definedName>
    <definedName name="_RES9397" localSheetId="51">#REF!</definedName>
    <definedName name="_RES9397" localSheetId="52">#REF!</definedName>
    <definedName name="_RES9397" localSheetId="53">#REF!</definedName>
    <definedName name="_RES9397" localSheetId="54">#REF!</definedName>
    <definedName name="_RES9397" localSheetId="56">#REF!</definedName>
    <definedName name="_RES9397" localSheetId="73">#REF!</definedName>
    <definedName name="_RES9397" localSheetId="74">#REF!</definedName>
    <definedName name="_RES9397" localSheetId="75">#REF!</definedName>
    <definedName name="_RES9397" localSheetId="76">#REF!</definedName>
    <definedName name="_RES9397" localSheetId="78">#REF!</definedName>
    <definedName name="_RES9397" localSheetId="168">#REF!</definedName>
    <definedName name="_RES9397" localSheetId="171">#REF!</definedName>
    <definedName name="_RES9397" localSheetId="40">#REF!</definedName>
    <definedName name="_RES9397" localSheetId="41">#REF!</definedName>
    <definedName name="_RES9397">#REF!</definedName>
    <definedName name="_rez2" localSheetId="49">#REF!</definedName>
    <definedName name="_rez2" localSheetId="170">#REF!</definedName>
    <definedName name="_rez2" localSheetId="171">#REF!</definedName>
    <definedName name="_rez2" localSheetId="40">#REF!</definedName>
    <definedName name="_rez2" localSheetId="41">#REF!</definedName>
    <definedName name="_rez2">#REF!</definedName>
    <definedName name="_rez3" localSheetId="49">#REF!</definedName>
    <definedName name="_rez3" localSheetId="170">#REF!</definedName>
    <definedName name="_rez3" localSheetId="171">#REF!</definedName>
    <definedName name="_rez3" localSheetId="40">#REF!</definedName>
    <definedName name="_rez3" localSheetId="41">#REF!</definedName>
    <definedName name="_rez3">#REF!</definedName>
    <definedName name="_rez4" localSheetId="49">#REF!</definedName>
    <definedName name="_rez4" localSheetId="170">#REF!</definedName>
    <definedName name="_rez4" localSheetId="171">#REF!</definedName>
    <definedName name="_rez4" localSheetId="40">#REF!</definedName>
    <definedName name="_rez4" localSheetId="41">#REF!</definedName>
    <definedName name="_rez4">#REF!</definedName>
    <definedName name="_RO1" localSheetId="41">#REF!</definedName>
    <definedName name="_RO1">#REF!</definedName>
    <definedName name="_RO2" localSheetId="41">#REF!</definedName>
    <definedName name="_RO2">#REF!</definedName>
    <definedName name="_RO3" localSheetId="41">#REF!</definedName>
    <definedName name="_RO3">#REF!</definedName>
    <definedName name="_RO4">#REF!</definedName>
    <definedName name="_RO5">#REF!</definedName>
    <definedName name="_RO6">#REF!</definedName>
    <definedName name="_Sep10" localSheetId="31">#REF!</definedName>
    <definedName name="_Sep10" localSheetId="25">#REF!</definedName>
    <definedName name="_Sep10" localSheetId="27">#REF!</definedName>
    <definedName name="_Sep10" localSheetId="29">#REF!</definedName>
    <definedName name="_Sep10" localSheetId="30">#REF!</definedName>
    <definedName name="_Sep10" localSheetId="32">#REF!</definedName>
    <definedName name="_Sep10" localSheetId="33">#REF!</definedName>
    <definedName name="_Sep10" localSheetId="26">#REF!</definedName>
    <definedName name="_Sep10" localSheetId="28">#REF!</definedName>
    <definedName name="_Sep10">#REF!</definedName>
    <definedName name="_Sort" localSheetId="31" hidden="1">#REF!</definedName>
    <definedName name="_Sort" localSheetId="40" hidden="1">#REF!</definedName>
    <definedName name="_Sort" localSheetId="32" hidden="1">#REF!</definedName>
    <definedName name="_Sort" localSheetId="33" hidden="1">#REF!</definedName>
    <definedName name="_Sort" localSheetId="28" hidden="1">#REF!</definedName>
    <definedName name="_Sort" localSheetId="41" hidden="1">#REF!</definedName>
    <definedName name="_Sort" hidden="1">#REF!</definedName>
    <definedName name="_Sub04" localSheetId="31">#REF!</definedName>
    <definedName name="_Sub04" localSheetId="25">#REF!</definedName>
    <definedName name="_Sub04" localSheetId="27">#REF!</definedName>
    <definedName name="_Sub04" localSheetId="29">#REF!</definedName>
    <definedName name="_Sub04" localSheetId="40">#REF!</definedName>
    <definedName name="_Sub04" localSheetId="82">#REF!</definedName>
    <definedName name="_Sub04" localSheetId="30">#REF!</definedName>
    <definedName name="_Sub04" localSheetId="32">#REF!</definedName>
    <definedName name="_Sub04" localSheetId="33">#REF!</definedName>
    <definedName name="_Sub04" localSheetId="26">#REF!</definedName>
    <definedName name="_Sub04" localSheetId="28">#REF!</definedName>
    <definedName name="_Sub04" localSheetId="41">#REF!</definedName>
    <definedName name="_Sub04" localSheetId="42">#REF!</definedName>
    <definedName name="_Sub04">#REF!</definedName>
    <definedName name="_Sub05" localSheetId="31">#REF!</definedName>
    <definedName name="_Sub05" localSheetId="25">#REF!</definedName>
    <definedName name="_Sub05" localSheetId="27">#REF!</definedName>
    <definedName name="_Sub05" localSheetId="29">#REF!</definedName>
    <definedName name="_Sub05" localSheetId="40">#REF!</definedName>
    <definedName name="_Sub05" localSheetId="82">#REF!</definedName>
    <definedName name="_Sub05" localSheetId="30">#REF!</definedName>
    <definedName name="_Sub05" localSheetId="32">#REF!</definedName>
    <definedName name="_Sub05" localSheetId="33">#REF!</definedName>
    <definedName name="_Sub05" localSheetId="26">#REF!</definedName>
    <definedName name="_Sub05" localSheetId="28">#REF!</definedName>
    <definedName name="_Sub05" localSheetId="41">#REF!</definedName>
    <definedName name="_Sub05" localSheetId="42">#REF!</definedName>
    <definedName name="_Sub05">#REF!</definedName>
    <definedName name="_Sub06" localSheetId="31">#REF!</definedName>
    <definedName name="_Sub06" localSheetId="25">#REF!</definedName>
    <definedName name="_Sub06" localSheetId="27">#REF!</definedName>
    <definedName name="_Sub06" localSheetId="29">#REF!</definedName>
    <definedName name="_Sub06" localSheetId="40">#REF!</definedName>
    <definedName name="_Sub06" localSheetId="82">#REF!</definedName>
    <definedName name="_Sub06" localSheetId="30">#REF!</definedName>
    <definedName name="_Sub06" localSheetId="32">#REF!</definedName>
    <definedName name="_Sub06" localSheetId="33">#REF!</definedName>
    <definedName name="_Sub06" localSheetId="26">#REF!</definedName>
    <definedName name="_Sub06" localSheetId="28">#REF!</definedName>
    <definedName name="_Sub06" localSheetId="41">#REF!</definedName>
    <definedName name="_Sub06" localSheetId="42">#REF!</definedName>
    <definedName name="_Sub06">#REF!</definedName>
    <definedName name="_Table1_Out" localSheetId="49" hidden="1">#REF!</definedName>
    <definedName name="_Table1_Out" localSheetId="168" hidden="1">#REF!</definedName>
    <definedName name="_Table1_Out" localSheetId="170" hidden="1">#REF!</definedName>
    <definedName name="_Table1_Out" localSheetId="171" hidden="1">#REF!</definedName>
    <definedName name="_Table1_Out" localSheetId="31" hidden="1">#REF!</definedName>
    <definedName name="_Table1_Out" localSheetId="8" hidden="1">#REF!</definedName>
    <definedName name="_Table1_Out" localSheetId="25" hidden="1">#REF!</definedName>
    <definedName name="_Table1_Out" localSheetId="27" hidden="1">#REF!</definedName>
    <definedName name="_Table1_Out" localSheetId="29" hidden="1">#REF!</definedName>
    <definedName name="_Table1_Out" localSheetId="40" hidden="1">#REF!</definedName>
    <definedName name="_Table1_Out" localSheetId="82" hidden="1">#REF!</definedName>
    <definedName name="_Table1_Out" localSheetId="30" hidden="1">#REF!</definedName>
    <definedName name="_Table1_Out" localSheetId="32" hidden="1">#REF!</definedName>
    <definedName name="_Table1_Out" localSheetId="33" hidden="1">#REF!</definedName>
    <definedName name="_Table1_Out" localSheetId="26" hidden="1">#REF!</definedName>
    <definedName name="_Table1_Out" localSheetId="28" hidden="1">#REF!</definedName>
    <definedName name="_Table1_Out" localSheetId="41" hidden="1">#REF!</definedName>
    <definedName name="_Table1_Out" hidden="1">#REF!</definedName>
    <definedName name="_table2" localSheetId="31" hidden="1">#REF!</definedName>
    <definedName name="_table2" localSheetId="25" hidden="1">#REF!</definedName>
    <definedName name="_table2" localSheetId="27" hidden="1">#REF!</definedName>
    <definedName name="_table2" localSheetId="29" hidden="1">#REF!</definedName>
    <definedName name="_table2" localSheetId="30" hidden="1">#REF!</definedName>
    <definedName name="_table2" localSheetId="32" hidden="1">#REF!</definedName>
    <definedName name="_table2" localSheetId="33" hidden="1">#REF!</definedName>
    <definedName name="_table2" localSheetId="26" hidden="1">#REF!</definedName>
    <definedName name="_table2" localSheetId="28" hidden="1">#REF!</definedName>
    <definedName name="_table2" localSheetId="41" hidden="1">#REF!</definedName>
    <definedName name="_table2" hidden="1">#REF!</definedName>
    <definedName name="_Table2_In2" localSheetId="49" hidden="1">#REF!</definedName>
    <definedName name="_Table2_In2" localSheetId="168" hidden="1">#REF!</definedName>
    <definedName name="_Table2_In2" localSheetId="170" hidden="1">#REF!</definedName>
    <definedName name="_Table2_In2" localSheetId="171" hidden="1">#REF!</definedName>
    <definedName name="_Table2_In2" localSheetId="31" hidden="1">#REF!</definedName>
    <definedName name="_Table2_In2" localSheetId="8" hidden="1">#REF!</definedName>
    <definedName name="_Table2_In2" localSheetId="25" hidden="1">#REF!</definedName>
    <definedName name="_Table2_In2" localSheetId="27" hidden="1">#REF!</definedName>
    <definedName name="_Table2_In2" localSheetId="29" hidden="1">#REF!</definedName>
    <definedName name="_Table2_In2" localSheetId="40" hidden="1">#REF!</definedName>
    <definedName name="_Table2_In2" localSheetId="82" hidden="1">#REF!</definedName>
    <definedName name="_Table2_In2" localSheetId="30" hidden="1">#REF!</definedName>
    <definedName name="_Table2_In2" localSheetId="32" hidden="1">#REF!</definedName>
    <definedName name="_Table2_In2" localSheetId="33" hidden="1">#REF!</definedName>
    <definedName name="_Table2_In2" localSheetId="26" hidden="1">#REF!</definedName>
    <definedName name="_Table2_In2" localSheetId="28" hidden="1">#REF!</definedName>
    <definedName name="_Table2_In2" localSheetId="41" hidden="1">#REF!</definedName>
    <definedName name="_Table2_In2" hidden="1">#REF!</definedName>
    <definedName name="_Table2_Out" localSheetId="49" hidden="1">#REF!</definedName>
    <definedName name="_Table2_Out" localSheetId="168" hidden="1">#REF!</definedName>
    <definedName name="_Table2_Out" localSheetId="170" hidden="1">#REF!</definedName>
    <definedName name="_Table2_Out" localSheetId="171" hidden="1">#REF!</definedName>
    <definedName name="_Table2_Out" localSheetId="31" hidden="1">#REF!</definedName>
    <definedName name="_Table2_Out" localSheetId="8" hidden="1">#REF!</definedName>
    <definedName name="_Table2_Out" localSheetId="25" hidden="1">#REF!</definedName>
    <definedName name="_Table2_Out" localSheetId="27" hidden="1">#REF!</definedName>
    <definedName name="_Table2_Out" localSheetId="29" hidden="1">#REF!</definedName>
    <definedName name="_Table2_Out" localSheetId="40" hidden="1">#REF!</definedName>
    <definedName name="_Table2_Out" localSheetId="82" hidden="1">#REF!</definedName>
    <definedName name="_Table2_Out" localSheetId="30" hidden="1">#REF!</definedName>
    <definedName name="_Table2_Out" localSheetId="32" hidden="1">#REF!</definedName>
    <definedName name="_Table2_Out" localSheetId="33" hidden="1">#REF!</definedName>
    <definedName name="_Table2_Out" localSheetId="26" hidden="1">#REF!</definedName>
    <definedName name="_Table2_Out" localSheetId="28" hidden="1">#REF!</definedName>
    <definedName name="_Table2_Out" localSheetId="41" hidden="1">#REF!</definedName>
    <definedName name="_Table2_Out" hidden="1">#REF!</definedName>
    <definedName name="_TC91" localSheetId="49">#REF!</definedName>
    <definedName name="_TC91" localSheetId="8">#REF!</definedName>
    <definedName name="_TC91" localSheetId="40">#REF!</definedName>
    <definedName name="_TC91" localSheetId="82">#REF!</definedName>
    <definedName name="_TC91" localSheetId="41">#REF!</definedName>
    <definedName name="_TC91">#REF!</definedName>
    <definedName name="_TNG3" localSheetId="40">#REF!</definedName>
    <definedName name="_TNG3" localSheetId="41">#REF!</definedName>
    <definedName name="_TNG3">#REF!</definedName>
    <definedName name="_Toc171497334" localSheetId="2">'Listado capítulo 2'!$A$36</definedName>
    <definedName name="_Toc173115994" localSheetId="4">'Listado capítulo 4'!$A$146</definedName>
    <definedName name="_Toc173115996" localSheetId="4">'Listado capítulo 4'!$A$150</definedName>
    <definedName name="_Toc78319229" localSheetId="168">'Cuadro 5.2.1'!#REF!</definedName>
    <definedName name="_Toc78319230" localSheetId="169">'Cuadro 5.2.2'!$B$1</definedName>
    <definedName name="_Toc78400293" localSheetId="119">'Gráfica No 4.2.1.'!$B$1</definedName>
    <definedName name="_Toc78400294" localSheetId="120">'Cuadro No 4.2.1'!$B$1</definedName>
    <definedName name="_Toc78400295" localSheetId="121">'Cuadro No 4.2.2'!$B$1</definedName>
    <definedName name="_Toc78400297" localSheetId="123">'Cuadro No 4.2.4'!#REF!</definedName>
    <definedName name="_TOL1" localSheetId="8">#REF!</definedName>
    <definedName name="_TOL1" localSheetId="41">#REF!</definedName>
    <definedName name="_TOL1">#REF!</definedName>
    <definedName name="_TOL2" localSheetId="41">#REF!</definedName>
    <definedName name="_TOL2">#REF!</definedName>
    <definedName name="_TOR1" localSheetId="41">#REF!</definedName>
    <definedName name="_TOR1">#REF!</definedName>
    <definedName name="_U92016" localSheetId="31">#REF!</definedName>
    <definedName name="_U92016" localSheetId="25">#REF!</definedName>
    <definedName name="_U92016" localSheetId="27">#REF!</definedName>
    <definedName name="_U92016" localSheetId="29">#REF!</definedName>
    <definedName name="_U92016" localSheetId="30">#REF!</definedName>
    <definedName name="_U92016" localSheetId="32">#REF!</definedName>
    <definedName name="_U92016" localSheetId="33">#REF!</definedName>
    <definedName name="_U92016" localSheetId="26">#REF!</definedName>
    <definedName name="_U92016" localSheetId="28">#REF!</definedName>
    <definedName name="_U92016">#REF!</definedName>
    <definedName name="_U92017" localSheetId="31">#REF!</definedName>
    <definedName name="_U92017" localSheetId="25">#REF!</definedName>
    <definedName name="_U92017" localSheetId="27">#REF!</definedName>
    <definedName name="_U92017" localSheetId="29">#REF!</definedName>
    <definedName name="_U92017" localSheetId="30">#REF!</definedName>
    <definedName name="_U92017" localSheetId="32">#REF!</definedName>
    <definedName name="_U92017" localSheetId="33">#REF!</definedName>
    <definedName name="_U92017" localSheetId="26">#REF!</definedName>
    <definedName name="_U92017" localSheetId="28">#REF!</definedName>
    <definedName name="_U92017">#REF!</definedName>
    <definedName name="_U92018" localSheetId="31">#REF!</definedName>
    <definedName name="_U92018" localSheetId="25">#REF!</definedName>
    <definedName name="_U92018" localSheetId="27">#REF!</definedName>
    <definedName name="_U92018" localSheetId="29">#REF!</definedName>
    <definedName name="_U92018" localSheetId="30">#REF!</definedName>
    <definedName name="_U92018" localSheetId="32">#REF!</definedName>
    <definedName name="_U92018" localSheetId="33">#REF!</definedName>
    <definedName name="_U92018" localSheetId="26">#REF!</definedName>
    <definedName name="_U92018" localSheetId="28">#REF!</definedName>
    <definedName name="_U92018">#REF!</definedName>
    <definedName name="_UVR10" localSheetId="82">#REF!</definedName>
    <definedName name="_UVR10" localSheetId="41">#REF!</definedName>
    <definedName name="_UVR10">#REF!</definedName>
    <definedName name="_UVR5" localSheetId="82">#REF!</definedName>
    <definedName name="_UVR5" localSheetId="41">#REF!</definedName>
    <definedName name="_UVR5">#REF!</definedName>
    <definedName name="_UVR7" localSheetId="82">#REF!</definedName>
    <definedName name="_UVR7" localSheetId="41">#REF!</definedName>
    <definedName name="_UVR7">#REF!</definedName>
    <definedName name="_var1" localSheetId="49">#REF!</definedName>
    <definedName name="_var1" localSheetId="168">#REF!</definedName>
    <definedName name="_var1" localSheetId="170">#REF!</definedName>
    <definedName name="_var1" localSheetId="171">#REF!</definedName>
    <definedName name="_var1" localSheetId="31">#REF!</definedName>
    <definedName name="_var1" localSheetId="25">#REF!</definedName>
    <definedName name="_var1" localSheetId="27">#REF!</definedName>
    <definedName name="_var1" localSheetId="29">#REF!</definedName>
    <definedName name="_var1" localSheetId="40">#REF!</definedName>
    <definedName name="_var1" localSheetId="82">#REF!</definedName>
    <definedName name="_var1" localSheetId="30">#REF!</definedName>
    <definedName name="_var1" localSheetId="32">#REF!</definedName>
    <definedName name="_var1" localSheetId="33">#REF!</definedName>
    <definedName name="_var1" localSheetId="26">#REF!</definedName>
    <definedName name="_var1" localSheetId="28">#REF!</definedName>
    <definedName name="_var1" localSheetId="41">#REF!</definedName>
    <definedName name="_var1">#REF!</definedName>
    <definedName name="_YA1" localSheetId="31">#REF!</definedName>
    <definedName name="_YA1" localSheetId="25">#REF!</definedName>
    <definedName name="_YA1" localSheetId="27">#REF!</definedName>
    <definedName name="_YA1" localSheetId="29">#REF!</definedName>
    <definedName name="_YA1" localSheetId="30">#REF!</definedName>
    <definedName name="_YA1" localSheetId="32">#REF!</definedName>
    <definedName name="_YA1" localSheetId="33">#REF!</definedName>
    <definedName name="_YA1" localSheetId="26">#REF!</definedName>
    <definedName name="_YA1" localSheetId="28">#REF!</definedName>
    <definedName name="_YA1" localSheetId="41">#REF!</definedName>
    <definedName name="_YA1">#REF!</definedName>
    <definedName name="_YA2" localSheetId="31">#REF!</definedName>
    <definedName name="_YA2" localSheetId="25">#REF!</definedName>
    <definedName name="_YA2" localSheetId="27">#REF!</definedName>
    <definedName name="_YA2" localSheetId="29">#REF!</definedName>
    <definedName name="_YA2" localSheetId="30">#REF!</definedName>
    <definedName name="_YA2" localSheetId="32">#REF!</definedName>
    <definedName name="_YA2" localSheetId="33">#REF!</definedName>
    <definedName name="_YA2" localSheetId="26">#REF!</definedName>
    <definedName name="_YA2" localSheetId="28">#REF!</definedName>
    <definedName name="_YA2" localSheetId="41">#REF!</definedName>
    <definedName name="_YA2">#REF!</definedName>
    <definedName name="A" localSheetId="49">#REF!</definedName>
    <definedName name="A" localSheetId="51">#REF!</definedName>
    <definedName name="A" localSheetId="52">#REF!</definedName>
    <definedName name="A" localSheetId="53">#REF!</definedName>
    <definedName name="A" localSheetId="54">#REF!</definedName>
    <definedName name="A" localSheetId="56">#REF!</definedName>
    <definedName name="A" localSheetId="73">#REF!</definedName>
    <definedName name="A" localSheetId="74">#REF!</definedName>
    <definedName name="A" localSheetId="75">#REF!</definedName>
    <definedName name="A" localSheetId="76">#REF!</definedName>
    <definedName name="A" localSheetId="78">#REF!</definedName>
    <definedName name="A" localSheetId="168">#REF!</definedName>
    <definedName name="A" localSheetId="170">#REF!</definedName>
    <definedName name="A" localSheetId="171">#REF!</definedName>
    <definedName name="a" localSheetId="31">#REF!</definedName>
    <definedName name="a" localSheetId="25">#REF!</definedName>
    <definedName name="a" localSheetId="27">#REF!</definedName>
    <definedName name="a" localSheetId="29">#REF!</definedName>
    <definedName name="a" localSheetId="40">#REF!</definedName>
    <definedName name="A" localSheetId="82">#REF!</definedName>
    <definedName name="a" localSheetId="30">#REF!</definedName>
    <definedName name="a" localSheetId="32">#REF!</definedName>
    <definedName name="a" localSheetId="33">#REF!</definedName>
    <definedName name="a" localSheetId="26">#REF!</definedName>
    <definedName name="a" localSheetId="28">#REF!</definedName>
    <definedName name="A" localSheetId="41">#REF!</definedName>
    <definedName name="a">#REF!</definedName>
    <definedName name="A_2002" localSheetId="31">#REF!</definedName>
    <definedName name="A_2002" localSheetId="25">#REF!</definedName>
    <definedName name="A_2002" localSheetId="27">#REF!</definedName>
    <definedName name="A_2002" localSheetId="29">#REF!</definedName>
    <definedName name="A_2002" localSheetId="40">#REF!</definedName>
    <definedName name="A_2002" localSheetId="30">#REF!</definedName>
    <definedName name="A_2002" localSheetId="32">#REF!</definedName>
    <definedName name="A_2002" localSheetId="33">#REF!</definedName>
    <definedName name="A_2002" localSheetId="26">#REF!</definedName>
    <definedName name="A_2002" localSheetId="28">#REF!</definedName>
    <definedName name="A_2002" localSheetId="41">#REF!</definedName>
    <definedName name="A_2002">#REF!</definedName>
    <definedName name="A_CAPITAL" localSheetId="40">#REF!</definedName>
    <definedName name="A_CAPITAL" localSheetId="41">#REF!</definedName>
    <definedName name="A_CAPITAL">#REF!</definedName>
    <definedName name="A_DEPTOS" localSheetId="40">#REF!</definedName>
    <definedName name="A_DEPTOS" localSheetId="41">#REF!</definedName>
    <definedName name="A_DEPTOS">#REF!</definedName>
    <definedName name="A_IMPRESIÓN_IM" localSheetId="49">#REF!</definedName>
    <definedName name="A_impresión_IM" localSheetId="168">#REF!</definedName>
    <definedName name="A_impresión_IM" localSheetId="171">#REF!</definedName>
    <definedName name="A_IMPRESIÓN_IM" localSheetId="40">#REF!</definedName>
    <definedName name="A_impresión_IM" localSheetId="82">#REF!</definedName>
    <definedName name="A_impresión_IM" localSheetId="41">#REF!</definedName>
    <definedName name="A_IMPRESIÓN_IM">#REF!</definedName>
    <definedName name="A_MUNPIOS" localSheetId="40">#REF!</definedName>
    <definedName name="A_MUNPIOS" localSheetId="41">#REF!</definedName>
    <definedName name="A_MUNPIOS">#REF!</definedName>
    <definedName name="a_sept_30_08">"GASTOS DE PERSONAL+Consolidado!$B$13:$J$133"</definedName>
    <definedName name="AA" localSheetId="49">#REF!</definedName>
    <definedName name="AA" localSheetId="168">#REF!</definedName>
    <definedName name="AA" localSheetId="170">#REF!</definedName>
    <definedName name="AA" localSheetId="171">#REF!</definedName>
    <definedName name="aa" localSheetId="31" hidden="1">{TRUE,TRUE,-2.75,-17.75,483,276.75,FALSE,TRUE,TRUE,TRUE,0,3,15,1,110,11,8,4,TRUE,TRUE,3,TRUE,1,TRUE,75,"Swvu.EneFeb.","ACwvu.EneFeb.",#N/A,FALSE,FALSE,1.24,0.787401575,0.74,0.984251969,1,"","",FALSE,FALSE,FALSE,FALSE,1,#N/A,1,1,#DIV/0!,FALSE,"Rwvu.EneFeb.","Cwvu.EneFeb.",FALSE,FALSE,FALSE,1,300,300,FALSE,FALSE,TRUE,TRUE,TRUE}</definedName>
    <definedName name="aa" localSheetId="8" hidden="1">{TRUE,TRUE,-2.75,-17.75,483,276.75,FALSE,TRUE,TRUE,TRUE,0,3,15,1,110,11,8,4,TRUE,TRUE,3,TRUE,1,TRUE,75,"Swvu.EneFeb.","ACwvu.EneFeb.",#N/A,FALSE,FALSE,1.24,0.787401575,0.74,0.984251969,1,"","",FALSE,FALSE,FALSE,FALSE,1,#N/A,1,1,#DIV/0!,FALSE,"Rwvu.EneFeb.","Cwvu.EneFeb.",FALSE,FALSE,FALSE,1,300,300,FALSE,FALSE,TRUE,TRUE,TRUE}</definedName>
    <definedName name="aa" localSheetId="25" hidden="1">{TRUE,TRUE,-2.75,-17.75,483,276.75,FALSE,TRUE,TRUE,TRUE,0,3,15,1,110,11,8,4,TRUE,TRUE,3,TRUE,1,TRUE,75,"Swvu.EneFeb.","ACwvu.EneFeb.",#N/A,FALSE,FALSE,1.24,0.787401575,0.74,0.984251969,1,"","",FALSE,FALSE,FALSE,FALSE,1,#N/A,1,1,#DIV/0!,FALSE,"Rwvu.EneFeb.","Cwvu.EneFeb.",FALSE,FALSE,FALSE,1,300,300,FALSE,FALSE,TRUE,TRUE,TRUE}</definedName>
    <definedName name="aa" localSheetId="27" hidden="1">{TRUE,TRUE,-2.75,-17.75,483,276.75,FALSE,TRUE,TRUE,TRUE,0,3,15,1,110,11,8,4,TRUE,TRUE,3,TRUE,1,TRUE,75,"Swvu.EneFeb.","ACwvu.EneFeb.",#N/A,FALSE,FALSE,1.24,0.787401575,0.74,0.984251969,1,"","",FALSE,FALSE,FALSE,FALSE,1,#N/A,1,1,#DIV/0!,FALSE,"Rwvu.EneFeb.","Cwvu.EneFeb.",FALSE,FALSE,FALSE,1,300,300,FALSE,FALSE,TRUE,TRUE,TRUE}</definedName>
    <definedName name="aa" localSheetId="29" hidden="1">{TRUE,TRUE,-2.75,-17.75,483,276.75,FALSE,TRUE,TRUE,TRUE,0,3,15,1,110,11,8,4,TRUE,TRUE,3,TRUE,1,TRUE,75,"Swvu.EneFeb.","ACwvu.EneFeb.",#N/A,FALSE,FALSE,1.24,0.787401575,0.74,0.984251969,1,"","",FALSE,FALSE,FALSE,FALSE,1,#N/A,1,1,#DIV/0!,FALSE,"Rwvu.EneFeb.","Cwvu.EneFeb.",FALSE,FALSE,FALSE,1,300,300,FALSE,FALSE,TRUE,TRUE,TRUE}</definedName>
    <definedName name="aa" localSheetId="40" hidden="1">{TRUE,TRUE,-2.75,-17.75,483,276.75,FALSE,TRUE,TRUE,TRUE,0,3,15,1,110,11,8,4,TRUE,TRUE,3,TRUE,1,TRUE,75,"Swvu.EneFeb.","ACwvu.EneFeb.",#N/A,FALSE,FALSE,1.24,0.787401575,0.74,0.984251969,1,"","",FALSE,FALSE,FALSE,FALSE,1,#N/A,1,1,#DIV/0!,FALSE,"Rwvu.EneFeb.","Cwvu.EneFeb.",FALSE,FALSE,FALSE,1,300,300,FALSE,FALSE,TRUE,TRUE,TRUE}</definedName>
    <definedName name="aa" localSheetId="82" hidden="1">{TRUE,TRUE,-2.75,-17.75,483,276.75,FALSE,TRUE,TRUE,TRUE,0,3,15,1,110,11,8,4,TRUE,TRUE,3,TRUE,1,TRUE,75,"Swvu.EneFeb.","ACwvu.EneFeb.",#N/A,FALSE,FALSE,1.24,0.787401575,0.74,0.984251969,1,"","",FALSE,FALSE,FALSE,FALSE,1,#N/A,1,1,#DIV/0!,FALSE,"Rwvu.EneFeb.","Cwvu.EneFeb.",FALSE,FALSE,FALSE,1,300,300,FALSE,FALSE,TRUE,TRUE,TRUE}</definedName>
    <definedName name="aa" localSheetId="30" hidden="1">{TRUE,TRUE,-2.75,-17.75,483,276.75,FALSE,TRUE,TRUE,TRUE,0,3,15,1,110,11,8,4,TRUE,TRUE,3,TRUE,1,TRUE,75,"Swvu.EneFeb.","ACwvu.EneFeb.",#N/A,FALSE,FALSE,1.24,0.787401575,0.74,0.984251969,1,"","",FALSE,FALSE,FALSE,FALSE,1,#N/A,1,1,#DIV/0!,FALSE,"Rwvu.EneFeb.","Cwvu.EneFeb.",FALSE,FALSE,FALSE,1,300,300,FALSE,FALSE,TRUE,TRUE,TRUE}</definedName>
    <definedName name="aa" localSheetId="32" hidden="1">{TRUE,TRUE,-2.75,-17.75,483,276.75,FALSE,TRUE,TRUE,TRUE,0,3,15,1,110,11,8,4,TRUE,TRUE,3,TRUE,1,TRUE,75,"Swvu.EneFeb.","ACwvu.EneFeb.",#N/A,FALSE,FALSE,1.24,0.787401575,0.74,0.984251969,1,"","",FALSE,FALSE,FALSE,FALSE,1,#N/A,1,1,#DIV/0!,FALSE,"Rwvu.EneFeb.","Cwvu.EneFeb.",FALSE,FALSE,FALSE,1,300,300,FALSE,FALSE,TRUE,TRUE,TRUE}</definedName>
    <definedName name="aa" localSheetId="33" hidden="1">{TRUE,TRUE,-2.75,-17.75,483,276.75,FALSE,TRUE,TRUE,TRUE,0,3,15,1,110,11,8,4,TRUE,TRUE,3,TRUE,1,TRUE,75,"Swvu.EneFeb.","ACwvu.EneFeb.",#N/A,FALSE,FALSE,1.24,0.787401575,0.74,0.984251969,1,"","",FALSE,FALSE,FALSE,FALSE,1,#N/A,1,1,#DIV/0!,FALSE,"Rwvu.EneFeb.","Cwvu.EneFeb.",FALSE,FALSE,FALSE,1,300,300,FALSE,FALSE,TRUE,TRUE,TRUE}</definedName>
    <definedName name="aa" localSheetId="26" hidden="1">{TRUE,TRUE,-2.75,-17.75,483,276.75,FALSE,TRUE,TRUE,TRUE,0,3,15,1,110,11,8,4,TRUE,TRUE,3,TRUE,1,TRUE,75,"Swvu.EneFeb.","ACwvu.EneFeb.",#N/A,FALSE,FALSE,1.24,0.787401575,0.74,0.984251969,1,"","",FALSE,FALSE,FALSE,FALSE,1,#N/A,1,1,#DIV/0!,FALSE,"Rwvu.EneFeb.","Cwvu.EneFeb.",FALSE,FALSE,FALSE,1,300,300,FALSE,FALSE,TRUE,TRUE,TRUE}</definedName>
    <definedName name="aa" localSheetId="28" hidden="1">{TRUE,TRUE,-2.75,-17.75,483,276.75,FALSE,TRUE,TRUE,TRUE,0,3,15,1,110,11,8,4,TRUE,TRUE,3,TRUE,1,TRUE,75,"Swvu.EneFeb.","ACwvu.EneFeb.",#N/A,FALSE,FALSE,1.24,0.787401575,0.74,0.984251969,1,"","",FALSE,FALSE,FALSE,FALSE,1,#N/A,1,1,#DIV/0!,FALSE,"Rwvu.EneFeb.","Cwvu.EneFeb.",FALSE,FALSE,FALSE,1,300,300,FALSE,FALSE,TRUE,TRUE,TRUE}</definedName>
    <definedName name="aa" localSheetId="41" hidden="1">{TRUE,TRUE,-2.75,-17.75,483,276.75,FALSE,TRUE,TRUE,TRUE,0,3,15,1,110,11,8,4,TRUE,TRUE,3,TRUE,1,TRUE,75,"Swvu.EneFeb.","ACwvu.EneFeb.",#N/A,FALSE,FALSE,1.24,0.787401575,0.74,0.984251969,1,"","",FALSE,FALSE,FALSE,FALSE,1,#N/A,1,1,#DIV/0!,FALSE,"Rwvu.EneFeb.","Cwvu.EneFeb.",FALSE,FALSE,FALSE,1,300,300,FALSE,FALSE,TRUE,TRUE,TRUE}</definedName>
    <definedName name="aa" hidden="1">{TRUE,TRUE,-2.75,-17.75,483,276.75,FALSE,TRUE,TRUE,TRUE,0,3,15,1,110,11,8,4,TRUE,TRUE,3,TRUE,1,TRUE,75,"Swvu.EneFeb.","ACwvu.EneFeb.",#N/A,FALSE,FALSE,1.24,0.787401575,0.74,0.984251969,1,"","",FALSE,FALSE,FALSE,FALSE,1,#N/A,1,1,#DIV/0!,FALSE,"Rwvu.EneFeb.","Cwvu.EneFeb.",FALSE,FALSE,FALSE,1,300,300,FALSE,FALSE,TRUE,TRUE,TRUE}</definedName>
    <definedName name="AAA" localSheetId="49">#REF!</definedName>
    <definedName name="AAA" localSheetId="170">#REF!</definedName>
    <definedName name="AAA" localSheetId="171">#REF!</definedName>
    <definedName name="aaa" localSheetId="31" hidden="1">{"emca",#N/A,FALSE,"EMCA"}</definedName>
    <definedName name="AAA" localSheetId="8">#REF!</definedName>
    <definedName name="aaa" localSheetId="25" hidden="1">{"emca",#N/A,FALSE,"EMCA"}</definedName>
    <definedName name="aaa" localSheetId="27" hidden="1">{"emca",#N/A,FALSE,"EMCA"}</definedName>
    <definedName name="aaa" localSheetId="29" hidden="1">{"emca",#N/A,FALSE,"EMCA"}</definedName>
    <definedName name="aaa" localSheetId="40" hidden="1">{"emca",#N/A,FALSE,"EMCA"}</definedName>
    <definedName name="aaa" localSheetId="30" hidden="1">{"emca",#N/A,FALSE,"EMCA"}</definedName>
    <definedName name="aaa" localSheetId="32" hidden="1">{"emca",#N/A,FALSE,"EMCA"}</definedName>
    <definedName name="aaa" localSheetId="33" hidden="1">{"emca",#N/A,FALSE,"EMCA"}</definedName>
    <definedName name="aaa" localSheetId="26" hidden="1">{"emca",#N/A,FALSE,"EMCA"}</definedName>
    <definedName name="aaa" localSheetId="28" hidden="1">{"emca",#N/A,FALSE,"EMCA"}</definedName>
    <definedName name="AAA" localSheetId="41" hidden="1">#REF!</definedName>
    <definedName name="aaa" hidden="1">{"emca",#N/A,FALSE,"EMCA"}</definedName>
    <definedName name="AAA_DOCTOPS" hidden="1">"AAA_SET"</definedName>
    <definedName name="AAA_duser" hidden="1">"OFF"</definedName>
    <definedName name="AAAA" localSheetId="40">#REF!</definedName>
    <definedName name="aaaa" localSheetId="41">#REF!</definedName>
    <definedName name="AAAA">#REF!</definedName>
    <definedName name="aaaaa" localSheetId="31" hidden="1">{"INGRESOS DOLARES",#N/A,FALSE,"informes"}</definedName>
    <definedName name="aaaaa" localSheetId="8" hidden="1">{"INGRESOS DOLARES",#N/A,FALSE,"informes"}</definedName>
    <definedName name="aaaaa" localSheetId="25" hidden="1">{"INGRESOS DOLARES",#N/A,FALSE,"informes"}</definedName>
    <definedName name="aaaaa" localSheetId="27" hidden="1">{"INGRESOS DOLARES",#N/A,FALSE,"informes"}</definedName>
    <definedName name="aaaaa" localSheetId="29" hidden="1">{"INGRESOS DOLARES",#N/A,FALSE,"informes"}</definedName>
    <definedName name="aaaaa" localSheetId="40" hidden="1">{"INGRESOS DOLARES",#N/A,FALSE,"informes"}</definedName>
    <definedName name="aaaaa" localSheetId="82" hidden="1">{"INGRESOS DOLARES",#N/A,FALSE,"informes"}</definedName>
    <definedName name="aaaaa" localSheetId="30" hidden="1">{"INGRESOS DOLARES",#N/A,FALSE,"informes"}</definedName>
    <definedName name="aaaaa" localSheetId="32" hidden="1">{"INGRESOS DOLARES",#N/A,FALSE,"informes"}</definedName>
    <definedName name="aaaaa" localSheetId="33" hidden="1">{"INGRESOS DOLARES",#N/A,FALSE,"informes"}</definedName>
    <definedName name="aaaaa" localSheetId="26" hidden="1">{"INGRESOS DOLARES",#N/A,FALSE,"informes"}</definedName>
    <definedName name="aaaaa" localSheetId="28" hidden="1">{"INGRESOS DOLARES",#N/A,FALSE,"informes"}</definedName>
    <definedName name="aaaaa" localSheetId="41" hidden="1">{"INGRESOS DOLARES",#N/A,FALSE,"informes"}</definedName>
    <definedName name="aaaaa" hidden="1">{"INGRESOS DOLARES",#N/A,FALSE,"informes"}</definedName>
    <definedName name="aaaaaaaaa" localSheetId="8" hidden="1">{"'1999'!$A$1:$F$66"}</definedName>
    <definedName name="aaaaaaaaa" localSheetId="82" hidden="1">{"'1999'!$A$1:$F$66"}</definedName>
    <definedName name="aaaaaaaaa" localSheetId="41" hidden="1">{"'1999'!$A$1:$F$66"}</definedName>
    <definedName name="aaaaaaaaa" hidden="1">{"'1999'!$A$1:$F$66"}</definedName>
    <definedName name="AAAAAAAAAAA" localSheetId="40">#REF!</definedName>
    <definedName name="AAAAAAAAAAA" localSheetId="41">#REF!</definedName>
    <definedName name="AAAAAAAAAAA">#REF!</definedName>
    <definedName name="aaaddd" localSheetId="31"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aaddd" localSheetId="8"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aaddd" localSheetId="25"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aaddd" localSheetId="27"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aaddd" localSheetId="29"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aaddd" localSheetId="40"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aaddd" localSheetId="82"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aaddd" localSheetId="30"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aaddd" localSheetId="32"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aaddd" localSheetId="33"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aaddd" localSheetId="26"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aaddd" localSheetId="28"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aaddd" localSheetId="41"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aaddd"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aax" localSheetId="8" hidden="1">{"'1999'!$A$1:$F$66"}</definedName>
    <definedName name="aaax" localSheetId="82" hidden="1">{"'1999'!$A$1:$F$66"}</definedName>
    <definedName name="aaax" localSheetId="41" hidden="1">{"'1999'!$A$1:$F$66"}</definedName>
    <definedName name="aaax" hidden="1">{"'1999'!$A$1:$F$66"}</definedName>
    <definedName name="AAB_Addin5" hidden="1">"AAB_Description for addin 5,Description for addin 5,Description for addin 5,Description for addin 5,Description for addin 5,Description for addin 5"</definedName>
    <definedName name="Abr" localSheetId="49">#REF!</definedName>
    <definedName name="Abr" localSheetId="170">#REF!</definedName>
    <definedName name="Abr" localSheetId="171">#REF!</definedName>
    <definedName name="Abr" localSheetId="40">#REF!</definedName>
    <definedName name="Abr" localSheetId="41">#REF!</definedName>
    <definedName name="Abr">#REF!</definedName>
    <definedName name="ABR._89" localSheetId="31">#REF!</definedName>
    <definedName name="ABR._89" localSheetId="25">#REF!</definedName>
    <definedName name="ABR._89" localSheetId="27">#REF!</definedName>
    <definedName name="ABR._89" localSheetId="29">#REF!</definedName>
    <definedName name="ABR._89" localSheetId="40">#REF!</definedName>
    <definedName name="ABR._89" localSheetId="82">#REF!</definedName>
    <definedName name="ABR._89" localSheetId="30">#REF!</definedName>
    <definedName name="ABR._89" localSheetId="32">#REF!</definedName>
    <definedName name="ABR._89" localSheetId="33">#REF!</definedName>
    <definedName name="ABR._89" localSheetId="26">#REF!</definedName>
    <definedName name="ABR._89" localSheetId="28">#REF!</definedName>
    <definedName name="ABR._89" localSheetId="41">#REF!</definedName>
    <definedName name="ABR._89">#REF!</definedName>
    <definedName name="ABRIL" localSheetId="40">#REF!</definedName>
    <definedName name="ABRIL" localSheetId="41">#REF!</definedName>
    <definedName name="ABRIL">#REF!</definedName>
    <definedName name="abril03" localSheetId="41">#REF!</definedName>
    <definedName name="abril03">#REF!</definedName>
    <definedName name="acentral" localSheetId="82">#REF!</definedName>
    <definedName name="acentral" localSheetId="41">#REF!</definedName>
    <definedName name="acentral">#REF!</definedName>
    <definedName name="ACT" localSheetId="31">#REF!</definedName>
    <definedName name="ACT" localSheetId="25">#REF!</definedName>
    <definedName name="ACT" localSheetId="27">#REF!</definedName>
    <definedName name="ACT" localSheetId="29">#REF!</definedName>
    <definedName name="ACT" localSheetId="40">#REF!</definedName>
    <definedName name="ACT" localSheetId="82">#REF!</definedName>
    <definedName name="ACT" localSheetId="30">#REF!</definedName>
    <definedName name="ACT" localSheetId="32">#REF!</definedName>
    <definedName name="ACT" localSheetId="33">#REF!</definedName>
    <definedName name="ACT" localSheetId="26">#REF!</definedName>
    <definedName name="ACT" localSheetId="28">#REF!</definedName>
    <definedName name="ACT" localSheetId="41">#REF!</definedName>
    <definedName name="ACT">#REF!</definedName>
    <definedName name="ACTOR" localSheetId="82">#REF!</definedName>
    <definedName name="ACTOR" localSheetId="41">#REF!</definedName>
    <definedName name="ACTOR">#REF!</definedName>
    <definedName name="Actpecuaria" localSheetId="31"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ctpecuaria" localSheetId="8"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ctpecuaria" localSheetId="25"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ctpecuaria" localSheetId="27"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ctpecuaria" localSheetId="29"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ctpecuaria" localSheetId="40"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ctpecuaria" localSheetId="82"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ctpecuaria" localSheetId="30"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ctpecuaria" localSheetId="32"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ctpecuaria" localSheetId="33"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ctpecuaria" localSheetId="26"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ctpecuaria" localSheetId="28"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ctpecuaria" localSheetId="41"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ctpecuaria"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d" localSheetId="49" hidden="1">{"empresa",#N/A,FALSE,"xEMPRESA"}</definedName>
    <definedName name="ad" localSheetId="50" hidden="1">{"empresa",#N/A,FALSE,"xEMPRESA"}</definedName>
    <definedName name="ad" localSheetId="51" hidden="1">{"empresa",#N/A,FALSE,"xEMPRESA"}</definedName>
    <definedName name="ad" localSheetId="52" hidden="1">{"empresa",#N/A,FALSE,"xEMPRESA"}</definedName>
    <definedName name="ad" localSheetId="53" hidden="1">{"empresa",#N/A,FALSE,"xEMPRESA"}</definedName>
    <definedName name="ad" localSheetId="54" hidden="1">{"empresa",#N/A,FALSE,"xEMPRESA"}</definedName>
    <definedName name="ad" localSheetId="56" hidden="1">{"empresa",#N/A,FALSE,"xEMPRESA"}</definedName>
    <definedName name="ad" localSheetId="72" hidden="1">{"empresa",#N/A,FALSE,"xEMPRESA"}</definedName>
    <definedName name="ad" localSheetId="73" hidden="1">{"empresa",#N/A,FALSE,"xEMPRESA"}</definedName>
    <definedName name="ad" localSheetId="74" hidden="1">{"empresa",#N/A,FALSE,"xEMPRESA"}</definedName>
    <definedName name="ad" localSheetId="75" hidden="1">{"empresa",#N/A,FALSE,"xEMPRESA"}</definedName>
    <definedName name="ad" localSheetId="76" hidden="1">{"empresa",#N/A,FALSE,"xEMPRESA"}</definedName>
    <definedName name="ad" localSheetId="78" hidden="1">{"empresa",#N/A,FALSE,"xEMPRESA"}</definedName>
    <definedName name="ad" localSheetId="31" hidden="1">{"empresa",#N/A,FALSE,"xEMPRESA"}</definedName>
    <definedName name="ad" localSheetId="8" hidden="1">{"empresa",#N/A,FALSE,"xEMPRESA"}</definedName>
    <definedName name="ad" localSheetId="25" hidden="1">{"empresa",#N/A,FALSE,"xEMPRESA"}</definedName>
    <definedName name="ad" localSheetId="27" hidden="1">{"empresa",#N/A,FALSE,"xEMPRESA"}</definedName>
    <definedName name="ad" localSheetId="29" hidden="1">{"empresa",#N/A,FALSE,"xEMPRESA"}</definedName>
    <definedName name="ad" localSheetId="40" hidden="1">{"empresa",#N/A,FALSE,"xEMPRESA"}</definedName>
    <definedName name="ad" localSheetId="82" hidden="1">{"empresa",#N/A,FALSE,"xEMPRESA"}</definedName>
    <definedName name="ad" localSheetId="30" hidden="1">{"empresa",#N/A,FALSE,"xEMPRESA"}</definedName>
    <definedName name="ad" localSheetId="32" hidden="1">{"empresa",#N/A,FALSE,"xEMPRESA"}</definedName>
    <definedName name="ad" localSheetId="33" hidden="1">{"empresa",#N/A,FALSE,"xEMPRESA"}</definedName>
    <definedName name="ad" localSheetId="26" hidden="1">{"empresa",#N/A,FALSE,"xEMPRESA"}</definedName>
    <definedName name="ad" localSheetId="28" hidden="1">{"empresa",#N/A,FALSE,"xEMPRESA"}</definedName>
    <definedName name="ad" localSheetId="41" hidden="1">{"empresa",#N/A,FALSE,"xEMPRESA"}</definedName>
    <definedName name="ad" hidden="1">{"empresa",#N/A,FALSE,"xEMPRESA"}</definedName>
    <definedName name="ADGGHHNHG" localSheetId="8" hidden="1">{"'1999'!$A$1:$F$66"}</definedName>
    <definedName name="ADGGHHNHG" localSheetId="82" hidden="1">{"'1999'!$A$1:$F$66"}</definedName>
    <definedName name="ADGGHHNHG" localSheetId="41" hidden="1">{"'1999'!$A$1:$F$66"}</definedName>
    <definedName name="ADGGHHNHG" hidden="1">{"'1999'!$A$1:$F$66"}</definedName>
    <definedName name="adi.yane" localSheetId="31" hidden="1">{"epma",#N/A,FALSE,"EPMA"}</definedName>
    <definedName name="adi.yane" localSheetId="8" hidden="1">{"epma",#N/A,FALSE,"EPMA"}</definedName>
    <definedName name="adi.yane" localSheetId="25" hidden="1">{"epma",#N/A,FALSE,"EPMA"}</definedName>
    <definedName name="adi.yane" localSheetId="27" hidden="1">{"epma",#N/A,FALSE,"EPMA"}</definedName>
    <definedName name="adi.yane" localSheetId="29" hidden="1">{"epma",#N/A,FALSE,"EPMA"}</definedName>
    <definedName name="adi.yane" localSheetId="40" hidden="1">{"epma",#N/A,FALSE,"EPMA"}</definedName>
    <definedName name="adi.yane" localSheetId="82" hidden="1">{"epma",#N/A,FALSE,"EPMA"}</definedName>
    <definedName name="adi.yane" localSheetId="30" hidden="1">{"epma",#N/A,FALSE,"EPMA"}</definedName>
    <definedName name="adi.yane" localSheetId="32" hidden="1">{"epma",#N/A,FALSE,"EPMA"}</definedName>
    <definedName name="adi.yane" localSheetId="33" hidden="1">{"epma",#N/A,FALSE,"EPMA"}</definedName>
    <definedName name="adi.yane" localSheetId="26" hidden="1">{"epma",#N/A,FALSE,"EPMA"}</definedName>
    <definedName name="adi.yane" localSheetId="28" hidden="1">{"epma",#N/A,FALSE,"EPMA"}</definedName>
    <definedName name="adi.yane" localSheetId="41" hidden="1">{"epma",#N/A,FALSE,"EPMA"}</definedName>
    <definedName name="adi.yane" hidden="1">{"epma",#N/A,FALSE,"EPMA"}</definedName>
    <definedName name="Adic" localSheetId="49">#REF!</definedName>
    <definedName name="Adic" localSheetId="170">#REF!</definedName>
    <definedName name="Adic" localSheetId="171">#REF!</definedName>
    <definedName name="Adic" localSheetId="40">#REF!</definedName>
    <definedName name="Adic" localSheetId="41">#REF!</definedName>
    <definedName name="Adic">#REF!</definedName>
    <definedName name="ADICIONALCONIMPACTO" localSheetId="31" hidden="1">{"trimestre",#N/A,FALSE,"TRIMESTRE";"empresa",#N/A,FALSE,"xEMPRESA";"eaab",#N/A,FALSE,"EAAB";"epma",#N/A,FALSE,"EPMA";"emca",#N/A,FALSE,"EMCA"}</definedName>
    <definedName name="ADICIONALCONIMPACTO" localSheetId="8" hidden="1">{"trimestre",#N/A,FALSE,"TRIMESTRE";"empresa",#N/A,FALSE,"xEMPRESA";"eaab",#N/A,FALSE,"EAAB";"epma",#N/A,FALSE,"EPMA";"emca",#N/A,FALSE,"EMCA"}</definedName>
    <definedName name="ADICIONALCONIMPACTO" localSheetId="25" hidden="1">{"trimestre",#N/A,FALSE,"TRIMESTRE";"empresa",#N/A,FALSE,"xEMPRESA";"eaab",#N/A,FALSE,"EAAB";"epma",#N/A,FALSE,"EPMA";"emca",#N/A,FALSE,"EMCA"}</definedName>
    <definedName name="ADICIONALCONIMPACTO" localSheetId="27" hidden="1">{"trimestre",#N/A,FALSE,"TRIMESTRE";"empresa",#N/A,FALSE,"xEMPRESA";"eaab",#N/A,FALSE,"EAAB";"epma",#N/A,FALSE,"EPMA";"emca",#N/A,FALSE,"EMCA"}</definedName>
    <definedName name="ADICIONALCONIMPACTO" localSheetId="29" hidden="1">{"trimestre",#N/A,FALSE,"TRIMESTRE";"empresa",#N/A,FALSE,"xEMPRESA";"eaab",#N/A,FALSE,"EAAB";"epma",#N/A,FALSE,"EPMA";"emca",#N/A,FALSE,"EMCA"}</definedName>
    <definedName name="ADICIONALCONIMPACTO" localSheetId="40" hidden="1">{"trimestre",#N/A,FALSE,"TRIMESTRE";"empresa",#N/A,FALSE,"xEMPRESA";"eaab",#N/A,FALSE,"EAAB";"epma",#N/A,FALSE,"EPMA";"emca",#N/A,FALSE,"EMCA"}</definedName>
    <definedName name="ADICIONALCONIMPACTO" localSheetId="82" hidden="1">{"trimestre",#N/A,FALSE,"TRIMESTRE";"empresa",#N/A,FALSE,"xEMPRESA";"eaab",#N/A,FALSE,"EAAB";"epma",#N/A,FALSE,"EPMA";"emca",#N/A,FALSE,"EMCA"}</definedName>
    <definedName name="ADICIONALCONIMPACTO" localSheetId="30" hidden="1">{"trimestre",#N/A,FALSE,"TRIMESTRE";"empresa",#N/A,FALSE,"xEMPRESA";"eaab",#N/A,FALSE,"EAAB";"epma",#N/A,FALSE,"EPMA";"emca",#N/A,FALSE,"EMCA"}</definedName>
    <definedName name="ADICIONALCONIMPACTO" localSheetId="32" hidden="1">{"trimestre",#N/A,FALSE,"TRIMESTRE";"empresa",#N/A,FALSE,"xEMPRESA";"eaab",#N/A,FALSE,"EAAB";"epma",#N/A,FALSE,"EPMA";"emca",#N/A,FALSE,"EMCA"}</definedName>
    <definedName name="ADICIONALCONIMPACTO" localSheetId="33" hidden="1">{"trimestre",#N/A,FALSE,"TRIMESTRE";"empresa",#N/A,FALSE,"xEMPRESA";"eaab",#N/A,FALSE,"EAAB";"epma",#N/A,FALSE,"EPMA";"emca",#N/A,FALSE,"EMCA"}</definedName>
    <definedName name="ADICIONALCONIMPACTO" localSheetId="26" hidden="1">{"trimestre",#N/A,FALSE,"TRIMESTRE";"empresa",#N/A,FALSE,"xEMPRESA";"eaab",#N/A,FALSE,"EAAB";"epma",#N/A,FALSE,"EPMA";"emca",#N/A,FALSE,"EMCA"}</definedName>
    <definedName name="ADICIONALCONIMPACTO" localSheetId="28" hidden="1">{"trimestre",#N/A,FALSE,"TRIMESTRE";"empresa",#N/A,FALSE,"xEMPRESA";"eaab",#N/A,FALSE,"EAAB";"epma",#N/A,FALSE,"EPMA";"emca",#N/A,FALSE,"EMCA"}</definedName>
    <definedName name="ADICIONALCONIMPACTO" localSheetId="41" hidden="1">{"trimestre",#N/A,FALSE,"TRIMESTRE";"empresa",#N/A,FALSE,"xEMPRESA";"eaab",#N/A,FALSE,"EAAB";"epma",#N/A,FALSE,"EPMA";"emca",#N/A,FALSE,"EMCA"}</definedName>
    <definedName name="ADICIONALCONIMPACTO" hidden="1">{"trimestre",#N/A,FALSE,"TRIMESTRE";"empresa",#N/A,FALSE,"xEMPRESA";"eaab",#N/A,FALSE,"EAAB";"epma",#N/A,FALSE,"EPMA";"emca",#N/A,FALSE,"EMCA"}</definedName>
    <definedName name="adicionalyaneth" localSheetId="31" hidden="1">{"epma",#N/A,FALSE,"EPMA"}</definedName>
    <definedName name="adicionalyaneth" localSheetId="8" hidden="1">{"epma",#N/A,FALSE,"EPMA"}</definedName>
    <definedName name="adicionalyaneth" localSheetId="25" hidden="1">{"epma",#N/A,FALSE,"EPMA"}</definedName>
    <definedName name="adicionalyaneth" localSheetId="27" hidden="1">{"epma",#N/A,FALSE,"EPMA"}</definedName>
    <definedName name="adicionalyaneth" localSheetId="29" hidden="1">{"epma",#N/A,FALSE,"EPMA"}</definedName>
    <definedName name="adicionalyaneth" localSheetId="40" hidden="1">{"epma",#N/A,FALSE,"EPMA"}</definedName>
    <definedName name="adicionalyaneth" localSheetId="82" hidden="1">{"epma",#N/A,FALSE,"EPMA"}</definedName>
    <definedName name="adicionalyaneth" localSheetId="30" hidden="1">{"epma",#N/A,FALSE,"EPMA"}</definedName>
    <definedName name="adicionalyaneth" localSheetId="32" hidden="1">{"epma",#N/A,FALSE,"EPMA"}</definedName>
    <definedName name="adicionalyaneth" localSheetId="33" hidden="1">{"epma",#N/A,FALSE,"EPMA"}</definedName>
    <definedName name="adicionalyaneth" localSheetId="26" hidden="1">{"epma",#N/A,FALSE,"EPMA"}</definedName>
    <definedName name="adicionalyaneth" localSheetId="28" hidden="1">{"epma",#N/A,FALSE,"EPMA"}</definedName>
    <definedName name="adicionalyaneth" localSheetId="41" hidden="1">{"epma",#N/A,FALSE,"EPMA"}</definedName>
    <definedName name="adicionalyaneth" hidden="1">{"epma",#N/A,FALSE,"EPMA"}</definedName>
    <definedName name="ads" localSheetId="31">#REF!</definedName>
    <definedName name="ads" localSheetId="8">#REF!</definedName>
    <definedName name="ads" localSheetId="25">#REF!</definedName>
    <definedName name="ads" localSheetId="27">#REF!</definedName>
    <definedName name="ads" localSheetId="29">#REF!</definedName>
    <definedName name="ads" localSheetId="30">#REF!</definedName>
    <definedName name="ads" localSheetId="32">#REF!</definedName>
    <definedName name="ads" localSheetId="33">#REF!</definedName>
    <definedName name="ads" localSheetId="26">#REF!</definedName>
    <definedName name="ads" localSheetId="28">#REF!</definedName>
    <definedName name="ads">#REF!</definedName>
    <definedName name="ae" localSheetId="8" hidden="1">{"empresa",#N/A,FALSE,"xEMPRESA"}</definedName>
    <definedName name="ae" hidden="1">{"empresa",#N/A,FALSE,"xEMPRESA"}</definedName>
    <definedName name="afrwegteaytsgzd" localSheetId="8" hidden="1">{"'1999'!$A$1:$F$66"}</definedName>
    <definedName name="afrwegteaytsgzd" localSheetId="82" hidden="1">{"'1999'!$A$1:$F$66"}</definedName>
    <definedName name="afrwegteaytsgzd" localSheetId="41" hidden="1">{"'1999'!$A$1:$F$66"}</definedName>
    <definedName name="afrwegteaytsgzd" hidden="1">{"'1999'!$A$1:$F$66"}</definedName>
    <definedName name="ag">#REF!</definedName>
    <definedName name="Ago" localSheetId="49">#REF!</definedName>
    <definedName name="Ago" localSheetId="170">#REF!</definedName>
    <definedName name="Ago" localSheetId="171">#REF!</definedName>
    <definedName name="Ago" localSheetId="40">#REF!</definedName>
    <definedName name="Ago" localSheetId="41">#REF!</definedName>
    <definedName name="Ago">#REF!</definedName>
    <definedName name="AGO._89" localSheetId="31">#REF!</definedName>
    <definedName name="AGO._89" localSheetId="25">#REF!</definedName>
    <definedName name="AGO._89" localSheetId="27">#REF!</definedName>
    <definedName name="AGO._89" localSheetId="29">#REF!</definedName>
    <definedName name="AGO._89" localSheetId="40">#REF!</definedName>
    <definedName name="AGO._89" localSheetId="82">#REF!</definedName>
    <definedName name="AGO._89" localSheetId="30">#REF!</definedName>
    <definedName name="AGO._89" localSheetId="32">#REF!</definedName>
    <definedName name="AGO._89" localSheetId="33">#REF!</definedName>
    <definedName name="AGO._89" localSheetId="26">#REF!</definedName>
    <definedName name="AGO._89" localSheetId="28">#REF!</definedName>
    <definedName name="AGO._89" localSheetId="41">#REF!</definedName>
    <definedName name="AGO._89">#REF!</definedName>
    <definedName name="AGOSTO" localSheetId="40">#REF!</definedName>
    <definedName name="AGOSTO" localSheetId="41">#REF!</definedName>
    <definedName name="AGOSTO">#REF!</definedName>
    <definedName name="Agosto08" localSheetId="31">#REF!</definedName>
    <definedName name="Agosto08" localSheetId="25">#REF!</definedName>
    <definedName name="Agosto08" localSheetId="27">#REF!</definedName>
    <definedName name="Agosto08" localSheetId="29">#REF!</definedName>
    <definedName name="Agosto08" localSheetId="30">#REF!</definedName>
    <definedName name="Agosto08" localSheetId="32">#REF!</definedName>
    <definedName name="Agosto08" localSheetId="33">#REF!</definedName>
    <definedName name="Agosto08" localSheetId="26">#REF!</definedName>
    <definedName name="Agosto08" localSheetId="28">#REF!</definedName>
    <definedName name="Agosto08" localSheetId="41">#REF!</definedName>
    <definedName name="Agosto08">#REF!</definedName>
    <definedName name="Agregado" localSheetId="41">#REF!</definedName>
    <definedName name="Agregado">#REF!</definedName>
    <definedName name="agrem" localSheetId="31" hidden="1">{"trimestre",#N/A,FALSE,"TRIMESTRE";"empresa",#N/A,FALSE,"xEMPRESA";"eaab",#N/A,FALSE,"EAAB";"epma",#N/A,FALSE,"EPMA";"emca",#N/A,FALSE,"EMCA"}</definedName>
    <definedName name="agrem" localSheetId="8" hidden="1">{"trimestre",#N/A,FALSE,"TRIMESTRE";"empresa",#N/A,FALSE,"xEMPRESA";"eaab",#N/A,FALSE,"EAAB";"epma",#N/A,FALSE,"EPMA";"emca",#N/A,FALSE,"EMCA"}</definedName>
    <definedName name="agrem" localSheetId="25" hidden="1">{"trimestre",#N/A,FALSE,"TRIMESTRE";"empresa",#N/A,FALSE,"xEMPRESA";"eaab",#N/A,FALSE,"EAAB";"epma",#N/A,FALSE,"EPMA";"emca",#N/A,FALSE,"EMCA"}</definedName>
    <definedName name="agrem" localSheetId="27" hidden="1">{"trimestre",#N/A,FALSE,"TRIMESTRE";"empresa",#N/A,FALSE,"xEMPRESA";"eaab",#N/A,FALSE,"EAAB";"epma",#N/A,FALSE,"EPMA";"emca",#N/A,FALSE,"EMCA"}</definedName>
    <definedName name="agrem" localSheetId="29" hidden="1">{"trimestre",#N/A,FALSE,"TRIMESTRE";"empresa",#N/A,FALSE,"xEMPRESA";"eaab",#N/A,FALSE,"EAAB";"epma",#N/A,FALSE,"EPMA";"emca",#N/A,FALSE,"EMCA"}</definedName>
    <definedName name="agrem" localSheetId="40" hidden="1">{"trimestre",#N/A,FALSE,"TRIMESTRE";"empresa",#N/A,FALSE,"xEMPRESA";"eaab",#N/A,FALSE,"EAAB";"epma",#N/A,FALSE,"EPMA";"emca",#N/A,FALSE,"EMCA"}</definedName>
    <definedName name="agrem" localSheetId="82" hidden="1">{"trimestre",#N/A,FALSE,"TRIMESTRE";"empresa",#N/A,FALSE,"xEMPRESA";"eaab",#N/A,FALSE,"EAAB";"epma",#N/A,FALSE,"EPMA";"emca",#N/A,FALSE,"EMCA"}</definedName>
    <definedName name="agrem" localSheetId="30" hidden="1">{"trimestre",#N/A,FALSE,"TRIMESTRE";"empresa",#N/A,FALSE,"xEMPRESA";"eaab",#N/A,FALSE,"EAAB";"epma",#N/A,FALSE,"EPMA";"emca",#N/A,FALSE,"EMCA"}</definedName>
    <definedName name="agrem" localSheetId="32" hidden="1">{"trimestre",#N/A,FALSE,"TRIMESTRE";"empresa",#N/A,FALSE,"xEMPRESA";"eaab",#N/A,FALSE,"EAAB";"epma",#N/A,FALSE,"EPMA";"emca",#N/A,FALSE,"EMCA"}</definedName>
    <definedName name="agrem" localSheetId="33" hidden="1">{"trimestre",#N/A,FALSE,"TRIMESTRE";"empresa",#N/A,FALSE,"xEMPRESA";"eaab",#N/A,FALSE,"EAAB";"epma",#N/A,FALSE,"EPMA";"emca",#N/A,FALSE,"EMCA"}</definedName>
    <definedName name="agrem" localSheetId="26" hidden="1">{"trimestre",#N/A,FALSE,"TRIMESTRE";"empresa",#N/A,FALSE,"xEMPRESA";"eaab",#N/A,FALSE,"EAAB";"epma",#N/A,FALSE,"EPMA";"emca",#N/A,FALSE,"EMCA"}</definedName>
    <definedName name="agrem" localSheetId="28" hidden="1">{"trimestre",#N/A,FALSE,"TRIMESTRE";"empresa",#N/A,FALSE,"xEMPRESA";"eaab",#N/A,FALSE,"EAAB";"epma",#N/A,FALSE,"EPMA";"emca",#N/A,FALSE,"EMCA"}</definedName>
    <definedName name="agrem" localSheetId="41" hidden="1">{"trimestre",#N/A,FALSE,"TRIMESTRE";"empresa",#N/A,FALSE,"xEMPRESA";"eaab",#N/A,FALSE,"EAAB";"epma",#N/A,FALSE,"EPMA";"emca",#N/A,FALSE,"EMCA"}</definedName>
    <definedName name="agrem" hidden="1">{"trimestre",#N/A,FALSE,"TRIMESTRE";"empresa",#N/A,FALSE,"xEMPRESA";"eaab",#N/A,FALSE,"EAAB";"epma",#N/A,FALSE,"EPMA";"emca",#N/A,FALSE,"EMCA"}</definedName>
    <definedName name="aj" localSheetId="8">#REF!</definedName>
    <definedName name="aj">#REF!</definedName>
    <definedName name="AJU00" localSheetId="31">#REF!</definedName>
    <definedName name="AJU00" localSheetId="25">#REF!</definedName>
    <definedName name="AJU00" localSheetId="27">#REF!</definedName>
    <definedName name="AJU00" localSheetId="29">#REF!</definedName>
    <definedName name="AJU00" localSheetId="40">#REF!</definedName>
    <definedName name="AJU00" localSheetId="30">#REF!</definedName>
    <definedName name="AJU00" localSheetId="32">#REF!</definedName>
    <definedName name="AJU00" localSheetId="33">#REF!</definedName>
    <definedName name="AJU00" localSheetId="26">#REF!</definedName>
    <definedName name="AJU00" localSheetId="28">#REF!</definedName>
    <definedName name="AJU00" localSheetId="41">#REF!</definedName>
    <definedName name="AJU00">#REF!</definedName>
    <definedName name="Ajustado" localSheetId="49">#REF!</definedName>
    <definedName name="Ajustado" localSheetId="51">#REF!</definedName>
    <definedName name="Ajustado" localSheetId="52">#REF!</definedName>
    <definedName name="Ajustado" localSheetId="53">#REF!</definedName>
    <definedName name="Ajustado" localSheetId="54">#REF!</definedName>
    <definedName name="Ajustado" localSheetId="56">#REF!</definedName>
    <definedName name="Ajustado" localSheetId="73">#REF!</definedName>
    <definedName name="Ajustado" localSheetId="74">#REF!</definedName>
    <definedName name="Ajustado" localSheetId="75">#REF!</definedName>
    <definedName name="Ajustado" localSheetId="76">#REF!</definedName>
    <definedName name="Ajustado" localSheetId="78">#REF!</definedName>
    <definedName name="Ajustado" localSheetId="168">#REF!</definedName>
    <definedName name="Ajustado" localSheetId="170">#REF!</definedName>
    <definedName name="Ajustado" localSheetId="171">#REF!</definedName>
    <definedName name="Ajustado" localSheetId="31">#REF!</definedName>
    <definedName name="Ajustado" localSheetId="25">#REF!</definedName>
    <definedName name="Ajustado" localSheetId="27">#REF!</definedName>
    <definedName name="Ajustado" localSheetId="29">#REF!</definedName>
    <definedName name="Ajustado" localSheetId="40">#REF!</definedName>
    <definedName name="Ajustado" localSheetId="30">#REF!</definedName>
    <definedName name="Ajustado" localSheetId="32">#REF!</definedName>
    <definedName name="Ajustado" localSheetId="33">#REF!</definedName>
    <definedName name="Ajustado" localSheetId="26">#REF!</definedName>
    <definedName name="Ajustado" localSheetId="28">#REF!</definedName>
    <definedName name="Ajustado" localSheetId="41">#REF!</definedName>
    <definedName name="Ajustado">#REF!</definedName>
    <definedName name="AJUSTE_COMPENSACION" localSheetId="31">#REF!</definedName>
    <definedName name="AJUSTE_COMPENSACION" localSheetId="25">#REF!</definedName>
    <definedName name="AJUSTE_COMPENSACION" localSheetId="27">#REF!</definedName>
    <definedName name="AJUSTE_COMPENSACION" localSheetId="29">#REF!</definedName>
    <definedName name="AJUSTE_COMPENSACION" localSheetId="30">#REF!</definedName>
    <definedName name="AJUSTE_COMPENSACION" localSheetId="32">#REF!</definedName>
    <definedName name="AJUSTE_COMPENSACION" localSheetId="33">#REF!</definedName>
    <definedName name="AJUSTE_COMPENSACION" localSheetId="26">#REF!</definedName>
    <definedName name="AJUSTE_COMPENSACION" localSheetId="28">#REF!</definedName>
    <definedName name="AJUSTE_COMPENSACION">#REF!</definedName>
    <definedName name="AJUV00" localSheetId="40">#REF!</definedName>
    <definedName name="AJUV00" localSheetId="41">#REF!</definedName>
    <definedName name="AJUV00">#REF!</definedName>
    <definedName name="AJUV97" localSheetId="40">#REF!</definedName>
    <definedName name="AJUV97" localSheetId="41">#REF!</definedName>
    <definedName name="AJUV97">#REF!</definedName>
    <definedName name="AJUV98" localSheetId="40">#REF!</definedName>
    <definedName name="AJUV98" localSheetId="41">#REF!</definedName>
    <definedName name="AJUV98">#REF!</definedName>
    <definedName name="AJUV99" localSheetId="40">#REF!</definedName>
    <definedName name="AJUV99" localSheetId="41">#REF!</definedName>
    <definedName name="AJUV99">#REF!</definedName>
    <definedName name="alfa" localSheetId="31" hidden="1">{#N/A,#N/A,FALSE,"informes"}</definedName>
    <definedName name="alfa" localSheetId="8" hidden="1">{#N/A,#N/A,FALSE,"informes"}</definedName>
    <definedName name="alfa" localSheetId="25" hidden="1">{#N/A,#N/A,FALSE,"informes"}</definedName>
    <definedName name="alfa" localSheetId="27" hidden="1">{#N/A,#N/A,FALSE,"informes"}</definedName>
    <definedName name="alfa" localSheetId="29" hidden="1">{#N/A,#N/A,FALSE,"informes"}</definedName>
    <definedName name="alfa" localSheetId="40" hidden="1">{#N/A,#N/A,FALSE,"informes"}</definedName>
    <definedName name="alfa" localSheetId="82" hidden="1">{#N/A,#N/A,FALSE,"informes"}</definedName>
    <definedName name="alfa" localSheetId="30" hidden="1">{#N/A,#N/A,FALSE,"informes"}</definedName>
    <definedName name="alfa" localSheetId="32" hidden="1">{#N/A,#N/A,FALSE,"informes"}</definedName>
    <definedName name="alfa" localSheetId="33" hidden="1">{#N/A,#N/A,FALSE,"informes"}</definedName>
    <definedName name="alfa" localSheetId="26" hidden="1">{#N/A,#N/A,FALSE,"informes"}</definedName>
    <definedName name="alfa" localSheetId="28" hidden="1">{#N/A,#N/A,FALSE,"informes"}</definedName>
    <definedName name="alfa" localSheetId="41" hidden="1">{#N/A,#N/A,FALSE,"informes"}</definedName>
    <definedName name="alfa" hidden="1">{#N/A,#N/A,FALSE,"informes"}</definedName>
    <definedName name="Alias" localSheetId="41">#REF!</definedName>
    <definedName name="Alias">#REF!</definedName>
    <definedName name="ALV" localSheetId="31" hidden="1">{#N/A,#N/A,FALSE,"informes"}</definedName>
    <definedName name="ALV" localSheetId="8" hidden="1">{#N/A,#N/A,FALSE,"informes"}</definedName>
    <definedName name="ALV" localSheetId="25" hidden="1">{#N/A,#N/A,FALSE,"informes"}</definedName>
    <definedName name="ALV" localSheetId="27" hidden="1">{#N/A,#N/A,FALSE,"informes"}</definedName>
    <definedName name="ALV" localSheetId="29" hidden="1">{#N/A,#N/A,FALSE,"informes"}</definedName>
    <definedName name="ALV" localSheetId="40" hidden="1">{#N/A,#N/A,FALSE,"informes"}</definedName>
    <definedName name="ALV" localSheetId="82" hidden="1">{#N/A,#N/A,FALSE,"informes"}</definedName>
    <definedName name="ALV" localSheetId="30" hidden="1">{#N/A,#N/A,FALSE,"informes"}</definedName>
    <definedName name="ALV" localSheetId="32" hidden="1">{#N/A,#N/A,FALSE,"informes"}</definedName>
    <definedName name="ALV" localSheetId="33" hidden="1">{#N/A,#N/A,FALSE,"informes"}</definedName>
    <definedName name="ALV" localSheetId="26" hidden="1">{#N/A,#N/A,FALSE,"informes"}</definedName>
    <definedName name="ALV" localSheetId="28" hidden="1">{#N/A,#N/A,FALSE,"informes"}</definedName>
    <definedName name="ALV" localSheetId="41" hidden="1">{#N/A,#N/A,FALSE,"informes"}</definedName>
    <definedName name="ALV" hidden="1">{#N/A,#N/A,FALSE,"informes"}</definedName>
    <definedName name="AmountIssued2019" localSheetId="8">#REF!</definedName>
    <definedName name="AmountIssued2019">#REF!</definedName>
    <definedName name="AmountIssued2020" localSheetId="8">#REF!</definedName>
    <definedName name="AmountIssued2020">#REF!</definedName>
    <definedName name="ANEXO_No." localSheetId="49">#REF!</definedName>
    <definedName name="ANEXO_No." localSheetId="51">#REF!</definedName>
    <definedName name="ANEXO_No." localSheetId="52">#REF!</definedName>
    <definedName name="ANEXO_No." localSheetId="53">#REF!</definedName>
    <definedName name="ANEXO_No." localSheetId="54">#REF!</definedName>
    <definedName name="ANEXO_No." localSheetId="56">#REF!</definedName>
    <definedName name="ANEXO_No." localSheetId="73">#REF!</definedName>
    <definedName name="ANEXO_No." localSheetId="74">#REF!</definedName>
    <definedName name="ANEXO_No." localSheetId="75">#REF!</definedName>
    <definedName name="ANEXO_No." localSheetId="76">#REF!</definedName>
    <definedName name="ANEXO_No." localSheetId="78">#REF!</definedName>
    <definedName name="ANEXO_No." localSheetId="168">#REF!</definedName>
    <definedName name="ANEXO_No." localSheetId="171">#REF!</definedName>
    <definedName name="ANEXO_No." localSheetId="31">#REF!</definedName>
    <definedName name="ANEXO_No." localSheetId="25">#REF!</definedName>
    <definedName name="ANEXO_No." localSheetId="27">#REF!</definedName>
    <definedName name="ANEXO_No." localSheetId="29">#REF!</definedName>
    <definedName name="ANEXO_No." localSheetId="40">#REF!</definedName>
    <definedName name="ANEXO_No." localSheetId="30">#REF!</definedName>
    <definedName name="ANEXO_No." localSheetId="32">#REF!</definedName>
    <definedName name="ANEXO_No." localSheetId="33">#REF!</definedName>
    <definedName name="ANEXO_No." localSheetId="26">#REF!</definedName>
    <definedName name="ANEXO_No." localSheetId="28">#REF!</definedName>
    <definedName name="ANEXO_No." localSheetId="41">#REF!</definedName>
    <definedName name="ANEXO_No.">#REF!</definedName>
    <definedName name="ANEXO_No._5" localSheetId="49">#REF!</definedName>
    <definedName name="ANEXO_No._5" localSheetId="51">#REF!</definedName>
    <definedName name="ANEXO_No._5" localSheetId="52">#REF!</definedName>
    <definedName name="ANEXO_No._5" localSheetId="53">#REF!</definedName>
    <definedName name="ANEXO_No._5" localSheetId="54">#REF!</definedName>
    <definedName name="ANEXO_No._5" localSheetId="56">#REF!</definedName>
    <definedName name="ANEXO_No._5" localSheetId="73">#REF!</definedName>
    <definedName name="ANEXO_No._5" localSheetId="74">#REF!</definedName>
    <definedName name="ANEXO_No._5" localSheetId="75">#REF!</definedName>
    <definedName name="ANEXO_No._5" localSheetId="76">#REF!</definedName>
    <definedName name="ANEXO_No._5" localSheetId="78">#REF!</definedName>
    <definedName name="ANEXO_No._5" localSheetId="168">#REF!</definedName>
    <definedName name="ANEXO_No._5" localSheetId="171">#REF!</definedName>
    <definedName name="ANEXO_No._5" localSheetId="31">#REF!</definedName>
    <definedName name="ANEXO_No._5" localSheetId="25">#REF!</definedName>
    <definedName name="ANEXO_No._5" localSheetId="27">#REF!</definedName>
    <definedName name="ANEXO_No._5" localSheetId="29">#REF!</definedName>
    <definedName name="ANEXO_No._5" localSheetId="40">#REF!</definedName>
    <definedName name="ANEXO_No._5" localSheetId="30">#REF!</definedName>
    <definedName name="ANEXO_No._5" localSheetId="32">#REF!</definedName>
    <definedName name="ANEXO_No._5" localSheetId="33">#REF!</definedName>
    <definedName name="ANEXO_No._5" localSheetId="26">#REF!</definedName>
    <definedName name="ANEXO_No._5" localSheetId="28">#REF!</definedName>
    <definedName name="ANEXO_No._5" localSheetId="41">#REF!</definedName>
    <definedName name="ANEXO_No._5">#REF!</definedName>
    <definedName name="anio">#REF!</definedName>
    <definedName name="ANO00" localSheetId="31">#REF!</definedName>
    <definedName name="ANO00" localSheetId="25">#REF!</definedName>
    <definedName name="ANO00" localSheetId="27">#REF!</definedName>
    <definedName name="ANO00" localSheetId="29">#REF!</definedName>
    <definedName name="ANO00" localSheetId="40">#REF!</definedName>
    <definedName name="ANO00" localSheetId="30">#REF!</definedName>
    <definedName name="ANO00" localSheetId="32">#REF!</definedName>
    <definedName name="ANO00" localSheetId="33">#REF!</definedName>
    <definedName name="ANO00" localSheetId="26">#REF!</definedName>
    <definedName name="ANO00" localSheetId="28">#REF!</definedName>
    <definedName name="ANO00" localSheetId="41">#REF!</definedName>
    <definedName name="ANO00">#REF!</definedName>
    <definedName name="ANO00A" localSheetId="40">#REF!</definedName>
    <definedName name="ANO00A" localSheetId="41">#REF!</definedName>
    <definedName name="ANO00A">#REF!</definedName>
    <definedName name="ANO00B" localSheetId="40">#REF!</definedName>
    <definedName name="ANO00B" localSheetId="41">#REF!</definedName>
    <definedName name="ANO00B">#REF!</definedName>
    <definedName name="ANO97A" localSheetId="40">#REF!</definedName>
    <definedName name="ANO97A" localSheetId="41">#REF!</definedName>
    <definedName name="ANO97A">#REF!</definedName>
    <definedName name="ANO97B" localSheetId="40">#REF!</definedName>
    <definedName name="ANO97B" localSheetId="41">#REF!</definedName>
    <definedName name="ANO97B">#REF!</definedName>
    <definedName name="ANO98A" localSheetId="40">#REF!</definedName>
    <definedName name="ANO98A" localSheetId="41">#REF!</definedName>
    <definedName name="ANO98A">#REF!</definedName>
    <definedName name="ANO98B" localSheetId="40">#REF!</definedName>
    <definedName name="ANO98B" localSheetId="41">#REF!</definedName>
    <definedName name="ANO98B">#REF!</definedName>
    <definedName name="ANO99A" localSheetId="40">#REF!</definedName>
    <definedName name="ANO99A" localSheetId="41">#REF!</definedName>
    <definedName name="ANO99A">#REF!</definedName>
    <definedName name="ANO99B" localSheetId="40">#REF!</definedName>
    <definedName name="ANO99B" localSheetId="41">#REF!</definedName>
    <definedName name="ANO99B">#REF!</definedName>
    <definedName name="anscount" hidden="1">2</definedName>
    <definedName name="anz" localSheetId="8">#REF!</definedName>
    <definedName name="anz">#REF!</definedName>
    <definedName name="año" localSheetId="8">#REF!</definedName>
    <definedName name="año">#REF!</definedName>
    <definedName name="año_recuperaciòn" localSheetId="41">#REF!</definedName>
    <definedName name="año_recuperaciòn">#REF!</definedName>
    <definedName name="Año_UVR" localSheetId="41">OFFSET(#REF!,0,0,COUNT(#REF!),1)</definedName>
    <definedName name="Año_UVR">OFFSET(#REF!,0,0,COUNT(#REF!),1)</definedName>
    <definedName name="año00" localSheetId="8">#REF!</definedName>
    <definedName name="año00">#REF!</definedName>
    <definedName name="año02" localSheetId="31">#REF!</definedName>
    <definedName name="año02" localSheetId="25">#REF!</definedName>
    <definedName name="año02" localSheetId="27">#REF!</definedName>
    <definedName name="año02" localSheetId="29">#REF!</definedName>
    <definedName name="año02" localSheetId="30">#REF!</definedName>
    <definedName name="año02" localSheetId="32">#REF!</definedName>
    <definedName name="año02" localSheetId="33">#REF!</definedName>
    <definedName name="año02" localSheetId="26">#REF!</definedName>
    <definedName name="año02" localSheetId="28">#REF!</definedName>
    <definedName name="año02">#REF!</definedName>
    <definedName name="año03" localSheetId="40">#REF!</definedName>
    <definedName name="AÑO03" localSheetId="41">#REF!</definedName>
    <definedName name="año03">#REF!</definedName>
    <definedName name="año04" localSheetId="31">#REF!</definedName>
    <definedName name="año04" localSheetId="25">#REF!</definedName>
    <definedName name="año04" localSheetId="27">#REF!</definedName>
    <definedName name="año04" localSheetId="29">#REF!</definedName>
    <definedName name="año04" localSheetId="30">#REF!</definedName>
    <definedName name="año04" localSheetId="32">#REF!</definedName>
    <definedName name="año04" localSheetId="33">#REF!</definedName>
    <definedName name="año04" localSheetId="26">#REF!</definedName>
    <definedName name="año04" localSheetId="28">#REF!</definedName>
    <definedName name="año04">#REF!</definedName>
    <definedName name="año05">#REF!</definedName>
    <definedName name="año91">#REF!</definedName>
    <definedName name="año92">#REF!</definedName>
    <definedName name="año93">#REF!</definedName>
    <definedName name="año94">#REF!</definedName>
    <definedName name="año95">#REF!</definedName>
    <definedName name="año96">#REF!</definedName>
    <definedName name="año97">#REF!</definedName>
    <definedName name="año98">#REF!</definedName>
    <definedName name="año99">#REF!</definedName>
    <definedName name="AÑOS" localSheetId="41">#REF!</definedName>
    <definedName name="AÑOS">#REF!</definedName>
    <definedName name="APLAZAMIENTOS" localSheetId="49">#REF!</definedName>
    <definedName name="APLAZAMIENTOS" localSheetId="31">#REF!</definedName>
    <definedName name="APLAZAMIENTOS" localSheetId="25">#REF!</definedName>
    <definedName name="APLAZAMIENTOS" localSheetId="27">#REF!</definedName>
    <definedName name="APLAZAMIENTOS" localSheetId="29">#REF!</definedName>
    <definedName name="APLAZAMIENTOS" localSheetId="40">#REF!</definedName>
    <definedName name="APLAZAMIENTOS" localSheetId="58">'Cuadro No 3.2.10.'!#REF!</definedName>
    <definedName name="APLAZAMIENTOS" localSheetId="80">'Cuadro No 3.3.10.'!#REF!</definedName>
    <definedName name="APLAZAMIENTOS" localSheetId="82">#REF!</definedName>
    <definedName name="APLAZAMIENTOS" localSheetId="30">#REF!</definedName>
    <definedName name="APLAZAMIENTOS" localSheetId="32">#REF!</definedName>
    <definedName name="APLAZAMIENTOS" localSheetId="33">#REF!</definedName>
    <definedName name="APLAZAMIENTOS" localSheetId="26">#REF!</definedName>
    <definedName name="APLAZAMIENTOS" localSheetId="28">#REF!</definedName>
    <definedName name="APLAZAMIENTOS" localSheetId="41">#REF!</definedName>
    <definedName name="APLAZAMIENTOS">#REF!</definedName>
    <definedName name="aprnac" localSheetId="168">#REF!</definedName>
    <definedName name="aprnac" localSheetId="170">#REF!</definedName>
    <definedName name="aprnac" localSheetId="171">#REF!</definedName>
    <definedName name="aprnac" localSheetId="40">#REF!</definedName>
    <definedName name="aprnac" localSheetId="41">#REF!</definedName>
    <definedName name="aprnac">#REF!</definedName>
    <definedName name="Apropiacion_Sin_Comprometer" localSheetId="82">#REF!</definedName>
    <definedName name="Apropiacion_Sin_Comprometer" localSheetId="41">#REF!</definedName>
    <definedName name="Apropiacion_Sin_Comprometer">#REF!</definedName>
    <definedName name="Apropiacion_Vigente" localSheetId="82">#REF!</definedName>
    <definedName name="Apropiacion_Vigente" localSheetId="41">#REF!</definedName>
    <definedName name="Apropiacion_Vigente">#REF!</definedName>
    <definedName name="APROPIACIONES_PAC_Y_REZAGO_1999___2000" localSheetId="49">#REF!</definedName>
    <definedName name="APROPIACIONES_PAC_Y_REZAGO_1999___2000" localSheetId="51">#REF!</definedName>
    <definedName name="APROPIACIONES_PAC_Y_REZAGO_1999___2000" localSheetId="52">#REF!</definedName>
    <definedName name="APROPIACIONES_PAC_Y_REZAGO_1999___2000" localSheetId="53">#REF!</definedName>
    <definedName name="APROPIACIONES_PAC_Y_REZAGO_1999___2000" localSheetId="54">#REF!</definedName>
    <definedName name="APROPIACIONES_PAC_Y_REZAGO_1999___2000" localSheetId="56">#REF!</definedName>
    <definedName name="APROPIACIONES_PAC_Y_REZAGO_1999___2000" localSheetId="73">#REF!</definedName>
    <definedName name="APROPIACIONES_PAC_Y_REZAGO_1999___2000" localSheetId="74">#REF!</definedName>
    <definedName name="APROPIACIONES_PAC_Y_REZAGO_1999___2000" localSheetId="75">#REF!</definedName>
    <definedName name="APROPIACIONES_PAC_Y_REZAGO_1999___2000" localSheetId="76">#REF!</definedName>
    <definedName name="APROPIACIONES_PAC_Y_REZAGO_1999___2000" localSheetId="78">#REF!</definedName>
    <definedName name="APROPIACIONES_PAC_Y_REZAGO_1999___2000" localSheetId="168">#REF!</definedName>
    <definedName name="APROPIACIONES_PAC_Y_REZAGO_1999___2000" localSheetId="170">#REF!</definedName>
    <definedName name="APROPIACIONES_PAC_Y_REZAGO_1999___2000" localSheetId="171">#REF!</definedName>
    <definedName name="APROPIACIONES_PAC_Y_REZAGO_1999___2000" localSheetId="31">#REF!</definedName>
    <definedName name="APROPIACIONES_PAC_Y_REZAGO_1999___2000" localSheetId="25">#REF!</definedName>
    <definedName name="APROPIACIONES_PAC_Y_REZAGO_1999___2000" localSheetId="27">#REF!</definedName>
    <definedName name="APROPIACIONES_PAC_Y_REZAGO_1999___2000" localSheetId="29">#REF!</definedName>
    <definedName name="APROPIACIONES_PAC_Y_REZAGO_1999___2000" localSheetId="40">#REF!</definedName>
    <definedName name="APROPIACIONES_PAC_Y_REZAGO_1999___2000" localSheetId="82">#REF!</definedName>
    <definedName name="APROPIACIONES_PAC_Y_REZAGO_1999___2000" localSheetId="30">#REF!</definedName>
    <definedName name="APROPIACIONES_PAC_Y_REZAGO_1999___2000" localSheetId="32">#REF!</definedName>
    <definedName name="APROPIACIONES_PAC_Y_REZAGO_1999___2000" localSheetId="33">#REF!</definedName>
    <definedName name="APROPIACIONES_PAC_Y_REZAGO_1999___2000" localSheetId="26">#REF!</definedName>
    <definedName name="APROPIACIONES_PAC_Y_REZAGO_1999___2000" localSheetId="28">#REF!</definedName>
    <definedName name="APROPIACIONES_PAC_Y_REZAGO_1999___2000" localSheetId="41">#REF!</definedName>
    <definedName name="APROPIACIONES_PAC_Y_REZAGO_1999___2000">#REF!</definedName>
    <definedName name="aprprp" localSheetId="168">#REF!</definedName>
    <definedName name="aprprp" localSheetId="170">#REF!</definedName>
    <definedName name="aprprp" localSheetId="171">#REF!</definedName>
    <definedName name="aprprp" localSheetId="8">#REF!</definedName>
    <definedName name="aprprp" localSheetId="40">#REF!</definedName>
    <definedName name="aprprp" localSheetId="82">#REF!</definedName>
    <definedName name="aprprp" localSheetId="41">#REF!</definedName>
    <definedName name="aprprp">#REF!</definedName>
    <definedName name="_xlnm.Print_Area" localSheetId="31">#REF!</definedName>
    <definedName name="_xlnm.Print_Area" localSheetId="8">#REF!</definedName>
    <definedName name="_xlnm.Print_Area" localSheetId="25">#REF!</definedName>
    <definedName name="_xlnm.Print_Area" localSheetId="27">#REF!</definedName>
    <definedName name="_xlnm.Print_Area" localSheetId="29">#REF!</definedName>
    <definedName name="_xlnm.Print_Area" localSheetId="40">#REF!</definedName>
    <definedName name="_xlnm.Print_Area" localSheetId="58">'Cuadro No 3.2.10.'!$B$1:$J$31</definedName>
    <definedName name="_xlnm.Print_Area" localSheetId="61">'Cuadro No 3.2.12.'!$B$4:$H$19</definedName>
    <definedName name="_xlnm.Print_Area" localSheetId="80">'Cuadro No 3.3.10.'!$B$1:$G$31</definedName>
    <definedName name="_xlnm.Print_Area" localSheetId="82">'Cuadro No 3.3.11.'!$B$4:$H$18</definedName>
    <definedName name="_xlnm.Print_Area" localSheetId="60">'Cuadro No. 3.2.11.'!$B$5:$H$10</definedName>
    <definedName name="_xlnm.Print_Area" localSheetId="30">#REF!</definedName>
    <definedName name="_xlnm.Print_Area" localSheetId="32">#REF!</definedName>
    <definedName name="_xlnm.Print_Area" localSheetId="33">#REF!</definedName>
    <definedName name="_xlnm.Print_Area" localSheetId="26">#REF!</definedName>
    <definedName name="_xlnm.Print_Area" localSheetId="28">#REF!</definedName>
    <definedName name="_xlnm.Print_Area" localSheetId="41">'Gráfica No 2.2.2'!$B$1:$J$64</definedName>
    <definedName name="_xlnm.Print_Area">#REF!</definedName>
    <definedName name="Argentina" localSheetId="8">#REF!</definedName>
    <definedName name="Argentina" localSheetId="41">#REF!</definedName>
    <definedName name="Argentina">#REF!</definedName>
    <definedName name="arp" localSheetId="49">#REF!</definedName>
    <definedName name="arp" localSheetId="168">#REF!</definedName>
    <definedName name="arp" localSheetId="170">#REF!</definedName>
    <definedName name="arp" localSheetId="171">#REF!</definedName>
    <definedName name="arp" localSheetId="31">#REF!</definedName>
    <definedName name="arp" localSheetId="25">#REF!</definedName>
    <definedName name="arp" localSheetId="27">#REF!</definedName>
    <definedName name="arp" localSheetId="29">#REF!</definedName>
    <definedName name="arp" localSheetId="40">#REF!</definedName>
    <definedName name="arp" localSheetId="82">#REF!</definedName>
    <definedName name="arp" localSheetId="30">#REF!</definedName>
    <definedName name="arp" localSheetId="32">#REF!</definedName>
    <definedName name="arp" localSheetId="33">#REF!</definedName>
    <definedName name="arp" localSheetId="26">#REF!</definedName>
    <definedName name="arp" localSheetId="28">#REF!</definedName>
    <definedName name="arp" localSheetId="41">#REF!</definedName>
    <definedName name="arp">#REF!</definedName>
    <definedName name="ART" localSheetId="31" hidden="1">{"INGRESOS DOLARES",#N/A,FALSE,"informes"}</definedName>
    <definedName name="ART" localSheetId="8" hidden="1">{"INGRESOS DOLARES",#N/A,FALSE,"informes"}</definedName>
    <definedName name="ART" localSheetId="25" hidden="1">{"INGRESOS DOLARES",#N/A,FALSE,"informes"}</definedName>
    <definedName name="ART" localSheetId="27" hidden="1">{"INGRESOS DOLARES",#N/A,FALSE,"informes"}</definedName>
    <definedName name="ART" localSheetId="29" hidden="1">{"INGRESOS DOLARES",#N/A,FALSE,"informes"}</definedName>
    <definedName name="ART" localSheetId="40" hidden="1">{"INGRESOS DOLARES",#N/A,FALSE,"informes"}</definedName>
    <definedName name="ART" localSheetId="82" hidden="1">{"INGRESOS DOLARES",#N/A,FALSE,"informes"}</definedName>
    <definedName name="ART" localSheetId="30" hidden="1">{"INGRESOS DOLARES",#N/A,FALSE,"informes"}</definedName>
    <definedName name="ART" localSheetId="32" hidden="1">{"INGRESOS DOLARES",#N/A,FALSE,"informes"}</definedName>
    <definedName name="ART" localSheetId="33" hidden="1">{"INGRESOS DOLARES",#N/A,FALSE,"informes"}</definedName>
    <definedName name="ART" localSheetId="26" hidden="1">{"INGRESOS DOLARES",#N/A,FALSE,"informes"}</definedName>
    <definedName name="ART" localSheetId="28" hidden="1">{"INGRESOS DOLARES",#N/A,FALSE,"informes"}</definedName>
    <definedName name="ART" localSheetId="41" hidden="1">{"INGRESOS DOLARES",#N/A,FALSE,"informes"}</definedName>
    <definedName name="ART" hidden="1">{"INGRESOS DOLARES",#N/A,FALSE,"informes"}</definedName>
    <definedName name="as" localSheetId="49" hidden="1">{"trimestre",#N/A,FALSE,"TRIMESTRE";"empresa",#N/A,FALSE,"xEMPRESA";"eaab",#N/A,FALSE,"EAAB";"epma",#N/A,FALSE,"EPMA";"emca",#N/A,FALSE,"EMCA"}</definedName>
    <definedName name="as" localSheetId="50" hidden="1">{"trimestre",#N/A,FALSE,"TRIMESTRE";"empresa",#N/A,FALSE,"xEMPRESA";"eaab",#N/A,FALSE,"EAAB";"epma",#N/A,FALSE,"EPMA";"emca",#N/A,FALSE,"EMCA"}</definedName>
    <definedName name="as" localSheetId="51" hidden="1">{"trimestre",#N/A,FALSE,"TRIMESTRE";"empresa",#N/A,FALSE,"xEMPRESA";"eaab",#N/A,FALSE,"EAAB";"epma",#N/A,FALSE,"EPMA";"emca",#N/A,FALSE,"EMCA"}</definedName>
    <definedName name="as" localSheetId="52" hidden="1">{"trimestre",#N/A,FALSE,"TRIMESTRE";"empresa",#N/A,FALSE,"xEMPRESA";"eaab",#N/A,FALSE,"EAAB";"epma",#N/A,FALSE,"EPMA";"emca",#N/A,FALSE,"EMCA"}</definedName>
    <definedName name="as" localSheetId="53" hidden="1">{"trimestre",#N/A,FALSE,"TRIMESTRE";"empresa",#N/A,FALSE,"xEMPRESA";"eaab",#N/A,FALSE,"EAAB";"epma",#N/A,FALSE,"EPMA";"emca",#N/A,FALSE,"EMCA"}</definedName>
    <definedName name="as" localSheetId="54" hidden="1">{"trimestre",#N/A,FALSE,"TRIMESTRE";"empresa",#N/A,FALSE,"xEMPRESA";"eaab",#N/A,FALSE,"EAAB";"epma",#N/A,FALSE,"EPMA";"emca",#N/A,FALSE,"EMCA"}</definedName>
    <definedName name="as" localSheetId="56" hidden="1">{"trimestre",#N/A,FALSE,"TRIMESTRE";"empresa",#N/A,FALSE,"xEMPRESA";"eaab",#N/A,FALSE,"EAAB";"epma",#N/A,FALSE,"EPMA";"emca",#N/A,FALSE,"EMCA"}</definedName>
    <definedName name="as" localSheetId="72" hidden="1">{"trimestre",#N/A,FALSE,"TRIMESTRE";"empresa",#N/A,FALSE,"xEMPRESA";"eaab",#N/A,FALSE,"EAAB";"epma",#N/A,FALSE,"EPMA";"emca",#N/A,FALSE,"EMCA"}</definedName>
    <definedName name="as" localSheetId="73" hidden="1">{"trimestre",#N/A,FALSE,"TRIMESTRE";"empresa",#N/A,FALSE,"xEMPRESA";"eaab",#N/A,FALSE,"EAAB";"epma",#N/A,FALSE,"EPMA";"emca",#N/A,FALSE,"EMCA"}</definedName>
    <definedName name="as" localSheetId="74" hidden="1">{"trimestre",#N/A,FALSE,"TRIMESTRE";"empresa",#N/A,FALSE,"xEMPRESA";"eaab",#N/A,FALSE,"EAAB";"epma",#N/A,FALSE,"EPMA";"emca",#N/A,FALSE,"EMCA"}</definedName>
    <definedName name="as" localSheetId="75" hidden="1">{"trimestre",#N/A,FALSE,"TRIMESTRE";"empresa",#N/A,FALSE,"xEMPRESA";"eaab",#N/A,FALSE,"EAAB";"epma",#N/A,FALSE,"EPMA";"emca",#N/A,FALSE,"EMCA"}</definedName>
    <definedName name="as" localSheetId="76" hidden="1">{"trimestre",#N/A,FALSE,"TRIMESTRE";"empresa",#N/A,FALSE,"xEMPRESA";"eaab",#N/A,FALSE,"EAAB";"epma",#N/A,FALSE,"EPMA";"emca",#N/A,FALSE,"EMCA"}</definedName>
    <definedName name="as" localSheetId="78" hidden="1">{"trimestre",#N/A,FALSE,"TRIMESTRE";"empresa",#N/A,FALSE,"xEMPRESA";"eaab",#N/A,FALSE,"EAAB";"epma",#N/A,FALSE,"EPMA";"emca",#N/A,FALSE,"EMCA"}</definedName>
    <definedName name="as" localSheetId="31" hidden="1">{"trimestre",#N/A,FALSE,"TRIMESTRE";"empresa",#N/A,FALSE,"xEMPRESA";"eaab",#N/A,FALSE,"EAAB";"epma",#N/A,FALSE,"EPMA";"emca",#N/A,FALSE,"EMCA"}</definedName>
    <definedName name="as" localSheetId="8" hidden="1">{"trimestre",#N/A,FALSE,"TRIMESTRE";"empresa",#N/A,FALSE,"xEMPRESA";"eaab",#N/A,FALSE,"EAAB";"epma",#N/A,FALSE,"EPMA";"emca",#N/A,FALSE,"EMCA"}</definedName>
    <definedName name="as" localSheetId="25" hidden="1">{"trimestre",#N/A,FALSE,"TRIMESTRE";"empresa",#N/A,FALSE,"xEMPRESA";"eaab",#N/A,FALSE,"EAAB";"epma",#N/A,FALSE,"EPMA";"emca",#N/A,FALSE,"EMCA"}</definedName>
    <definedName name="as" localSheetId="27" hidden="1">{"trimestre",#N/A,FALSE,"TRIMESTRE";"empresa",#N/A,FALSE,"xEMPRESA";"eaab",#N/A,FALSE,"EAAB";"epma",#N/A,FALSE,"EPMA";"emca",#N/A,FALSE,"EMCA"}</definedName>
    <definedName name="as" localSheetId="29" hidden="1">{"trimestre",#N/A,FALSE,"TRIMESTRE";"empresa",#N/A,FALSE,"xEMPRESA";"eaab",#N/A,FALSE,"EAAB";"epma",#N/A,FALSE,"EPMA";"emca",#N/A,FALSE,"EMCA"}</definedName>
    <definedName name="as" localSheetId="40" hidden="1">{"trimestre",#N/A,FALSE,"TRIMESTRE";"empresa",#N/A,FALSE,"xEMPRESA";"eaab",#N/A,FALSE,"EAAB";"epma",#N/A,FALSE,"EPMA";"emca",#N/A,FALSE,"EMCA"}</definedName>
    <definedName name="as" localSheetId="82" hidden="1">{"trimestre",#N/A,FALSE,"TRIMESTRE";"empresa",#N/A,FALSE,"xEMPRESA";"eaab",#N/A,FALSE,"EAAB";"epma",#N/A,FALSE,"EPMA";"emca",#N/A,FALSE,"EMCA"}</definedName>
    <definedName name="as" localSheetId="30" hidden="1">{"trimestre",#N/A,FALSE,"TRIMESTRE";"empresa",#N/A,FALSE,"xEMPRESA";"eaab",#N/A,FALSE,"EAAB";"epma",#N/A,FALSE,"EPMA";"emca",#N/A,FALSE,"EMCA"}</definedName>
    <definedName name="as" localSheetId="32" hidden="1">{"trimestre",#N/A,FALSE,"TRIMESTRE";"empresa",#N/A,FALSE,"xEMPRESA";"eaab",#N/A,FALSE,"EAAB";"epma",#N/A,FALSE,"EPMA";"emca",#N/A,FALSE,"EMCA"}</definedName>
    <definedName name="as" localSheetId="33" hidden="1">{"trimestre",#N/A,FALSE,"TRIMESTRE";"empresa",#N/A,FALSE,"xEMPRESA";"eaab",#N/A,FALSE,"EAAB";"epma",#N/A,FALSE,"EPMA";"emca",#N/A,FALSE,"EMCA"}</definedName>
    <definedName name="as" localSheetId="26" hidden="1">{"trimestre",#N/A,FALSE,"TRIMESTRE";"empresa",#N/A,FALSE,"xEMPRESA";"eaab",#N/A,FALSE,"EAAB";"epma",#N/A,FALSE,"EPMA";"emca",#N/A,FALSE,"EMCA"}</definedName>
    <definedName name="as" localSheetId="28" hidden="1">{"trimestre",#N/A,FALSE,"TRIMESTRE";"empresa",#N/A,FALSE,"xEMPRESA";"eaab",#N/A,FALSE,"EAAB";"epma",#N/A,FALSE,"EPMA";"emca",#N/A,FALSE,"EMCA"}</definedName>
    <definedName name="as" localSheetId="41" hidden="1">{"trimestre",#N/A,FALSE,"TRIMESTRE";"empresa",#N/A,FALSE,"xEMPRESA";"eaab",#N/A,FALSE,"EAAB";"epma",#N/A,FALSE,"EPMA";"emca",#N/A,FALSE,"EMCA"}</definedName>
    <definedName name="as" hidden="1">{"trimestre",#N/A,FALSE,"TRIMESTRE";"empresa",#N/A,FALSE,"xEMPRESA";"eaab",#N/A,FALSE,"EAAB";"epma",#N/A,FALSE,"EPMA";"emca",#N/A,FALSE,"EMCA"}</definedName>
    <definedName name="AS2DocOpenMode" hidden="1">"AS2DocumentEdit"</definedName>
    <definedName name="aSA" localSheetId="8" hidden="1">{"'1999'!$A$1:$F$66"}</definedName>
    <definedName name="aSA" localSheetId="82" hidden="1">{"'1999'!$A$1:$F$66"}</definedName>
    <definedName name="aSA" localSheetId="41" hidden="1">{"'1999'!$A$1:$F$66"}</definedName>
    <definedName name="aSA" hidden="1">{"'1999'!$A$1:$F$66"}</definedName>
    <definedName name="asas" localSheetId="31" hidden="1">{#N/A,#N/A,FALSE,"informes"}</definedName>
    <definedName name="asas" localSheetId="8" hidden="1">{#N/A,#N/A,FALSE,"informes"}</definedName>
    <definedName name="asas" localSheetId="25" hidden="1">{#N/A,#N/A,FALSE,"informes"}</definedName>
    <definedName name="asas" localSheetId="27" hidden="1">{#N/A,#N/A,FALSE,"informes"}</definedName>
    <definedName name="asas" localSheetId="29" hidden="1">{#N/A,#N/A,FALSE,"informes"}</definedName>
    <definedName name="asas" localSheetId="40" hidden="1">{#N/A,#N/A,FALSE,"informes"}</definedName>
    <definedName name="asas" localSheetId="82" hidden="1">{#N/A,#N/A,FALSE,"informes"}</definedName>
    <definedName name="asas" localSheetId="30" hidden="1">{#N/A,#N/A,FALSE,"informes"}</definedName>
    <definedName name="asas" localSheetId="32" hidden="1">{#N/A,#N/A,FALSE,"informes"}</definedName>
    <definedName name="asas" localSheetId="33" hidden="1">{#N/A,#N/A,FALSE,"informes"}</definedName>
    <definedName name="asas" localSheetId="26" hidden="1">{#N/A,#N/A,FALSE,"informes"}</definedName>
    <definedName name="asas" localSheetId="28" hidden="1">{#N/A,#N/A,FALSE,"informes"}</definedName>
    <definedName name="asas" localSheetId="41" hidden="1">{#N/A,#N/A,FALSE,"informes"}</definedName>
    <definedName name="asas" hidden="1">{#N/A,#N/A,FALSE,"informes"}</definedName>
    <definedName name="asasffresghgrg" localSheetId="8" hidden="1">{"'1999'!$A$1:$F$66"}</definedName>
    <definedName name="asasffresghgrg" localSheetId="82" hidden="1">{"'1999'!$A$1:$F$66"}</definedName>
    <definedName name="asasffresghgrg" localSheetId="41" hidden="1">{"'1999'!$A$1:$F$66"}</definedName>
    <definedName name="asasffresghgrg" hidden="1">{"'1999'!$A$1:$F$66"}</definedName>
    <definedName name="asd" localSheetId="49" hidden="1">{"emca",#N/A,FALSE,"EMCA"}</definedName>
    <definedName name="asd" localSheetId="50" hidden="1">{"emca",#N/A,FALSE,"EMCA"}</definedName>
    <definedName name="asd" localSheetId="51" hidden="1">{"emca",#N/A,FALSE,"EMCA"}</definedName>
    <definedName name="asd" localSheetId="52" hidden="1">{"emca",#N/A,FALSE,"EMCA"}</definedName>
    <definedName name="asd" localSheetId="53" hidden="1">{"emca",#N/A,FALSE,"EMCA"}</definedName>
    <definedName name="asd" localSheetId="54" hidden="1">{"emca",#N/A,FALSE,"EMCA"}</definedName>
    <definedName name="asd" localSheetId="56" hidden="1">{"emca",#N/A,FALSE,"EMCA"}</definedName>
    <definedName name="asd" localSheetId="72" hidden="1">{"emca",#N/A,FALSE,"EMCA"}</definedName>
    <definedName name="asd" localSheetId="73" hidden="1">{"emca",#N/A,FALSE,"EMCA"}</definedName>
    <definedName name="asd" localSheetId="74" hidden="1">{"emca",#N/A,FALSE,"EMCA"}</definedName>
    <definedName name="asd" localSheetId="75" hidden="1">{"emca",#N/A,FALSE,"EMCA"}</definedName>
    <definedName name="asd" localSheetId="76" hidden="1">{"emca",#N/A,FALSE,"EMCA"}</definedName>
    <definedName name="asd" localSheetId="78" hidden="1">{"emca",#N/A,FALSE,"EMCA"}</definedName>
    <definedName name="asd" localSheetId="31" hidden="1">{"emca",#N/A,FALSE,"EMCA"}</definedName>
    <definedName name="asd" localSheetId="8" hidden="1">{"emca",#N/A,FALSE,"EMCA"}</definedName>
    <definedName name="asd" localSheetId="25" hidden="1">{"emca",#N/A,FALSE,"EMCA"}</definedName>
    <definedName name="asd" localSheetId="27" hidden="1">{"emca",#N/A,FALSE,"EMCA"}</definedName>
    <definedName name="asd" localSheetId="29" hidden="1">{"emca",#N/A,FALSE,"EMCA"}</definedName>
    <definedName name="asd" localSheetId="40" hidden="1">{"emca",#N/A,FALSE,"EMCA"}</definedName>
    <definedName name="asd" localSheetId="82" hidden="1">{"emca",#N/A,FALSE,"EMCA"}</definedName>
    <definedName name="asd" localSheetId="30" hidden="1">{"emca",#N/A,FALSE,"EMCA"}</definedName>
    <definedName name="asd" localSheetId="32" hidden="1">{"emca",#N/A,FALSE,"EMCA"}</definedName>
    <definedName name="asd" localSheetId="33" hidden="1">{"emca",#N/A,FALSE,"EMCA"}</definedName>
    <definedName name="asd" localSheetId="26" hidden="1">{"emca",#N/A,FALSE,"EMCA"}</definedName>
    <definedName name="asd" localSheetId="28" hidden="1">{"emca",#N/A,FALSE,"EMCA"}</definedName>
    <definedName name="asd" localSheetId="41" hidden="1">{"emca",#N/A,FALSE,"EMCA"}</definedName>
    <definedName name="asd" hidden="1">{"emca",#N/A,FALSE,"EMCA"}</definedName>
    <definedName name="ase" localSheetId="31" hidden="1">{"INGRESOS DOLARES",#N/A,FALSE,"informes"}</definedName>
    <definedName name="ase" localSheetId="8" hidden="1">{"INGRESOS DOLARES",#N/A,FALSE,"informes"}</definedName>
    <definedName name="ase" localSheetId="25" hidden="1">{"INGRESOS DOLARES",#N/A,FALSE,"informes"}</definedName>
    <definedName name="ase" localSheetId="27" hidden="1">{"INGRESOS DOLARES",#N/A,FALSE,"informes"}</definedName>
    <definedName name="ase" localSheetId="29" hidden="1">{"INGRESOS DOLARES",#N/A,FALSE,"informes"}</definedName>
    <definedName name="ase" localSheetId="40" hidden="1">{"INGRESOS DOLARES",#N/A,FALSE,"informes"}</definedName>
    <definedName name="ase" localSheetId="82" hidden="1">{"INGRESOS DOLARES",#N/A,FALSE,"informes"}</definedName>
    <definedName name="ase" localSheetId="30" hidden="1">{"INGRESOS DOLARES",#N/A,FALSE,"informes"}</definedName>
    <definedName name="ase" localSheetId="32" hidden="1">{"INGRESOS DOLARES",#N/A,FALSE,"informes"}</definedName>
    <definedName name="ase" localSheetId="33" hidden="1">{"INGRESOS DOLARES",#N/A,FALSE,"informes"}</definedName>
    <definedName name="ase" localSheetId="26" hidden="1">{"INGRESOS DOLARES",#N/A,FALSE,"informes"}</definedName>
    <definedName name="ase" localSheetId="28" hidden="1">{"INGRESOS DOLARES",#N/A,FALSE,"informes"}</definedName>
    <definedName name="ase" localSheetId="41" hidden="1">{"INGRESOS DOLARES",#N/A,FALSE,"informes"}</definedName>
    <definedName name="ase" hidden="1">{"INGRESOS DOLARES",#N/A,FALSE,"informes"}</definedName>
    <definedName name="asfsf" localSheetId="8" hidden="1">#REF!</definedName>
    <definedName name="asfsf" localSheetId="41" hidden="1">#REF!</definedName>
    <definedName name="asfsf" hidden="1">#REF!</definedName>
    <definedName name="asfwdsfazwQFDQewd" localSheetId="8" hidden="1">{"'1999'!$A$1:$F$66"}</definedName>
    <definedName name="asfwdsfazwQFDQewd" localSheetId="82" hidden="1">{"'1999'!$A$1:$F$66"}</definedName>
    <definedName name="asfwdsfazwQFDQewd" localSheetId="41" hidden="1">{"'1999'!$A$1:$F$66"}</definedName>
    <definedName name="asfwdsfazwQFDQewd" hidden="1">{"'1999'!$A$1:$F$66"}</definedName>
    <definedName name="asigbas" localSheetId="168">#REF!</definedName>
    <definedName name="asigbas" localSheetId="171">#REF!</definedName>
    <definedName name="asigbas" localSheetId="40">#REF!</definedName>
    <definedName name="asigbas" localSheetId="41">#REF!</definedName>
    <definedName name="asigbas">#REF!</definedName>
    <definedName name="asigbasempu" localSheetId="168">#REF!</definedName>
    <definedName name="asigbasempu" localSheetId="171">#REF!</definedName>
    <definedName name="asigbasempu" localSheetId="40">#REF!</definedName>
    <definedName name="asigbasempu" localSheetId="41">#REF!</definedName>
    <definedName name="asigbasempu">#REF!</definedName>
    <definedName name="asigbasisten" localSheetId="168">#REF!</definedName>
    <definedName name="asigbasisten" localSheetId="171">#REF!</definedName>
    <definedName name="asigbasisten" localSheetId="40">#REF!</definedName>
    <definedName name="asigbasisten" localSheetId="41">#REF!</definedName>
    <definedName name="asigbasisten">#REF!</definedName>
    <definedName name="asigmen" localSheetId="168">#REF!</definedName>
    <definedName name="asigmen" localSheetId="171">#REF!</definedName>
    <definedName name="asigmen" localSheetId="40">#REF!</definedName>
    <definedName name="asigmen" localSheetId="41">#REF!</definedName>
    <definedName name="asigmen">#REF!</definedName>
    <definedName name="asss" localSheetId="8" hidden="1">{"'1999'!$A$1:$F$66"}</definedName>
    <definedName name="asss" localSheetId="82" hidden="1">{"'1999'!$A$1:$F$66"}</definedName>
    <definedName name="asss" localSheetId="41" hidden="1">{"'1999'!$A$1:$F$66"}</definedName>
    <definedName name="asss" hidden="1">{"'1999'!$A$1:$F$66"}</definedName>
    <definedName name="auxalm" localSheetId="168">#REF!</definedName>
    <definedName name="auxalm" localSheetId="171">#REF!</definedName>
    <definedName name="auxalm" localSheetId="40">#REF!</definedName>
    <definedName name="auxalm" localSheetId="41">#REF!</definedName>
    <definedName name="auxalm">#REF!</definedName>
    <definedName name="B" localSheetId="168">#REF!</definedName>
    <definedName name="B" localSheetId="171">#REF!</definedName>
    <definedName name="B" localSheetId="40">#REF!</definedName>
    <definedName name="B" localSheetId="41">#REF!</definedName>
    <definedName name="B">#REF!</definedName>
    <definedName name="B_QUI89" localSheetId="40">#REF!</definedName>
    <definedName name="B_QUI89" localSheetId="41">#REF!</definedName>
    <definedName name="B_QUI89">#REF!</definedName>
    <definedName name="B_QUI90" localSheetId="40">#REF!</definedName>
    <definedName name="B_QUI90" localSheetId="41">#REF!</definedName>
    <definedName name="B_QUI90">#REF!</definedName>
    <definedName name="B_QUI91" localSheetId="40">#REF!</definedName>
    <definedName name="B_QUI91" localSheetId="41">#REF!</definedName>
    <definedName name="B_QUI91">#REF!</definedName>
    <definedName name="B_QUI92" localSheetId="40">#REF!</definedName>
    <definedName name="B_QUI92" localSheetId="41">#REF!</definedName>
    <definedName name="B_QUI92">#REF!</definedName>
    <definedName name="B_QUILLA" localSheetId="40">#REF!</definedName>
    <definedName name="B_QUILLA" localSheetId="41">#REF!</definedName>
    <definedName name="B_QUILLA">#REF!</definedName>
    <definedName name="B6_ESTADO" localSheetId="41">#REF!</definedName>
    <definedName name="B6_ESTADO">#REF!</definedName>
    <definedName name="banrep">#REF!</definedName>
    <definedName name="base" localSheetId="31">#REF!</definedName>
    <definedName name="base" localSheetId="25">#REF!</definedName>
    <definedName name="base" localSheetId="27">#REF!</definedName>
    <definedName name="base" localSheetId="29">#REF!</definedName>
    <definedName name="base" localSheetId="40">#REF!</definedName>
    <definedName name="base" localSheetId="30">#REF!</definedName>
    <definedName name="base" localSheetId="32">#REF!</definedName>
    <definedName name="base" localSheetId="33">#REF!</definedName>
    <definedName name="base" localSheetId="26">#REF!</definedName>
    <definedName name="base" localSheetId="28">#REF!</definedName>
    <definedName name="Base" localSheetId="41">#REF!</definedName>
    <definedName name="base">#REF!</definedName>
    <definedName name="BASE2" localSheetId="40">#REF!</definedName>
    <definedName name="BASE2" localSheetId="41">#REF!</definedName>
    <definedName name="BASE2">#REF!</definedName>
    <definedName name="basedatos" localSheetId="82">#REF!</definedName>
    <definedName name="basedatos" localSheetId="41">#REF!</definedName>
    <definedName name="basedatos">#REF!</definedName>
    <definedName name="_xlnm.Database" localSheetId="49">#REF!</definedName>
    <definedName name="_xlnm.Database" localSheetId="31">#REF!</definedName>
    <definedName name="_xlnm.Database" localSheetId="25">#REF!</definedName>
    <definedName name="_xlnm.Database" localSheetId="27">#REF!</definedName>
    <definedName name="_xlnm.Database" localSheetId="29">#REF!</definedName>
    <definedName name="_xlnm.Database" localSheetId="40">#REF!</definedName>
    <definedName name="_xlnm.Database" localSheetId="30">#REF!</definedName>
    <definedName name="_xlnm.Database" localSheetId="32">#REF!</definedName>
    <definedName name="_xlnm.Database" localSheetId="33">#REF!</definedName>
    <definedName name="_xlnm.Database" localSheetId="26">#REF!</definedName>
    <definedName name="_xlnm.Database" localSheetId="28">#REF!</definedName>
    <definedName name="_xlnm.Database" localSheetId="41">#REF!</definedName>
    <definedName name="_xlnm.Database">#REF!</definedName>
    <definedName name="baseflow" localSheetId="40">#REF!</definedName>
    <definedName name="baseflow" localSheetId="41">#REF!</definedName>
    <definedName name="baseflow">#REF!</definedName>
    <definedName name="BaseYear" localSheetId="82">#REF!</definedName>
    <definedName name="BaseYear" localSheetId="41">#REF!</definedName>
    <definedName name="BaseYear">#REF!</definedName>
    <definedName name="basnac" localSheetId="168">#REF!</definedName>
    <definedName name="basnac" localSheetId="170">#REF!</definedName>
    <definedName name="basnac" localSheetId="171">#REF!</definedName>
    <definedName name="basnac" localSheetId="40">#REF!</definedName>
    <definedName name="basnac" localSheetId="41">#REF!</definedName>
    <definedName name="basnac">#REF!</definedName>
    <definedName name="BASOMA" localSheetId="31">#REF!</definedName>
    <definedName name="BASOMA" localSheetId="25">#REF!</definedName>
    <definedName name="BASOMA" localSheetId="27">#REF!</definedName>
    <definedName name="BASOMA" localSheetId="29">#REF!</definedName>
    <definedName name="BASOMA" localSheetId="40">#REF!</definedName>
    <definedName name="BASOMA" localSheetId="82">#REF!</definedName>
    <definedName name="BASOMA" localSheetId="30">#REF!</definedName>
    <definedName name="BASOMA" localSheetId="32">#REF!</definedName>
    <definedName name="BASOMA" localSheetId="33">#REF!</definedName>
    <definedName name="BASOMA" localSheetId="26">#REF!</definedName>
    <definedName name="BASOMA" localSheetId="28">#REF!</definedName>
    <definedName name="BASOMA" localSheetId="41">#REF!</definedName>
    <definedName name="BASOMA">#REF!</definedName>
    <definedName name="basprp" localSheetId="168">#REF!</definedName>
    <definedName name="basprp" localSheetId="170">#REF!</definedName>
    <definedName name="basprp" localSheetId="171">#REF!</definedName>
    <definedName name="basprp" localSheetId="40">#REF!</definedName>
    <definedName name="basprp" localSheetId="41">#REF!</definedName>
    <definedName name="basprp">#REF!</definedName>
    <definedName name="BB" localSheetId="49">#REF!</definedName>
    <definedName name="BB" localSheetId="168">#REF!</definedName>
    <definedName name="BB" localSheetId="170">#REF!</definedName>
    <definedName name="BB" localSheetId="171">#REF!</definedName>
    <definedName name="BB" localSheetId="31">#REF!</definedName>
    <definedName name="BB" localSheetId="25">#REF!</definedName>
    <definedName name="BB" localSheetId="27">#REF!</definedName>
    <definedName name="BB" localSheetId="29">#REF!</definedName>
    <definedName name="BB" localSheetId="40">#REF!</definedName>
    <definedName name="BB" localSheetId="82">#REF!</definedName>
    <definedName name="BB" localSheetId="30">#REF!</definedName>
    <definedName name="BB" localSheetId="32">#REF!</definedName>
    <definedName name="BB" localSheetId="33">#REF!</definedName>
    <definedName name="BB" localSheetId="26">#REF!</definedName>
    <definedName name="BB" localSheetId="28">#REF!</definedName>
    <definedName name="BB" localSheetId="41">#REF!</definedName>
    <definedName name="BB">#REF!</definedName>
    <definedName name="BBBB" localSheetId="41">#REF!</definedName>
    <definedName name="BBBB">#REF!</definedName>
    <definedName name="BBBBBBBBBB" localSheetId="40">#REF!</definedName>
    <definedName name="BBBBBBBBBB" localSheetId="82">#REF!</definedName>
    <definedName name="BBBBBBBBBB" localSheetId="41">#REF!</definedName>
    <definedName name="BBBBBBBBBB">#REF!</definedName>
    <definedName name="bd" localSheetId="40">#REF!</definedName>
    <definedName name="bd" localSheetId="82">#REF!</definedName>
    <definedName name="bd" localSheetId="41">#REF!</definedName>
    <definedName name="bd">#REF!</definedName>
    <definedName name="BDSSF" localSheetId="40">#REF!</definedName>
    <definedName name="BDSSF" localSheetId="41">#REF!</definedName>
    <definedName name="BDSSF">#REF!</definedName>
    <definedName name="BEC" localSheetId="40">#REF!</definedName>
    <definedName name="BEC" localSheetId="41">#REF!</definedName>
    <definedName name="BEC">#REF!</definedName>
    <definedName name="BFLD_DF">#N/A</definedName>
    <definedName name="BID" localSheetId="41">#REF!</definedName>
    <definedName name="BID">#REF!</definedName>
    <definedName name="BIO" localSheetId="41">#REF!</definedName>
    <definedName name="BIO">#REF!</definedName>
    <definedName name="BIRD" localSheetId="82">#REF!</definedName>
    <definedName name="BIRD" localSheetId="41">#REF!</definedName>
    <definedName name="BIRD">#REF!</definedName>
    <definedName name="BIRF" localSheetId="82">#REF!</definedName>
    <definedName name="BIRF" localSheetId="41">#REF!</definedName>
    <definedName name="BIRF">#REF!</definedName>
    <definedName name="BLPH2" localSheetId="8" hidden="1">#REF!</definedName>
    <definedName name="BLPH2" localSheetId="40" hidden="1">#REF!</definedName>
    <definedName name="BLPH2" localSheetId="82" hidden="1">#REF!</definedName>
    <definedName name="BLPH2" localSheetId="41" hidden="1">#REF!</definedName>
    <definedName name="BLPH2" hidden="1">#REF!</definedName>
    <definedName name="BLPH3" localSheetId="8" hidden="1">#REF!</definedName>
    <definedName name="BLPH3" localSheetId="40" hidden="1">#REF!</definedName>
    <definedName name="BLPH3" localSheetId="82" hidden="1">#REF!</definedName>
    <definedName name="BLPH3" localSheetId="41" hidden="1">#REF!</definedName>
    <definedName name="BLPH3" hidden="1">#REF!</definedName>
    <definedName name="BNN" localSheetId="31">#REF!</definedName>
    <definedName name="BNN" localSheetId="25">#REF!</definedName>
    <definedName name="BNN" localSheetId="27">#REF!</definedName>
    <definedName name="BNN" localSheetId="29">#REF!</definedName>
    <definedName name="BNN" localSheetId="40">#REF!</definedName>
    <definedName name="BNN" localSheetId="82">#REF!</definedName>
    <definedName name="BNN" localSheetId="30">#REF!</definedName>
    <definedName name="BNN" localSheetId="32">#REF!</definedName>
    <definedName name="BNN" localSheetId="33">#REF!</definedName>
    <definedName name="BNN" localSheetId="26">#REF!</definedName>
    <definedName name="BNN" localSheetId="28">#REF!</definedName>
    <definedName name="BNN" localSheetId="41">#REF!</definedName>
    <definedName name="BNN">#REF!</definedName>
    <definedName name="bnño4swrlnaplnmfgmn" localSheetId="49" hidden="1">{#N/A,#N/A,FALSE,"informes"}</definedName>
    <definedName name="bnño4swrlnaplnmfgmn" localSheetId="50" hidden="1">{#N/A,#N/A,FALSE,"informes"}</definedName>
    <definedName name="bnño4swrlnaplnmfgmn" localSheetId="51" hidden="1">{#N/A,#N/A,FALSE,"informes"}</definedName>
    <definedName name="bnño4swrlnaplnmfgmn" localSheetId="52" hidden="1">{#N/A,#N/A,FALSE,"informes"}</definedName>
    <definedName name="bnño4swrlnaplnmfgmn" localSheetId="53" hidden="1">{#N/A,#N/A,FALSE,"informes"}</definedName>
    <definedName name="bnño4swrlnaplnmfgmn" localSheetId="54" hidden="1">{#N/A,#N/A,FALSE,"informes"}</definedName>
    <definedName name="bnño4swrlnaplnmfgmn" localSheetId="56" hidden="1">{#N/A,#N/A,FALSE,"informes"}</definedName>
    <definedName name="bnño4swrlnaplnmfgmn" localSheetId="72" hidden="1">{#N/A,#N/A,FALSE,"informes"}</definedName>
    <definedName name="bnño4swrlnaplnmfgmn" localSheetId="73" hidden="1">{#N/A,#N/A,FALSE,"informes"}</definedName>
    <definedName name="bnño4swrlnaplnmfgmn" localSheetId="74" hidden="1">{#N/A,#N/A,FALSE,"informes"}</definedName>
    <definedName name="bnño4swrlnaplnmfgmn" localSheetId="75" hidden="1">{#N/A,#N/A,FALSE,"informes"}</definedName>
    <definedName name="bnño4swrlnaplnmfgmn" localSheetId="76" hidden="1">{#N/A,#N/A,FALSE,"informes"}</definedName>
    <definedName name="bnño4swrlnaplnmfgmn" localSheetId="78" hidden="1">{#N/A,#N/A,FALSE,"informes"}</definedName>
    <definedName name="bnño4swrlnaplnmfgmn" localSheetId="31" hidden="1">{#N/A,#N/A,FALSE,"informes"}</definedName>
    <definedName name="bnño4swrlnaplnmfgmn" localSheetId="8" hidden="1">{#N/A,#N/A,FALSE,"informes"}</definedName>
    <definedName name="bnño4swrlnaplnmfgmn" localSheetId="25" hidden="1">{#N/A,#N/A,FALSE,"informes"}</definedName>
    <definedName name="bnño4swrlnaplnmfgmn" localSheetId="27" hidden="1">{#N/A,#N/A,FALSE,"informes"}</definedName>
    <definedName name="bnño4swrlnaplnmfgmn" localSheetId="29" hidden="1">{#N/A,#N/A,FALSE,"informes"}</definedName>
    <definedName name="bnño4swrlnaplnmfgmn" localSheetId="40" hidden="1">{#N/A,#N/A,FALSE,"informes"}</definedName>
    <definedName name="bnño4swrlnaplnmfgmn" localSheetId="82" hidden="1">{#N/A,#N/A,FALSE,"informes"}</definedName>
    <definedName name="bnño4swrlnaplnmfgmn" localSheetId="30" hidden="1">{#N/A,#N/A,FALSE,"informes"}</definedName>
    <definedName name="bnño4swrlnaplnmfgmn" localSheetId="32" hidden="1">{#N/A,#N/A,FALSE,"informes"}</definedName>
    <definedName name="bnño4swrlnaplnmfgmn" localSheetId="33" hidden="1">{#N/A,#N/A,FALSE,"informes"}</definedName>
    <definedName name="bnño4swrlnaplnmfgmn" localSheetId="26" hidden="1">{#N/A,#N/A,FALSE,"informes"}</definedName>
    <definedName name="bnño4swrlnaplnmfgmn" localSheetId="28" hidden="1">{#N/A,#N/A,FALSE,"informes"}</definedName>
    <definedName name="bnño4swrlnaplnmfgmn" localSheetId="41" hidden="1">{#N/A,#N/A,FALSE,"informes"}</definedName>
    <definedName name="bnño4swrlnaplnmfgmn" hidden="1">{#N/A,#N/A,FALSE,"informes"}</definedName>
    <definedName name="BODD" localSheetId="40">#REF!</definedName>
    <definedName name="BODD" localSheetId="41">#REF!</definedName>
    <definedName name="BODD">#REF!</definedName>
    <definedName name="bolsa">#REF!</definedName>
    <definedName name="boncom" localSheetId="31">#REF!</definedName>
    <definedName name="boncom" localSheetId="25">#REF!</definedName>
    <definedName name="boncom" localSheetId="27">#REF!</definedName>
    <definedName name="boncom" localSheetId="29">#REF!</definedName>
    <definedName name="boncom" localSheetId="40">#REF!</definedName>
    <definedName name="boncom" localSheetId="30">#REF!</definedName>
    <definedName name="boncom" localSheetId="32">#REF!</definedName>
    <definedName name="boncom" localSheetId="33">#REF!</definedName>
    <definedName name="boncom" localSheetId="26">#REF!</definedName>
    <definedName name="boncom" localSheetId="28">#REF!</definedName>
    <definedName name="boncom" localSheetId="41">#REF!</definedName>
    <definedName name="boncom">#REF!</definedName>
    <definedName name="bonrec" localSheetId="31">#REF!</definedName>
    <definedName name="bonrec" localSheetId="25">#REF!</definedName>
    <definedName name="bonrec" localSheetId="27">#REF!</definedName>
    <definedName name="bonrec" localSheetId="29">#REF!</definedName>
    <definedName name="bonrec" localSheetId="40">#REF!</definedName>
    <definedName name="bonrec" localSheetId="30">#REF!</definedName>
    <definedName name="bonrec" localSheetId="32">#REF!</definedName>
    <definedName name="bonrec" localSheetId="33">#REF!</definedName>
    <definedName name="bonrec" localSheetId="26">#REF!</definedName>
    <definedName name="bonrec" localSheetId="28">#REF!</definedName>
    <definedName name="bonrec" localSheetId="41">#REF!</definedName>
    <definedName name="bonrec">#REF!</definedName>
    <definedName name="bonser" localSheetId="168">#REF!</definedName>
    <definedName name="bonser" localSheetId="171">#REF!</definedName>
    <definedName name="bonser" localSheetId="31">#REF!</definedName>
    <definedName name="bonser" localSheetId="25">#REF!</definedName>
    <definedName name="bonser" localSheetId="27">#REF!</definedName>
    <definedName name="bonser" localSheetId="29">#REF!</definedName>
    <definedName name="bonser" localSheetId="40">#REF!</definedName>
    <definedName name="bonser" localSheetId="30">#REF!</definedName>
    <definedName name="bonser" localSheetId="32">#REF!</definedName>
    <definedName name="bonser" localSheetId="33">#REF!</definedName>
    <definedName name="bonser" localSheetId="26">#REF!</definedName>
    <definedName name="bonser" localSheetId="28">#REF!</definedName>
    <definedName name="bonser" localSheetId="41">#REF!</definedName>
    <definedName name="bonser">#REF!</definedName>
    <definedName name="BORD1" localSheetId="49">#REF!</definedName>
    <definedName name="BORD1" localSheetId="31">#REF!</definedName>
    <definedName name="BORD1" localSheetId="25">#REF!</definedName>
    <definedName name="BORD1" localSheetId="27">#REF!</definedName>
    <definedName name="BORD1" localSheetId="29">#REF!</definedName>
    <definedName name="BORD1" localSheetId="40">#REF!</definedName>
    <definedName name="BORD1" localSheetId="30">#REF!</definedName>
    <definedName name="BORD1" localSheetId="32">#REF!</definedName>
    <definedName name="BORD1" localSheetId="33">#REF!</definedName>
    <definedName name="BORD1" localSheetId="26">#REF!</definedName>
    <definedName name="BORD1" localSheetId="28">#REF!</definedName>
    <definedName name="BORD1" localSheetId="41">#REF!</definedName>
    <definedName name="BORD1">#REF!</definedName>
    <definedName name="BORD2" localSheetId="49">#REF!</definedName>
    <definedName name="BORD2" localSheetId="31">#REF!</definedName>
    <definedName name="BORD2" localSheetId="25">#REF!</definedName>
    <definedName name="BORD2" localSheetId="27">#REF!</definedName>
    <definedName name="BORD2" localSheetId="29">#REF!</definedName>
    <definedName name="BORD2" localSheetId="40">#REF!</definedName>
    <definedName name="BORD2" localSheetId="30">#REF!</definedName>
    <definedName name="BORD2" localSheetId="32">#REF!</definedName>
    <definedName name="BORD2" localSheetId="33">#REF!</definedName>
    <definedName name="BORD2" localSheetId="26">#REF!</definedName>
    <definedName name="BORD2" localSheetId="28">#REF!</definedName>
    <definedName name="BORD2" localSheetId="41">#REF!</definedName>
    <definedName name="BORD2">#REF!</definedName>
    <definedName name="BORRA" localSheetId="31">#REF!</definedName>
    <definedName name="BORRA" localSheetId="25">#REF!</definedName>
    <definedName name="BORRA" localSheetId="27">#REF!</definedName>
    <definedName name="BORRA" localSheetId="29">#REF!</definedName>
    <definedName name="BORRA" localSheetId="40">#REF!</definedName>
    <definedName name="BORRA" localSheetId="30">#REF!</definedName>
    <definedName name="BORRA" localSheetId="32">#REF!</definedName>
    <definedName name="BORRA" localSheetId="33">#REF!</definedName>
    <definedName name="BORRA" localSheetId="26">#REF!</definedName>
    <definedName name="BORRA" localSheetId="28">#REF!</definedName>
    <definedName name="BORRA" localSheetId="41">#REF!</definedName>
    <definedName name="BORRA">#REF!</definedName>
    <definedName name="BORRA1" localSheetId="31">#REF!</definedName>
    <definedName name="BORRA1" localSheetId="25">#REF!</definedName>
    <definedName name="BORRA1" localSheetId="27">#REF!</definedName>
    <definedName name="BORRA1" localSheetId="29">#REF!</definedName>
    <definedName name="BORRA1" localSheetId="40">#REF!</definedName>
    <definedName name="BORRA1" localSheetId="30">#REF!</definedName>
    <definedName name="BORRA1" localSheetId="32">#REF!</definedName>
    <definedName name="BORRA1" localSheetId="33">#REF!</definedName>
    <definedName name="BORRA1" localSheetId="26">#REF!</definedName>
    <definedName name="BORRA1" localSheetId="28">#REF!</definedName>
    <definedName name="BORRA1" localSheetId="41">#REF!</definedName>
    <definedName name="BORRA1">#REF!</definedName>
    <definedName name="BRY" localSheetId="31" hidden="1">{#N/A,#N/A,FALSE,"informes"}</definedName>
    <definedName name="BRY" localSheetId="8" hidden="1">{#N/A,#N/A,FALSE,"informes"}</definedName>
    <definedName name="BRY" localSheetId="25" hidden="1">{#N/A,#N/A,FALSE,"informes"}</definedName>
    <definedName name="BRY" localSheetId="27" hidden="1">{#N/A,#N/A,FALSE,"informes"}</definedName>
    <definedName name="BRY" localSheetId="29" hidden="1">{#N/A,#N/A,FALSE,"informes"}</definedName>
    <definedName name="BRY" localSheetId="40" hidden="1">{#N/A,#N/A,FALSE,"informes"}</definedName>
    <definedName name="BRY" localSheetId="82" hidden="1">{#N/A,#N/A,FALSE,"informes"}</definedName>
    <definedName name="BRY" localSheetId="30" hidden="1">{#N/A,#N/A,FALSE,"informes"}</definedName>
    <definedName name="BRY" localSheetId="32" hidden="1">{#N/A,#N/A,FALSE,"informes"}</definedName>
    <definedName name="BRY" localSheetId="33" hidden="1">{#N/A,#N/A,FALSE,"informes"}</definedName>
    <definedName name="BRY" localSheetId="26" hidden="1">{#N/A,#N/A,FALSE,"informes"}</definedName>
    <definedName name="BRY" localSheetId="28" hidden="1">{#N/A,#N/A,FALSE,"informes"}</definedName>
    <definedName name="BRY" localSheetId="41" hidden="1">{#N/A,#N/A,FALSE,"informes"}</definedName>
    <definedName name="BRY" hidden="1">{#N/A,#N/A,FALSE,"informes"}</definedName>
    <definedName name="bsgdkjnbaklde" localSheetId="49" hidden="1">{"INGRESOS DOLARES",#N/A,FALSE,"informes"}</definedName>
    <definedName name="bsgdkjnbaklde" localSheetId="50" hidden="1">{"INGRESOS DOLARES",#N/A,FALSE,"informes"}</definedName>
    <definedName name="bsgdkjnbaklde" localSheetId="51" hidden="1">{"INGRESOS DOLARES",#N/A,FALSE,"informes"}</definedName>
    <definedName name="bsgdkjnbaklde" localSheetId="52" hidden="1">{"INGRESOS DOLARES",#N/A,FALSE,"informes"}</definedName>
    <definedName name="bsgdkjnbaklde" localSheetId="53" hidden="1">{"INGRESOS DOLARES",#N/A,FALSE,"informes"}</definedName>
    <definedName name="bsgdkjnbaklde" localSheetId="54" hidden="1">{"INGRESOS DOLARES",#N/A,FALSE,"informes"}</definedName>
    <definedName name="bsgdkjnbaklde" localSheetId="56" hidden="1">{"INGRESOS DOLARES",#N/A,FALSE,"informes"}</definedName>
    <definedName name="bsgdkjnbaklde" localSheetId="72" hidden="1">{"INGRESOS DOLARES",#N/A,FALSE,"informes"}</definedName>
    <definedName name="bsgdkjnbaklde" localSheetId="73" hidden="1">{"INGRESOS DOLARES",#N/A,FALSE,"informes"}</definedName>
    <definedName name="bsgdkjnbaklde" localSheetId="74" hidden="1">{"INGRESOS DOLARES",#N/A,FALSE,"informes"}</definedName>
    <definedName name="bsgdkjnbaklde" localSheetId="75" hidden="1">{"INGRESOS DOLARES",#N/A,FALSE,"informes"}</definedName>
    <definedName name="bsgdkjnbaklde" localSheetId="76" hidden="1">{"INGRESOS DOLARES",#N/A,FALSE,"informes"}</definedName>
    <definedName name="bsgdkjnbaklde" localSheetId="78" hidden="1">{"INGRESOS DOLARES",#N/A,FALSE,"informes"}</definedName>
    <definedName name="bsgdkjnbaklde" localSheetId="31" hidden="1">{"INGRESOS DOLARES",#N/A,FALSE,"informes"}</definedName>
    <definedName name="bsgdkjnbaklde" localSheetId="8" hidden="1">{"INGRESOS DOLARES",#N/A,FALSE,"informes"}</definedName>
    <definedName name="bsgdkjnbaklde" localSheetId="25" hidden="1">{"INGRESOS DOLARES",#N/A,FALSE,"informes"}</definedName>
    <definedName name="bsgdkjnbaklde" localSheetId="27" hidden="1">{"INGRESOS DOLARES",#N/A,FALSE,"informes"}</definedName>
    <definedName name="bsgdkjnbaklde" localSheetId="29" hidden="1">{"INGRESOS DOLARES",#N/A,FALSE,"informes"}</definedName>
    <definedName name="bsgdkjnbaklde" localSheetId="40" hidden="1">{"INGRESOS DOLARES",#N/A,FALSE,"informes"}</definedName>
    <definedName name="bsgdkjnbaklde" localSheetId="82" hidden="1">{"INGRESOS DOLARES",#N/A,FALSE,"informes"}</definedName>
    <definedName name="bsgdkjnbaklde" localSheetId="30" hidden="1">{"INGRESOS DOLARES",#N/A,FALSE,"informes"}</definedName>
    <definedName name="bsgdkjnbaklde" localSheetId="32" hidden="1">{"INGRESOS DOLARES",#N/A,FALSE,"informes"}</definedName>
    <definedName name="bsgdkjnbaklde" localSheetId="33" hidden="1">{"INGRESOS DOLARES",#N/A,FALSE,"informes"}</definedName>
    <definedName name="bsgdkjnbaklde" localSheetId="26" hidden="1">{"INGRESOS DOLARES",#N/A,FALSE,"informes"}</definedName>
    <definedName name="bsgdkjnbaklde" localSheetId="28" hidden="1">{"INGRESOS DOLARES",#N/A,FALSE,"informes"}</definedName>
    <definedName name="bsgdkjnbaklde" localSheetId="41" hidden="1">{"INGRESOS DOLARES",#N/A,FALSE,"informes"}</definedName>
    <definedName name="bsgdkjnbaklde" hidden="1">{"INGRESOS DOLARES",#N/A,FALSE,"informes"}</definedName>
    <definedName name="Bucaramanga" localSheetId="40">#REF!</definedName>
    <definedName name="Bucaramanga" localSheetId="41">#REF!</definedName>
    <definedName name="Bucaramanga">#REF!</definedName>
    <definedName name="BVC" localSheetId="40">#REF!</definedName>
    <definedName name="BVC" localSheetId="41">#REF!</definedName>
    <definedName name="BVC">#REF!</definedName>
    <definedName name="BXBVG" localSheetId="8" hidden="1">{"'1999'!$A$1:$F$66"}</definedName>
    <definedName name="BXBVG" localSheetId="82" hidden="1">{"'1999'!$A$1:$F$66"}</definedName>
    <definedName name="BXBVG" localSheetId="41" hidden="1">{"'1999'!$A$1:$F$66"}</definedName>
    <definedName name="BXBVG" hidden="1">{"'1999'!$A$1:$F$66"}</definedName>
    <definedName name="C148003_">#REF!</definedName>
    <definedName name="C148011_">#REF!</definedName>
    <definedName name="C148012_">#REF!</definedName>
    <definedName name="C148014_">#REF!</definedName>
    <definedName name="C148015_">#REF!</definedName>
    <definedName name="C148016_">#REF!</definedName>
    <definedName name="C148017_">#REF!</definedName>
    <definedName name="C148019_">#REF!</definedName>
    <definedName name="C148020_">#REF!</definedName>
    <definedName name="C148021_">#REF!</definedName>
    <definedName name="C148022_">#REF!</definedName>
    <definedName name="C148023_">#REF!</definedName>
    <definedName name="C148024_">#REF!</definedName>
    <definedName name="C148090_">#REF!</definedName>
    <definedName name="C169001_">#REF!</definedName>
    <definedName name="C169002_">#REF!</definedName>
    <definedName name="C169501_">#REF!</definedName>
    <definedName name="C169502_">#REF!</definedName>
    <definedName name="C169505_">#REF!</definedName>
    <definedName name="C169506_">#REF!</definedName>
    <definedName name="C169507_">#REF!</definedName>
    <definedName name="C169508_">#REF!</definedName>
    <definedName name="C169509_">#REF!</definedName>
    <definedName name="C169510_">#REF!</definedName>
    <definedName name="C169511_">#REF!</definedName>
    <definedName name="C169512_">#REF!</definedName>
    <definedName name="C169513_">#REF!</definedName>
    <definedName name="C169514_">#REF!</definedName>
    <definedName name="C182501_" localSheetId="31">#REF!</definedName>
    <definedName name="C182501_" localSheetId="25">#REF!</definedName>
    <definedName name="C182501_" localSheetId="27">#REF!</definedName>
    <definedName name="C182501_" localSheetId="29">#REF!</definedName>
    <definedName name="C182501_" localSheetId="30">#REF!</definedName>
    <definedName name="C182501_" localSheetId="32">#REF!</definedName>
    <definedName name="C182501_" localSheetId="33">#REF!</definedName>
    <definedName name="C182501_" localSheetId="26">#REF!</definedName>
    <definedName name="C182501_" localSheetId="28">#REF!</definedName>
    <definedName name="C182501_">#REF!</definedName>
    <definedName name="C182501_1" localSheetId="31">#REF!</definedName>
    <definedName name="C182501_1" localSheetId="25">#REF!</definedName>
    <definedName name="C182501_1" localSheetId="27">#REF!</definedName>
    <definedName name="C182501_1" localSheetId="29">#REF!</definedName>
    <definedName name="C182501_1" localSheetId="30">#REF!</definedName>
    <definedName name="C182501_1" localSheetId="32">#REF!</definedName>
    <definedName name="C182501_1" localSheetId="33">#REF!</definedName>
    <definedName name="C182501_1" localSheetId="26">#REF!</definedName>
    <definedName name="C182501_1" localSheetId="28">#REF!</definedName>
    <definedName name="C182501_1">#REF!</definedName>
    <definedName name="C182503_" localSheetId="31">#REF!</definedName>
    <definedName name="C182503_" localSheetId="25">#REF!</definedName>
    <definedName name="C182503_" localSheetId="27">#REF!</definedName>
    <definedName name="C182503_" localSheetId="29">#REF!</definedName>
    <definedName name="C182503_" localSheetId="30">#REF!</definedName>
    <definedName name="C182503_" localSheetId="32">#REF!</definedName>
    <definedName name="C182503_" localSheetId="33">#REF!</definedName>
    <definedName name="C182503_" localSheetId="26">#REF!</definedName>
    <definedName name="C182503_" localSheetId="28">#REF!</definedName>
    <definedName name="C182503_">#REF!</definedName>
    <definedName name="C1825033" localSheetId="31">#REF!</definedName>
    <definedName name="C1825033" localSheetId="29">#REF!</definedName>
    <definedName name="C1825033" localSheetId="30">#REF!</definedName>
    <definedName name="C1825033" localSheetId="32">#REF!</definedName>
    <definedName name="C1825033" localSheetId="33">#REF!</definedName>
    <definedName name="C1825033">#REF!</definedName>
    <definedName name="C182590_" localSheetId="31">#REF!</definedName>
    <definedName name="C182590_" localSheetId="29">#REF!</definedName>
    <definedName name="C182590_" localSheetId="30">#REF!</definedName>
    <definedName name="C182590_" localSheetId="32">#REF!</definedName>
    <definedName name="C182590_" localSheetId="33">#REF!</definedName>
    <definedName name="C182590_">#REF!</definedName>
    <definedName name="C192201_">#REF!</definedName>
    <definedName name="C192202_">#REF!</definedName>
    <definedName name="C193501_">#REF!</definedName>
    <definedName name="C193502_">#REF!</definedName>
    <definedName name="C193503_">#REF!</definedName>
    <definedName name="C193504_">#REF!</definedName>
    <definedName name="C193590_">#REF!</definedName>
    <definedName name="C199933_">#REF!</definedName>
    <definedName name="C199934_">#REF!</definedName>
    <definedName name="C199935_">#REF!</definedName>
    <definedName name="C199936_">#REF!</definedName>
    <definedName name="C199937_">#REF!</definedName>
    <definedName name="C199938_">#REF!</definedName>
    <definedName name="C199952_">#REF!</definedName>
    <definedName name="C199953_">#REF!</definedName>
    <definedName name="C199954_">#REF!</definedName>
    <definedName name="C199962_">#REF!</definedName>
    <definedName name="C199964_">#REF!</definedName>
    <definedName name="C199965_">#REF!</definedName>
    <definedName name="C199966_">#REF!</definedName>
    <definedName name="C199967_">#REF!</definedName>
    <definedName name="C199968_">#REF!</definedName>
    <definedName name="C199969_">#REF!</definedName>
    <definedName name="C199970_">#REF!</definedName>
    <definedName name="C199971_">#REF!</definedName>
    <definedName name="C199977_">#REF!</definedName>
    <definedName name="C272003_">#REF!</definedName>
    <definedName name="C272004_">#REF!</definedName>
    <definedName name="C272005_">#REF!</definedName>
    <definedName name="C272006_">#REF!</definedName>
    <definedName name="C272007_">#REF!</definedName>
    <definedName name="C272008_">#REF!</definedName>
    <definedName name="C272009_">#REF!</definedName>
    <definedName name="C272010_">#REF!</definedName>
    <definedName name="C272011_">#REF!</definedName>
    <definedName name="C272012_">#REF!</definedName>
    <definedName name="C272013_">#REF!</definedName>
    <definedName name="C272014_">#REF!</definedName>
    <definedName name="C272101_">#REF!</definedName>
    <definedName name="C272102_">#REF!</definedName>
    <definedName name="C272103_">#REF!</definedName>
    <definedName name="C272104_">#REF!</definedName>
    <definedName name="C272201_">#REF!</definedName>
    <definedName name="C272501_">#REF!</definedName>
    <definedName name="C272502_">#REF!</definedName>
    <definedName name="C272503_">#REF!</definedName>
    <definedName name="C272504_">#REF!</definedName>
    <definedName name="C272505_">#REF!</definedName>
    <definedName name="C272506_">#REF!</definedName>
    <definedName name="C272507_">#REF!</definedName>
    <definedName name="C272508_">#REF!</definedName>
    <definedName name="C272590_">#REF!</definedName>
    <definedName name="C273001_">#REF!</definedName>
    <definedName name="C273002_">#REF!</definedName>
    <definedName name="C279004_">#REF!</definedName>
    <definedName name="C279005_">#REF!</definedName>
    <definedName name="C279011_">#REF!</definedName>
    <definedName name="C279012_">#REF!</definedName>
    <definedName name="C279021_">#REF!</definedName>
    <definedName name="C279022_">#REF!</definedName>
    <definedName name="C279023_">#REF!</definedName>
    <definedName name="C279024_">#REF!</definedName>
    <definedName name="C279090_">#REF!</definedName>
    <definedName name="C310501_">#REF!</definedName>
    <definedName name="C310502_">#REF!</definedName>
    <definedName name="C310503_">#REF!</definedName>
    <definedName name="C310504_">#REF!</definedName>
    <definedName name="C310505_">#REF!</definedName>
    <definedName name="C310590_">#REF!</definedName>
    <definedName name="C311001_">#REF!</definedName>
    <definedName name="C311002_">#REF!</definedName>
    <definedName name="C311101_">#REF!</definedName>
    <definedName name="C311102_">#REF!</definedName>
    <definedName name="C311533_">#REF!</definedName>
    <definedName name="C311534_">#REF!</definedName>
    <definedName name="C311535_">#REF!</definedName>
    <definedName name="C311536_">#REF!</definedName>
    <definedName name="C311537_">#REF!</definedName>
    <definedName name="C311538_">#REF!</definedName>
    <definedName name="C311552_">#REF!</definedName>
    <definedName name="C311553_">#REF!</definedName>
    <definedName name="C311562_">#REF!</definedName>
    <definedName name="C311564_">#REF!</definedName>
    <definedName name="C311565_">#REF!</definedName>
    <definedName name="C311566_">#REF!</definedName>
    <definedName name="C311567_">#REF!</definedName>
    <definedName name="C311568_">#REF!</definedName>
    <definedName name="C311569_">#REF!</definedName>
    <definedName name="C311570_">#REF!</definedName>
    <definedName name="C311571_">#REF!</definedName>
    <definedName name="C311576_">#REF!</definedName>
    <definedName name="C311730_">#REF!</definedName>
    <definedName name="C311731_">#REF!</definedName>
    <definedName name="C311732_">#REF!</definedName>
    <definedName name="C311733_">#REF!</definedName>
    <definedName name="C311734_">#REF!</definedName>
    <definedName name="C312525_">#REF!</definedName>
    <definedName name="C312526_">#REF!</definedName>
    <definedName name="C312527_">#REF!</definedName>
    <definedName name="C312530_">#REF!</definedName>
    <definedName name="C312531_">#REF!</definedName>
    <definedName name="C312801_">#REF!</definedName>
    <definedName name="C312802_">#REF!</definedName>
    <definedName name="C312803_" localSheetId="31">#REF!</definedName>
    <definedName name="C312803_" localSheetId="25">#REF!</definedName>
    <definedName name="C312803_" localSheetId="27">#REF!</definedName>
    <definedName name="C312803_" localSheetId="29">#REF!</definedName>
    <definedName name="C312803_" localSheetId="30">#REF!</definedName>
    <definedName name="C312803_" localSheetId="32">#REF!</definedName>
    <definedName name="C312803_" localSheetId="33">#REF!</definedName>
    <definedName name="C312803_" localSheetId="26">#REF!</definedName>
    <definedName name="C312803_" localSheetId="28">#REF!</definedName>
    <definedName name="C312803_">#REF!</definedName>
    <definedName name="C314001_">#REF!</definedName>
    <definedName name="C314002_">#REF!</definedName>
    <definedName name="C314003_">#REF!</definedName>
    <definedName name="C314004_">#REF!</definedName>
    <definedName name="C320801_">#REF!</definedName>
    <definedName name="C322501_">#REF!</definedName>
    <definedName name="C322502_">#REF!</definedName>
    <definedName name="C322503_">#REF!</definedName>
    <definedName name="C322504_">#REF!</definedName>
    <definedName name="C323001_">#REF!</definedName>
    <definedName name="C323002_">#REF!</definedName>
    <definedName name="C323003_">#REF!</definedName>
    <definedName name="C323004_">#REF!</definedName>
    <definedName name="C323301_">#REF!</definedName>
    <definedName name="C323302_">#REF!</definedName>
    <definedName name="C323701_">#REF!</definedName>
    <definedName name="C323702_">#REF!</definedName>
    <definedName name="C323790_">#REF!</definedName>
    <definedName name="C324033_">#REF!</definedName>
    <definedName name="C324034_">#REF!</definedName>
    <definedName name="C324035_">#REF!</definedName>
    <definedName name="C324036_">#REF!</definedName>
    <definedName name="C324037_">#REF!</definedName>
    <definedName name="C324038_">#REF!</definedName>
    <definedName name="C324052_">#REF!</definedName>
    <definedName name="C324053_">#REF!</definedName>
    <definedName name="C324054_">#REF!</definedName>
    <definedName name="C324062_">#REF!</definedName>
    <definedName name="C324064_">#REF!</definedName>
    <definedName name="C324065_">#REF!</definedName>
    <definedName name="C324066_">#REF!</definedName>
    <definedName name="C324067_">#REF!</definedName>
    <definedName name="C324068_">#REF!</definedName>
    <definedName name="C324069_">#REF!</definedName>
    <definedName name="C324070_">#REF!</definedName>
    <definedName name="C324071_">#REF!</definedName>
    <definedName name="C324077_">#REF!</definedName>
    <definedName name="C324201_">#REF!</definedName>
    <definedName name="C324202_">#REF!</definedName>
    <definedName name="C324203_">#REF!</definedName>
    <definedName name="C324331_">#REF!</definedName>
    <definedName name="C324332_">#REF!</definedName>
    <definedName name="C324333_">#REF!</definedName>
    <definedName name="C324334_">#REF!</definedName>
    <definedName name="C324335_">#REF!</definedName>
    <definedName name="C324501_">#REF!</definedName>
    <definedName name="C324502_">#REF!</definedName>
    <definedName name="C324503_">#REF!</definedName>
    <definedName name="C324504_">#REF!</definedName>
    <definedName name="C324505_">#REF!</definedName>
    <definedName name="C324506_">#REF!</definedName>
    <definedName name="C324507_">#REF!</definedName>
    <definedName name="C324508_">#REF!</definedName>
    <definedName name="C325525_">#REF!</definedName>
    <definedName name="C325526_">#REF!</definedName>
    <definedName name="C325527_">#REF!</definedName>
    <definedName name="C325530_">#REF!</definedName>
    <definedName name="C325531_">#REF!</definedName>
    <definedName name="C325801_">#REF!</definedName>
    <definedName name="C325802_">#REF!</definedName>
    <definedName name="C325804_">#REF!</definedName>
    <definedName name="C325805_">#REF!</definedName>
    <definedName name="C325806_">#REF!</definedName>
    <definedName name="C325807_">#REF!</definedName>
    <definedName name="C325808_">#REF!</definedName>
    <definedName name="C325809_">#REF!</definedName>
    <definedName name="C325810_">#REF!</definedName>
    <definedName name="C325811_">#REF!</definedName>
    <definedName name="C325812_">#REF!</definedName>
    <definedName name="C325813_">#REF!</definedName>
    <definedName name="C325814_">#REF!</definedName>
    <definedName name="C325815_">#REF!</definedName>
    <definedName name="C325820_">#REF!</definedName>
    <definedName name="C325902_">#REF!</definedName>
    <definedName name="C325903_">#REF!</definedName>
    <definedName name="C325904_">#REF!</definedName>
    <definedName name="C325905_">#REF!</definedName>
    <definedName name="C326001_">#REF!</definedName>
    <definedName name="C326002_">#REF!</definedName>
    <definedName name="C326003_">#REF!</definedName>
    <definedName name="C326004_">#REF!</definedName>
    <definedName name="C327001_">#REF!</definedName>
    <definedName name="C327002_">#REF!</definedName>
    <definedName name="C330101_">#REF!</definedName>
    <definedName name="C330102_">#REF!</definedName>
    <definedName name="C431302_">#REF!</definedName>
    <definedName name="C435005_">#REF!</definedName>
    <definedName name="C435010_">#REF!</definedName>
    <definedName name="C435301_">#REF!</definedName>
    <definedName name="C435309_">#REF!</definedName>
    <definedName name="C435506_">#REF!</definedName>
    <definedName name="C435507_">#REF!</definedName>
    <definedName name="C480572_">#REF!</definedName>
    <definedName name="C480573_">#REF!</definedName>
    <definedName name="C480580_">#REF!</definedName>
    <definedName name="C480582_">#REF!</definedName>
    <definedName name="C480584_">#REF!</definedName>
    <definedName name="C480585_">#REF!</definedName>
    <definedName name="C480586_">#REF!</definedName>
    <definedName name="C480587_">#REF!</definedName>
    <definedName name="C480588_">#REF!</definedName>
    <definedName name="C480601_">#REF!</definedName>
    <definedName name="C480602_">#REF!</definedName>
    <definedName name="C480612_">#REF!</definedName>
    <definedName name="C480613_">#REF!</definedName>
    <definedName name="C480634_">#REF!</definedName>
    <definedName name="C480636_">#REF!</definedName>
    <definedName name="C480637_">#REF!</definedName>
    <definedName name="C480638_">#REF!</definedName>
    <definedName name="C480639_">#REF!</definedName>
    <definedName name="C480640_">#REF!</definedName>
    <definedName name="C480641_">#REF!</definedName>
    <definedName name="C480642_">#REF!</definedName>
    <definedName name="C480643_">#REF!</definedName>
    <definedName name="C480644_">#REF!</definedName>
    <definedName name="C480645_">#REF!</definedName>
    <definedName name="C480690_">#REF!</definedName>
    <definedName name="C480731_">#REF!</definedName>
    <definedName name="C480732_">#REF!</definedName>
    <definedName name="C480733_">#REF!</definedName>
    <definedName name="C480734_">#REF!</definedName>
    <definedName name="C480735_">#REF!</definedName>
    <definedName name="C480805_">#REF!</definedName>
    <definedName name="C490523_">#REF!</definedName>
    <definedName name="C490524_">#REF!</definedName>
    <definedName name="C510209_">#REF!</definedName>
    <definedName name="C510210_">#REF!</definedName>
    <definedName name="C510211_">#REF!</definedName>
    <definedName name="C510212_">#REF!</definedName>
    <definedName name="C520310_">#REF!</definedName>
    <definedName name="C530232_">#REF!</definedName>
    <definedName name="C530233_">#REF!</definedName>
    <definedName name="C530234_">#REF!</definedName>
    <definedName name="C530235_">#REF!</definedName>
    <definedName name="C530404_">#REF!</definedName>
    <definedName name="C530405_">#REF!</definedName>
    <definedName name="C530407_">#REF!</definedName>
    <definedName name="C530408_">#REF!</definedName>
    <definedName name="C530409_">#REF!</definedName>
    <definedName name="C530411_">#REF!</definedName>
    <definedName name="C530412_">#REF!</definedName>
    <definedName name="C530414_">#REF!</definedName>
    <definedName name="C530415_">#REF!</definedName>
    <definedName name="C530416_">#REF!</definedName>
    <definedName name="C530417_">#REF!</definedName>
    <definedName name="C530418_">#REF!</definedName>
    <definedName name="C530419_">#REF!</definedName>
    <definedName name="C530490_">#REF!</definedName>
    <definedName name="C530601_">#REF!</definedName>
    <definedName name="C530602_">#REF!</definedName>
    <definedName name="C530603_">#REF!</definedName>
    <definedName name="C530604_">#REF!</definedName>
    <definedName name="C530605_">#REF!</definedName>
    <definedName name="C530606_">#REF!</definedName>
    <definedName name="C530607_">#REF!</definedName>
    <definedName name="C530701_">#REF!</definedName>
    <definedName name="C530702_">#REF!</definedName>
    <definedName name="C530705_">#REF!</definedName>
    <definedName name="C530706_">#REF!</definedName>
    <definedName name="C530707_">#REF!</definedName>
    <definedName name="C530708_">#REF!</definedName>
    <definedName name="C530709_">#REF!</definedName>
    <definedName name="C530710_">#REF!</definedName>
    <definedName name="C530711_">#REF!</definedName>
    <definedName name="C530712_">#REF!</definedName>
    <definedName name="C530713_">#REF!</definedName>
    <definedName name="C530714_">#REF!</definedName>
    <definedName name="C530801_">#REF!</definedName>
    <definedName name="C530802_">#REF!</definedName>
    <definedName name="C530803_">#REF!</definedName>
    <definedName name="C530804_">#REF!</definedName>
    <definedName name="C530890_">#REF!</definedName>
    <definedName name="C530901_">#REF!</definedName>
    <definedName name="C530902_">#REF!</definedName>
    <definedName name="C531401_">#REF!</definedName>
    <definedName name="C531402_">#REF!</definedName>
    <definedName name="C531403_">#REF!</definedName>
    <definedName name="C531404_">#REF!</definedName>
    <definedName name="C531405_">#REF!</definedName>
    <definedName name="C531406_">#REF!</definedName>
    <definedName name="C531407_">#REF!</definedName>
    <definedName name="C531408_">#REF!</definedName>
    <definedName name="C531410_">#REF!</definedName>
    <definedName name="C531411_">#REF!</definedName>
    <definedName name="C531490_">#REF!</definedName>
    <definedName name="C531704_">#REF!</definedName>
    <definedName name="C531705_">#REF!</definedName>
    <definedName name="C531706_">#REF!</definedName>
    <definedName name="C531790_">#REF!</definedName>
    <definedName name="C531801_">#REF!</definedName>
    <definedName name="C534501_">#REF!</definedName>
    <definedName name="C534502_">#REF!</definedName>
    <definedName name="C534503_">#REF!</definedName>
    <definedName name="C534504_">#REF!</definedName>
    <definedName name="C534505_">#REF!</definedName>
    <definedName name="C534506_">#REF!</definedName>
    <definedName name="C534507_">#REF!</definedName>
    <definedName name="C534509_">#REF!</definedName>
    <definedName name="C534590_">#REF!</definedName>
    <definedName name="C580301_">#REF!</definedName>
    <definedName name="C580302_">#REF!</definedName>
    <definedName name="C580312_">#REF!</definedName>
    <definedName name="C580313_">#REF!</definedName>
    <definedName name="C580334_">#REF!</definedName>
    <definedName name="C580336_">#REF!</definedName>
    <definedName name="C580337_">#REF!</definedName>
    <definedName name="C580338_">#REF!</definedName>
    <definedName name="C580339_">#REF!</definedName>
    <definedName name="C580340_">#REF!</definedName>
    <definedName name="C580341_">#REF!</definedName>
    <definedName name="C580342_">#REF!</definedName>
    <definedName name="C580343_">#REF!</definedName>
    <definedName name="C580344_">#REF!</definedName>
    <definedName name="C580345_">#REF!</definedName>
    <definedName name="C580390_">#REF!</definedName>
    <definedName name="C580558_">#REF!</definedName>
    <definedName name="C580559_">#REF!</definedName>
    <definedName name="C580560_">#REF!</definedName>
    <definedName name="C580565_">#REF!</definedName>
    <definedName name="C580567_">#REF!</definedName>
    <definedName name="C580568_">#REF!</definedName>
    <definedName name="C580569_">#REF!</definedName>
    <definedName name="C580570_">#REF!</definedName>
    <definedName name="C580571_">#REF!</definedName>
    <definedName name="C580572_">#REF!</definedName>
    <definedName name="C580574_">#REF!</definedName>
    <definedName name="C580631_">#REF!</definedName>
    <definedName name="C580632_">#REF!</definedName>
    <definedName name="C580633_">#REF!</definedName>
    <definedName name="C580634_">#REF!</definedName>
    <definedName name="C580635_">#REF!</definedName>
    <definedName name="C580801_">#REF!</definedName>
    <definedName name="C580802_">#REF!</definedName>
    <definedName name="C581003_">#REF!</definedName>
    <definedName name="C581006_">#REF!</definedName>
    <definedName name="C581010_">#REF!</definedName>
    <definedName name="C590501_">#REF!</definedName>
    <definedName name="C590502_">#REF!</definedName>
    <definedName name="C599801_">#REF!</definedName>
    <definedName name="C599802_">#REF!</definedName>
    <definedName name="C640104_">#REF!</definedName>
    <definedName name="C640105_">#REF!</definedName>
    <definedName name="C640106_">#REF!</definedName>
    <definedName name="C640107_">#REF!</definedName>
    <definedName name="C640108_">#REF!</definedName>
    <definedName name="C641112_">#REF!</definedName>
    <definedName name="C641114_">#REF!</definedName>
    <definedName name="C641202_">#REF!</definedName>
    <definedName name="C641204_">#REF!</definedName>
    <definedName name="C641205_">#REF!</definedName>
    <definedName name="C641290_">#REF!</definedName>
    <definedName name="CA" localSheetId="31">#REF!</definedName>
    <definedName name="CA" localSheetId="25">#REF!</definedName>
    <definedName name="CA" localSheetId="27">#REF!</definedName>
    <definedName name="CA" localSheetId="29">#REF!</definedName>
    <definedName name="CA" localSheetId="40">#REF!</definedName>
    <definedName name="CA" localSheetId="30">#REF!</definedName>
    <definedName name="CA" localSheetId="32">#REF!</definedName>
    <definedName name="CA" localSheetId="33">#REF!</definedName>
    <definedName name="CA" localSheetId="26">#REF!</definedName>
    <definedName name="CA" localSheetId="28">#REF!</definedName>
    <definedName name="CA" localSheetId="41">#REF!</definedName>
    <definedName name="CA">#REF!</definedName>
    <definedName name="CAD" localSheetId="31">#REF!</definedName>
    <definedName name="CAD" localSheetId="25">#REF!</definedName>
    <definedName name="CAD" localSheetId="27">#REF!</definedName>
    <definedName name="CAD" localSheetId="29">#REF!</definedName>
    <definedName name="CAD" localSheetId="40">#REF!</definedName>
    <definedName name="CAD" localSheetId="30">#REF!</definedName>
    <definedName name="CAD" localSheetId="32">#REF!</definedName>
    <definedName name="CAD" localSheetId="33">#REF!</definedName>
    <definedName name="CAD" localSheetId="26">#REF!</definedName>
    <definedName name="CAD" localSheetId="28">#REF!</definedName>
    <definedName name="CAD" localSheetId="41">#REF!</definedName>
    <definedName name="CAD">#REF!</definedName>
    <definedName name="CAe" localSheetId="31">#REF!</definedName>
    <definedName name="CAe" localSheetId="25">#REF!</definedName>
    <definedName name="CAe" localSheetId="27">#REF!</definedName>
    <definedName name="CAe" localSheetId="29">#REF!</definedName>
    <definedName name="CAe" localSheetId="40">#REF!</definedName>
    <definedName name="CAe" localSheetId="30">#REF!</definedName>
    <definedName name="CAe" localSheetId="32">#REF!</definedName>
    <definedName name="CAe" localSheetId="33">#REF!</definedName>
    <definedName name="CAe" localSheetId="26">#REF!</definedName>
    <definedName name="CAe" localSheetId="28">#REF!</definedName>
    <definedName name="CAe" localSheetId="41">#REF!</definedName>
    <definedName name="CAe">#REF!</definedName>
    <definedName name="CAM" localSheetId="40">#REF!</definedName>
    <definedName name="CAM" localSheetId="41">#REF!</definedName>
    <definedName name="CAM">#REF!</definedName>
    <definedName name="CAMBIO" localSheetId="31">#REF!</definedName>
    <definedName name="CAMBIO" localSheetId="8">#REF!</definedName>
    <definedName name="CAMBIO" localSheetId="29">#REF!</definedName>
    <definedName name="CAMBIO" localSheetId="40">#REF!</definedName>
    <definedName name="CAMBIO" localSheetId="30">#REF!</definedName>
    <definedName name="CAMBIO" localSheetId="32">#REF!</definedName>
    <definedName name="CAMBIO" localSheetId="33">#REF!</definedName>
    <definedName name="CAMBIO" localSheetId="41">#REF!,#REF!,#REF!,#REF!,#REF!,#REF!,#REF!,#REF!,#REF!,#REF!,#REF!,#REF!,#REF!,#REF!,#REF!,#REF!,#REF!,#REF!,#REF!,#REF!,#REF!</definedName>
    <definedName name="CAMBIO">#REF!</definedName>
    <definedName name="Cambio_billones" localSheetId="8">#REF!</definedName>
    <definedName name="Cambio_billones" localSheetId="41">#REF!</definedName>
    <definedName name="Cambio_billones">#REF!</definedName>
    <definedName name="cambio1" localSheetId="31">#REF!</definedName>
    <definedName name="cambio1" localSheetId="25">#REF!</definedName>
    <definedName name="cambio1" localSheetId="27">#REF!</definedName>
    <definedName name="cambio1" localSheetId="29">#REF!</definedName>
    <definedName name="cambio1" localSheetId="30">#REF!</definedName>
    <definedName name="cambio1" localSheetId="32">#REF!</definedName>
    <definedName name="cambio1" localSheetId="33">#REF!</definedName>
    <definedName name="cambio1" localSheetId="26">#REF!</definedName>
    <definedName name="cambio1" localSheetId="28">#REF!</definedName>
    <definedName name="cambio1" localSheetId="41">#REF!</definedName>
    <definedName name="cambio1">#REF!</definedName>
    <definedName name="cambio2" localSheetId="31">#REF!</definedName>
    <definedName name="cambio2" localSheetId="25">#REF!</definedName>
    <definedName name="cambio2" localSheetId="27">#REF!</definedName>
    <definedName name="cambio2" localSheetId="29">#REF!</definedName>
    <definedName name="cambio2" localSheetId="30">#REF!</definedName>
    <definedName name="cambio2" localSheetId="32">#REF!</definedName>
    <definedName name="cambio2" localSheetId="33">#REF!</definedName>
    <definedName name="cambio2" localSheetId="26">#REF!</definedName>
    <definedName name="cambio2" localSheetId="28">#REF!</definedName>
    <definedName name="cambio2" localSheetId="41">#REF!</definedName>
    <definedName name="cambio2">#REF!</definedName>
    <definedName name="CAMBIOSFMI2003" localSheetId="41">#REF!</definedName>
    <definedName name="CAMBIOSFMI2003">#REF!</definedName>
    <definedName name="CAMBIOSFMI2004" localSheetId="41">#REF!</definedName>
    <definedName name="CAMBIOSFMI2004">#REF!</definedName>
    <definedName name="CANHOYBCH" localSheetId="41">#REF!</definedName>
    <definedName name="CANHOYBCH">#REF!</definedName>
    <definedName name="CANHOYBOG" localSheetId="41">#REF!</definedName>
    <definedName name="CANHOYBOG">#REF!</definedName>
    <definedName name="CANHOYBQ" localSheetId="41">#REF!</definedName>
    <definedName name="CANHOYBQ">#REF!</definedName>
    <definedName name="CANHOYBUC" localSheetId="41">#REF!</definedName>
    <definedName name="CANHOYBUC">#REF!</definedName>
    <definedName name="CANHOYCAL" localSheetId="41">#REF!</definedName>
    <definedName name="CANHOYCAL">#REF!</definedName>
    <definedName name="CANHOYMED" localSheetId="41">#REF!</definedName>
    <definedName name="CANHOYMED">#REF!</definedName>
    <definedName name="capanual" localSheetId="31">#REF!</definedName>
    <definedName name="capanual" localSheetId="25">#REF!</definedName>
    <definedName name="capanual" localSheetId="27">#REF!</definedName>
    <definedName name="capanual" localSheetId="29">#REF!</definedName>
    <definedName name="capanual" localSheetId="40">#REF!</definedName>
    <definedName name="capanual" localSheetId="30">#REF!</definedName>
    <definedName name="capanual" localSheetId="32">#REF!</definedName>
    <definedName name="capanual" localSheetId="33">#REF!</definedName>
    <definedName name="capanual" localSheetId="26">#REF!</definedName>
    <definedName name="capanual" localSheetId="28">#REF!</definedName>
    <definedName name="capanual" localSheetId="41">#REF!</definedName>
    <definedName name="capanual">#REF!</definedName>
    <definedName name="CAperc" localSheetId="31">#REF!</definedName>
    <definedName name="CAperc" localSheetId="29">#REF!</definedName>
    <definedName name="CAperc" localSheetId="40">#REF!</definedName>
    <definedName name="CAperc" localSheetId="30">#REF!</definedName>
    <definedName name="CAperc" localSheetId="32">#REF!</definedName>
    <definedName name="CAperc" localSheetId="33">#REF!</definedName>
    <definedName name="CAperc" localSheetId="41">#REF!</definedName>
    <definedName name="CAperc">#REF!</definedName>
    <definedName name="CAPITAL" localSheetId="41">#REF!</definedName>
    <definedName name="CAPITAL">#REF!</definedName>
    <definedName name="CAPSIS" localSheetId="41">#REF!</definedName>
    <definedName name="CAPSIS">#REF!</definedName>
    <definedName name="CAPTACIONcuadro1" localSheetId="31">#REF!</definedName>
    <definedName name="CAPTACIONcuadro1" localSheetId="25">#REF!</definedName>
    <definedName name="CAPTACIONcuadro1" localSheetId="27">#REF!</definedName>
    <definedName name="CAPTACIONcuadro1" localSheetId="29">#REF!</definedName>
    <definedName name="CAPTACIONcuadro1" localSheetId="40">#REF!</definedName>
    <definedName name="CAPTACIONcuadro1" localSheetId="82">#REF!</definedName>
    <definedName name="CAPTACIONcuadro1" localSheetId="30">#REF!</definedName>
    <definedName name="CAPTACIONcuadro1" localSheetId="32">#REF!</definedName>
    <definedName name="CAPTACIONcuadro1" localSheetId="33">#REF!</definedName>
    <definedName name="CAPTACIONcuadro1" localSheetId="26">#REF!</definedName>
    <definedName name="CAPTACIONcuadro1" localSheetId="28">#REF!</definedName>
    <definedName name="CAPTACIONcuadro1" localSheetId="41">#REF!</definedName>
    <definedName name="CAPTACIONcuadro1">#REF!</definedName>
    <definedName name="CAPTACIONcuadro2" localSheetId="31">#REF!</definedName>
    <definedName name="CAPTACIONcuadro2" localSheetId="25">#REF!</definedName>
    <definedName name="CAPTACIONcuadro2" localSheetId="27">#REF!</definedName>
    <definedName name="CAPTACIONcuadro2" localSheetId="29">#REF!</definedName>
    <definedName name="CAPTACIONcuadro2" localSheetId="40">#REF!</definedName>
    <definedName name="CAPTACIONcuadro2" localSheetId="82">#REF!</definedName>
    <definedName name="CAPTACIONcuadro2" localSheetId="30">#REF!</definedName>
    <definedName name="CAPTACIONcuadro2" localSheetId="32">#REF!</definedName>
    <definedName name="CAPTACIONcuadro2" localSheetId="33">#REF!</definedName>
    <definedName name="CAPTACIONcuadro2" localSheetId="26">#REF!</definedName>
    <definedName name="CAPTACIONcuadro2" localSheetId="28">#REF!</definedName>
    <definedName name="CAPTACIONcuadro2" localSheetId="41">#REF!</definedName>
    <definedName name="CAPTACIONcuadro2">#REF!</definedName>
    <definedName name="CAr" localSheetId="31">#REF!</definedName>
    <definedName name="CAr" localSheetId="25">#REF!</definedName>
    <definedName name="CAr" localSheetId="27">#REF!</definedName>
    <definedName name="CAr" localSheetId="29">#REF!</definedName>
    <definedName name="CAr" localSheetId="40">#REF!</definedName>
    <definedName name="CAr" localSheetId="82">#REF!</definedName>
    <definedName name="CAr" localSheetId="30">#REF!</definedName>
    <definedName name="CAr" localSheetId="32">#REF!</definedName>
    <definedName name="CAr" localSheetId="33">#REF!</definedName>
    <definedName name="CAr" localSheetId="26">#REF!</definedName>
    <definedName name="CAr" localSheetId="28">#REF!</definedName>
    <definedName name="CAr" localSheetId="41">#REF!</definedName>
    <definedName name="CAr">#REF!</definedName>
    <definedName name="CAR0" localSheetId="31">#REF!</definedName>
    <definedName name="CAR0" localSheetId="25">#REF!</definedName>
    <definedName name="CAR0" localSheetId="27">#REF!</definedName>
    <definedName name="CAR0" localSheetId="29">#REF!</definedName>
    <definedName name="CAR0" localSheetId="30">#REF!</definedName>
    <definedName name="CAR0" localSheetId="32">#REF!</definedName>
    <definedName name="CAR0" localSheetId="33">#REF!</definedName>
    <definedName name="CAR0" localSheetId="26">#REF!</definedName>
    <definedName name="CAR0" localSheetId="28">#REF!</definedName>
    <definedName name="CAR0">#REF!</definedName>
    <definedName name="CARBOCRECIM" localSheetId="51">#REF!</definedName>
    <definedName name="CARBOCRECIM" localSheetId="52">#REF!</definedName>
    <definedName name="CARBOCRECIM" localSheetId="53">#REF!</definedName>
    <definedName name="CARBOCRECIM" localSheetId="54">#REF!</definedName>
    <definedName name="CARBOCRECIM" localSheetId="56">#REF!</definedName>
    <definedName name="CARBOCRECIM" localSheetId="73">#REF!</definedName>
    <definedName name="CARBOCRECIM" localSheetId="74">#REF!</definedName>
    <definedName name="CARBOCRECIM" localSheetId="75">#REF!</definedName>
    <definedName name="CARBOCRECIM" localSheetId="76">#REF!</definedName>
    <definedName name="CARBOCRECIM" localSheetId="78">#REF!</definedName>
    <definedName name="CARBOCRECIM" localSheetId="168">#REF!</definedName>
    <definedName name="CARBOCRECIM" localSheetId="171">#REF!</definedName>
    <definedName name="CARBOCRECIM" localSheetId="31">#REF!</definedName>
    <definedName name="CARBOCRECIM" localSheetId="25">#REF!</definedName>
    <definedName name="CARBOCRECIM" localSheetId="27">#REF!</definedName>
    <definedName name="CARBOCRECIM" localSheetId="29">#REF!</definedName>
    <definedName name="CARBOCRECIM" localSheetId="40">#REF!</definedName>
    <definedName name="CARBOCRECIM" localSheetId="30">#REF!</definedName>
    <definedName name="CARBOCRECIM" localSheetId="32">#REF!</definedName>
    <definedName name="CARBOCRECIM" localSheetId="33">#REF!</definedName>
    <definedName name="CARBOCRECIM" localSheetId="26">#REF!</definedName>
    <definedName name="CARBOCRECIM" localSheetId="28">#REF!</definedName>
    <definedName name="CARBOCRECIM" localSheetId="41">#REF!</definedName>
    <definedName name="CARBOCRECIM">#REF!</definedName>
    <definedName name="CARBOPESOS" localSheetId="51">#REF!</definedName>
    <definedName name="CARBOPESOS" localSheetId="52">#REF!</definedName>
    <definedName name="CARBOPESOS" localSheetId="53">#REF!</definedName>
    <definedName name="CARBOPESOS" localSheetId="54">#REF!</definedName>
    <definedName name="CARBOPESOS" localSheetId="56">#REF!</definedName>
    <definedName name="CARBOPESOS" localSheetId="73">#REF!</definedName>
    <definedName name="CARBOPESOS" localSheetId="74">#REF!</definedName>
    <definedName name="CARBOPESOS" localSheetId="75">#REF!</definedName>
    <definedName name="CARBOPESOS" localSheetId="76">#REF!</definedName>
    <definedName name="CARBOPESOS" localSheetId="78">#REF!</definedName>
    <definedName name="CARBOPESOS" localSheetId="168">#REF!</definedName>
    <definedName name="CARBOPESOS" localSheetId="171">#REF!</definedName>
    <definedName name="CARBOPESOS" localSheetId="31">#REF!</definedName>
    <definedName name="CARBOPESOS" localSheetId="25">#REF!</definedName>
    <definedName name="CARBOPESOS" localSheetId="27">#REF!</definedName>
    <definedName name="CARBOPESOS" localSheetId="29">#REF!</definedName>
    <definedName name="CARBOPESOS" localSheetId="40">#REF!</definedName>
    <definedName name="CARBOPESOS" localSheetId="30">#REF!</definedName>
    <definedName name="CARBOPESOS" localSheetId="32">#REF!</definedName>
    <definedName name="CARBOPESOS" localSheetId="33">#REF!</definedName>
    <definedName name="CARBOPESOS" localSheetId="26">#REF!</definedName>
    <definedName name="CARBOPESOS" localSheetId="28">#REF!</definedName>
    <definedName name="CARBOPESOS" localSheetId="41">#REF!</definedName>
    <definedName name="CARBOPESOS">#REF!</definedName>
    <definedName name="CARBOPIB" localSheetId="51">#REF!</definedName>
    <definedName name="CARBOPIB" localSheetId="52">#REF!</definedName>
    <definedName name="CARBOPIB" localSheetId="53">#REF!</definedName>
    <definedName name="CARBOPIB" localSheetId="54">#REF!</definedName>
    <definedName name="CARBOPIB" localSheetId="56">#REF!</definedName>
    <definedName name="CARBOPIB" localSheetId="73">#REF!</definedName>
    <definedName name="CARBOPIB" localSheetId="74">#REF!</definedName>
    <definedName name="CARBOPIB" localSheetId="75">#REF!</definedName>
    <definedName name="CARBOPIB" localSheetId="76">#REF!</definedName>
    <definedName name="CARBOPIB" localSheetId="78">#REF!</definedName>
    <definedName name="CARBOPIB" localSheetId="168">#REF!</definedName>
    <definedName name="CARBOPIB" localSheetId="171">#REF!</definedName>
    <definedName name="CARBOPIB" localSheetId="31">#REF!</definedName>
    <definedName name="CARBOPIB" localSheetId="25">#REF!</definedName>
    <definedName name="CARBOPIB" localSheetId="27">#REF!</definedName>
    <definedName name="CARBOPIB" localSheetId="29">#REF!</definedName>
    <definedName name="CARBOPIB" localSheetId="40">#REF!</definedName>
    <definedName name="CARBOPIB" localSheetId="30">#REF!</definedName>
    <definedName name="CARBOPIB" localSheetId="32">#REF!</definedName>
    <definedName name="CARBOPIB" localSheetId="33">#REF!</definedName>
    <definedName name="CARBOPIB" localSheetId="26">#REF!</definedName>
    <definedName name="CARBOPIB" localSheetId="28">#REF!</definedName>
    <definedName name="CARBOPIB" localSheetId="41">#REF!</definedName>
    <definedName name="CARBOPIB">#REF!</definedName>
    <definedName name="cargo" localSheetId="40">#REF!</definedName>
    <definedName name="cargo" localSheetId="41">#REF!</definedName>
    <definedName name="cargo">#REF!</definedName>
    <definedName name="carret" localSheetId="41">#REF!</definedName>
    <definedName name="carret">#REF!</definedName>
    <definedName name="Cash" localSheetId="41">#REF!</definedName>
    <definedName name="Cash">#REF!</definedName>
    <definedName name="castigocuadro2" localSheetId="49">#REF!</definedName>
    <definedName name="castigocuadro2" localSheetId="170">#REF!</definedName>
    <definedName name="castigocuadro2" localSheetId="171">#REF!</definedName>
    <definedName name="castigocuadro2" localSheetId="40">#REF!</definedName>
    <definedName name="castigocuadro2" localSheetId="41">#REF!</definedName>
    <definedName name="castigocuadro2">#REF!</definedName>
    <definedName name="CAT_00" localSheetId="40">#REF!</definedName>
    <definedName name="CAT_00" localSheetId="41">#REF!</definedName>
    <definedName name="CAT_00">#REF!</definedName>
    <definedName name="CAT_01" localSheetId="40">#REF!</definedName>
    <definedName name="CAT_01" localSheetId="41">#REF!</definedName>
    <definedName name="CAT_01">#REF!</definedName>
    <definedName name="CAT_02" localSheetId="40">#REF!</definedName>
    <definedName name="CAT_02" localSheetId="41">#REF!</definedName>
    <definedName name="CAT_02">#REF!</definedName>
    <definedName name="CAT_94" localSheetId="40">#REF!</definedName>
    <definedName name="CAT_94" localSheetId="41">#REF!</definedName>
    <definedName name="CAT_94">#REF!</definedName>
    <definedName name="CAT_95" localSheetId="40">#REF!</definedName>
    <definedName name="CAT_95" localSheetId="41">#REF!</definedName>
    <definedName name="CAT_95">#REF!</definedName>
    <definedName name="CAT_96" localSheetId="40">#REF!</definedName>
    <definedName name="CAT_96" localSheetId="41">#REF!</definedName>
    <definedName name="CAT_96">#REF!</definedName>
    <definedName name="CAT_97" localSheetId="40">#REF!</definedName>
    <definedName name="CAT_97" localSheetId="41">#REF!</definedName>
    <definedName name="CAT_97">#REF!</definedName>
    <definedName name="CAT_98" localSheetId="40">#REF!</definedName>
    <definedName name="CAT_98" localSheetId="41">#REF!</definedName>
    <definedName name="CAT_98">#REF!</definedName>
    <definedName name="CAT_99" localSheetId="40">#REF!</definedName>
    <definedName name="CAT_99" localSheetId="41">#REF!</definedName>
    <definedName name="CAT_99">#REF!</definedName>
    <definedName name="Categorias" localSheetId="41">#REF!</definedName>
    <definedName name="Categorias">#REF!</definedName>
    <definedName name="CBWorkbookPriority" hidden="1">-1935235038</definedName>
    <definedName name="CC" localSheetId="49" hidden="1">{#N/A,#N/A,FALSE,"informes"}</definedName>
    <definedName name="CC" localSheetId="50" hidden="1">{#N/A,#N/A,FALSE,"informes"}</definedName>
    <definedName name="CC" localSheetId="51" hidden="1">{#N/A,#N/A,FALSE,"informes"}</definedName>
    <definedName name="CC" localSheetId="52" hidden="1">{#N/A,#N/A,FALSE,"informes"}</definedName>
    <definedName name="CC" localSheetId="53" hidden="1">{#N/A,#N/A,FALSE,"informes"}</definedName>
    <definedName name="CC" localSheetId="54" hidden="1">{#N/A,#N/A,FALSE,"informes"}</definedName>
    <definedName name="CC" localSheetId="56" hidden="1">{#N/A,#N/A,FALSE,"informes"}</definedName>
    <definedName name="CC" localSheetId="72" hidden="1">{#N/A,#N/A,FALSE,"informes"}</definedName>
    <definedName name="CC" localSheetId="73" hidden="1">{#N/A,#N/A,FALSE,"informes"}</definedName>
    <definedName name="CC" localSheetId="74" hidden="1">{#N/A,#N/A,FALSE,"informes"}</definedName>
    <definedName name="CC" localSheetId="75" hidden="1">{#N/A,#N/A,FALSE,"informes"}</definedName>
    <definedName name="CC" localSheetId="76" hidden="1">{#N/A,#N/A,FALSE,"informes"}</definedName>
    <definedName name="CC" localSheetId="78" hidden="1">{#N/A,#N/A,FALSE,"informes"}</definedName>
    <definedName name="CC" localSheetId="168">#REF!</definedName>
    <definedName name="CC" localSheetId="170">#REF!</definedName>
    <definedName name="CC" localSheetId="171">#REF!</definedName>
    <definedName name="CC" localSheetId="31" hidden="1">{#N/A,#N/A,FALSE,"informes"}</definedName>
    <definedName name="CC" localSheetId="8" hidden="1">{#N/A,#N/A,FALSE,"informes"}</definedName>
    <definedName name="CC" localSheetId="25" hidden="1">{#N/A,#N/A,FALSE,"informes"}</definedName>
    <definedName name="CC" localSheetId="27" hidden="1">{#N/A,#N/A,FALSE,"informes"}</definedName>
    <definedName name="CC" localSheetId="29" hidden="1">{#N/A,#N/A,FALSE,"informes"}</definedName>
    <definedName name="CC" localSheetId="40" hidden="1">{#N/A,#N/A,FALSE,"informes"}</definedName>
    <definedName name="CC" localSheetId="82" hidden="1">{#N/A,#N/A,FALSE,"informes"}</definedName>
    <definedName name="CC" localSheetId="30" hidden="1">{#N/A,#N/A,FALSE,"informes"}</definedName>
    <definedName name="CC" localSheetId="32" hidden="1">{#N/A,#N/A,FALSE,"informes"}</definedName>
    <definedName name="CC" localSheetId="33" hidden="1">{#N/A,#N/A,FALSE,"informes"}</definedName>
    <definedName name="CC" localSheetId="26" hidden="1">{#N/A,#N/A,FALSE,"informes"}</definedName>
    <definedName name="CC" localSheetId="28" hidden="1">{#N/A,#N/A,FALSE,"informes"}</definedName>
    <definedName name="CC" localSheetId="41" hidden="1">{#N/A,#N/A,FALSE,"informes"}</definedName>
    <definedName name="CC" hidden="1">{#N/A,#N/A,FALSE,"informes"}</definedName>
    <definedName name="ccc" localSheetId="8" hidden="1">{"'1999'!$A$1:$F$66"}</definedName>
    <definedName name="ccc" localSheetId="82" hidden="1">{"'1999'!$A$1:$F$66"}</definedName>
    <definedName name="ccc" localSheetId="41" hidden="1">{"'1999'!$A$1:$F$66"}</definedName>
    <definedName name="ccc" hidden="1">{"'1999'!$A$1:$F$66"}</definedName>
    <definedName name="cccccccccccc" localSheetId="49">#REF!</definedName>
    <definedName name="cccccccccccc" localSheetId="168">#REF!</definedName>
    <definedName name="cccccccccccc" localSheetId="171">#REF!</definedName>
    <definedName name="cccccccccccc" localSheetId="40">#REF!</definedName>
    <definedName name="cccccccccccc" localSheetId="41">#REF!</definedName>
    <definedName name="cccccccccccc">#REF!</definedName>
    <definedName name="ccccccccccccc" localSheetId="40">#REF!</definedName>
    <definedName name="ccccccccccccc" localSheetId="41">#REF!</definedName>
    <definedName name="ccccccccccccc">#REF!</definedName>
    <definedName name="ccccccccccccccccc" localSheetId="168">#REF!</definedName>
    <definedName name="ccccccccccccccccc" localSheetId="171">#REF!</definedName>
    <definedName name="ccccccccccccccccc" localSheetId="40">#REF!</definedName>
    <definedName name="ccccccccccccccccc" localSheetId="41">#REF!</definedName>
    <definedName name="ccccccccccccccccc">#REF!</definedName>
    <definedName name="CD" localSheetId="40">#REF!</definedName>
    <definedName name="CD" localSheetId="41">#REF!</definedName>
    <definedName name="CD">#REF!</definedName>
    <definedName name="CDP" localSheetId="41">#REF!</definedName>
    <definedName name="CDP">#REF!</definedName>
    <definedName name="CEC">#REF!</definedName>
    <definedName name="CEC_UVR" localSheetId="8">OFFSET(#REF!,0,0,COUNT(#REF!),1)</definedName>
    <definedName name="CEC_UVR">OFFSET(#REF!,0,0,COUNT(#REF!),1)</definedName>
    <definedName name="CENSO1964" localSheetId="31">#REF!</definedName>
    <definedName name="CENSO1964" localSheetId="8">#REF!</definedName>
    <definedName name="CENSO1964" localSheetId="25">#REF!</definedName>
    <definedName name="CENSO1964" localSheetId="27">#REF!</definedName>
    <definedName name="CENSO1964" localSheetId="29">#REF!</definedName>
    <definedName name="CENSO1964" localSheetId="40">#REF!</definedName>
    <definedName name="CENSO1964" localSheetId="30">#REF!</definedName>
    <definedName name="CENSO1964" localSheetId="32">#REF!</definedName>
    <definedName name="CENSO1964" localSheetId="33">#REF!</definedName>
    <definedName name="CENSO1964" localSheetId="26">#REF!</definedName>
    <definedName name="CENSO1964" localSheetId="28">#REF!</definedName>
    <definedName name="CENSO1964" localSheetId="41">#REF!</definedName>
    <definedName name="CENSO1964">#REF!</definedName>
    <definedName name="CENSO1973" localSheetId="40">#REF!</definedName>
    <definedName name="CENSO1973" localSheetId="41">#REF!</definedName>
    <definedName name="CENSO1973">#REF!</definedName>
    <definedName name="CENSO1985" localSheetId="40">#REF!</definedName>
    <definedName name="CENSO1985" localSheetId="41">#REF!</definedName>
    <definedName name="CENSO1985">#REF!</definedName>
    <definedName name="cesfna" localSheetId="40">#REF!</definedName>
    <definedName name="cesfna" localSheetId="41">#REF!</definedName>
    <definedName name="cesfna">#REF!</definedName>
    <definedName name="CFD" localSheetId="8" hidden="1">{"'1999'!$A$1:$F$66"}</definedName>
    <definedName name="CFD" localSheetId="82" hidden="1">{"'1999'!$A$1:$F$66"}</definedName>
    <definedName name="CFD" localSheetId="41" hidden="1">{"'1999'!$A$1:$F$66"}</definedName>
    <definedName name="CFD" hidden="1">{"'1999'!$A$1:$F$66"}</definedName>
    <definedName name="CG" localSheetId="40">#REF!</definedName>
    <definedName name="CG" localSheetId="41">#REF!</definedName>
    <definedName name="CG">#REF!</definedName>
    <definedName name="CGperc" localSheetId="40">#REF!</definedName>
    <definedName name="CGperc" localSheetId="41">#REF!</definedName>
    <definedName name="CGperc">#REF!</definedName>
    <definedName name="cgr">#REF!</definedName>
    <definedName name="CHF" localSheetId="40">#REF!</definedName>
    <definedName name="CHF" localSheetId="41">#REF!</definedName>
    <definedName name="CHF">#REF!</definedName>
    <definedName name="CNY" localSheetId="40">#REF!</definedName>
    <definedName name="CNY" localSheetId="41">#REF!</definedName>
    <definedName name="CNY">#REF!</definedName>
    <definedName name="CO">#REF!</definedName>
    <definedName name="COD">#REF!</definedName>
    <definedName name="COD_DEP" localSheetId="40">#REF!</definedName>
    <definedName name="COD_DEP" localSheetId="41">#REF!</definedName>
    <definedName name="COD_DEP">#REF!</definedName>
    <definedName name="COD_MUN" localSheetId="40">#REF!</definedName>
    <definedName name="COD_MUN" localSheetId="41">#REF!</definedName>
    <definedName name="COD_MUN">#REF!</definedName>
    <definedName name="CODEPS" localSheetId="40">#REF!</definedName>
    <definedName name="CODEPS" localSheetId="41">#REF!</definedName>
    <definedName name="CODEPS">#REF!</definedName>
    <definedName name="Codigo" localSheetId="31">#REF!</definedName>
    <definedName name="Codigo" localSheetId="25">#REF!</definedName>
    <definedName name="Codigo" localSheetId="27">#REF!</definedName>
    <definedName name="Codigo" localSheetId="29">#REF!</definedName>
    <definedName name="Codigo" localSheetId="30">#REF!</definedName>
    <definedName name="Codigo" localSheetId="32">#REF!</definedName>
    <definedName name="Codigo" localSheetId="33">#REF!</definedName>
    <definedName name="Codigo" localSheetId="26">#REF!</definedName>
    <definedName name="Codigo" localSheetId="28">#REF!</definedName>
    <definedName name="Codigo" localSheetId="41">#REF!</definedName>
    <definedName name="Codigo">#REF!</definedName>
    <definedName name="Código" localSheetId="41">#REF!</definedName>
    <definedName name="Código">#REF!</definedName>
    <definedName name="CODIGO_DIVIPOLA" localSheetId="31">#REF!</definedName>
    <definedName name="CODIGO_DIVIPOLA" localSheetId="25">#REF!</definedName>
    <definedName name="CODIGO_DIVIPOLA" localSheetId="27">#REF!</definedName>
    <definedName name="CODIGO_DIVIPOLA" localSheetId="29">#REF!</definedName>
    <definedName name="CODIGO_DIVIPOLA" localSheetId="40">#REF!</definedName>
    <definedName name="CODIGO_DIVIPOLA" localSheetId="82">#REF!</definedName>
    <definedName name="CODIGO_DIVIPOLA" localSheetId="30">#REF!</definedName>
    <definedName name="CODIGO_DIVIPOLA" localSheetId="32">#REF!</definedName>
    <definedName name="CODIGO_DIVIPOLA" localSheetId="33">#REF!</definedName>
    <definedName name="CODIGO_DIVIPOLA" localSheetId="26">#REF!</definedName>
    <definedName name="CODIGO_DIVIPOLA" localSheetId="28">#REF!</definedName>
    <definedName name="CODIGO_DIVIPOLA" localSheetId="41">#REF!</definedName>
    <definedName name="CODIGO_DIVIPOLA">#REF!</definedName>
    <definedName name="Código_Vigencia" localSheetId="82">#REF!</definedName>
    <definedName name="Código_Vigencia" localSheetId="41">#REF!</definedName>
    <definedName name="Código_Vigencia">#REF!</definedName>
    <definedName name="Códigos_Homologados" localSheetId="82">#REF!</definedName>
    <definedName name="Códigos_Homologados" localSheetId="41">#REF!</definedName>
    <definedName name="Códigos_Homologados">#REF!</definedName>
    <definedName name="COL">#REF!</definedName>
    <definedName name="COL_MENU" localSheetId="49">#REF!</definedName>
    <definedName name="COL_MENU" localSheetId="168">#REF!</definedName>
    <definedName name="COL_MENU" localSheetId="170">#REF!</definedName>
    <definedName name="COL_MENU" localSheetId="171">#REF!</definedName>
    <definedName name="COL_MENU" localSheetId="8">#REF!</definedName>
    <definedName name="COL_MENU" localSheetId="40">#REF!</definedName>
    <definedName name="COL_MENU" localSheetId="82">#REF!</definedName>
    <definedName name="COL_MENU" localSheetId="41">#REF!</definedName>
    <definedName name="COL_MENU">#REF!</definedName>
    <definedName name="colene" localSheetId="8" hidden="1">{"'1999'!$A$1:$F$66"}</definedName>
    <definedName name="colene" localSheetId="82" hidden="1">{"'1999'!$A$1:$F$66"}</definedName>
    <definedName name="colene" localSheetId="41" hidden="1">{"'1999'!$A$1:$F$66"}</definedName>
    <definedName name="colene" hidden="1">{"'1999'!$A$1:$F$66"}</definedName>
    <definedName name="colo1991" localSheetId="31">#REF!</definedName>
    <definedName name="colo1991" localSheetId="25">#REF!</definedName>
    <definedName name="colo1991" localSheetId="27">#REF!</definedName>
    <definedName name="colo1991" localSheetId="29">#REF!</definedName>
    <definedName name="colo1991" localSheetId="40">#REF!</definedName>
    <definedName name="colo1991" localSheetId="30">#REF!</definedName>
    <definedName name="colo1991" localSheetId="32">#REF!</definedName>
    <definedName name="colo1991" localSheetId="33">#REF!</definedName>
    <definedName name="colo1991" localSheetId="26">#REF!</definedName>
    <definedName name="colo1991" localSheetId="28">#REF!</definedName>
    <definedName name="colo1991" localSheetId="41">#REF!</definedName>
    <definedName name="colo1991">#REF!</definedName>
    <definedName name="coloanual" localSheetId="31">#REF!</definedName>
    <definedName name="coloanual" localSheetId="25">#REF!</definedName>
    <definedName name="coloanual" localSheetId="27">#REF!</definedName>
    <definedName name="coloanual" localSheetId="29">#REF!</definedName>
    <definedName name="coloanual" localSheetId="40">#REF!</definedName>
    <definedName name="coloanual" localSheetId="30">#REF!</definedName>
    <definedName name="coloanual" localSheetId="32">#REF!</definedName>
    <definedName name="coloanual" localSheetId="33">#REF!</definedName>
    <definedName name="coloanual" localSheetId="26">#REF!</definedName>
    <definedName name="coloanual" localSheetId="28">#REF!</definedName>
    <definedName name="coloanual" localSheetId="41">#REF!</definedName>
    <definedName name="coloanual">#REF!</definedName>
    <definedName name="COLOCACIÓNcuadro1" localSheetId="31">#REF!</definedName>
    <definedName name="COLOCACIÓNcuadro1" localSheetId="25">#REF!</definedName>
    <definedName name="COLOCACIÓNcuadro1" localSheetId="27">#REF!</definedName>
    <definedName name="COLOCACIÓNcuadro1" localSheetId="29">#REF!</definedName>
    <definedName name="COLOCACIÓNcuadro1" localSheetId="40">#REF!</definedName>
    <definedName name="COLOCACIÓNcuadro1" localSheetId="30">#REF!</definedName>
    <definedName name="COLOCACIÓNcuadro1" localSheetId="32">#REF!</definedName>
    <definedName name="COLOCACIÓNcuadro1" localSheetId="33">#REF!</definedName>
    <definedName name="COLOCACIÓNcuadro1" localSheetId="26">#REF!</definedName>
    <definedName name="COLOCACIÓNcuadro1" localSheetId="28">#REF!</definedName>
    <definedName name="COLOCACIÓNcuadro1" localSheetId="41">#REF!</definedName>
    <definedName name="COLOCACIÓNcuadro1">#REF!</definedName>
    <definedName name="COLOCACIÓNcuadro2" localSheetId="40">#REF!</definedName>
    <definedName name="COLOCACIÓNcuadro2" localSheetId="41">#REF!</definedName>
    <definedName name="COLOCACIÓNcuadro2">#REF!</definedName>
    <definedName name="Colombia___Summary_Accounts_of_the_Financial_System" localSheetId="40">#N/A</definedName>
    <definedName name="Colombia___Summary_Accounts_of_the_Financial_System" localSheetId="82">#REF!-flow</definedName>
    <definedName name="Colombia___Summary_Accounts_of_the_Financial_System" localSheetId="41">#REF!-flow</definedName>
    <definedName name="Colombia___Summary_Accounts_of_the_Financial_System">#N/A</definedName>
    <definedName name="COLSIS" localSheetId="8">#REF!</definedName>
    <definedName name="COLSIS" localSheetId="41">#REF!</definedName>
    <definedName name="COLSIS">#REF!</definedName>
    <definedName name="colt4" localSheetId="82">#REF!</definedName>
    <definedName name="colt4" localSheetId="41">#REF!</definedName>
    <definedName name="colt4">#REF!</definedName>
    <definedName name="COLUM00PESOS" localSheetId="49">#REF!</definedName>
    <definedName name="COLUM00PESOS" localSheetId="51">#REF!</definedName>
    <definedName name="COLUM00PESOS" localSheetId="52">#REF!</definedName>
    <definedName name="COLUM00PESOS" localSheetId="53">#REF!</definedName>
    <definedName name="COLUM00PESOS" localSheetId="54">#REF!</definedName>
    <definedName name="COLUM00PESOS" localSheetId="56">#REF!</definedName>
    <definedName name="COLUM00PESOS" localSheetId="73">#REF!</definedName>
    <definedName name="COLUM00PESOS" localSheetId="74">#REF!</definedName>
    <definedName name="COLUM00PESOS" localSheetId="75">#REF!</definedName>
    <definedName name="COLUM00PESOS" localSheetId="76">#REF!</definedName>
    <definedName name="COLUM00PESOS" localSheetId="78">#REF!</definedName>
    <definedName name="COLUM00PESOS" localSheetId="168">#REF!</definedName>
    <definedName name="COLUM00PESOS" localSheetId="170">#REF!</definedName>
    <definedName name="COLUM00PESOS" localSheetId="171">#REF!</definedName>
    <definedName name="COLUM00PESOS" localSheetId="31">#REF!</definedName>
    <definedName name="COLUM00PESOS" localSheetId="25">#REF!</definedName>
    <definedName name="COLUM00PESOS" localSheetId="27">#REF!</definedName>
    <definedName name="COLUM00PESOS" localSheetId="29">#REF!</definedName>
    <definedName name="COLUM00PESOS" localSheetId="40">#REF!</definedName>
    <definedName name="COLUM00PESOS" localSheetId="82">#REF!</definedName>
    <definedName name="COLUM00PESOS" localSheetId="30">#REF!</definedName>
    <definedName name="COLUM00PESOS" localSheetId="32">#REF!</definedName>
    <definedName name="COLUM00PESOS" localSheetId="33">#REF!</definedName>
    <definedName name="COLUM00PESOS" localSheetId="26">#REF!</definedName>
    <definedName name="COLUM00PESOS" localSheetId="28">#REF!</definedName>
    <definedName name="COLUM00PESOS" localSheetId="41">#REF!</definedName>
    <definedName name="COLUM00PESOS">#REF!</definedName>
    <definedName name="COLUM00PIB" localSheetId="49">#REF!</definedName>
    <definedName name="COLUM00PIB" localSheetId="51">#REF!</definedName>
    <definedName name="COLUM00PIB" localSheetId="52">#REF!</definedName>
    <definedName name="COLUM00PIB" localSheetId="53">#REF!</definedName>
    <definedName name="COLUM00PIB" localSheetId="54">#REF!</definedName>
    <definedName name="COLUM00PIB" localSheetId="56">#REF!</definedName>
    <definedName name="COLUM00PIB" localSheetId="73">#REF!</definedName>
    <definedName name="COLUM00PIB" localSheetId="74">#REF!</definedName>
    <definedName name="COLUM00PIB" localSheetId="75">#REF!</definedName>
    <definedName name="COLUM00PIB" localSheetId="76">#REF!</definedName>
    <definedName name="COLUM00PIB" localSheetId="78">#REF!</definedName>
    <definedName name="COLUM00PIB" localSheetId="168">#REF!</definedName>
    <definedName name="COLUM00PIB" localSheetId="171">#REF!</definedName>
    <definedName name="COLUM00PIB" localSheetId="31">#REF!</definedName>
    <definedName name="COLUM00PIB" localSheetId="25">#REF!</definedName>
    <definedName name="COLUM00PIB" localSheetId="27">#REF!</definedName>
    <definedName name="COLUM00PIB" localSheetId="29">#REF!</definedName>
    <definedName name="COLUM00PIB" localSheetId="40">#REF!</definedName>
    <definedName name="COLUM00PIB" localSheetId="82">#REF!</definedName>
    <definedName name="COLUM00PIB" localSheetId="30">#REF!</definedName>
    <definedName name="COLUM00PIB" localSheetId="32">#REF!</definedName>
    <definedName name="COLUM00PIB" localSheetId="33">#REF!</definedName>
    <definedName name="COLUM00PIB" localSheetId="26">#REF!</definedName>
    <definedName name="COLUM00PIB" localSheetId="28">#REF!</definedName>
    <definedName name="COLUM00PIB" localSheetId="41">#REF!</definedName>
    <definedName name="COLUM00PIB">#REF!</definedName>
    <definedName name="COLUM01PESOS" localSheetId="51">#REF!</definedName>
    <definedName name="COLUM01PESOS" localSheetId="52">#REF!</definedName>
    <definedName name="COLUM01PESOS" localSheetId="53">#REF!</definedName>
    <definedName name="COLUM01PESOS" localSheetId="54">#REF!</definedName>
    <definedName name="COLUM01PESOS" localSheetId="56">#REF!</definedName>
    <definedName name="COLUM01PESOS" localSheetId="73">#REF!</definedName>
    <definedName name="COLUM01PESOS" localSheetId="74">#REF!</definedName>
    <definedName name="COLUM01PESOS" localSheetId="75">#REF!</definedName>
    <definedName name="COLUM01PESOS" localSheetId="76">#REF!</definedName>
    <definedName name="COLUM01PESOS" localSheetId="78">#REF!</definedName>
    <definedName name="COLUM01PESOS" localSheetId="168">#REF!</definedName>
    <definedName name="COLUM01PESOS" localSheetId="171">#REF!</definedName>
    <definedName name="COLUM01PESOS" localSheetId="31">#REF!</definedName>
    <definedName name="COLUM01PESOS" localSheetId="25">#REF!</definedName>
    <definedName name="COLUM01PESOS" localSheetId="27">#REF!</definedName>
    <definedName name="COLUM01PESOS" localSheetId="29">#REF!</definedName>
    <definedName name="COLUM01PESOS" localSheetId="40">#REF!</definedName>
    <definedName name="COLUM01PESOS" localSheetId="30">#REF!</definedName>
    <definedName name="COLUM01PESOS" localSheetId="32">#REF!</definedName>
    <definedName name="COLUM01PESOS" localSheetId="33">#REF!</definedName>
    <definedName name="COLUM01PESOS" localSheetId="26">#REF!</definedName>
    <definedName name="COLUM01PESOS" localSheetId="28">#REF!</definedName>
    <definedName name="COLUM01PESOS" localSheetId="41">#REF!</definedName>
    <definedName name="COLUM01PESOS">#REF!</definedName>
    <definedName name="COLUM01PIB" localSheetId="51">#REF!</definedName>
    <definedName name="COLUM01PIB" localSheetId="52">#REF!</definedName>
    <definedName name="COLUM01PIB" localSheetId="53">#REF!</definedName>
    <definedName name="COLUM01PIB" localSheetId="54">#REF!</definedName>
    <definedName name="COLUM01PIB" localSheetId="56">#REF!</definedName>
    <definedName name="COLUM01PIB" localSheetId="73">#REF!</definedName>
    <definedName name="COLUM01PIB" localSheetId="74">#REF!</definedName>
    <definedName name="COLUM01PIB" localSheetId="75">#REF!</definedName>
    <definedName name="COLUM01PIB" localSheetId="76">#REF!</definedName>
    <definedName name="COLUM01PIB" localSheetId="78">#REF!</definedName>
    <definedName name="COLUM01PIB" localSheetId="168">#REF!</definedName>
    <definedName name="COLUM01PIB" localSheetId="171">#REF!</definedName>
    <definedName name="COLUM01PIB" localSheetId="40">#REF!</definedName>
    <definedName name="COLUM01PIB" localSheetId="41">#REF!</definedName>
    <definedName name="COLUM01PIB">#REF!</definedName>
    <definedName name="COLUM02PESOS" localSheetId="51">#REF!</definedName>
    <definedName name="COLUM02PESOS" localSheetId="52">#REF!</definedName>
    <definedName name="COLUM02PESOS" localSheetId="53">#REF!</definedName>
    <definedName name="COLUM02PESOS" localSheetId="54">#REF!</definedName>
    <definedName name="COLUM02PESOS" localSheetId="56">#REF!</definedName>
    <definedName name="COLUM02PESOS" localSheetId="73">#REF!</definedName>
    <definedName name="COLUM02PESOS" localSheetId="74">#REF!</definedName>
    <definedName name="COLUM02PESOS" localSheetId="75">#REF!</definedName>
    <definedName name="COLUM02PESOS" localSheetId="76">#REF!</definedName>
    <definedName name="COLUM02PESOS" localSheetId="78">#REF!</definedName>
    <definedName name="COLUM02PESOS" localSheetId="168">#REF!</definedName>
    <definedName name="COLUM02PESOS" localSheetId="171">#REF!</definedName>
    <definedName name="COLUM02PESOS" localSheetId="40">#REF!</definedName>
    <definedName name="COLUM02PESOS" localSheetId="41">#REF!</definedName>
    <definedName name="COLUM02PESOS">#REF!</definedName>
    <definedName name="COLUM02PIB" localSheetId="51">#REF!</definedName>
    <definedName name="COLUM02PIB" localSheetId="52">#REF!</definedName>
    <definedName name="COLUM02PIB" localSheetId="53">#REF!</definedName>
    <definedName name="COLUM02PIB" localSheetId="54">#REF!</definedName>
    <definedName name="COLUM02PIB" localSheetId="56">#REF!</definedName>
    <definedName name="COLUM02PIB" localSheetId="73">#REF!</definedName>
    <definedName name="COLUM02PIB" localSheetId="74">#REF!</definedName>
    <definedName name="COLUM02PIB" localSheetId="75">#REF!</definedName>
    <definedName name="COLUM02PIB" localSheetId="76">#REF!</definedName>
    <definedName name="COLUM02PIB" localSheetId="78">#REF!</definedName>
    <definedName name="COLUM02PIB" localSheetId="168">#REF!</definedName>
    <definedName name="COLUM02PIB" localSheetId="171">#REF!</definedName>
    <definedName name="COLUM02PIB" localSheetId="40">#REF!</definedName>
    <definedName name="COLUM02PIB" localSheetId="41">#REF!</definedName>
    <definedName name="COLUM02PIB">#REF!</definedName>
    <definedName name="COLUM03PESOS" localSheetId="51">#REF!</definedName>
    <definedName name="COLUM03PESOS" localSheetId="52">#REF!</definedName>
    <definedName name="COLUM03PESOS" localSheetId="53">#REF!</definedName>
    <definedName name="COLUM03PESOS" localSheetId="54">#REF!</definedName>
    <definedName name="COLUM03PESOS" localSheetId="56">#REF!</definedName>
    <definedName name="COLUM03PESOS" localSheetId="73">#REF!</definedName>
    <definedName name="COLUM03PESOS" localSheetId="74">#REF!</definedName>
    <definedName name="COLUM03PESOS" localSheetId="75">#REF!</definedName>
    <definedName name="COLUM03PESOS" localSheetId="76">#REF!</definedName>
    <definedName name="COLUM03PESOS" localSheetId="78">#REF!</definedName>
    <definedName name="COLUM03PESOS" localSheetId="168">#REF!</definedName>
    <definedName name="COLUM03PESOS" localSheetId="171">#REF!</definedName>
    <definedName name="COLUM03PESOS" localSheetId="40">#REF!</definedName>
    <definedName name="COLUM03PESOS" localSheetId="41">#REF!</definedName>
    <definedName name="COLUM03PESOS">#REF!</definedName>
    <definedName name="COLUM03PIB" localSheetId="51">#REF!</definedName>
    <definedName name="COLUM03PIB" localSheetId="52">#REF!</definedName>
    <definedName name="COLUM03PIB" localSheetId="53">#REF!</definedName>
    <definedName name="COLUM03PIB" localSheetId="54">#REF!</definedName>
    <definedName name="COLUM03PIB" localSheetId="56">#REF!</definedName>
    <definedName name="COLUM03PIB" localSheetId="73">#REF!</definedName>
    <definedName name="COLUM03PIB" localSheetId="74">#REF!</definedName>
    <definedName name="COLUM03PIB" localSheetId="75">#REF!</definedName>
    <definedName name="COLUM03PIB" localSheetId="76">#REF!</definedName>
    <definedName name="COLUM03PIB" localSheetId="78">#REF!</definedName>
    <definedName name="COLUM03PIB" localSheetId="168">#REF!</definedName>
    <definedName name="COLUM03PIB" localSheetId="171">#REF!</definedName>
    <definedName name="COLUM03PIB" localSheetId="40">#REF!</definedName>
    <definedName name="COLUM03PIB" localSheetId="41">#REF!</definedName>
    <definedName name="COLUM03PIB">#REF!</definedName>
    <definedName name="COLUM04PESOS" localSheetId="51">#REF!</definedName>
    <definedName name="COLUM04PESOS" localSheetId="52">#REF!</definedName>
    <definedName name="COLUM04PESOS" localSheetId="53">#REF!</definedName>
    <definedName name="COLUM04PESOS" localSheetId="54">#REF!</definedName>
    <definedName name="COLUM04PESOS" localSheetId="56">#REF!</definedName>
    <definedName name="COLUM04PESOS" localSheetId="73">#REF!</definedName>
    <definedName name="COLUM04PESOS" localSheetId="74">#REF!</definedName>
    <definedName name="COLUM04PESOS" localSheetId="75">#REF!</definedName>
    <definedName name="COLUM04PESOS" localSheetId="76">#REF!</definedName>
    <definedName name="COLUM04PESOS" localSheetId="78">#REF!</definedName>
    <definedName name="COLUM04PESOS" localSheetId="168">#REF!</definedName>
    <definedName name="COLUM04PESOS" localSheetId="171">#REF!</definedName>
    <definedName name="COLUM04PESOS" localSheetId="40">#REF!</definedName>
    <definedName name="COLUM04PESOS" localSheetId="41">#REF!</definedName>
    <definedName name="COLUM04PESOS">#REF!</definedName>
    <definedName name="COLUM04PIB" localSheetId="51">#REF!</definedName>
    <definedName name="COLUM04PIB" localSheetId="52">#REF!</definedName>
    <definedName name="COLUM04PIB" localSheetId="53">#REF!</definedName>
    <definedName name="COLUM04PIB" localSheetId="54">#REF!</definedName>
    <definedName name="COLUM04PIB" localSheetId="56">#REF!</definedName>
    <definedName name="COLUM04PIB" localSheetId="73">#REF!</definedName>
    <definedName name="COLUM04PIB" localSheetId="74">#REF!</definedName>
    <definedName name="COLUM04PIB" localSheetId="75">#REF!</definedName>
    <definedName name="COLUM04PIB" localSheetId="76">#REF!</definedName>
    <definedName name="COLUM04PIB" localSheetId="78">#REF!</definedName>
    <definedName name="COLUM04PIB" localSheetId="168">#REF!</definedName>
    <definedName name="COLUM04PIB" localSheetId="171">#REF!</definedName>
    <definedName name="COLUM04PIB" localSheetId="40">#REF!</definedName>
    <definedName name="COLUM04PIB" localSheetId="41">#REF!</definedName>
    <definedName name="COLUM04PIB">#REF!</definedName>
    <definedName name="COLUM05PESOS" localSheetId="51">#REF!</definedName>
    <definedName name="COLUM05PESOS" localSheetId="52">#REF!</definedName>
    <definedName name="COLUM05PESOS" localSheetId="53">#REF!</definedName>
    <definedName name="COLUM05PESOS" localSheetId="54">#REF!</definedName>
    <definedName name="COLUM05PESOS" localSheetId="56">#REF!</definedName>
    <definedName name="COLUM05PESOS" localSheetId="73">#REF!</definedName>
    <definedName name="COLUM05PESOS" localSheetId="74">#REF!</definedName>
    <definedName name="COLUM05PESOS" localSheetId="75">#REF!</definedName>
    <definedName name="COLUM05PESOS" localSheetId="76">#REF!</definedName>
    <definedName name="COLUM05PESOS" localSheetId="78">#REF!</definedName>
    <definedName name="COLUM05PESOS" localSheetId="168">#REF!</definedName>
    <definedName name="COLUM05PESOS" localSheetId="171">#REF!</definedName>
    <definedName name="COLUM05PESOS" localSheetId="40">#REF!</definedName>
    <definedName name="COLUM05PESOS" localSheetId="41">#REF!</definedName>
    <definedName name="COLUM05PESOS">#REF!</definedName>
    <definedName name="COLUM05PIB" localSheetId="51">#REF!</definedName>
    <definedName name="COLUM05PIB" localSheetId="52">#REF!</definedName>
    <definedName name="COLUM05PIB" localSheetId="53">#REF!</definedName>
    <definedName name="COLUM05PIB" localSheetId="54">#REF!</definedName>
    <definedName name="COLUM05PIB" localSheetId="56">#REF!</definedName>
    <definedName name="COLUM05PIB" localSheetId="73">#REF!</definedName>
    <definedName name="COLUM05PIB" localSheetId="74">#REF!</definedName>
    <definedName name="COLUM05PIB" localSheetId="75">#REF!</definedName>
    <definedName name="COLUM05PIB" localSheetId="76">#REF!</definedName>
    <definedName name="COLUM05PIB" localSheetId="78">#REF!</definedName>
    <definedName name="COLUM05PIB" localSheetId="168">#REF!</definedName>
    <definedName name="COLUM05PIB" localSheetId="171">#REF!</definedName>
    <definedName name="COLUM05PIB" localSheetId="40">#REF!</definedName>
    <definedName name="COLUM05PIB" localSheetId="41">#REF!</definedName>
    <definedName name="COLUM05PIB">#REF!</definedName>
    <definedName name="COLUM06PESOS" localSheetId="51">#REF!</definedName>
    <definedName name="COLUM06PESOS" localSheetId="52">#REF!</definedName>
    <definedName name="COLUM06PESOS" localSheetId="53">#REF!</definedName>
    <definedName name="COLUM06PESOS" localSheetId="54">#REF!</definedName>
    <definedName name="COLUM06PESOS" localSheetId="56">#REF!</definedName>
    <definedName name="COLUM06PESOS" localSheetId="73">#REF!</definedName>
    <definedName name="COLUM06PESOS" localSheetId="74">#REF!</definedName>
    <definedName name="COLUM06PESOS" localSheetId="75">#REF!</definedName>
    <definedName name="COLUM06PESOS" localSheetId="76">#REF!</definedName>
    <definedName name="COLUM06PESOS" localSheetId="78">#REF!</definedName>
    <definedName name="COLUM06PESOS" localSheetId="168">#REF!</definedName>
    <definedName name="COLUM06PESOS" localSheetId="171">#REF!</definedName>
    <definedName name="COLUM06PESOS" localSheetId="40">#REF!</definedName>
    <definedName name="COLUM06PESOS" localSheetId="41">#REF!</definedName>
    <definedName name="COLUM06PESOS">#REF!</definedName>
    <definedName name="COLUM06PIB" localSheetId="51">#REF!</definedName>
    <definedName name="COLUM06PIB" localSheetId="52">#REF!</definedName>
    <definedName name="COLUM06PIB" localSheetId="53">#REF!</definedName>
    <definedName name="COLUM06PIB" localSheetId="54">#REF!</definedName>
    <definedName name="COLUM06PIB" localSheetId="56">#REF!</definedName>
    <definedName name="COLUM06PIB" localSheetId="73">#REF!</definedName>
    <definedName name="COLUM06PIB" localSheetId="74">#REF!</definedName>
    <definedName name="COLUM06PIB" localSheetId="75">#REF!</definedName>
    <definedName name="COLUM06PIB" localSheetId="76">#REF!</definedName>
    <definedName name="COLUM06PIB" localSheetId="78">#REF!</definedName>
    <definedName name="COLUM06PIB" localSheetId="168">#REF!</definedName>
    <definedName name="COLUM06PIB" localSheetId="171">#REF!</definedName>
    <definedName name="COLUM06PIB" localSheetId="40">#REF!</definedName>
    <definedName name="COLUM06PIB" localSheetId="41">#REF!</definedName>
    <definedName name="COLUM06PIB">#REF!</definedName>
    <definedName name="COLUM07PESOS" localSheetId="51">#REF!</definedName>
    <definedName name="COLUM07PESOS" localSheetId="52">#REF!</definedName>
    <definedName name="COLUM07PESOS" localSheetId="53">#REF!</definedName>
    <definedName name="COLUM07PESOS" localSheetId="54">#REF!</definedName>
    <definedName name="COLUM07PESOS" localSheetId="56">#REF!</definedName>
    <definedName name="COLUM07PESOS" localSheetId="73">#REF!</definedName>
    <definedName name="COLUM07PESOS" localSheetId="74">#REF!</definedName>
    <definedName name="COLUM07PESOS" localSheetId="75">#REF!</definedName>
    <definedName name="COLUM07PESOS" localSheetId="76">#REF!</definedName>
    <definedName name="COLUM07PESOS" localSheetId="78">#REF!</definedName>
    <definedName name="COLUM07PESOS" localSheetId="168">#REF!</definedName>
    <definedName name="COLUM07PESOS" localSheetId="171">#REF!</definedName>
    <definedName name="COLUM07PESOS" localSheetId="40">#REF!</definedName>
    <definedName name="COLUM07PESOS" localSheetId="41">#REF!</definedName>
    <definedName name="COLUM07PESOS">#REF!</definedName>
    <definedName name="COLUM07PIB" localSheetId="51">#REF!</definedName>
    <definedName name="COLUM07PIB" localSheetId="52">#REF!</definedName>
    <definedName name="COLUM07PIB" localSheetId="53">#REF!</definedName>
    <definedName name="COLUM07PIB" localSheetId="54">#REF!</definedName>
    <definedName name="COLUM07PIB" localSheetId="56">#REF!</definedName>
    <definedName name="COLUM07PIB" localSheetId="73">#REF!</definedName>
    <definedName name="COLUM07PIB" localSheetId="74">#REF!</definedName>
    <definedName name="COLUM07PIB" localSheetId="75">#REF!</definedName>
    <definedName name="COLUM07PIB" localSheetId="76">#REF!</definedName>
    <definedName name="COLUM07PIB" localSheetId="78">#REF!</definedName>
    <definedName name="COLUM07PIB" localSheetId="168">#REF!</definedName>
    <definedName name="COLUM07PIB" localSheetId="171">#REF!</definedName>
    <definedName name="COLUM07PIB" localSheetId="40">#REF!</definedName>
    <definedName name="COLUM07PIB" localSheetId="41">#REF!</definedName>
    <definedName name="COLUM07PIB">#REF!</definedName>
    <definedName name="COLUM98PESOS" localSheetId="51">#REF!</definedName>
    <definedName name="COLUM98PESOS" localSheetId="52">#REF!</definedName>
    <definedName name="COLUM98PESOS" localSheetId="53">#REF!</definedName>
    <definedName name="COLUM98PESOS" localSheetId="54">#REF!</definedName>
    <definedName name="COLUM98PESOS" localSheetId="56">#REF!</definedName>
    <definedName name="COLUM98PESOS" localSheetId="73">#REF!</definedName>
    <definedName name="COLUM98PESOS" localSheetId="74">#REF!</definedName>
    <definedName name="COLUM98PESOS" localSheetId="75">#REF!</definedName>
    <definedName name="COLUM98PESOS" localSheetId="76">#REF!</definedName>
    <definedName name="COLUM98PESOS" localSheetId="78">#REF!</definedName>
    <definedName name="COLUM98PESOS" localSheetId="168">#REF!</definedName>
    <definedName name="COLUM98PESOS" localSheetId="171">#REF!</definedName>
    <definedName name="COLUM98PESOS" localSheetId="40">#REF!</definedName>
    <definedName name="COLUM98PESOS" localSheetId="41">#REF!</definedName>
    <definedName name="COLUM98PESOS">#REF!</definedName>
    <definedName name="COLUM98PIB" localSheetId="51">#REF!</definedName>
    <definedName name="COLUM98PIB" localSheetId="52">#REF!</definedName>
    <definedName name="COLUM98PIB" localSheetId="53">#REF!</definedName>
    <definedName name="COLUM98PIB" localSheetId="54">#REF!</definedName>
    <definedName name="COLUM98PIB" localSheetId="56">#REF!</definedName>
    <definedName name="COLUM98PIB" localSheetId="73">#REF!</definedName>
    <definedName name="COLUM98PIB" localSheetId="74">#REF!</definedName>
    <definedName name="COLUM98PIB" localSheetId="75">#REF!</definedName>
    <definedName name="COLUM98PIB" localSheetId="76">#REF!</definedName>
    <definedName name="COLUM98PIB" localSheetId="78">#REF!</definedName>
    <definedName name="COLUM98PIB" localSheetId="168">#REF!</definedName>
    <definedName name="COLUM98PIB" localSheetId="171">#REF!</definedName>
    <definedName name="COLUM98PIB" localSheetId="40">#REF!</definedName>
    <definedName name="COLUM98PIB" localSheetId="41">#REF!</definedName>
    <definedName name="COLUM98PIB">#REF!</definedName>
    <definedName name="COLUM99PESOS" localSheetId="51">#REF!</definedName>
    <definedName name="COLUM99PESOS" localSheetId="52">#REF!</definedName>
    <definedName name="COLUM99PESOS" localSheetId="53">#REF!</definedName>
    <definedName name="COLUM99PESOS" localSheetId="54">#REF!</definedName>
    <definedName name="COLUM99PESOS" localSheetId="56">#REF!</definedName>
    <definedName name="COLUM99PESOS" localSheetId="73">#REF!</definedName>
    <definedName name="COLUM99PESOS" localSheetId="74">#REF!</definedName>
    <definedName name="COLUM99PESOS" localSheetId="75">#REF!</definedName>
    <definedName name="COLUM99PESOS" localSheetId="76">#REF!</definedName>
    <definedName name="COLUM99PESOS" localSheetId="78">#REF!</definedName>
    <definedName name="COLUM99PESOS" localSheetId="168">#REF!</definedName>
    <definedName name="COLUM99PESOS" localSheetId="171">#REF!</definedName>
    <definedName name="COLUM99PESOS" localSheetId="40">#REF!</definedName>
    <definedName name="COLUM99PESOS" localSheetId="41">#REF!</definedName>
    <definedName name="COLUM99PESOS">#REF!</definedName>
    <definedName name="COLUM99PIB" localSheetId="51">#REF!</definedName>
    <definedName name="COLUM99PIB" localSheetId="52">#REF!</definedName>
    <definedName name="COLUM99PIB" localSheetId="53">#REF!</definedName>
    <definedName name="COLUM99PIB" localSheetId="54">#REF!</definedName>
    <definedName name="COLUM99PIB" localSheetId="56">#REF!</definedName>
    <definedName name="COLUM99PIB" localSheetId="73">#REF!</definedName>
    <definedName name="COLUM99PIB" localSheetId="74">#REF!</definedName>
    <definedName name="COLUM99PIB" localSheetId="75">#REF!</definedName>
    <definedName name="COLUM99PIB" localSheetId="76">#REF!</definedName>
    <definedName name="COLUM99PIB" localSheetId="78">#REF!</definedName>
    <definedName name="COLUM99PIB" localSheetId="168">#REF!</definedName>
    <definedName name="COLUM99PIB" localSheetId="171">#REF!</definedName>
    <definedName name="COLUM99PIB" localSheetId="40">#REF!</definedName>
    <definedName name="COLUM99PIB" localSheetId="41">#REF!</definedName>
    <definedName name="COLUM99PIB">#REF!</definedName>
    <definedName name="comfam" localSheetId="40">#REF!</definedName>
    <definedName name="comfam" localSheetId="41">#REF!</definedName>
    <definedName name="comfam">#REF!</definedName>
    <definedName name="Comp_COP">#REF!</definedName>
    <definedName name="Comp_externa">#REF!</definedName>
    <definedName name="Comp_tasa">#REF!</definedName>
    <definedName name="Comp_UVR">#REF!</definedName>
    <definedName name="Comparativas" localSheetId="40">#REF!</definedName>
    <definedName name="Comparativas" localSheetId="41">#REF!</definedName>
    <definedName name="Comparativas">#REF!</definedName>
    <definedName name="Comparativo" localSheetId="31" hidden="1">{#N/A,#N/A,FALSE,"informes"}</definedName>
    <definedName name="Comparativo" localSheetId="8" hidden="1">{#N/A,#N/A,FALSE,"informes"}</definedName>
    <definedName name="Comparativo" localSheetId="25" hidden="1">{#N/A,#N/A,FALSE,"informes"}</definedName>
    <definedName name="Comparativo" localSheetId="27" hidden="1">{#N/A,#N/A,FALSE,"informes"}</definedName>
    <definedName name="Comparativo" localSheetId="29" hidden="1">{#N/A,#N/A,FALSE,"informes"}</definedName>
    <definedName name="Comparativo" localSheetId="40" hidden="1">{#N/A,#N/A,FALSE,"informes"}</definedName>
    <definedName name="Comparativo" localSheetId="82" hidden="1">{#N/A,#N/A,FALSE,"informes"}</definedName>
    <definedName name="Comparativo" localSheetId="30" hidden="1">{#N/A,#N/A,FALSE,"informes"}</definedName>
    <definedName name="Comparativo" localSheetId="32" hidden="1">{#N/A,#N/A,FALSE,"informes"}</definedName>
    <definedName name="Comparativo" localSheetId="33" hidden="1">{#N/A,#N/A,FALSE,"informes"}</definedName>
    <definedName name="Comparativo" localSheetId="26" hidden="1">{#N/A,#N/A,FALSE,"informes"}</definedName>
    <definedName name="Comparativo" localSheetId="28" hidden="1">{#N/A,#N/A,FALSE,"informes"}</definedName>
    <definedName name="Comparativo" localSheetId="41" hidden="1">{#N/A,#N/A,FALSE,"informes"}</definedName>
    <definedName name="Comparativo" hidden="1">{#N/A,#N/A,FALSE,"informes"}</definedName>
    <definedName name="composición" localSheetId="31" hidden="1">{"trimestre",#N/A,FALSE,"TRIMESTRE";"empresa",#N/A,FALSE,"xEMPRESA";"eaab",#N/A,FALSE,"EAAB";"epma",#N/A,FALSE,"EPMA";"emca",#N/A,FALSE,"EMCA"}</definedName>
    <definedName name="composición" localSheetId="8" hidden="1">{"trimestre",#N/A,FALSE,"TRIMESTRE";"empresa",#N/A,FALSE,"xEMPRESA";"eaab",#N/A,FALSE,"EAAB";"epma",#N/A,FALSE,"EPMA";"emca",#N/A,FALSE,"EMCA"}</definedName>
    <definedName name="composición" localSheetId="25" hidden="1">{"trimestre",#N/A,FALSE,"TRIMESTRE";"empresa",#N/A,FALSE,"xEMPRESA";"eaab",#N/A,FALSE,"EAAB";"epma",#N/A,FALSE,"EPMA";"emca",#N/A,FALSE,"EMCA"}</definedName>
    <definedName name="composición" localSheetId="27" hidden="1">{"trimestre",#N/A,FALSE,"TRIMESTRE";"empresa",#N/A,FALSE,"xEMPRESA";"eaab",#N/A,FALSE,"EAAB";"epma",#N/A,FALSE,"EPMA";"emca",#N/A,FALSE,"EMCA"}</definedName>
    <definedName name="composición" localSheetId="29" hidden="1">{"trimestre",#N/A,FALSE,"TRIMESTRE";"empresa",#N/A,FALSE,"xEMPRESA";"eaab",#N/A,FALSE,"EAAB";"epma",#N/A,FALSE,"EPMA";"emca",#N/A,FALSE,"EMCA"}</definedName>
    <definedName name="composición" localSheetId="40" hidden="1">{"trimestre",#N/A,FALSE,"TRIMESTRE";"empresa",#N/A,FALSE,"xEMPRESA";"eaab",#N/A,FALSE,"EAAB";"epma",#N/A,FALSE,"EPMA";"emca",#N/A,FALSE,"EMCA"}</definedName>
    <definedName name="composición" localSheetId="82" hidden="1">{"trimestre",#N/A,FALSE,"TRIMESTRE";"empresa",#N/A,FALSE,"xEMPRESA";"eaab",#N/A,FALSE,"EAAB";"epma",#N/A,FALSE,"EPMA";"emca",#N/A,FALSE,"EMCA"}</definedName>
    <definedName name="composición" localSheetId="30" hidden="1">{"trimestre",#N/A,FALSE,"TRIMESTRE";"empresa",#N/A,FALSE,"xEMPRESA";"eaab",#N/A,FALSE,"EAAB";"epma",#N/A,FALSE,"EPMA";"emca",#N/A,FALSE,"EMCA"}</definedName>
    <definedName name="composición" localSheetId="32" hidden="1">{"trimestre",#N/A,FALSE,"TRIMESTRE";"empresa",#N/A,FALSE,"xEMPRESA";"eaab",#N/A,FALSE,"EAAB";"epma",#N/A,FALSE,"EPMA";"emca",#N/A,FALSE,"EMCA"}</definedName>
    <definedName name="composición" localSheetId="33" hidden="1">{"trimestre",#N/A,FALSE,"TRIMESTRE";"empresa",#N/A,FALSE,"xEMPRESA";"eaab",#N/A,FALSE,"EAAB";"epma",#N/A,FALSE,"EPMA";"emca",#N/A,FALSE,"EMCA"}</definedName>
    <definedName name="composición" localSheetId="26" hidden="1">{"trimestre",#N/A,FALSE,"TRIMESTRE";"empresa",#N/A,FALSE,"xEMPRESA";"eaab",#N/A,FALSE,"EAAB";"epma",#N/A,FALSE,"EPMA";"emca",#N/A,FALSE,"EMCA"}</definedName>
    <definedName name="composición" localSheetId="28" hidden="1">{"trimestre",#N/A,FALSE,"TRIMESTRE";"empresa",#N/A,FALSE,"xEMPRESA";"eaab",#N/A,FALSE,"EAAB";"epma",#N/A,FALSE,"EPMA";"emca",#N/A,FALSE,"EMCA"}</definedName>
    <definedName name="composición" localSheetId="41" hidden="1">{"trimestre",#N/A,FALSE,"TRIMESTRE";"empresa",#N/A,FALSE,"xEMPRESA";"eaab",#N/A,FALSE,"EAAB";"epma",#N/A,FALSE,"EPMA";"emca",#N/A,FALSE,"EMCA"}</definedName>
    <definedName name="composición" hidden="1">{"trimestre",#N/A,FALSE,"TRIMESTRE";"empresa",#N/A,FALSE,"xEMPRESA";"eaab",#N/A,FALSE,"EAAB";"epma",#N/A,FALSE,"EPMA";"emca",#N/A,FALSE,"EMCA"}</definedName>
    <definedName name="COMPOSICION_DEL_PRESUPUESTO_DE_RENTAS_DE_LA_NACION" localSheetId="49">#REF!</definedName>
    <definedName name="COMPOSICION_DEL_PRESUPUESTO_DE_RENTAS_DE_LA_NACION" localSheetId="170">#REF!</definedName>
    <definedName name="COMPOSICION_DEL_PRESUPUESTO_DE_RENTAS_DE_LA_NACION" localSheetId="171">#REF!</definedName>
    <definedName name="COMPOSICION_DEL_PRESUPUESTO_DE_RENTAS_DE_LA_NACION" localSheetId="40">#REF!</definedName>
    <definedName name="COMPOSICION_DEL_PRESUPUESTO_DE_RENTAS_DE_LA_NACION" localSheetId="41">#REF!</definedName>
    <definedName name="COMPOSICION_DEL_PRESUPUESTO_DE_RENTAS_DE_LA_NACION">#REF!</definedName>
    <definedName name="Compromisos" localSheetId="82">#REF!</definedName>
    <definedName name="Compromisos" localSheetId="41">#REF!</definedName>
    <definedName name="Compromisos">#REF!</definedName>
    <definedName name="concate" localSheetId="31">#REF!</definedName>
    <definedName name="concate" localSheetId="25">#REF!</definedName>
    <definedName name="concate" localSheetId="27">#REF!</definedName>
    <definedName name="concate" localSheetId="29">#REF!</definedName>
    <definedName name="concate" localSheetId="30">#REF!</definedName>
    <definedName name="concate" localSheetId="32">#REF!</definedName>
    <definedName name="concate" localSheetId="33">#REF!</definedName>
    <definedName name="concate" localSheetId="26">#REF!</definedName>
    <definedName name="concate" localSheetId="28">#REF!</definedName>
    <definedName name="concate" localSheetId="41">#REF!</definedName>
    <definedName name="concate">#REF!</definedName>
    <definedName name="concejo">#REF!</definedName>
    <definedName name="concejo_fondo">#REF!</definedName>
    <definedName name="CONCENTRACIONESPROPIOS" localSheetId="49" hidden="1">{"empresa",#N/A,FALSE,"xEMPRESA"}</definedName>
    <definedName name="CONCENTRACIONESPROPIOS" localSheetId="50" hidden="1">{"empresa",#N/A,FALSE,"xEMPRESA"}</definedName>
    <definedName name="CONCENTRACIONESPROPIOS" localSheetId="51" hidden="1">{"empresa",#N/A,FALSE,"xEMPRESA"}</definedName>
    <definedName name="CONCENTRACIONESPROPIOS" localSheetId="52" hidden="1">{"empresa",#N/A,FALSE,"xEMPRESA"}</definedName>
    <definedName name="CONCENTRACIONESPROPIOS" localSheetId="53" hidden="1">{"empresa",#N/A,FALSE,"xEMPRESA"}</definedName>
    <definedName name="CONCENTRACIONESPROPIOS" localSheetId="54" hidden="1">{"empresa",#N/A,FALSE,"xEMPRESA"}</definedName>
    <definedName name="CONCENTRACIONESPROPIOS" localSheetId="56" hidden="1">{"empresa",#N/A,FALSE,"xEMPRESA"}</definedName>
    <definedName name="CONCENTRACIONESPROPIOS" localSheetId="72" hidden="1">{"empresa",#N/A,FALSE,"xEMPRESA"}</definedName>
    <definedName name="CONCENTRACIONESPROPIOS" localSheetId="73" hidden="1">{"empresa",#N/A,FALSE,"xEMPRESA"}</definedName>
    <definedName name="CONCENTRACIONESPROPIOS" localSheetId="74" hidden="1">{"empresa",#N/A,FALSE,"xEMPRESA"}</definedName>
    <definedName name="CONCENTRACIONESPROPIOS" localSheetId="75" hidden="1">{"empresa",#N/A,FALSE,"xEMPRESA"}</definedName>
    <definedName name="CONCENTRACIONESPROPIOS" localSheetId="76" hidden="1">{"empresa",#N/A,FALSE,"xEMPRESA"}</definedName>
    <definedName name="CONCENTRACIONESPROPIOS" localSheetId="78" hidden="1">{"empresa",#N/A,FALSE,"xEMPRESA"}</definedName>
    <definedName name="CONCENTRACIONESPROPIOS" localSheetId="31" hidden="1">{"empresa",#N/A,FALSE,"xEMPRESA"}</definedName>
    <definedName name="CONCENTRACIONESPROPIOS" localSheetId="8" hidden="1">{"empresa",#N/A,FALSE,"xEMPRESA"}</definedName>
    <definedName name="CONCENTRACIONESPROPIOS" localSheetId="25" hidden="1">{"empresa",#N/A,FALSE,"xEMPRESA"}</definedName>
    <definedName name="CONCENTRACIONESPROPIOS" localSheetId="27" hidden="1">{"empresa",#N/A,FALSE,"xEMPRESA"}</definedName>
    <definedName name="CONCENTRACIONESPROPIOS" localSheetId="29" hidden="1">{"empresa",#N/A,FALSE,"xEMPRESA"}</definedName>
    <definedName name="CONCENTRACIONESPROPIOS" localSheetId="40" hidden="1">{"empresa",#N/A,FALSE,"xEMPRESA"}</definedName>
    <definedName name="CONCENTRACIONESPROPIOS" localSheetId="82" hidden="1">{"empresa",#N/A,FALSE,"xEMPRESA"}</definedName>
    <definedName name="CONCENTRACIONESPROPIOS" localSheetId="30" hidden="1">{"empresa",#N/A,FALSE,"xEMPRESA"}</definedName>
    <definedName name="CONCENTRACIONESPROPIOS" localSheetId="32" hidden="1">{"empresa",#N/A,FALSE,"xEMPRESA"}</definedName>
    <definedName name="CONCENTRACIONESPROPIOS" localSheetId="33" hidden="1">{"empresa",#N/A,FALSE,"xEMPRESA"}</definedName>
    <definedName name="CONCENTRACIONESPROPIOS" localSheetId="26" hidden="1">{"empresa",#N/A,FALSE,"xEMPRESA"}</definedName>
    <definedName name="CONCENTRACIONESPROPIOS" localSheetId="28" hidden="1">{"empresa",#N/A,FALSE,"xEMPRESA"}</definedName>
    <definedName name="CONCENTRACIONESPROPIOS" localSheetId="41" hidden="1">{"empresa",#N/A,FALSE,"xEMPRESA"}</definedName>
    <definedName name="CONCENTRACIONESPROPIOS" hidden="1">{"empresa",#N/A,FALSE,"xEMPRESA"}</definedName>
    <definedName name="Confis" localSheetId="49">#REF!</definedName>
    <definedName name="Confis" localSheetId="51">#REF!</definedName>
    <definedName name="Confis" localSheetId="52">#REF!</definedName>
    <definedName name="Confis" localSheetId="53">#REF!</definedName>
    <definedName name="Confis" localSheetId="54">#REF!</definedName>
    <definedName name="Confis" localSheetId="56">#REF!</definedName>
    <definedName name="Confis" localSheetId="73">#REF!</definedName>
    <definedName name="Confis" localSheetId="74">#REF!</definedName>
    <definedName name="Confis" localSheetId="75">#REF!</definedName>
    <definedName name="Confis" localSheetId="76">#REF!</definedName>
    <definedName name="Confis" localSheetId="78">#REF!</definedName>
    <definedName name="Confis" localSheetId="168">#REF!</definedName>
    <definedName name="Confis" localSheetId="170">#REF!</definedName>
    <definedName name="Confis" localSheetId="171">#REF!</definedName>
    <definedName name="Confis" localSheetId="8">#REF!</definedName>
    <definedName name="Confis" localSheetId="40">#REF!</definedName>
    <definedName name="Confis" localSheetId="41">#REF!</definedName>
    <definedName name="Confis">#REF!</definedName>
    <definedName name="cons" localSheetId="41">#REF!</definedName>
    <definedName name="cons">#REF!</definedName>
    <definedName name="CONSEJOMINISTROSI" localSheetId="49">#REF!</definedName>
    <definedName name="CONSEJOMINISTROSI" localSheetId="40">#REF!</definedName>
    <definedName name="CONSEJOMINISTROSI" localSheetId="41">#REF!</definedName>
    <definedName name="CONSEJOMINISTROSI">#REF!</definedName>
    <definedName name="consol" localSheetId="168">#REF!</definedName>
    <definedName name="consol" localSheetId="171">#REF!</definedName>
    <definedName name="consol" localSheetId="40">#REF!</definedName>
    <definedName name="consol" localSheetId="41">#REF!</definedName>
    <definedName name="consol">#REF!</definedName>
    <definedName name="CONSOLIDADO" localSheetId="40">#REF!</definedName>
    <definedName name="CONSOLIDADO" localSheetId="41">#REF!</definedName>
    <definedName name="CONSOLIDADO">#REF!</definedName>
    <definedName name="CONST96" localSheetId="41">#REF!</definedName>
    <definedName name="CONST96">#REF!</definedName>
    <definedName name="Consulta1" localSheetId="40">#REF!</definedName>
    <definedName name="Consulta1" localSheetId="82">#REF!</definedName>
    <definedName name="Consulta1" localSheetId="41">#REF!</definedName>
    <definedName name="Consulta1">#REF!</definedName>
    <definedName name="CONTRIBU" localSheetId="40">#REF!</definedName>
    <definedName name="CONTRIBU" localSheetId="41">#REF!</definedName>
    <definedName name="CONTRIBU">#REF!</definedName>
    <definedName name="COP" localSheetId="31">#REF!</definedName>
    <definedName name="COP" localSheetId="25">#REF!</definedName>
    <definedName name="COP" localSheetId="27">#REF!</definedName>
    <definedName name="COP" localSheetId="29">#REF!</definedName>
    <definedName name="COP" localSheetId="40">#REF!</definedName>
    <definedName name="COP" localSheetId="82">#REF!</definedName>
    <definedName name="COP" localSheetId="30">#REF!</definedName>
    <definedName name="COP" localSheetId="32">#REF!</definedName>
    <definedName name="COP" localSheetId="33">#REF!</definedName>
    <definedName name="COP" localSheetId="26">#REF!</definedName>
    <definedName name="COP" localSheetId="28">#REF!</definedName>
    <definedName name="COP" localSheetId="41">#REF!</definedName>
    <definedName name="COP">#REF!</definedName>
    <definedName name="COPIA" localSheetId="31" hidden="1">{"PAGOS DOLARES",#N/A,FALSE,"informes"}</definedName>
    <definedName name="COPIA" localSheetId="8" hidden="1">{"PAGOS DOLARES",#N/A,FALSE,"informes"}</definedName>
    <definedName name="COPIA" localSheetId="25" hidden="1">{"PAGOS DOLARES",#N/A,FALSE,"informes"}</definedName>
    <definedName name="COPIA" localSheetId="27" hidden="1">{"PAGOS DOLARES",#N/A,FALSE,"informes"}</definedName>
    <definedName name="COPIA" localSheetId="29" hidden="1">{"PAGOS DOLARES",#N/A,FALSE,"informes"}</definedName>
    <definedName name="COPIA" localSheetId="40" hidden="1">{"PAGOS DOLARES",#N/A,FALSE,"informes"}</definedName>
    <definedName name="COPIA" localSheetId="82" hidden="1">{"PAGOS DOLARES",#N/A,FALSE,"informes"}</definedName>
    <definedName name="COPIA" localSheetId="30" hidden="1">{"PAGOS DOLARES",#N/A,FALSE,"informes"}</definedName>
    <definedName name="COPIA" localSheetId="32" hidden="1">{"PAGOS DOLARES",#N/A,FALSE,"informes"}</definedName>
    <definedName name="COPIA" localSheetId="33" hidden="1">{"PAGOS DOLARES",#N/A,FALSE,"informes"}</definedName>
    <definedName name="COPIA" localSheetId="26" hidden="1">{"PAGOS DOLARES",#N/A,FALSE,"informes"}</definedName>
    <definedName name="COPIA" localSheetId="28" hidden="1">{"PAGOS DOLARES",#N/A,FALSE,"informes"}</definedName>
    <definedName name="COPIA" localSheetId="41" hidden="1">{"PAGOS DOLARES",#N/A,FALSE,"informes"}</definedName>
    <definedName name="COPIA" hidden="1">{"PAGOS DOLARES",#N/A,FALSE,"informes"}</definedName>
    <definedName name="CORR" localSheetId="8">#REF!</definedName>
    <definedName name="CORR">#REF!</definedName>
    <definedName name="CORTE_UVR" localSheetId="8">OFFSET(#REF!,0,0,COUNT(#REF!),1)</definedName>
    <definedName name="CORTE_UVR">OFFSET(#REF!,0,0,COUNT(#REF!),1)</definedName>
    <definedName name="corto" localSheetId="31">#REF!</definedName>
    <definedName name="corto" localSheetId="8">#REF!</definedName>
    <definedName name="corto" localSheetId="25">#REF!</definedName>
    <definedName name="corto" localSheetId="27">#REF!</definedName>
    <definedName name="corto" localSheetId="29">#REF!</definedName>
    <definedName name="corto" localSheetId="30">#REF!</definedName>
    <definedName name="corto" localSheetId="32">#REF!</definedName>
    <definedName name="corto" localSheetId="33">#REF!</definedName>
    <definedName name="corto" localSheetId="26">#REF!</definedName>
    <definedName name="corto" localSheetId="28">#REF!</definedName>
    <definedName name="corto">#REF!</definedName>
    <definedName name="CostoCP" localSheetId="40">#REF!</definedName>
    <definedName name="CostoCP" localSheetId="41">#REF!</definedName>
    <definedName name="CostoCP">#REF!</definedName>
    <definedName name="Country2019" localSheetId="41">#REF!</definedName>
    <definedName name="Country2019">#REF!</definedName>
    <definedName name="Country2020" localSheetId="41">#REF!</definedName>
    <definedName name="Country2020">#REF!</definedName>
    <definedName name="cp" localSheetId="8" hidden="1">#REF!</definedName>
    <definedName name="cp" localSheetId="40" hidden="1">#REF!</definedName>
    <definedName name="cp" localSheetId="41" hidden="1">#REF!</definedName>
    <definedName name="cp" hidden="1">#REF!</definedName>
    <definedName name="CRBLO00_" localSheetId="49">#REF!</definedName>
    <definedName name="CRBLO00_" localSheetId="51">#REF!</definedName>
    <definedName name="CRBLO00_" localSheetId="52">#REF!</definedName>
    <definedName name="CRBLO00_" localSheetId="53">#REF!</definedName>
    <definedName name="CRBLO00_" localSheetId="54">#REF!</definedName>
    <definedName name="CRBLO00_" localSheetId="56">#REF!</definedName>
    <definedName name="CRBLO00_" localSheetId="73">#REF!</definedName>
    <definedName name="CRBLO00_" localSheetId="74">#REF!</definedName>
    <definedName name="CRBLO00_" localSheetId="75">#REF!</definedName>
    <definedName name="CRBLO00_" localSheetId="76">#REF!</definedName>
    <definedName name="CRBLO00_" localSheetId="78">#REF!</definedName>
    <definedName name="CRBLO00_" localSheetId="168">#REF!</definedName>
    <definedName name="CRBLO00_" localSheetId="171">#REF!</definedName>
    <definedName name="CRBLO00_" localSheetId="31">#REF!</definedName>
    <definedName name="CRBLO00_" localSheetId="25">#REF!</definedName>
    <definedName name="CRBLO00_" localSheetId="27">#REF!</definedName>
    <definedName name="CRBLO00_" localSheetId="29">#REF!</definedName>
    <definedName name="CRBLO00_" localSheetId="40">#REF!</definedName>
    <definedName name="CRBLO00_" localSheetId="82">#REF!</definedName>
    <definedName name="CRBLO00_" localSheetId="30">#REF!</definedName>
    <definedName name="CRBLO00_" localSheetId="32">#REF!</definedName>
    <definedName name="CRBLO00_" localSheetId="33">#REF!</definedName>
    <definedName name="CRBLO00_" localSheetId="26">#REF!</definedName>
    <definedName name="CRBLO00_" localSheetId="28">#REF!</definedName>
    <definedName name="CRBLO00_" localSheetId="41">#REF!</definedName>
    <definedName name="CRBLO00_">#REF!</definedName>
    <definedName name="CRBLO93_" localSheetId="49">#REF!</definedName>
    <definedName name="CRBLO93_" localSheetId="51">#REF!</definedName>
    <definedName name="CRBLO93_" localSheetId="52">#REF!</definedName>
    <definedName name="CRBLO93_" localSheetId="53">#REF!</definedName>
    <definedName name="CRBLO93_" localSheetId="54">#REF!</definedName>
    <definedName name="CRBLO93_" localSheetId="56">#REF!</definedName>
    <definedName name="CRBLO93_" localSheetId="73">#REF!</definedName>
    <definedName name="CRBLO93_" localSheetId="74">#REF!</definedName>
    <definedName name="CRBLO93_" localSheetId="75">#REF!</definedName>
    <definedName name="CRBLO93_" localSheetId="76">#REF!</definedName>
    <definedName name="CRBLO93_" localSheetId="78">#REF!</definedName>
    <definedName name="CRBLO93_" localSheetId="168">#REF!</definedName>
    <definedName name="CRBLO93_" localSheetId="171">#REF!</definedName>
    <definedName name="CRBLO93_" localSheetId="31">#REF!</definedName>
    <definedName name="CRBLO93_" localSheetId="25">#REF!</definedName>
    <definedName name="CRBLO93_" localSheetId="27">#REF!</definedName>
    <definedName name="CRBLO93_" localSheetId="29">#REF!</definedName>
    <definedName name="CRBLO93_" localSheetId="40">#REF!</definedName>
    <definedName name="CRBLO93_" localSheetId="82">#REF!</definedName>
    <definedName name="CRBLO93_" localSheetId="30">#REF!</definedName>
    <definedName name="CRBLO93_" localSheetId="32">#REF!</definedName>
    <definedName name="CRBLO93_" localSheetId="33">#REF!</definedName>
    <definedName name="CRBLO93_" localSheetId="26">#REF!</definedName>
    <definedName name="CRBLO93_" localSheetId="28">#REF!</definedName>
    <definedName name="CRBLO93_" localSheetId="41">#REF!</definedName>
    <definedName name="CRBLO93_">#REF!</definedName>
    <definedName name="CRBLO94_" localSheetId="49">#REF!</definedName>
    <definedName name="CRBLO94_" localSheetId="51">#REF!</definedName>
    <definedName name="CRBLO94_" localSheetId="52">#REF!</definedName>
    <definedName name="CRBLO94_" localSheetId="53">#REF!</definedName>
    <definedName name="CRBLO94_" localSheetId="54">#REF!</definedName>
    <definedName name="CRBLO94_" localSheetId="56">#REF!</definedName>
    <definedName name="CRBLO94_" localSheetId="73">#REF!</definedName>
    <definedName name="CRBLO94_" localSheetId="74">#REF!</definedName>
    <definedName name="CRBLO94_" localSheetId="75">#REF!</definedName>
    <definedName name="CRBLO94_" localSheetId="76">#REF!</definedName>
    <definedName name="CRBLO94_" localSheetId="78">#REF!</definedName>
    <definedName name="CRBLO94_" localSheetId="168">#REF!</definedName>
    <definedName name="CRBLO94_" localSheetId="171">#REF!</definedName>
    <definedName name="CRBLO94_" localSheetId="31">#REF!</definedName>
    <definedName name="CRBLO94_" localSheetId="25">#REF!</definedName>
    <definedName name="CRBLO94_" localSheetId="27">#REF!</definedName>
    <definedName name="CRBLO94_" localSheetId="29">#REF!</definedName>
    <definedName name="CRBLO94_" localSheetId="40">#REF!</definedName>
    <definedName name="CRBLO94_" localSheetId="82">#REF!</definedName>
    <definedName name="CRBLO94_" localSheetId="30">#REF!</definedName>
    <definedName name="CRBLO94_" localSheetId="32">#REF!</definedName>
    <definedName name="CRBLO94_" localSheetId="33">#REF!</definedName>
    <definedName name="CRBLO94_" localSheetId="26">#REF!</definedName>
    <definedName name="CRBLO94_" localSheetId="28">#REF!</definedName>
    <definedName name="CRBLO94_" localSheetId="41">#REF!</definedName>
    <definedName name="CRBLO94_">#REF!</definedName>
    <definedName name="CRBLO95_" localSheetId="51">#REF!</definedName>
    <definedName name="CRBLO95_" localSheetId="52">#REF!</definedName>
    <definedName name="CRBLO95_" localSheetId="53">#REF!</definedName>
    <definedName name="CRBLO95_" localSheetId="54">#REF!</definedName>
    <definedName name="CRBLO95_" localSheetId="56">#REF!</definedName>
    <definedName name="CRBLO95_" localSheetId="73">#REF!</definedName>
    <definedName name="CRBLO95_" localSheetId="74">#REF!</definedName>
    <definedName name="CRBLO95_" localSheetId="75">#REF!</definedName>
    <definedName name="CRBLO95_" localSheetId="76">#REF!</definedName>
    <definedName name="CRBLO95_" localSheetId="78">#REF!</definedName>
    <definedName name="CRBLO95_" localSheetId="168">#REF!</definedName>
    <definedName name="CRBLO95_" localSheetId="171">#REF!</definedName>
    <definedName name="CRBLO95_" localSheetId="40">#REF!</definedName>
    <definedName name="CRBLO95_" localSheetId="41">#REF!</definedName>
    <definedName name="CRBLO95_">#REF!</definedName>
    <definedName name="CRBLO96_" localSheetId="51">#REF!</definedName>
    <definedName name="CRBLO96_" localSheetId="52">#REF!</definedName>
    <definedName name="CRBLO96_" localSheetId="53">#REF!</definedName>
    <definedName name="CRBLO96_" localSheetId="54">#REF!</definedName>
    <definedName name="CRBLO96_" localSheetId="56">#REF!</definedName>
    <definedName name="CRBLO96_" localSheetId="73">#REF!</definedName>
    <definedName name="CRBLO96_" localSheetId="74">#REF!</definedName>
    <definedName name="CRBLO96_" localSheetId="75">#REF!</definedName>
    <definedName name="CRBLO96_" localSheetId="76">#REF!</definedName>
    <definedName name="CRBLO96_" localSheetId="78">#REF!</definedName>
    <definedName name="CRBLO96_" localSheetId="168">#REF!</definedName>
    <definedName name="CRBLO96_" localSheetId="171">#REF!</definedName>
    <definedName name="CRBLO96_" localSheetId="40">#REF!</definedName>
    <definedName name="CRBLO96_" localSheetId="41">#REF!</definedName>
    <definedName name="CRBLO96_">#REF!</definedName>
    <definedName name="CRBLO97_" localSheetId="51">#REF!</definedName>
    <definedName name="CRBLO97_" localSheetId="52">#REF!</definedName>
    <definedName name="CRBLO97_" localSheetId="53">#REF!</definedName>
    <definedName name="CRBLO97_" localSheetId="54">#REF!</definedName>
    <definedName name="CRBLO97_" localSheetId="56">#REF!</definedName>
    <definedName name="CRBLO97_" localSheetId="73">#REF!</definedName>
    <definedName name="CRBLO97_" localSheetId="74">#REF!</definedName>
    <definedName name="CRBLO97_" localSheetId="75">#REF!</definedName>
    <definedName name="CRBLO97_" localSheetId="76">#REF!</definedName>
    <definedName name="CRBLO97_" localSheetId="78">#REF!</definedName>
    <definedName name="CRBLO97_" localSheetId="168">#REF!</definedName>
    <definedName name="CRBLO97_" localSheetId="171">#REF!</definedName>
    <definedName name="CRBLO97_" localSheetId="40">#REF!</definedName>
    <definedName name="CRBLO97_" localSheetId="41">#REF!</definedName>
    <definedName name="CRBLO97_">#REF!</definedName>
    <definedName name="CRBLO98_" localSheetId="51">#REF!</definedName>
    <definedName name="CRBLO98_" localSheetId="52">#REF!</definedName>
    <definedName name="CRBLO98_" localSheetId="53">#REF!</definedName>
    <definedName name="CRBLO98_" localSheetId="54">#REF!</definedName>
    <definedName name="CRBLO98_" localSheetId="56">#REF!</definedName>
    <definedName name="CRBLO98_" localSheetId="73">#REF!</definedName>
    <definedName name="CRBLO98_" localSheetId="74">#REF!</definedName>
    <definedName name="CRBLO98_" localSheetId="75">#REF!</definedName>
    <definedName name="CRBLO98_" localSheetId="76">#REF!</definedName>
    <definedName name="CRBLO98_" localSheetId="78">#REF!</definedName>
    <definedName name="CRBLO98_" localSheetId="168">#REF!</definedName>
    <definedName name="CRBLO98_" localSheetId="171">#REF!</definedName>
    <definedName name="CRBLO98_" localSheetId="40">#REF!</definedName>
    <definedName name="CRBLO98_" localSheetId="41">#REF!</definedName>
    <definedName name="CRBLO98_">#REF!</definedName>
    <definedName name="CRBLO99_" localSheetId="51">#REF!</definedName>
    <definedName name="CRBLO99_" localSheetId="52">#REF!</definedName>
    <definedName name="CRBLO99_" localSheetId="53">#REF!</definedName>
    <definedName name="CRBLO99_" localSheetId="54">#REF!</definedName>
    <definedName name="CRBLO99_" localSheetId="56">#REF!</definedName>
    <definedName name="CRBLO99_" localSheetId="73">#REF!</definedName>
    <definedName name="CRBLO99_" localSheetId="74">#REF!</definedName>
    <definedName name="CRBLO99_" localSheetId="75">#REF!</definedName>
    <definedName name="CRBLO99_" localSheetId="76">#REF!</definedName>
    <definedName name="CRBLO99_" localSheetId="78">#REF!</definedName>
    <definedName name="CRBLO99_" localSheetId="168">#REF!</definedName>
    <definedName name="CRBLO99_" localSheetId="171">#REF!</definedName>
    <definedName name="CRBLO99_" localSheetId="40">#REF!</definedName>
    <definedName name="CRBLO99_" localSheetId="41">#REF!</definedName>
    <definedName name="CRBLO99_">#REF!</definedName>
    <definedName name="CRCOMB00_" localSheetId="51">#REF!</definedName>
    <definedName name="CRCOMB00_" localSheetId="52">#REF!</definedName>
    <definedName name="CRCOMB00_" localSheetId="53">#REF!</definedName>
    <definedName name="CRCOMB00_" localSheetId="54">#REF!</definedName>
    <definedName name="CRCOMB00_" localSheetId="56">#REF!</definedName>
    <definedName name="CRCOMB00_" localSheetId="73">#REF!</definedName>
    <definedName name="CRCOMB00_" localSheetId="74">#REF!</definedName>
    <definedName name="CRCOMB00_" localSheetId="75">#REF!</definedName>
    <definedName name="CRCOMB00_" localSheetId="76">#REF!</definedName>
    <definedName name="CRCOMB00_" localSheetId="78">#REF!</definedName>
    <definedName name="CRCOMB00_" localSheetId="168">#REF!</definedName>
    <definedName name="CRCOMB00_" localSheetId="171">#REF!</definedName>
    <definedName name="CRCOMB00_" localSheetId="40">#REF!</definedName>
    <definedName name="CRCOMB00_" localSheetId="41">#REF!</definedName>
    <definedName name="CRCOMB00_">#REF!</definedName>
    <definedName name="CRCOMB93_" localSheetId="51">#REF!</definedName>
    <definedName name="CRCOMB93_" localSheetId="52">#REF!</definedName>
    <definedName name="CRCOMB93_" localSheetId="53">#REF!</definedName>
    <definedName name="CRCOMB93_" localSheetId="54">#REF!</definedName>
    <definedName name="CRCOMB93_" localSheetId="56">#REF!</definedName>
    <definedName name="CRCOMB93_" localSheetId="73">#REF!</definedName>
    <definedName name="CRCOMB93_" localSheetId="74">#REF!</definedName>
    <definedName name="CRCOMB93_" localSheetId="75">#REF!</definedName>
    <definedName name="CRCOMB93_" localSheetId="76">#REF!</definedName>
    <definedName name="CRCOMB93_" localSheetId="78">#REF!</definedName>
    <definedName name="CRCOMB93_" localSheetId="168">#REF!</definedName>
    <definedName name="CRCOMB93_" localSheetId="171">#REF!</definedName>
    <definedName name="CRCOMB93_" localSheetId="40">#REF!</definedName>
    <definedName name="CRCOMB93_" localSheetId="41">#REF!</definedName>
    <definedName name="CRCOMB93_">#REF!</definedName>
    <definedName name="CRCOMB94_" localSheetId="51">#REF!</definedName>
    <definedName name="CRCOMB94_" localSheetId="52">#REF!</definedName>
    <definedName name="CRCOMB94_" localSheetId="53">#REF!</definedName>
    <definedName name="CRCOMB94_" localSheetId="54">#REF!</definedName>
    <definedName name="CRCOMB94_" localSheetId="56">#REF!</definedName>
    <definedName name="CRCOMB94_" localSheetId="73">#REF!</definedName>
    <definedName name="CRCOMB94_" localSheetId="74">#REF!</definedName>
    <definedName name="CRCOMB94_" localSheetId="75">#REF!</definedName>
    <definedName name="CRCOMB94_" localSheetId="76">#REF!</definedName>
    <definedName name="CRCOMB94_" localSheetId="78">#REF!</definedName>
    <definedName name="CRCOMB94_" localSheetId="168">#REF!</definedName>
    <definedName name="CRCOMB94_" localSheetId="171">#REF!</definedName>
    <definedName name="CRCOMB94_" localSheetId="40">#REF!</definedName>
    <definedName name="CRCOMB94_" localSheetId="41">#REF!</definedName>
    <definedName name="CRCOMB94_">#REF!</definedName>
    <definedName name="CRCOMB95_" localSheetId="51">#REF!</definedName>
    <definedName name="CRCOMB95_" localSheetId="52">#REF!</definedName>
    <definedName name="CRCOMB95_" localSheetId="53">#REF!</definedName>
    <definedName name="CRCOMB95_" localSheetId="54">#REF!</definedName>
    <definedName name="CRCOMB95_" localSheetId="56">#REF!</definedName>
    <definedName name="CRCOMB95_" localSheetId="73">#REF!</definedName>
    <definedName name="CRCOMB95_" localSheetId="74">#REF!</definedName>
    <definedName name="CRCOMB95_" localSheetId="75">#REF!</definedName>
    <definedName name="CRCOMB95_" localSheetId="76">#REF!</definedName>
    <definedName name="CRCOMB95_" localSheetId="78">#REF!</definedName>
    <definedName name="CRCOMB95_" localSheetId="168">#REF!</definedName>
    <definedName name="CRCOMB95_" localSheetId="171">#REF!</definedName>
    <definedName name="CRCOMB95_" localSheetId="40">#REF!</definedName>
    <definedName name="CRCOMB95_" localSheetId="41">#REF!</definedName>
    <definedName name="CRCOMB95_">#REF!</definedName>
    <definedName name="CRCOMB96_" localSheetId="51">#REF!</definedName>
    <definedName name="CRCOMB96_" localSheetId="52">#REF!</definedName>
    <definedName name="CRCOMB96_" localSheetId="53">#REF!</definedName>
    <definedName name="CRCOMB96_" localSheetId="54">#REF!</definedName>
    <definedName name="CRCOMB96_" localSheetId="56">#REF!</definedName>
    <definedName name="CRCOMB96_" localSheetId="73">#REF!</definedName>
    <definedName name="CRCOMB96_" localSheetId="74">#REF!</definedName>
    <definedName name="CRCOMB96_" localSheetId="75">#REF!</definedName>
    <definedName name="CRCOMB96_" localSheetId="76">#REF!</definedName>
    <definedName name="CRCOMB96_" localSheetId="78">#REF!</definedName>
    <definedName name="CRCOMB96_" localSheetId="168">#REF!</definedName>
    <definedName name="CRCOMB96_" localSheetId="171">#REF!</definedName>
    <definedName name="CRCOMB96_" localSheetId="40">#REF!</definedName>
    <definedName name="CRCOMB96_" localSheetId="41">#REF!</definedName>
    <definedName name="CRCOMB96_">#REF!</definedName>
    <definedName name="CRCOMB97_" localSheetId="51">#REF!</definedName>
    <definedName name="CRCOMB97_" localSheetId="52">#REF!</definedName>
    <definedName name="CRCOMB97_" localSheetId="53">#REF!</definedName>
    <definedName name="CRCOMB97_" localSheetId="54">#REF!</definedName>
    <definedName name="CRCOMB97_" localSheetId="56">#REF!</definedName>
    <definedName name="CRCOMB97_" localSheetId="73">#REF!</definedName>
    <definedName name="CRCOMB97_" localSheetId="74">#REF!</definedName>
    <definedName name="CRCOMB97_" localSheetId="75">#REF!</definedName>
    <definedName name="CRCOMB97_" localSheetId="76">#REF!</definedName>
    <definedName name="CRCOMB97_" localSheetId="78">#REF!</definedName>
    <definedName name="CRCOMB97_" localSheetId="168">#REF!</definedName>
    <definedName name="CRCOMB97_" localSheetId="171">#REF!</definedName>
    <definedName name="CRCOMB97_" localSheetId="40">#REF!</definedName>
    <definedName name="CRCOMB97_" localSheetId="41">#REF!</definedName>
    <definedName name="CRCOMB97_">#REF!</definedName>
    <definedName name="CRCOMB98_" localSheetId="51">#REF!</definedName>
    <definedName name="CRCOMB98_" localSheetId="52">#REF!</definedName>
    <definedName name="CRCOMB98_" localSheetId="53">#REF!</definedName>
    <definedName name="CRCOMB98_" localSheetId="54">#REF!</definedName>
    <definedName name="CRCOMB98_" localSheetId="56">#REF!</definedName>
    <definedName name="CRCOMB98_" localSheetId="73">#REF!</definedName>
    <definedName name="CRCOMB98_" localSheetId="74">#REF!</definedName>
    <definedName name="CRCOMB98_" localSheetId="75">#REF!</definedName>
    <definedName name="CRCOMB98_" localSheetId="76">#REF!</definedName>
    <definedName name="CRCOMB98_" localSheetId="78">#REF!</definedName>
    <definedName name="CRCOMB98_" localSheetId="168">#REF!</definedName>
    <definedName name="CRCOMB98_" localSheetId="171">#REF!</definedName>
    <definedName name="CRCOMB98_" localSheetId="40">#REF!</definedName>
    <definedName name="CRCOMB98_" localSheetId="41">#REF!</definedName>
    <definedName name="CRCOMB98_">#REF!</definedName>
    <definedName name="CRCOMB99_" localSheetId="51">#REF!</definedName>
    <definedName name="CRCOMB99_" localSheetId="52">#REF!</definedName>
    <definedName name="CRCOMB99_" localSheetId="53">#REF!</definedName>
    <definedName name="CRCOMB99_" localSheetId="54">#REF!</definedName>
    <definedName name="CRCOMB99_" localSheetId="56">#REF!</definedName>
    <definedName name="CRCOMB99_" localSheetId="73">#REF!</definedName>
    <definedName name="CRCOMB99_" localSheetId="74">#REF!</definedName>
    <definedName name="CRCOMB99_" localSheetId="75">#REF!</definedName>
    <definedName name="CRCOMB99_" localSheetId="76">#REF!</definedName>
    <definedName name="CRCOMB99_" localSheetId="78">#REF!</definedName>
    <definedName name="CRCOMB99_" localSheetId="168">#REF!</definedName>
    <definedName name="CRCOMB99_" localSheetId="171">#REF!</definedName>
    <definedName name="CRCOMB99_" localSheetId="40">#REF!</definedName>
    <definedName name="CRCOMB99_" localSheetId="41">#REF!</definedName>
    <definedName name="CRCOMB99_">#REF!</definedName>
    <definedName name="CRDEM00_" localSheetId="51">#REF!</definedName>
    <definedName name="CRDEM00_" localSheetId="52">#REF!</definedName>
    <definedName name="CRDEM00_" localSheetId="53">#REF!</definedName>
    <definedName name="CRDEM00_" localSheetId="54">#REF!</definedName>
    <definedName name="CRDEM00_" localSheetId="56">#REF!</definedName>
    <definedName name="CRDEM00_" localSheetId="73">#REF!</definedName>
    <definedName name="CRDEM00_" localSheetId="74">#REF!</definedName>
    <definedName name="CRDEM00_" localSheetId="75">#REF!</definedName>
    <definedName name="CRDEM00_" localSheetId="76">#REF!</definedName>
    <definedName name="CRDEM00_" localSheetId="78">#REF!</definedName>
    <definedName name="CRDEM00_" localSheetId="168">#REF!</definedName>
    <definedName name="CRDEM00_" localSheetId="171">#REF!</definedName>
    <definedName name="CRDEM00_" localSheetId="40">#REF!</definedName>
    <definedName name="CRDEM00_" localSheetId="41">#REF!</definedName>
    <definedName name="CRDEM00_">#REF!</definedName>
    <definedName name="CRDEM93_" localSheetId="51">#REF!</definedName>
    <definedName name="CRDEM93_" localSheetId="52">#REF!</definedName>
    <definedName name="CRDEM93_" localSheetId="53">#REF!</definedName>
    <definedName name="CRDEM93_" localSheetId="54">#REF!</definedName>
    <definedName name="CRDEM93_" localSheetId="56">#REF!</definedName>
    <definedName name="CRDEM93_" localSheetId="73">#REF!</definedName>
    <definedName name="CRDEM93_" localSheetId="74">#REF!</definedName>
    <definedName name="CRDEM93_" localSheetId="75">#REF!</definedName>
    <definedName name="CRDEM93_" localSheetId="76">#REF!</definedName>
    <definedName name="CRDEM93_" localSheetId="78">#REF!</definedName>
    <definedName name="CRDEM93_" localSheetId="168">#REF!</definedName>
    <definedName name="CRDEM93_" localSheetId="171">#REF!</definedName>
    <definedName name="CRDEM93_" localSheetId="40">#REF!</definedName>
    <definedName name="CRDEM93_" localSheetId="41">#REF!</definedName>
    <definedName name="CRDEM93_">#REF!</definedName>
    <definedName name="CRDEM94_" localSheetId="51">#REF!</definedName>
    <definedName name="CRDEM94_" localSheetId="52">#REF!</definedName>
    <definedName name="CRDEM94_" localSheetId="53">#REF!</definedName>
    <definedName name="CRDEM94_" localSheetId="54">#REF!</definedName>
    <definedName name="CRDEM94_" localSheetId="56">#REF!</definedName>
    <definedName name="CRDEM94_" localSheetId="73">#REF!</definedName>
    <definedName name="CRDEM94_" localSheetId="74">#REF!</definedName>
    <definedName name="CRDEM94_" localSheetId="75">#REF!</definedName>
    <definedName name="CRDEM94_" localSheetId="76">#REF!</definedName>
    <definedName name="CRDEM94_" localSheetId="78">#REF!</definedName>
    <definedName name="CRDEM94_" localSheetId="168">#REF!</definedName>
    <definedName name="CRDEM94_" localSheetId="171">#REF!</definedName>
    <definedName name="CRDEM94_" localSheetId="40">#REF!</definedName>
    <definedName name="CRDEM94_" localSheetId="41">#REF!</definedName>
    <definedName name="CRDEM94_">#REF!</definedName>
    <definedName name="CRDEM95_" localSheetId="51">#REF!</definedName>
    <definedName name="CRDEM95_" localSheetId="52">#REF!</definedName>
    <definedName name="CRDEM95_" localSheetId="53">#REF!</definedName>
    <definedName name="CRDEM95_" localSheetId="54">#REF!</definedName>
    <definedName name="CRDEM95_" localSheetId="56">#REF!</definedName>
    <definedName name="CRDEM95_" localSheetId="73">#REF!</definedName>
    <definedName name="CRDEM95_" localSheetId="74">#REF!</definedName>
    <definedName name="CRDEM95_" localSheetId="75">#REF!</definedName>
    <definedName name="CRDEM95_" localSheetId="76">#REF!</definedName>
    <definedName name="CRDEM95_" localSheetId="78">#REF!</definedName>
    <definedName name="CRDEM95_" localSheetId="168">#REF!</definedName>
    <definedName name="CRDEM95_" localSheetId="171">#REF!</definedName>
    <definedName name="CRDEM95_" localSheetId="40">#REF!</definedName>
    <definedName name="CRDEM95_" localSheetId="41">#REF!</definedName>
    <definedName name="CRDEM95_">#REF!</definedName>
    <definedName name="CRDEM96_" localSheetId="51">#REF!</definedName>
    <definedName name="CRDEM96_" localSheetId="52">#REF!</definedName>
    <definedName name="CRDEM96_" localSheetId="53">#REF!</definedName>
    <definedName name="CRDEM96_" localSheetId="54">#REF!</definedName>
    <definedName name="CRDEM96_" localSheetId="56">#REF!</definedName>
    <definedName name="CRDEM96_" localSheetId="73">#REF!</definedName>
    <definedName name="CRDEM96_" localSheetId="74">#REF!</definedName>
    <definedName name="CRDEM96_" localSheetId="75">#REF!</definedName>
    <definedName name="CRDEM96_" localSheetId="76">#REF!</definedName>
    <definedName name="CRDEM96_" localSheetId="78">#REF!</definedName>
    <definedName name="CRDEM96_" localSheetId="168">#REF!</definedName>
    <definedName name="CRDEM96_" localSheetId="171">#REF!</definedName>
    <definedName name="CRDEM96_" localSheetId="40">#REF!</definedName>
    <definedName name="CRDEM96_" localSheetId="41">#REF!</definedName>
    <definedName name="CRDEM96_">#REF!</definedName>
    <definedName name="CRDEM97_" localSheetId="51">#REF!</definedName>
    <definedName name="CRDEM97_" localSheetId="52">#REF!</definedName>
    <definedName name="CRDEM97_" localSheetId="53">#REF!</definedName>
    <definedName name="CRDEM97_" localSheetId="54">#REF!</definedName>
    <definedName name="CRDEM97_" localSheetId="56">#REF!</definedName>
    <definedName name="CRDEM97_" localSheetId="73">#REF!</definedName>
    <definedName name="CRDEM97_" localSheetId="74">#REF!</definedName>
    <definedName name="CRDEM97_" localSheetId="75">#REF!</definedName>
    <definedName name="CRDEM97_" localSheetId="76">#REF!</definedName>
    <definedName name="CRDEM97_" localSheetId="78">#REF!</definedName>
    <definedName name="CRDEM97_" localSheetId="168">#REF!</definedName>
    <definedName name="CRDEM97_" localSheetId="171">#REF!</definedName>
    <definedName name="CRDEM97_" localSheetId="40">#REF!</definedName>
    <definedName name="CRDEM97_" localSheetId="41">#REF!</definedName>
    <definedName name="CRDEM97_">#REF!</definedName>
    <definedName name="CRDEM98_" localSheetId="51">#REF!</definedName>
    <definedName name="CRDEM98_" localSheetId="52">#REF!</definedName>
    <definedName name="CRDEM98_" localSheetId="53">#REF!</definedName>
    <definedName name="CRDEM98_" localSheetId="54">#REF!</definedName>
    <definedName name="CRDEM98_" localSheetId="56">#REF!</definedName>
    <definedName name="CRDEM98_" localSheetId="73">#REF!</definedName>
    <definedName name="CRDEM98_" localSheetId="74">#REF!</definedName>
    <definedName name="CRDEM98_" localSheetId="75">#REF!</definedName>
    <definedName name="CRDEM98_" localSheetId="76">#REF!</definedName>
    <definedName name="CRDEM98_" localSheetId="78">#REF!</definedName>
    <definedName name="CRDEM98_" localSheetId="168">#REF!</definedName>
    <definedName name="CRDEM98_" localSheetId="171">#REF!</definedName>
    <definedName name="CRDEM98_" localSheetId="40">#REF!</definedName>
    <definedName name="CRDEM98_" localSheetId="41">#REF!</definedName>
    <definedName name="CRDEM98_">#REF!</definedName>
    <definedName name="CRDEM99_" localSheetId="51">#REF!</definedName>
    <definedName name="CRDEM99_" localSheetId="52">#REF!</definedName>
    <definedName name="CRDEM99_" localSheetId="53">#REF!</definedName>
    <definedName name="CRDEM99_" localSheetId="54">#REF!</definedName>
    <definedName name="CRDEM99_" localSheetId="56">#REF!</definedName>
    <definedName name="CRDEM99_" localSheetId="73">#REF!</definedName>
    <definedName name="CRDEM99_" localSheetId="74">#REF!</definedName>
    <definedName name="CRDEM99_" localSheetId="75">#REF!</definedName>
    <definedName name="CRDEM99_" localSheetId="76">#REF!</definedName>
    <definedName name="CRDEM99_" localSheetId="78">#REF!</definedName>
    <definedName name="CRDEM99_" localSheetId="168">#REF!</definedName>
    <definedName name="CRDEM99_" localSheetId="171">#REF!</definedName>
    <definedName name="CRDEM99_" localSheetId="40">#REF!</definedName>
    <definedName name="CRDEM99_" localSheetId="41">#REF!</definedName>
    <definedName name="CRDEM99_">#REF!</definedName>
    <definedName name="CREACION" localSheetId="31">#REF!</definedName>
    <definedName name="CREACION" localSheetId="29">#REF!</definedName>
    <definedName name="CREACION" localSheetId="30">#REF!</definedName>
    <definedName name="CREACION" localSheetId="32">#REF!</definedName>
    <definedName name="CREACION" localSheetId="33">#REF!</definedName>
    <definedName name="CREACION">#REF!</definedName>
    <definedName name="creacion1" localSheetId="31">#REF!</definedName>
    <definedName name="creacion1" localSheetId="29">#REF!</definedName>
    <definedName name="creacion1" localSheetId="30">#REF!</definedName>
    <definedName name="creacion1" localSheetId="32">#REF!</definedName>
    <definedName name="creacion1" localSheetId="33">#REF!</definedName>
    <definedName name="creacion1">#REF!</definedName>
    <definedName name="crecimiento_sector" localSheetId="41">#REF!</definedName>
    <definedName name="crecimiento_sector">#REF!</definedName>
    <definedName name="credito" localSheetId="82">#REF!</definedName>
    <definedName name="credito" localSheetId="41">#REF!</definedName>
    <definedName name="credito">#REF!</definedName>
    <definedName name="CREE" localSheetId="41">#REF!</definedName>
    <definedName name="CREE">#REF!</definedName>
    <definedName name="CREUF00_" localSheetId="49">#REF!</definedName>
    <definedName name="CREUF00_" localSheetId="51">#REF!</definedName>
    <definedName name="CREUF00_" localSheetId="52">#REF!</definedName>
    <definedName name="CREUF00_" localSheetId="53">#REF!</definedName>
    <definedName name="CREUF00_" localSheetId="54">#REF!</definedName>
    <definedName name="CREUF00_" localSheetId="56">#REF!</definedName>
    <definedName name="CREUF00_" localSheetId="73">#REF!</definedName>
    <definedName name="CREUF00_" localSheetId="74">#REF!</definedName>
    <definedName name="CREUF00_" localSheetId="75">#REF!</definedName>
    <definedName name="CREUF00_" localSheetId="76">#REF!</definedName>
    <definedName name="CREUF00_" localSheetId="78">#REF!</definedName>
    <definedName name="CREUF00_" localSheetId="168">#REF!</definedName>
    <definedName name="CREUF00_" localSheetId="171">#REF!</definedName>
    <definedName name="CREUF00_" localSheetId="31">#REF!</definedName>
    <definedName name="CREUF00_" localSheetId="29">#REF!</definedName>
    <definedName name="CREUF00_" localSheetId="40">#REF!</definedName>
    <definedName name="CREUF00_" localSheetId="82">#REF!</definedName>
    <definedName name="CREUF00_" localSheetId="30">#REF!</definedName>
    <definedName name="CREUF00_" localSheetId="32">#REF!</definedName>
    <definedName name="CREUF00_" localSheetId="33">#REF!</definedName>
    <definedName name="CREUF00_" localSheetId="41">#REF!</definedName>
    <definedName name="CREUF00_">#REF!</definedName>
    <definedName name="CREUF93_" localSheetId="49">#REF!</definedName>
    <definedName name="CREUF93_" localSheetId="51">#REF!</definedName>
    <definedName name="CREUF93_" localSheetId="52">#REF!</definedName>
    <definedName name="CREUF93_" localSheetId="53">#REF!</definedName>
    <definedName name="CREUF93_" localSheetId="54">#REF!</definedName>
    <definedName name="CREUF93_" localSheetId="56">#REF!</definedName>
    <definedName name="CREUF93_" localSheetId="73">#REF!</definedName>
    <definedName name="CREUF93_" localSheetId="74">#REF!</definedName>
    <definedName name="CREUF93_" localSheetId="75">#REF!</definedName>
    <definedName name="CREUF93_" localSheetId="76">#REF!</definedName>
    <definedName name="CREUF93_" localSheetId="78">#REF!</definedName>
    <definedName name="CREUF93_" localSheetId="168">#REF!</definedName>
    <definedName name="CREUF93_" localSheetId="171">#REF!</definedName>
    <definedName name="CREUF93_" localSheetId="31">#REF!</definedName>
    <definedName name="CREUF93_" localSheetId="29">#REF!</definedName>
    <definedName name="CREUF93_" localSheetId="40">#REF!</definedName>
    <definedName name="CREUF93_" localSheetId="82">#REF!</definedName>
    <definedName name="CREUF93_" localSheetId="30">#REF!</definedName>
    <definedName name="CREUF93_" localSheetId="32">#REF!</definedName>
    <definedName name="CREUF93_" localSheetId="33">#REF!</definedName>
    <definedName name="CREUF93_" localSheetId="41">#REF!</definedName>
    <definedName name="CREUF93_">#REF!</definedName>
    <definedName name="CREUF94_" localSheetId="49">#REF!</definedName>
    <definedName name="CREUF94_" localSheetId="51">#REF!</definedName>
    <definedName name="CREUF94_" localSheetId="52">#REF!</definedName>
    <definedName name="CREUF94_" localSheetId="53">#REF!</definedName>
    <definedName name="CREUF94_" localSheetId="54">#REF!</definedName>
    <definedName name="CREUF94_" localSheetId="56">#REF!</definedName>
    <definedName name="CREUF94_" localSheetId="73">#REF!</definedName>
    <definedName name="CREUF94_" localSheetId="74">#REF!</definedName>
    <definedName name="CREUF94_" localSheetId="75">#REF!</definedName>
    <definedName name="CREUF94_" localSheetId="76">#REF!</definedName>
    <definedName name="CREUF94_" localSheetId="78">#REF!</definedName>
    <definedName name="CREUF94_" localSheetId="168">#REF!</definedName>
    <definedName name="CREUF94_" localSheetId="171">#REF!</definedName>
    <definedName name="CREUF94_" localSheetId="40">#REF!</definedName>
    <definedName name="CREUF94_" localSheetId="82">#REF!</definedName>
    <definedName name="CREUF94_" localSheetId="41">#REF!</definedName>
    <definedName name="CREUF94_">#REF!</definedName>
    <definedName name="CREUF95_" localSheetId="51">#REF!</definedName>
    <definedName name="CREUF95_" localSheetId="52">#REF!</definedName>
    <definedName name="CREUF95_" localSheetId="53">#REF!</definedName>
    <definedName name="CREUF95_" localSheetId="54">#REF!</definedName>
    <definedName name="CREUF95_" localSheetId="56">#REF!</definedName>
    <definedName name="CREUF95_" localSheetId="73">#REF!</definedName>
    <definedName name="CREUF95_" localSheetId="74">#REF!</definedName>
    <definedName name="CREUF95_" localSheetId="75">#REF!</definedName>
    <definedName name="CREUF95_" localSheetId="76">#REF!</definedName>
    <definedName name="CREUF95_" localSheetId="78">#REF!</definedName>
    <definedName name="CREUF95_" localSheetId="168">#REF!</definedName>
    <definedName name="CREUF95_" localSheetId="171">#REF!</definedName>
    <definedName name="CREUF95_" localSheetId="40">#REF!</definedName>
    <definedName name="CREUF95_" localSheetId="41">#REF!</definedName>
    <definedName name="CREUF95_">#REF!</definedName>
    <definedName name="CREUF96_" localSheetId="51">#REF!</definedName>
    <definedName name="CREUF96_" localSheetId="52">#REF!</definedName>
    <definedName name="CREUF96_" localSheetId="53">#REF!</definedName>
    <definedName name="CREUF96_" localSheetId="54">#REF!</definedName>
    <definedName name="CREUF96_" localSheetId="56">#REF!</definedName>
    <definedName name="CREUF96_" localSheetId="73">#REF!</definedName>
    <definedName name="CREUF96_" localSheetId="74">#REF!</definedName>
    <definedName name="CREUF96_" localSheetId="75">#REF!</definedName>
    <definedName name="CREUF96_" localSheetId="76">#REF!</definedName>
    <definedName name="CREUF96_" localSheetId="78">#REF!</definedName>
    <definedName name="CREUF96_" localSheetId="168">#REF!</definedName>
    <definedName name="CREUF96_" localSheetId="171">#REF!</definedName>
    <definedName name="CREUF96_" localSheetId="40">#REF!</definedName>
    <definedName name="CREUF96_" localSheetId="41">#REF!</definedName>
    <definedName name="CREUF96_">#REF!</definedName>
    <definedName name="CREUF97_" localSheetId="51">#REF!</definedName>
    <definedName name="CREUF97_" localSheetId="52">#REF!</definedName>
    <definedName name="CREUF97_" localSheetId="53">#REF!</definedName>
    <definedName name="CREUF97_" localSheetId="54">#REF!</definedName>
    <definedName name="CREUF97_" localSheetId="56">#REF!</definedName>
    <definedName name="CREUF97_" localSheetId="73">#REF!</definedName>
    <definedName name="CREUF97_" localSheetId="74">#REF!</definedName>
    <definedName name="CREUF97_" localSheetId="75">#REF!</definedName>
    <definedName name="CREUF97_" localSheetId="76">#REF!</definedName>
    <definedName name="CREUF97_" localSheetId="78">#REF!</definedName>
    <definedName name="CREUF97_" localSheetId="168">#REF!</definedName>
    <definedName name="CREUF97_" localSheetId="171">#REF!</definedName>
    <definedName name="CREUF97_" localSheetId="40">#REF!</definedName>
    <definedName name="CREUF97_" localSheetId="41">#REF!</definedName>
    <definedName name="CREUF97_">#REF!</definedName>
    <definedName name="CREUF98_" localSheetId="51">#REF!</definedName>
    <definedName name="CREUF98_" localSheetId="52">#REF!</definedName>
    <definedName name="CREUF98_" localSheetId="53">#REF!</definedName>
    <definedName name="CREUF98_" localSheetId="54">#REF!</definedName>
    <definedName name="CREUF98_" localSheetId="56">#REF!</definedName>
    <definedName name="CREUF98_" localSheetId="73">#REF!</definedName>
    <definedName name="CREUF98_" localSheetId="74">#REF!</definedName>
    <definedName name="CREUF98_" localSheetId="75">#REF!</definedName>
    <definedName name="CREUF98_" localSheetId="76">#REF!</definedName>
    <definedName name="CREUF98_" localSheetId="78">#REF!</definedName>
    <definedName name="CREUF98_" localSheetId="168">#REF!</definedName>
    <definedName name="CREUF98_" localSheetId="171">#REF!</definedName>
    <definedName name="CREUF98_" localSheetId="40">#REF!</definedName>
    <definedName name="CREUF98_" localSheetId="41">#REF!</definedName>
    <definedName name="CREUF98_">#REF!</definedName>
    <definedName name="CREUF99_" localSheetId="51">#REF!</definedName>
    <definedName name="CREUF99_" localSheetId="52">#REF!</definedName>
    <definedName name="CREUF99_" localSheetId="53">#REF!</definedName>
    <definedName name="CREUF99_" localSheetId="54">#REF!</definedName>
    <definedName name="CREUF99_" localSheetId="56">#REF!</definedName>
    <definedName name="CREUF99_" localSheetId="73">#REF!</definedName>
    <definedName name="CREUF99_" localSheetId="74">#REF!</definedName>
    <definedName name="CREUF99_" localSheetId="75">#REF!</definedName>
    <definedName name="CREUF99_" localSheetId="76">#REF!</definedName>
    <definedName name="CREUF99_" localSheetId="78">#REF!</definedName>
    <definedName name="CREUF99_" localSheetId="168">#REF!</definedName>
    <definedName name="CREUF99_" localSheetId="171">#REF!</definedName>
    <definedName name="CREUF99_" localSheetId="40">#REF!</definedName>
    <definedName name="CREUF99_" localSheetId="41">#REF!</definedName>
    <definedName name="CREUF99_">#REF!</definedName>
    <definedName name="CREXPORT" localSheetId="40">#REF!</definedName>
    <definedName name="CREXPORT" localSheetId="41">#REF!</definedName>
    <definedName name="CREXPORT">#REF!</definedName>
    <definedName name="cruce" localSheetId="51">#REF!</definedName>
    <definedName name="cruce" localSheetId="52">#REF!</definedName>
    <definedName name="cruce" localSheetId="53">#REF!</definedName>
    <definedName name="cruce" localSheetId="54">#REF!</definedName>
    <definedName name="cruce" localSheetId="56">#REF!</definedName>
    <definedName name="cruce" localSheetId="73">#REF!</definedName>
    <definedName name="cruce" localSheetId="74">#REF!</definedName>
    <definedName name="cruce" localSheetId="75">#REF!</definedName>
    <definedName name="cruce" localSheetId="76">#REF!</definedName>
    <definedName name="cruce" localSheetId="78">#REF!</definedName>
    <definedName name="cruce" localSheetId="168">#REF!</definedName>
    <definedName name="cruce" localSheetId="171">#REF!</definedName>
    <definedName name="cruce" localSheetId="40">#REF!</definedName>
    <definedName name="cruce" localSheetId="41">#REF!</definedName>
    <definedName name="cruce">#REF!</definedName>
    <definedName name="CRUCE2" localSheetId="51">#REF!</definedName>
    <definedName name="CRUCE2" localSheetId="52">#REF!</definedName>
    <definedName name="CRUCE2" localSheetId="53">#REF!</definedName>
    <definedName name="CRUCE2" localSheetId="54">#REF!</definedName>
    <definedName name="CRUCE2" localSheetId="56">#REF!</definedName>
    <definedName name="CRUCE2" localSheetId="73">#REF!</definedName>
    <definedName name="CRUCE2" localSheetId="74">#REF!</definedName>
    <definedName name="CRUCE2" localSheetId="75">#REF!</definedName>
    <definedName name="CRUCE2" localSheetId="76">#REF!</definedName>
    <definedName name="CRUCE2" localSheetId="78">#REF!</definedName>
    <definedName name="CRUCE2" localSheetId="168">#REF!</definedName>
    <definedName name="CRUCE2" localSheetId="171">#REF!</definedName>
    <definedName name="CRUCE2" localSheetId="40">#REF!</definedName>
    <definedName name="CRUCE2" localSheetId="41">#REF!</definedName>
    <definedName name="CRUCE2">#REF!</definedName>
    <definedName name="CRUCE3" localSheetId="51">#REF!</definedName>
    <definedName name="CRUCE3" localSheetId="52">#REF!</definedName>
    <definedName name="CRUCE3" localSheetId="53">#REF!</definedName>
    <definedName name="CRUCE3" localSheetId="54">#REF!</definedName>
    <definedName name="CRUCE3" localSheetId="56">#REF!</definedName>
    <definedName name="CRUCE3" localSheetId="73">#REF!</definedName>
    <definedName name="CRUCE3" localSheetId="74">#REF!</definedName>
    <definedName name="CRUCE3" localSheetId="75">#REF!</definedName>
    <definedName name="CRUCE3" localSheetId="76">#REF!</definedName>
    <definedName name="CRUCE3" localSheetId="78">#REF!</definedName>
    <definedName name="CRUCE3" localSheetId="168">#REF!</definedName>
    <definedName name="CRUCE3" localSheetId="171">#REF!</definedName>
    <definedName name="CRUCE3" localSheetId="40">#REF!</definedName>
    <definedName name="CRUCE3" localSheetId="41">#REF!</definedName>
    <definedName name="CRUCE3">#REF!</definedName>
    <definedName name="Cta_Prog" localSheetId="41">#REF!</definedName>
    <definedName name="Cta_Prog">#REF!</definedName>
    <definedName name="CTOOMA00" localSheetId="40">#REF!</definedName>
    <definedName name="CTOOMA00" localSheetId="41">#REF!</definedName>
    <definedName name="CTOOMA00">#REF!</definedName>
    <definedName name="CTOOMA97" localSheetId="40">#REF!</definedName>
    <definedName name="CTOOMA97" localSheetId="41">#REF!</definedName>
    <definedName name="CTOOMA97">#REF!</definedName>
    <definedName name="CTOOMA98" localSheetId="40">#REF!</definedName>
    <definedName name="CTOOMA98" localSheetId="41">#REF!</definedName>
    <definedName name="CTOOMA98">#REF!</definedName>
    <definedName name="CTOOMA99" localSheetId="40">#REF!</definedName>
    <definedName name="CTOOMA99" localSheetId="41">#REF!</definedName>
    <definedName name="CTOOMA99">#REF!</definedName>
    <definedName name="CTOOMV00" localSheetId="40">#REF!</definedName>
    <definedName name="CTOOMV00" localSheetId="41">#REF!</definedName>
    <definedName name="CTOOMV00">#REF!</definedName>
    <definedName name="CTOOMV97" localSheetId="40">#REF!</definedName>
    <definedName name="CTOOMV97" localSheetId="41">#REF!</definedName>
    <definedName name="CTOOMV97">#REF!</definedName>
    <definedName name="CTOOMV98" localSheetId="40">#REF!</definedName>
    <definedName name="CTOOMV98" localSheetId="41">#REF!</definedName>
    <definedName name="CTOOMV98">#REF!</definedName>
    <definedName name="CTOOMV99" localSheetId="40">#REF!</definedName>
    <definedName name="CTOOMV99" localSheetId="41">#REF!</definedName>
    <definedName name="CTOOMV99">#REF!</definedName>
    <definedName name="CUA" localSheetId="168">#REF!</definedName>
    <definedName name="CUA" localSheetId="171">#REF!</definedName>
    <definedName name="CUA" localSheetId="40">#REF!</definedName>
    <definedName name="CUA" localSheetId="41">#REF!</definedName>
    <definedName name="CUA">#REF!</definedName>
    <definedName name="CUA18A" localSheetId="49" hidden="1">{"trimestre",#N/A,FALSE,"TRIMESTRE";"empresa",#N/A,FALSE,"xEMPRESA";"eaab",#N/A,FALSE,"EAAB";"epma",#N/A,FALSE,"EPMA";"emca",#N/A,FALSE,"EMCA"}</definedName>
    <definedName name="CUA18A" localSheetId="50" hidden="1">{"trimestre",#N/A,FALSE,"TRIMESTRE";"empresa",#N/A,FALSE,"xEMPRESA";"eaab",#N/A,FALSE,"EAAB";"epma",#N/A,FALSE,"EPMA";"emca",#N/A,FALSE,"EMCA"}</definedName>
    <definedName name="CUA18A" localSheetId="51" hidden="1">{"trimestre",#N/A,FALSE,"TRIMESTRE";"empresa",#N/A,FALSE,"xEMPRESA";"eaab",#N/A,FALSE,"EAAB";"epma",#N/A,FALSE,"EPMA";"emca",#N/A,FALSE,"EMCA"}</definedName>
    <definedName name="CUA18A" localSheetId="52" hidden="1">{"trimestre",#N/A,FALSE,"TRIMESTRE";"empresa",#N/A,FALSE,"xEMPRESA";"eaab",#N/A,FALSE,"EAAB";"epma",#N/A,FALSE,"EPMA";"emca",#N/A,FALSE,"EMCA"}</definedName>
    <definedName name="CUA18A" localSheetId="53" hidden="1">{"trimestre",#N/A,FALSE,"TRIMESTRE";"empresa",#N/A,FALSE,"xEMPRESA";"eaab",#N/A,FALSE,"EAAB";"epma",#N/A,FALSE,"EPMA";"emca",#N/A,FALSE,"EMCA"}</definedName>
    <definedName name="CUA18A" localSheetId="54" hidden="1">{"trimestre",#N/A,FALSE,"TRIMESTRE";"empresa",#N/A,FALSE,"xEMPRESA";"eaab",#N/A,FALSE,"EAAB";"epma",#N/A,FALSE,"EPMA";"emca",#N/A,FALSE,"EMCA"}</definedName>
    <definedName name="CUA18A" localSheetId="56" hidden="1">{"trimestre",#N/A,FALSE,"TRIMESTRE";"empresa",#N/A,FALSE,"xEMPRESA";"eaab",#N/A,FALSE,"EAAB";"epma",#N/A,FALSE,"EPMA";"emca",#N/A,FALSE,"EMCA"}</definedName>
    <definedName name="CUA18A" localSheetId="72" hidden="1">{"trimestre",#N/A,FALSE,"TRIMESTRE";"empresa",#N/A,FALSE,"xEMPRESA";"eaab",#N/A,FALSE,"EAAB";"epma",#N/A,FALSE,"EPMA";"emca",#N/A,FALSE,"EMCA"}</definedName>
    <definedName name="CUA18A" localSheetId="73" hidden="1">{"trimestre",#N/A,FALSE,"TRIMESTRE";"empresa",#N/A,FALSE,"xEMPRESA";"eaab",#N/A,FALSE,"EAAB";"epma",#N/A,FALSE,"EPMA";"emca",#N/A,FALSE,"EMCA"}</definedName>
    <definedName name="CUA18A" localSheetId="74" hidden="1">{"trimestre",#N/A,FALSE,"TRIMESTRE";"empresa",#N/A,FALSE,"xEMPRESA";"eaab",#N/A,FALSE,"EAAB";"epma",#N/A,FALSE,"EPMA";"emca",#N/A,FALSE,"EMCA"}</definedName>
    <definedName name="CUA18A" localSheetId="75" hidden="1">{"trimestre",#N/A,FALSE,"TRIMESTRE";"empresa",#N/A,FALSE,"xEMPRESA";"eaab",#N/A,FALSE,"EAAB";"epma",#N/A,FALSE,"EPMA";"emca",#N/A,FALSE,"EMCA"}</definedName>
    <definedName name="CUA18A" localSheetId="76" hidden="1">{"trimestre",#N/A,FALSE,"TRIMESTRE";"empresa",#N/A,FALSE,"xEMPRESA";"eaab",#N/A,FALSE,"EAAB";"epma",#N/A,FALSE,"EPMA";"emca",#N/A,FALSE,"EMCA"}</definedName>
    <definedName name="CUA18A" localSheetId="78" hidden="1">{"trimestre",#N/A,FALSE,"TRIMESTRE";"empresa",#N/A,FALSE,"xEMPRESA";"eaab",#N/A,FALSE,"EAAB";"epma",#N/A,FALSE,"EPMA";"emca",#N/A,FALSE,"EMCA"}</definedName>
    <definedName name="CUA18A" localSheetId="170" hidden="1">{"trimestre",#N/A,FALSE,"TRIMESTRE";"empresa",#N/A,FALSE,"xEMPRESA";"eaab",#N/A,FALSE,"EAAB";"epma",#N/A,FALSE,"EPMA";"emca",#N/A,FALSE,"EMCA"}</definedName>
    <definedName name="CUA18A" localSheetId="171" hidden="1">{"trimestre",#N/A,FALSE,"TRIMESTRE";"empresa",#N/A,FALSE,"xEMPRESA";"eaab",#N/A,FALSE,"EAAB";"epma",#N/A,FALSE,"EPMA";"emca",#N/A,FALSE,"EMCA"}</definedName>
    <definedName name="CUA18A" localSheetId="31" hidden="1">{"trimestre",#N/A,FALSE,"TRIMESTRE";"empresa",#N/A,FALSE,"xEMPRESA";"eaab",#N/A,FALSE,"EAAB";"epma",#N/A,FALSE,"EPMA";"emca",#N/A,FALSE,"EMCA"}</definedName>
    <definedName name="CUA18A" localSheetId="8" hidden="1">{"trimestre",#N/A,FALSE,"TRIMESTRE";"empresa",#N/A,FALSE,"xEMPRESA";"eaab",#N/A,FALSE,"EAAB";"epma",#N/A,FALSE,"EPMA";"emca",#N/A,FALSE,"EMCA"}</definedName>
    <definedName name="CUA18A" localSheetId="25" hidden="1">{"trimestre",#N/A,FALSE,"TRIMESTRE";"empresa",#N/A,FALSE,"xEMPRESA";"eaab",#N/A,FALSE,"EAAB";"epma",#N/A,FALSE,"EPMA";"emca",#N/A,FALSE,"EMCA"}</definedName>
    <definedName name="CUA18A" localSheetId="27" hidden="1">{"trimestre",#N/A,FALSE,"TRIMESTRE";"empresa",#N/A,FALSE,"xEMPRESA";"eaab",#N/A,FALSE,"EAAB";"epma",#N/A,FALSE,"EPMA";"emca",#N/A,FALSE,"EMCA"}</definedName>
    <definedName name="CUA18A" localSheetId="29" hidden="1">{"trimestre",#N/A,FALSE,"TRIMESTRE";"empresa",#N/A,FALSE,"xEMPRESA";"eaab",#N/A,FALSE,"EAAB";"epma",#N/A,FALSE,"EPMA";"emca",#N/A,FALSE,"EMCA"}</definedName>
    <definedName name="CUA18A" localSheetId="40" hidden="1">{"trimestre",#N/A,FALSE,"TRIMESTRE";"empresa",#N/A,FALSE,"xEMPRESA";"eaab",#N/A,FALSE,"EAAB";"epma",#N/A,FALSE,"EPMA";"emca",#N/A,FALSE,"EMCA"}</definedName>
    <definedName name="CUA18A" localSheetId="82" hidden="1">{"trimestre",#N/A,FALSE,"TRIMESTRE";"empresa",#N/A,FALSE,"xEMPRESA";"eaab",#N/A,FALSE,"EAAB";"epma",#N/A,FALSE,"EPMA";"emca",#N/A,FALSE,"EMCA"}</definedName>
    <definedName name="CUA18A" localSheetId="30" hidden="1">{"trimestre",#N/A,FALSE,"TRIMESTRE";"empresa",#N/A,FALSE,"xEMPRESA";"eaab",#N/A,FALSE,"EAAB";"epma",#N/A,FALSE,"EPMA";"emca",#N/A,FALSE,"EMCA"}</definedName>
    <definedName name="CUA18A" localSheetId="32" hidden="1">{"trimestre",#N/A,FALSE,"TRIMESTRE";"empresa",#N/A,FALSE,"xEMPRESA";"eaab",#N/A,FALSE,"EAAB";"epma",#N/A,FALSE,"EPMA";"emca",#N/A,FALSE,"EMCA"}</definedName>
    <definedName name="CUA18A" localSheetId="33" hidden="1">{"trimestre",#N/A,FALSE,"TRIMESTRE";"empresa",#N/A,FALSE,"xEMPRESA";"eaab",#N/A,FALSE,"EAAB";"epma",#N/A,FALSE,"EPMA";"emca",#N/A,FALSE,"EMCA"}</definedName>
    <definedName name="CUA18A" localSheetId="26" hidden="1">{"trimestre",#N/A,FALSE,"TRIMESTRE";"empresa",#N/A,FALSE,"xEMPRESA";"eaab",#N/A,FALSE,"EAAB";"epma",#N/A,FALSE,"EPMA";"emca",#N/A,FALSE,"EMCA"}</definedName>
    <definedName name="CUA18A" localSheetId="28" hidden="1">{"trimestre",#N/A,FALSE,"TRIMESTRE";"empresa",#N/A,FALSE,"xEMPRESA";"eaab",#N/A,FALSE,"EAAB";"epma",#N/A,FALSE,"EPMA";"emca",#N/A,FALSE,"EMCA"}</definedName>
    <definedName name="CUA18A" localSheetId="41" hidden="1">{"trimestre",#N/A,FALSE,"TRIMESTRE";"empresa",#N/A,FALSE,"xEMPRESA";"eaab",#N/A,FALSE,"EAAB";"epma",#N/A,FALSE,"EPMA";"emca",#N/A,FALSE,"EMCA"}</definedName>
    <definedName name="CUA18A" hidden="1">{"trimestre",#N/A,FALSE,"TRIMESTRE";"empresa",#N/A,FALSE,"xEMPRESA";"eaab",#N/A,FALSE,"EAAB";"epma",#N/A,FALSE,"EPMA";"emca",#N/A,FALSE,"EMCA"}</definedName>
    <definedName name="cua18b" localSheetId="31" hidden="1">{"trimestre",#N/A,FALSE,"TRIMESTRE";"empresa",#N/A,FALSE,"xEMPRESA";"eaab",#N/A,FALSE,"EAAB";"epma",#N/A,FALSE,"EPMA";"emca",#N/A,FALSE,"EMCA"}</definedName>
    <definedName name="cua18b" localSheetId="8" hidden="1">{"trimestre",#N/A,FALSE,"TRIMESTRE";"empresa",#N/A,FALSE,"xEMPRESA";"eaab",#N/A,FALSE,"EAAB";"epma",#N/A,FALSE,"EPMA";"emca",#N/A,FALSE,"EMCA"}</definedName>
    <definedName name="cua18b" localSheetId="25" hidden="1">{"trimestre",#N/A,FALSE,"TRIMESTRE";"empresa",#N/A,FALSE,"xEMPRESA";"eaab",#N/A,FALSE,"EAAB";"epma",#N/A,FALSE,"EPMA";"emca",#N/A,FALSE,"EMCA"}</definedName>
    <definedName name="cua18b" localSheetId="27" hidden="1">{"trimestre",#N/A,FALSE,"TRIMESTRE";"empresa",#N/A,FALSE,"xEMPRESA";"eaab",#N/A,FALSE,"EAAB";"epma",#N/A,FALSE,"EPMA";"emca",#N/A,FALSE,"EMCA"}</definedName>
    <definedName name="cua18b" localSheetId="29" hidden="1">{"trimestre",#N/A,FALSE,"TRIMESTRE";"empresa",#N/A,FALSE,"xEMPRESA";"eaab",#N/A,FALSE,"EAAB";"epma",#N/A,FALSE,"EPMA";"emca",#N/A,FALSE,"EMCA"}</definedName>
    <definedName name="cua18b" localSheetId="40" hidden="1">{"trimestre",#N/A,FALSE,"TRIMESTRE";"empresa",#N/A,FALSE,"xEMPRESA";"eaab",#N/A,FALSE,"EAAB";"epma",#N/A,FALSE,"EPMA";"emca",#N/A,FALSE,"EMCA"}</definedName>
    <definedName name="cua18b" localSheetId="82" hidden="1">{"trimestre",#N/A,FALSE,"TRIMESTRE";"empresa",#N/A,FALSE,"xEMPRESA";"eaab",#N/A,FALSE,"EAAB";"epma",#N/A,FALSE,"EPMA";"emca",#N/A,FALSE,"EMCA"}</definedName>
    <definedName name="cua18b" localSheetId="30" hidden="1">{"trimestre",#N/A,FALSE,"TRIMESTRE";"empresa",#N/A,FALSE,"xEMPRESA";"eaab",#N/A,FALSE,"EAAB";"epma",#N/A,FALSE,"EPMA";"emca",#N/A,FALSE,"EMCA"}</definedName>
    <definedName name="cua18b" localSheetId="32" hidden="1">{"trimestre",#N/A,FALSE,"TRIMESTRE";"empresa",#N/A,FALSE,"xEMPRESA";"eaab",#N/A,FALSE,"EAAB";"epma",#N/A,FALSE,"EPMA";"emca",#N/A,FALSE,"EMCA"}</definedName>
    <definedName name="cua18b" localSheetId="33" hidden="1">{"trimestre",#N/A,FALSE,"TRIMESTRE";"empresa",#N/A,FALSE,"xEMPRESA";"eaab",#N/A,FALSE,"EAAB";"epma",#N/A,FALSE,"EPMA";"emca",#N/A,FALSE,"EMCA"}</definedName>
    <definedName name="cua18b" localSheetId="26" hidden="1">{"trimestre",#N/A,FALSE,"TRIMESTRE";"empresa",#N/A,FALSE,"xEMPRESA";"eaab",#N/A,FALSE,"EAAB";"epma",#N/A,FALSE,"EPMA";"emca",#N/A,FALSE,"EMCA"}</definedName>
    <definedName name="cua18b" localSheetId="28" hidden="1">{"trimestre",#N/A,FALSE,"TRIMESTRE";"empresa",#N/A,FALSE,"xEMPRESA";"eaab",#N/A,FALSE,"EAAB";"epma",#N/A,FALSE,"EPMA";"emca",#N/A,FALSE,"EMCA"}</definedName>
    <definedName name="cua18b" localSheetId="41" hidden="1">{"trimestre",#N/A,FALSE,"TRIMESTRE";"empresa",#N/A,FALSE,"xEMPRESA";"eaab",#N/A,FALSE,"EAAB";"epma",#N/A,FALSE,"EPMA";"emca",#N/A,FALSE,"EMCA"}</definedName>
    <definedName name="cua18b" hidden="1">{"trimestre",#N/A,FALSE,"TRIMESTRE";"empresa",#N/A,FALSE,"xEMPRESA";"eaab",#N/A,FALSE,"EAAB";"epma",#N/A,FALSE,"EPMA";"emca",#N/A,FALSE,"EMCA"}</definedName>
    <definedName name="Cua1a" localSheetId="49">#REF!</definedName>
    <definedName name="Cua1a" localSheetId="168">#REF!</definedName>
    <definedName name="Cua1a" localSheetId="170">#REF!</definedName>
    <definedName name="Cua1a" localSheetId="171">#REF!</definedName>
    <definedName name="Cua1a" localSheetId="8">#REF!</definedName>
    <definedName name="Cua1a" localSheetId="40">#REF!</definedName>
    <definedName name="Cua1a" localSheetId="39">#REF!</definedName>
    <definedName name="Cua1a" localSheetId="41">#REF!</definedName>
    <definedName name="Cua1a" localSheetId="42">#REF!</definedName>
    <definedName name="Cua1a">#REF!</definedName>
    <definedName name="cua24p" localSheetId="31">#REF!</definedName>
    <definedName name="cua24p" localSheetId="25">#REF!</definedName>
    <definedName name="cua24p" localSheetId="27">#REF!</definedName>
    <definedName name="cua24p" localSheetId="29">#REF!</definedName>
    <definedName name="cua24p" localSheetId="30">#REF!</definedName>
    <definedName name="cua24p" localSheetId="32">#REF!</definedName>
    <definedName name="cua24p" localSheetId="33">#REF!</definedName>
    <definedName name="cua24p" localSheetId="26">#REF!</definedName>
    <definedName name="cua24p" localSheetId="28">#REF!</definedName>
    <definedName name="cua24p" localSheetId="41">#REF!</definedName>
    <definedName name="cua24p">#REF!</definedName>
    <definedName name="cua25p" localSheetId="31">#REF!</definedName>
    <definedName name="cua25p" localSheetId="25">#REF!</definedName>
    <definedName name="cua25p" localSheetId="27">#REF!</definedName>
    <definedName name="cua25p" localSheetId="29">#REF!</definedName>
    <definedName name="cua25p" localSheetId="30">#REF!</definedName>
    <definedName name="cua25p" localSheetId="32">#REF!</definedName>
    <definedName name="cua25p" localSheetId="33">#REF!</definedName>
    <definedName name="cua25p" localSheetId="26">#REF!</definedName>
    <definedName name="cua25p" localSheetId="28">#REF!</definedName>
    <definedName name="cua25p" localSheetId="41">#REF!</definedName>
    <definedName name="cua25p">#REF!</definedName>
    <definedName name="CUADRO" localSheetId="31">#REF!</definedName>
    <definedName name="CUADRO" localSheetId="25">#REF!</definedName>
    <definedName name="CUADRO" localSheetId="27">#REF!</definedName>
    <definedName name="CUADRO" localSheetId="29">#REF!</definedName>
    <definedName name="CUADRO" localSheetId="40">#REF!</definedName>
    <definedName name="Cuadro" localSheetId="82" hidden="1">{"'1999'!$A$1:$F$66"}</definedName>
    <definedName name="CUADRO" localSheetId="30">#REF!</definedName>
    <definedName name="CUADRO" localSheetId="32">#REF!</definedName>
    <definedName name="CUADRO" localSheetId="33">#REF!</definedName>
    <definedName name="CUADRO" localSheetId="26">#REF!</definedName>
    <definedName name="CUADRO" localSheetId="28">#REF!</definedName>
    <definedName name="Cuadro" localSheetId="41" hidden="1">{"'1999'!$A$1:$F$66"}</definedName>
    <definedName name="CUADRO">#REF!</definedName>
    <definedName name="Cuadro_2b1" localSheetId="170">#REF!</definedName>
    <definedName name="Cuadro_2b1" localSheetId="171">#REF!</definedName>
    <definedName name="Cuadro_2b1" localSheetId="40">#REF!</definedName>
    <definedName name="Cuadro_2b1" localSheetId="41">#REF!</definedName>
    <definedName name="Cuadro_2b1">#REF!</definedName>
    <definedName name="Cuadro_5">#N/A</definedName>
    <definedName name="Cuadro_de_Gasolina" localSheetId="49">#REF!</definedName>
    <definedName name="Cuadro_de_Gasolina" localSheetId="170">#REF!</definedName>
    <definedName name="Cuadro_de_Gasolina" localSheetId="171">#REF!</definedName>
    <definedName name="Cuadro_de_Gasolina" localSheetId="40">#REF!</definedName>
    <definedName name="Cuadro_de_Gasolina" localSheetId="41">#REF!</definedName>
    <definedName name="Cuadro_de_Gasolina">#REF!</definedName>
    <definedName name="CUADRO_No._1" localSheetId="49">#REF!</definedName>
    <definedName name="CUADRO_No._1" localSheetId="51">#REF!</definedName>
    <definedName name="CUADRO_No._1" localSheetId="52">#REF!</definedName>
    <definedName name="CUADRO_No._1" localSheetId="53">#REF!</definedName>
    <definedName name="CUADRO_No._1" localSheetId="54">#REF!</definedName>
    <definedName name="CUADRO_No._1" localSheetId="56">#REF!</definedName>
    <definedName name="CUADRO_No._1" localSheetId="73">#REF!</definedName>
    <definedName name="CUADRO_No._1" localSheetId="74">#REF!</definedName>
    <definedName name="CUADRO_No._1" localSheetId="75">#REF!</definedName>
    <definedName name="CUADRO_No._1" localSheetId="76">#REF!</definedName>
    <definedName name="CUADRO_No._1" localSheetId="78">#REF!</definedName>
    <definedName name="CUADRO_No._1" localSheetId="168">#REF!</definedName>
    <definedName name="CUADRO_No._1" localSheetId="170">#REF!</definedName>
    <definedName name="CUADRO_No._1" localSheetId="171">#REF!</definedName>
    <definedName name="CUADRO_No._1" localSheetId="31">#REF!</definedName>
    <definedName name="CUADRO_No._1" localSheetId="25">#REF!</definedName>
    <definedName name="CUADRO_No._1" localSheetId="27">#REF!</definedName>
    <definedName name="CUADRO_No._1" localSheetId="29">#REF!</definedName>
    <definedName name="CUADRO_No._1" localSheetId="40">#REF!</definedName>
    <definedName name="CUADRO_No._1" localSheetId="82">#REF!</definedName>
    <definedName name="CUADRO_No._1" localSheetId="30">#REF!</definedName>
    <definedName name="CUADRO_No._1" localSheetId="32">#REF!</definedName>
    <definedName name="CUADRO_No._1" localSheetId="33">#REF!</definedName>
    <definedName name="CUADRO_No._1" localSheetId="26">#REF!</definedName>
    <definedName name="CUADRO_No._1" localSheetId="28">#REF!</definedName>
    <definedName name="CUADRO_No._1" localSheetId="41">#REF!</definedName>
    <definedName name="CUADRO_No._1">#REF!</definedName>
    <definedName name="CUADRO_No._10" localSheetId="49">#REF!</definedName>
    <definedName name="CUADRO_No._10" localSheetId="51">#REF!</definedName>
    <definedName name="CUADRO_No._10" localSheetId="52">#REF!</definedName>
    <definedName name="CUADRO_No._10" localSheetId="53">#REF!</definedName>
    <definedName name="CUADRO_No._10" localSheetId="54">#REF!</definedName>
    <definedName name="CUADRO_No._10" localSheetId="56">#REF!</definedName>
    <definedName name="CUADRO_No._10" localSheetId="73">#REF!</definedName>
    <definedName name="CUADRO_No._10" localSheetId="74">#REF!</definedName>
    <definedName name="CUADRO_No._10" localSheetId="75">#REF!</definedName>
    <definedName name="CUADRO_No._10" localSheetId="76">#REF!</definedName>
    <definedName name="CUADRO_No._10" localSheetId="78">#REF!</definedName>
    <definedName name="CUADRO_No._10" localSheetId="168">#REF!</definedName>
    <definedName name="CUADRO_No._10" localSheetId="171">#REF!</definedName>
    <definedName name="CUADRO_No._10" localSheetId="31">#REF!</definedName>
    <definedName name="CUADRO_No._10" localSheetId="25">#REF!</definedName>
    <definedName name="CUADRO_No._10" localSheetId="27">#REF!</definedName>
    <definedName name="CUADRO_No._10" localSheetId="29">#REF!</definedName>
    <definedName name="CUADRO_No._10" localSheetId="40">#REF!</definedName>
    <definedName name="CUADRO_No._10" localSheetId="82">#REF!</definedName>
    <definedName name="CUADRO_No._10" localSheetId="30">#REF!</definedName>
    <definedName name="CUADRO_No._10" localSheetId="32">#REF!</definedName>
    <definedName name="CUADRO_No._10" localSheetId="33">#REF!</definedName>
    <definedName name="CUADRO_No._10" localSheetId="26">#REF!</definedName>
    <definedName name="CUADRO_No._10" localSheetId="28">#REF!</definedName>
    <definedName name="CUADRO_No._10" localSheetId="41">#REF!</definedName>
    <definedName name="CUADRO_No._10">#REF!</definedName>
    <definedName name="CUADRO_No._12" localSheetId="49">#REF!</definedName>
    <definedName name="CUADRO_No._12" localSheetId="51">#REF!</definedName>
    <definedName name="CUADRO_No._12" localSheetId="52">#REF!</definedName>
    <definedName name="CUADRO_No._12" localSheetId="53">#REF!</definedName>
    <definedName name="CUADRO_No._12" localSheetId="54">#REF!</definedName>
    <definedName name="CUADRO_No._12" localSheetId="56">#REF!</definedName>
    <definedName name="CUADRO_No._12" localSheetId="73">#REF!</definedName>
    <definedName name="CUADRO_No._12" localSheetId="74">#REF!</definedName>
    <definedName name="CUADRO_No._12" localSheetId="75">#REF!</definedName>
    <definedName name="CUADRO_No._12" localSheetId="76">#REF!</definedName>
    <definedName name="CUADRO_No._12" localSheetId="78">#REF!</definedName>
    <definedName name="CUADRO_No._12" localSheetId="168">#REF!</definedName>
    <definedName name="CUADRO_No._12" localSheetId="171">#REF!</definedName>
    <definedName name="CUADRO_No._12" localSheetId="31">#REF!</definedName>
    <definedName name="CUADRO_No._12" localSheetId="25">#REF!</definedName>
    <definedName name="CUADRO_No._12" localSheetId="27">#REF!</definedName>
    <definedName name="CUADRO_No._12" localSheetId="29">#REF!</definedName>
    <definedName name="CUADRO_No._12" localSheetId="40">#REF!</definedName>
    <definedName name="CUADRO_No._12" localSheetId="82">#REF!</definedName>
    <definedName name="CUADRO_No._12" localSheetId="30">#REF!</definedName>
    <definedName name="CUADRO_No._12" localSheetId="32">#REF!</definedName>
    <definedName name="CUADRO_No._12" localSheetId="33">#REF!</definedName>
    <definedName name="CUADRO_No._12" localSheetId="26">#REF!</definedName>
    <definedName name="CUADRO_No._12" localSheetId="28">#REF!</definedName>
    <definedName name="CUADRO_No._12" localSheetId="41">#REF!</definedName>
    <definedName name="CUADRO_No._12">#REF!</definedName>
    <definedName name="CUADRO_No._13" localSheetId="51">#REF!</definedName>
    <definedName name="CUADRO_No._13" localSheetId="52">#REF!</definedName>
    <definedName name="CUADRO_No._13" localSheetId="53">#REF!</definedName>
    <definedName name="CUADRO_No._13" localSheetId="54">#REF!</definedName>
    <definedName name="CUADRO_No._13" localSheetId="56">#REF!</definedName>
    <definedName name="CUADRO_No._13" localSheetId="73">#REF!</definedName>
    <definedName name="CUADRO_No._13" localSheetId="74">#REF!</definedName>
    <definedName name="CUADRO_No._13" localSheetId="75">#REF!</definedName>
    <definedName name="CUADRO_No._13" localSheetId="76">#REF!</definedName>
    <definedName name="CUADRO_No._13" localSheetId="78">#REF!</definedName>
    <definedName name="CUADRO_No._13" localSheetId="168">#REF!</definedName>
    <definedName name="CUADRO_No._13" localSheetId="171">#REF!</definedName>
    <definedName name="CUADRO_No._13" localSheetId="40">#REF!</definedName>
    <definedName name="CUADRO_No._13" localSheetId="41">#REF!</definedName>
    <definedName name="CUADRO_No._13">#REF!</definedName>
    <definedName name="Cuadro_No._1a" localSheetId="49">#REF!</definedName>
    <definedName name="Cuadro_No._1a" localSheetId="170">#REF!</definedName>
    <definedName name="Cuadro_No._1a" localSheetId="171">#REF!</definedName>
    <definedName name="Cuadro_No._1a" localSheetId="40">#REF!</definedName>
    <definedName name="Cuadro_No._1a" localSheetId="41">#REF!</definedName>
    <definedName name="Cuadro_No._1a">#REF!</definedName>
    <definedName name="Cuadro_No._1b" localSheetId="49">#REF!</definedName>
    <definedName name="Cuadro_No._1b" localSheetId="170">#REF!</definedName>
    <definedName name="Cuadro_No._1b" localSheetId="171">#REF!</definedName>
    <definedName name="Cuadro_No._1b" localSheetId="40">#REF!</definedName>
    <definedName name="Cuadro_No._1b" localSheetId="41">#REF!</definedName>
    <definedName name="Cuadro_No._1b">#REF!</definedName>
    <definedName name="Cuadro_No._1C" localSheetId="49">#REF!</definedName>
    <definedName name="Cuadro_No._1C" localSheetId="170">#REF!</definedName>
    <definedName name="Cuadro_No._1C" localSheetId="171">#REF!</definedName>
    <definedName name="Cuadro_No._1C" localSheetId="40">#REF!</definedName>
    <definedName name="Cuadro_No._1C" localSheetId="41">#REF!</definedName>
    <definedName name="Cuadro_No._1C">#REF!</definedName>
    <definedName name="CUADRO_No._2" localSheetId="49">#REF!</definedName>
    <definedName name="CUADRO_No._2" localSheetId="51">#REF!</definedName>
    <definedName name="CUADRO_No._2" localSheetId="52">#REF!</definedName>
    <definedName name="CUADRO_No._2" localSheetId="53">#REF!</definedName>
    <definedName name="CUADRO_No._2" localSheetId="54">#REF!</definedName>
    <definedName name="CUADRO_No._2" localSheetId="56">#REF!</definedName>
    <definedName name="CUADRO_No._2" localSheetId="73">#REF!</definedName>
    <definedName name="CUADRO_No._2" localSheetId="74">#REF!</definedName>
    <definedName name="CUADRO_No._2" localSheetId="75">#REF!</definedName>
    <definedName name="CUADRO_No._2" localSheetId="76">#REF!</definedName>
    <definedName name="CUADRO_No._2" localSheetId="78">#REF!</definedName>
    <definedName name="CUADRO_No._2" localSheetId="168">#REF!</definedName>
    <definedName name="CUADRO_No._2" localSheetId="170">#REF!</definedName>
    <definedName name="CUADRO_No._2" localSheetId="171">#REF!</definedName>
    <definedName name="CUADRO_No._2" localSheetId="31">#REF!</definedName>
    <definedName name="CUADRO_No._2" localSheetId="25">#REF!</definedName>
    <definedName name="CUADRO_No._2" localSheetId="27">#REF!</definedName>
    <definedName name="CUADRO_No._2" localSheetId="29">#REF!</definedName>
    <definedName name="CUADRO_No._2" localSheetId="40">#REF!</definedName>
    <definedName name="CUADRO_No._2" localSheetId="82">#REF!</definedName>
    <definedName name="CUADRO_No._2" localSheetId="30">#REF!</definedName>
    <definedName name="CUADRO_No._2" localSheetId="32">#REF!</definedName>
    <definedName name="CUADRO_No._2" localSheetId="33">#REF!</definedName>
    <definedName name="CUADRO_No._2" localSheetId="26">#REF!</definedName>
    <definedName name="CUADRO_No._2" localSheetId="28">#REF!</definedName>
    <definedName name="CUADRO_No._2" localSheetId="41">#REF!</definedName>
    <definedName name="CUADRO_No._2">#REF!</definedName>
    <definedName name="CUADRO_No._3" localSheetId="49">#REF!</definedName>
    <definedName name="CUADRO_No._3" localSheetId="51">#REF!</definedName>
    <definedName name="CUADRO_No._3" localSheetId="52">#REF!</definedName>
    <definedName name="CUADRO_No._3" localSheetId="53">#REF!</definedName>
    <definedName name="CUADRO_No._3" localSheetId="54">#REF!</definedName>
    <definedName name="CUADRO_No._3" localSheetId="56">#REF!</definedName>
    <definedName name="CUADRO_No._3" localSheetId="73">#REF!</definedName>
    <definedName name="CUADRO_No._3" localSheetId="74">#REF!</definedName>
    <definedName name="CUADRO_No._3" localSheetId="75">#REF!</definedName>
    <definedName name="CUADRO_No._3" localSheetId="76">#REF!</definedName>
    <definedName name="CUADRO_No._3" localSheetId="78">#REF!</definedName>
    <definedName name="CUADRO_No._3" localSheetId="168">#REF!</definedName>
    <definedName name="CUADRO_No._3" localSheetId="171">#REF!</definedName>
    <definedName name="CUADRO_No._3" localSheetId="31">#REF!</definedName>
    <definedName name="CUADRO_No._3" localSheetId="25">#REF!</definedName>
    <definedName name="CUADRO_No._3" localSheetId="27">#REF!</definedName>
    <definedName name="CUADRO_No._3" localSheetId="29">#REF!</definedName>
    <definedName name="CUADRO_No._3" localSheetId="40">#REF!</definedName>
    <definedName name="CUADRO_No._3" localSheetId="82">#REF!</definedName>
    <definedName name="CUADRO_No._3" localSheetId="30">#REF!</definedName>
    <definedName name="CUADRO_No._3" localSheetId="32">#REF!</definedName>
    <definedName name="CUADRO_No._3" localSheetId="33">#REF!</definedName>
    <definedName name="CUADRO_No._3" localSheetId="26">#REF!</definedName>
    <definedName name="CUADRO_No._3" localSheetId="28">#REF!</definedName>
    <definedName name="CUADRO_No._3" localSheetId="41">#REF!</definedName>
    <definedName name="CUADRO_No._3">#REF!</definedName>
    <definedName name="CUADRO_No._4" localSheetId="49">#REF!</definedName>
    <definedName name="CUADRO_No._4" localSheetId="51">#REF!</definedName>
    <definedName name="CUADRO_No._4" localSheetId="52">#REF!</definedName>
    <definedName name="CUADRO_No._4" localSheetId="53">#REF!</definedName>
    <definedName name="CUADRO_No._4" localSheetId="54">#REF!</definedName>
    <definedName name="CUADRO_No._4" localSheetId="56">#REF!</definedName>
    <definedName name="CUADRO_No._4" localSheetId="73">#REF!</definedName>
    <definedName name="CUADRO_No._4" localSheetId="74">#REF!</definedName>
    <definedName name="CUADRO_No._4" localSheetId="75">#REF!</definedName>
    <definedName name="CUADRO_No._4" localSheetId="76">#REF!</definedName>
    <definedName name="CUADRO_No._4" localSheetId="78">#REF!</definedName>
    <definedName name="CUADRO_No._4" localSheetId="168">#REF!</definedName>
    <definedName name="CUADRO_No._4" localSheetId="171">#REF!</definedName>
    <definedName name="CUADRO_No._4" localSheetId="31">#REF!</definedName>
    <definedName name="CUADRO_No._4" localSheetId="25">#REF!</definedName>
    <definedName name="CUADRO_No._4" localSheetId="27">#REF!</definedName>
    <definedName name="CUADRO_No._4" localSheetId="29">#REF!</definedName>
    <definedName name="CUADRO_No._4" localSheetId="40">#REF!</definedName>
    <definedName name="CUADRO_No._4" localSheetId="82">#REF!</definedName>
    <definedName name="CUADRO_No._4" localSheetId="30">#REF!</definedName>
    <definedName name="CUADRO_No._4" localSheetId="32">#REF!</definedName>
    <definedName name="CUADRO_No._4" localSheetId="33">#REF!</definedName>
    <definedName name="CUADRO_No._4" localSheetId="26">#REF!</definedName>
    <definedName name="CUADRO_No._4" localSheetId="28">#REF!</definedName>
    <definedName name="CUADRO_No._4" localSheetId="41">#REF!</definedName>
    <definedName name="CUADRO_No._4">#REF!</definedName>
    <definedName name="CUADRO_No._5" localSheetId="51">#REF!</definedName>
    <definedName name="CUADRO_No._5" localSheetId="52">#REF!</definedName>
    <definedName name="CUADRO_No._5" localSheetId="53">#REF!</definedName>
    <definedName name="CUADRO_No._5" localSheetId="54">#REF!</definedName>
    <definedName name="CUADRO_No._5" localSheetId="56">#REF!</definedName>
    <definedName name="CUADRO_No._5" localSheetId="73">#REF!</definedName>
    <definedName name="CUADRO_No._5" localSheetId="74">#REF!</definedName>
    <definedName name="CUADRO_No._5" localSheetId="75">#REF!</definedName>
    <definedName name="CUADRO_No._5" localSheetId="76">#REF!</definedName>
    <definedName name="CUADRO_No._5" localSheetId="78">#REF!</definedName>
    <definedName name="CUADRO_No._5" localSheetId="168">#REF!</definedName>
    <definedName name="CUADRO_No._5" localSheetId="171">#REF!</definedName>
    <definedName name="CUADRO_No._5" localSheetId="40">#REF!</definedName>
    <definedName name="CUADRO_No._5" localSheetId="41">#REF!</definedName>
    <definedName name="CUADRO_No._5">#REF!</definedName>
    <definedName name="CUADRO_No._6" localSheetId="51">#REF!</definedName>
    <definedName name="CUADRO_No._6" localSheetId="52">#REF!</definedName>
    <definedName name="CUADRO_No._6" localSheetId="53">#REF!</definedName>
    <definedName name="CUADRO_No._6" localSheetId="54">#REF!</definedName>
    <definedName name="CUADRO_No._6" localSheetId="56">#REF!</definedName>
    <definedName name="CUADRO_No._6" localSheetId="73">#REF!</definedName>
    <definedName name="CUADRO_No._6" localSheetId="74">#REF!</definedName>
    <definedName name="CUADRO_No._6" localSheetId="75">#REF!</definedName>
    <definedName name="CUADRO_No._6" localSheetId="76">#REF!</definedName>
    <definedName name="CUADRO_No._6" localSheetId="78">#REF!</definedName>
    <definedName name="CUADRO_No._6" localSheetId="168">#REF!</definedName>
    <definedName name="CUADRO_No._6" localSheetId="171">#REF!</definedName>
    <definedName name="CUADRO_No._6" localSheetId="40">#REF!</definedName>
    <definedName name="CUADRO_No._6" localSheetId="41">#REF!</definedName>
    <definedName name="CUADRO_No._6">#REF!</definedName>
    <definedName name="CUADRO_No._6A" localSheetId="51">#REF!</definedName>
    <definedName name="CUADRO_No._6A" localSheetId="52">#REF!</definedName>
    <definedName name="CUADRO_No._6A" localSheetId="53">#REF!</definedName>
    <definedName name="CUADRO_No._6A" localSheetId="54">#REF!</definedName>
    <definedName name="CUADRO_No._6A" localSheetId="56">#REF!</definedName>
    <definedName name="CUADRO_No._6A" localSheetId="73">#REF!</definedName>
    <definedName name="CUADRO_No._6A" localSheetId="74">#REF!</definedName>
    <definedName name="CUADRO_No._6A" localSheetId="75">#REF!</definedName>
    <definedName name="CUADRO_No._6A" localSheetId="76">#REF!</definedName>
    <definedName name="CUADRO_No._6A" localSheetId="78">#REF!</definedName>
    <definedName name="CUADRO_No._6A" localSheetId="168">#REF!</definedName>
    <definedName name="CUADRO_No._6A" localSheetId="171">#REF!</definedName>
    <definedName name="CUADRO_No._6A" localSheetId="40">#REF!</definedName>
    <definedName name="CUADRO_No._6A" localSheetId="41">#REF!</definedName>
    <definedName name="CUADRO_No._6A">#REF!</definedName>
    <definedName name="CUADRO_No._7" localSheetId="51">#REF!</definedName>
    <definedName name="CUADRO_No._7" localSheetId="52">#REF!</definedName>
    <definedName name="CUADRO_No._7" localSheetId="53">#REF!</definedName>
    <definedName name="CUADRO_No._7" localSheetId="54">#REF!</definedName>
    <definedName name="CUADRO_No._7" localSheetId="56">#REF!</definedName>
    <definedName name="CUADRO_No._7" localSheetId="73">#REF!</definedName>
    <definedName name="CUADRO_No._7" localSheetId="74">#REF!</definedName>
    <definedName name="CUADRO_No._7" localSheetId="75">#REF!</definedName>
    <definedName name="CUADRO_No._7" localSheetId="76">#REF!</definedName>
    <definedName name="CUADRO_No._7" localSheetId="78">#REF!</definedName>
    <definedName name="CUADRO_No._7" localSheetId="168">#REF!</definedName>
    <definedName name="CUADRO_No._7" localSheetId="171">#REF!</definedName>
    <definedName name="CUADRO_No._7" localSheetId="40">#REF!</definedName>
    <definedName name="CUADRO_No._7" localSheetId="41">#REF!</definedName>
    <definedName name="CUADRO_No._7">#REF!</definedName>
    <definedName name="CUADRO_No._8" localSheetId="51">#REF!</definedName>
    <definedName name="CUADRO_No._8" localSheetId="52">#REF!</definedName>
    <definedName name="CUADRO_No._8" localSheetId="53">#REF!</definedName>
    <definedName name="CUADRO_No._8" localSheetId="54">#REF!</definedName>
    <definedName name="CUADRO_No._8" localSheetId="56">#REF!</definedName>
    <definedName name="CUADRO_No._8" localSheetId="73">#REF!</definedName>
    <definedName name="CUADRO_No._8" localSheetId="74">#REF!</definedName>
    <definedName name="CUADRO_No._8" localSheetId="75">#REF!</definedName>
    <definedName name="CUADRO_No._8" localSheetId="76">#REF!</definedName>
    <definedName name="CUADRO_No._8" localSheetId="78">#REF!</definedName>
    <definedName name="CUADRO_No._8" localSheetId="168">#REF!</definedName>
    <definedName name="CUADRO_No._8" localSheetId="171">#REF!</definedName>
    <definedName name="CUADRO_No._8" localSheetId="40">#REF!</definedName>
    <definedName name="CUADRO_No._8" localSheetId="41">#REF!</definedName>
    <definedName name="CUADRO_No._8">#REF!</definedName>
    <definedName name="CUADRO_No._9" localSheetId="51">#REF!</definedName>
    <definedName name="CUADRO_No._9" localSheetId="52">#REF!</definedName>
    <definedName name="CUADRO_No._9" localSheetId="53">#REF!</definedName>
    <definedName name="CUADRO_No._9" localSheetId="54">#REF!</definedName>
    <definedName name="CUADRO_No._9" localSheetId="56">#REF!</definedName>
    <definedName name="CUADRO_No._9" localSheetId="73">#REF!</definedName>
    <definedName name="CUADRO_No._9" localSheetId="74">#REF!</definedName>
    <definedName name="CUADRO_No._9" localSheetId="75">#REF!</definedName>
    <definedName name="CUADRO_No._9" localSheetId="76">#REF!</definedName>
    <definedName name="CUADRO_No._9" localSheetId="78">#REF!</definedName>
    <definedName name="CUADRO_No._9" localSheetId="168">#REF!</definedName>
    <definedName name="CUADRO_No._9" localSheetId="171">#REF!</definedName>
    <definedName name="CUADRO_No._9" localSheetId="40">#REF!</definedName>
    <definedName name="CUADRO_No._9" localSheetId="41">#REF!</definedName>
    <definedName name="CUADRO_No._9">#REF!</definedName>
    <definedName name="CUADRO_No_9_C" localSheetId="40">#REF!</definedName>
    <definedName name="CUADRO_No_9_C" localSheetId="41">#REF!</definedName>
    <definedName name="CUADRO_No_9_C">#REF!</definedName>
    <definedName name="Cuadro_Transferencias" localSheetId="49">#REF!</definedName>
    <definedName name="Cuadro_Transferencias" localSheetId="170">#REF!</definedName>
    <definedName name="Cuadro_Transferencias" localSheetId="171">#REF!</definedName>
    <definedName name="Cuadro_Transferencias" localSheetId="40">#REF!</definedName>
    <definedName name="Cuadro_Transferencias" localSheetId="41">#REF!</definedName>
    <definedName name="Cuadro_Transferencias">#REF!</definedName>
    <definedName name="Cuadro1" localSheetId="168">#REF!</definedName>
    <definedName name="Cuadro1" localSheetId="170">#REF!</definedName>
    <definedName name="Cuadro1" localSheetId="171">#REF!</definedName>
    <definedName name="CUADRO1" localSheetId="31">#REF!</definedName>
    <definedName name="CUADRO1" localSheetId="25">#REF!</definedName>
    <definedName name="CUADRO1" localSheetId="27">#REF!</definedName>
    <definedName name="CUADRO1" localSheetId="29">#REF!</definedName>
    <definedName name="CUADRO1" localSheetId="40">#REF!</definedName>
    <definedName name="CUADRO1" localSheetId="30">#REF!</definedName>
    <definedName name="CUADRO1" localSheetId="32">#REF!</definedName>
    <definedName name="CUADRO1" localSheetId="33">#REF!</definedName>
    <definedName name="CUADRO1" localSheetId="26">#REF!</definedName>
    <definedName name="CUADRO1" localSheetId="28">#REF!</definedName>
    <definedName name="cuadro1" localSheetId="41">#REF!</definedName>
    <definedName name="CUADRO1">#REF!</definedName>
    <definedName name="CUADRO10" localSheetId="31">#REF!</definedName>
    <definedName name="CUADRO10" localSheetId="25">#REF!</definedName>
    <definedName name="CUADRO10" localSheetId="27">#REF!</definedName>
    <definedName name="CUADRO10" localSheetId="29">#REF!</definedName>
    <definedName name="CUADRO10" localSheetId="30">#REF!</definedName>
    <definedName name="CUADRO10" localSheetId="32">#REF!</definedName>
    <definedName name="CUADRO10" localSheetId="33">#REF!</definedName>
    <definedName name="CUADRO10" localSheetId="26">#REF!</definedName>
    <definedName name="CUADRO10" localSheetId="28">#REF!</definedName>
    <definedName name="CUADRO10" localSheetId="41">#REF!</definedName>
    <definedName name="CUADRO10">#REF!</definedName>
    <definedName name="CUADRO11" localSheetId="31">#REF!</definedName>
    <definedName name="CUADRO11" localSheetId="25">#REF!</definedName>
    <definedName name="CUADRO11" localSheetId="27">#REF!</definedName>
    <definedName name="CUADRO11" localSheetId="29">#REF!</definedName>
    <definedName name="CUADRO11" localSheetId="30">#REF!</definedName>
    <definedName name="CUADRO11" localSheetId="32">#REF!</definedName>
    <definedName name="CUADRO11" localSheetId="33">#REF!</definedName>
    <definedName name="CUADRO11" localSheetId="26">#REF!</definedName>
    <definedName name="CUADRO11" localSheetId="28">#REF!</definedName>
    <definedName name="CUADRO11" localSheetId="41">#REF!</definedName>
    <definedName name="CUADRO11">#REF!</definedName>
    <definedName name="CUADRO12" localSheetId="41">#REF!</definedName>
    <definedName name="CUADRO12">#REF!</definedName>
    <definedName name="CUADRO13">#REF!</definedName>
    <definedName name="CUADRO145">#REF!</definedName>
    <definedName name="Cuadro2" localSheetId="168">#REF!</definedName>
    <definedName name="Cuadro2" localSheetId="171">#REF!</definedName>
    <definedName name="CUADRO2" localSheetId="40">#REF!</definedName>
    <definedName name="cuadro2" localSheetId="41">#REF!</definedName>
    <definedName name="CUADRO2">#REF!</definedName>
    <definedName name="cuadro2a" localSheetId="40">#REF!</definedName>
    <definedName name="cuadro2a" localSheetId="41">#REF!</definedName>
    <definedName name="cuadro2a">#REF!</definedName>
    <definedName name="Cuadro2b" localSheetId="170">#REF!</definedName>
    <definedName name="Cuadro2b" localSheetId="171">#REF!</definedName>
    <definedName name="Cuadro2b" localSheetId="40">#REF!</definedName>
    <definedName name="Cuadro2b" localSheetId="41">#REF!</definedName>
    <definedName name="Cuadro2b">#REF!</definedName>
    <definedName name="Cuadro3" localSheetId="168">#REF!</definedName>
    <definedName name="Cuadro3" localSheetId="170">#REF!</definedName>
    <definedName name="Cuadro3" localSheetId="171">#REF!</definedName>
    <definedName name="CUADRO3" localSheetId="31">#REF!</definedName>
    <definedName name="CUADRO3" localSheetId="25">#REF!</definedName>
    <definedName name="CUADRO3" localSheetId="27">#REF!</definedName>
    <definedName name="CUADRO3" localSheetId="29">#REF!</definedName>
    <definedName name="CUADRO3" localSheetId="40">#REF!</definedName>
    <definedName name="CUADRO3" localSheetId="30">#REF!</definedName>
    <definedName name="CUADRO3" localSheetId="32">#REF!</definedName>
    <definedName name="CUADRO3" localSheetId="33">#REF!</definedName>
    <definedName name="CUADRO3" localSheetId="26">#REF!</definedName>
    <definedName name="CUADRO3" localSheetId="28">#REF!</definedName>
    <definedName name="cuadro3" localSheetId="41">#REF!</definedName>
    <definedName name="CUADRO3">#REF!</definedName>
    <definedName name="Cuadro4" localSheetId="168">#REF!</definedName>
    <definedName name="Cuadro4" localSheetId="171">#REF!</definedName>
    <definedName name="CUADRO4" localSheetId="31">#REF!</definedName>
    <definedName name="CUADRO4" localSheetId="25">#REF!</definedName>
    <definedName name="CUADRO4" localSheetId="27">#REF!</definedName>
    <definedName name="CUADRO4" localSheetId="29">#REF!</definedName>
    <definedName name="CUADRO4" localSheetId="40">#REF!</definedName>
    <definedName name="CUADRO4" localSheetId="30">#REF!</definedName>
    <definedName name="CUADRO4" localSheetId="32">#REF!</definedName>
    <definedName name="CUADRO4" localSheetId="33">#REF!</definedName>
    <definedName name="CUADRO4" localSheetId="26">#REF!</definedName>
    <definedName name="CUADRO4" localSheetId="28">#REF!</definedName>
    <definedName name="CUADRO4" localSheetId="41">#REF!</definedName>
    <definedName name="CUADRO4">#REF!</definedName>
    <definedName name="Cuadro5" localSheetId="168">#REF!</definedName>
    <definedName name="Cuadro5" localSheetId="171">#REF!</definedName>
    <definedName name="CUADRO5" localSheetId="31">#REF!</definedName>
    <definedName name="CUADRO5" localSheetId="25">#REF!</definedName>
    <definedName name="CUADRO5" localSheetId="27">#REF!</definedName>
    <definedName name="CUADRO5" localSheetId="29">#REF!</definedName>
    <definedName name="CUADRO5" localSheetId="40">#REF!</definedName>
    <definedName name="CUADRO5" localSheetId="30">#REF!</definedName>
    <definedName name="CUADRO5" localSheetId="32">#REF!</definedName>
    <definedName name="CUADRO5" localSheetId="33">#REF!</definedName>
    <definedName name="CUADRO5" localSheetId="26">#REF!</definedName>
    <definedName name="CUADRO5" localSheetId="28">#REF!</definedName>
    <definedName name="CUADRO5" localSheetId="41">#REF!</definedName>
    <definedName name="CUADRO5">#REF!</definedName>
    <definedName name="Cuadro6" localSheetId="168">#REF!</definedName>
    <definedName name="Cuadro6" localSheetId="171">#REF!</definedName>
    <definedName name="CUADRO6" localSheetId="40">#REF!</definedName>
    <definedName name="CUADRO6" localSheetId="41">#REF!</definedName>
    <definedName name="CUADRO6">#REF!</definedName>
    <definedName name="CUADRO6A" localSheetId="40">#REF!</definedName>
    <definedName name="CUADRO6A" localSheetId="41">#REF!</definedName>
    <definedName name="CUADRO6A">#REF!</definedName>
    <definedName name="Cuadro7" localSheetId="168">#REF!</definedName>
    <definedName name="Cuadro7" localSheetId="171">#REF!</definedName>
    <definedName name="CUADRO7" localSheetId="31">#REF!</definedName>
    <definedName name="CUADRO7" localSheetId="25">#REF!</definedName>
    <definedName name="CUADRO7" localSheetId="27">#REF!</definedName>
    <definedName name="CUADRO7" localSheetId="29">#REF!</definedName>
    <definedName name="CUADRO7" localSheetId="40">#REF!</definedName>
    <definedName name="CUADRO7" localSheetId="30">#REF!</definedName>
    <definedName name="CUADRO7" localSheetId="32">#REF!</definedName>
    <definedName name="CUADRO7" localSheetId="33">#REF!</definedName>
    <definedName name="CUADRO7" localSheetId="26">#REF!</definedName>
    <definedName name="CUADRO7" localSheetId="28">#REF!</definedName>
    <definedName name="cuadro7" localSheetId="41">#REF!</definedName>
    <definedName name="CUADRO7">#REF!</definedName>
    <definedName name="CUADRO8" localSheetId="31">#REF!</definedName>
    <definedName name="CUADRO8" localSheetId="25">#REF!</definedName>
    <definedName name="CUADRO8" localSheetId="27">#REF!</definedName>
    <definedName name="CUADRO8" localSheetId="29">#REF!</definedName>
    <definedName name="CUADRO8" localSheetId="40">#REF!</definedName>
    <definedName name="CUADRO8" localSheetId="30">#REF!</definedName>
    <definedName name="CUADRO8" localSheetId="32">#REF!</definedName>
    <definedName name="CUADRO8" localSheetId="33">#REF!</definedName>
    <definedName name="CUADRO8" localSheetId="26">#REF!</definedName>
    <definedName name="CUADRO8" localSheetId="28">#REF!</definedName>
    <definedName name="cuadro8" localSheetId="41">#REF!</definedName>
    <definedName name="CUADRO8">#REF!</definedName>
    <definedName name="CUADRO9" localSheetId="31">#REF!</definedName>
    <definedName name="CUADRO9" localSheetId="25">#REF!</definedName>
    <definedName name="CUADRO9" localSheetId="27">#REF!</definedName>
    <definedName name="CUADRO9" localSheetId="29">#REF!</definedName>
    <definedName name="CUADRO9" localSheetId="40">#REF!</definedName>
    <definedName name="CUADRO9" localSheetId="82">#REF!</definedName>
    <definedName name="CUADRO9" localSheetId="30">#REF!</definedName>
    <definedName name="CUADRO9" localSheetId="32">#REF!</definedName>
    <definedName name="CUADRO9" localSheetId="33">#REF!</definedName>
    <definedName name="CUADRO9" localSheetId="26">#REF!</definedName>
    <definedName name="CUADRO9" localSheetId="28">#REF!</definedName>
    <definedName name="CUADRO9" localSheetId="41">#REF!</definedName>
    <definedName name="CUADRO9">#REF!</definedName>
    <definedName name="CUADRO9A" localSheetId="40">#REF!</definedName>
    <definedName name="CUADRO9A" localSheetId="82">#REF!</definedName>
    <definedName name="CUADRO9A" localSheetId="41">#REF!</definedName>
    <definedName name="CUADRO9A">#REF!</definedName>
    <definedName name="CUADRO9B" localSheetId="40">#REF!</definedName>
    <definedName name="CUADRO9B" localSheetId="82">#REF!</definedName>
    <definedName name="CUADRO9B" localSheetId="41">#REF!</definedName>
    <definedName name="CUADRO9B">#REF!</definedName>
    <definedName name="CUAINGRE" localSheetId="51">#REF!</definedName>
    <definedName name="CUAINGRE" localSheetId="52">#REF!</definedName>
    <definedName name="CUAINGRE" localSheetId="53">#REF!</definedName>
    <definedName name="CUAINGRE" localSheetId="54">#REF!</definedName>
    <definedName name="CUAINGRE" localSheetId="56">#REF!</definedName>
    <definedName name="CUAINGRE" localSheetId="73">#REF!</definedName>
    <definedName name="CUAINGRE" localSheetId="74">#REF!</definedName>
    <definedName name="CUAINGRE" localSheetId="75">#REF!</definedName>
    <definedName name="CUAINGRE" localSheetId="76">#REF!</definedName>
    <definedName name="CUAINGRE" localSheetId="78">#REF!</definedName>
    <definedName name="CUAINGRE" localSheetId="168">#REF!</definedName>
    <definedName name="CUAINGRE" localSheetId="171">#REF!</definedName>
    <definedName name="CUAINGRE" localSheetId="40">#REF!</definedName>
    <definedName name="CUAINGRE" localSheetId="41">#REF!</definedName>
    <definedName name="CUAINGRE">#REF!</definedName>
    <definedName name="CUAJO" localSheetId="31" hidden="1">{"trimestre",#N/A,FALSE,"TRIMESTRE";"empresa",#N/A,FALSE,"xEMPRESA";"eaab",#N/A,FALSE,"EAAB";"epma",#N/A,FALSE,"EPMA";"emca",#N/A,FALSE,"EMCA"}</definedName>
    <definedName name="CUAJO" localSheetId="8" hidden="1">{"trimestre",#N/A,FALSE,"TRIMESTRE";"empresa",#N/A,FALSE,"xEMPRESA";"eaab",#N/A,FALSE,"EAAB";"epma",#N/A,FALSE,"EPMA";"emca",#N/A,FALSE,"EMCA"}</definedName>
    <definedName name="CUAJO" localSheetId="25" hidden="1">{"trimestre",#N/A,FALSE,"TRIMESTRE";"empresa",#N/A,FALSE,"xEMPRESA";"eaab",#N/A,FALSE,"EAAB";"epma",#N/A,FALSE,"EPMA";"emca",#N/A,FALSE,"EMCA"}</definedName>
    <definedName name="CUAJO" localSheetId="27" hidden="1">{"trimestre",#N/A,FALSE,"TRIMESTRE";"empresa",#N/A,FALSE,"xEMPRESA";"eaab",#N/A,FALSE,"EAAB";"epma",#N/A,FALSE,"EPMA";"emca",#N/A,FALSE,"EMCA"}</definedName>
    <definedName name="CUAJO" localSheetId="29" hidden="1">{"trimestre",#N/A,FALSE,"TRIMESTRE";"empresa",#N/A,FALSE,"xEMPRESA";"eaab",#N/A,FALSE,"EAAB";"epma",#N/A,FALSE,"EPMA";"emca",#N/A,FALSE,"EMCA"}</definedName>
    <definedName name="CUAJO" localSheetId="40" hidden="1">{"trimestre",#N/A,FALSE,"TRIMESTRE";"empresa",#N/A,FALSE,"xEMPRESA";"eaab",#N/A,FALSE,"EAAB";"epma",#N/A,FALSE,"EPMA";"emca",#N/A,FALSE,"EMCA"}</definedName>
    <definedName name="CUAJO" localSheetId="82" hidden="1">{"trimestre",#N/A,FALSE,"TRIMESTRE";"empresa",#N/A,FALSE,"xEMPRESA";"eaab",#N/A,FALSE,"EAAB";"epma",#N/A,FALSE,"EPMA";"emca",#N/A,FALSE,"EMCA"}</definedName>
    <definedName name="CUAJO" localSheetId="30" hidden="1">{"trimestre",#N/A,FALSE,"TRIMESTRE";"empresa",#N/A,FALSE,"xEMPRESA";"eaab",#N/A,FALSE,"EAAB";"epma",#N/A,FALSE,"EPMA";"emca",#N/A,FALSE,"EMCA"}</definedName>
    <definedName name="CUAJO" localSheetId="32" hidden="1">{"trimestre",#N/A,FALSE,"TRIMESTRE";"empresa",#N/A,FALSE,"xEMPRESA";"eaab",#N/A,FALSE,"EAAB";"epma",#N/A,FALSE,"EPMA";"emca",#N/A,FALSE,"EMCA"}</definedName>
    <definedName name="CUAJO" localSheetId="33" hidden="1">{"trimestre",#N/A,FALSE,"TRIMESTRE";"empresa",#N/A,FALSE,"xEMPRESA";"eaab",#N/A,FALSE,"EAAB";"epma",#N/A,FALSE,"EPMA";"emca",#N/A,FALSE,"EMCA"}</definedName>
    <definedName name="CUAJO" localSheetId="26" hidden="1">{"trimestre",#N/A,FALSE,"TRIMESTRE";"empresa",#N/A,FALSE,"xEMPRESA";"eaab",#N/A,FALSE,"EAAB";"epma",#N/A,FALSE,"EPMA";"emca",#N/A,FALSE,"EMCA"}</definedName>
    <definedName name="CUAJO" localSheetId="28" hidden="1">{"trimestre",#N/A,FALSE,"TRIMESTRE";"empresa",#N/A,FALSE,"xEMPRESA";"eaab",#N/A,FALSE,"EAAB";"epma",#N/A,FALSE,"EPMA";"emca",#N/A,FALSE,"EMCA"}</definedName>
    <definedName name="CUAJO" localSheetId="41" hidden="1">{"trimestre",#N/A,FALSE,"TRIMESTRE";"empresa",#N/A,FALSE,"xEMPRESA";"eaab",#N/A,FALSE,"EAAB";"epma",#N/A,FALSE,"EPMA";"emca",#N/A,FALSE,"EMCA"}</definedName>
    <definedName name="CUAJO" hidden="1">{"trimestre",#N/A,FALSE,"TRIMESTRE";"empresa",#N/A,FALSE,"xEMPRESA";"eaab",#N/A,FALSE,"EAAB";"epma",#N/A,FALSE,"EPMA";"emca",#N/A,FALSE,"EMCA"}</definedName>
    <definedName name="CUATRO" localSheetId="40">#REF!</definedName>
    <definedName name="CUATRO" localSheetId="41">#REF!</definedName>
    <definedName name="CUATRO">#REF!</definedName>
    <definedName name="CUENTAS" localSheetId="31">#REF!</definedName>
    <definedName name="CUENTAS" localSheetId="25">#REF!</definedName>
    <definedName name="CUENTAS" localSheetId="27">#REF!</definedName>
    <definedName name="CUENTAS" localSheetId="29">#REF!</definedName>
    <definedName name="CUENTAS" localSheetId="40">#REF!</definedName>
    <definedName name="CUENTAS" localSheetId="82">#REF!</definedName>
    <definedName name="CUENTAS" localSheetId="30">#REF!</definedName>
    <definedName name="CUENTAS" localSheetId="32">#REF!</definedName>
    <definedName name="CUENTAS" localSheetId="33">#REF!</definedName>
    <definedName name="CUENTAS" localSheetId="26">#REF!</definedName>
    <definedName name="CUENTAS" localSheetId="28">#REF!</definedName>
    <definedName name="CUENTAS" localSheetId="41">#REF!</definedName>
    <definedName name="CUENTAS">#REF!</definedName>
    <definedName name="Cupon_COP" localSheetId="41">#REF!</definedName>
    <definedName name="Cupon_COP">#REF!</definedName>
    <definedName name="Cupon_externa">#REF!</definedName>
    <definedName name="Cupon_UVR">#REF!</definedName>
    <definedName name="cupón_UVR" localSheetId="8">OFFSET(#REF!,0,0,COUNT(#REF!),1)</definedName>
    <definedName name="cupón_UVR">OFFSET(#REF!,0,0,COUNT(#REF!),1)</definedName>
    <definedName name="Cupones_COP" localSheetId="8">#REF!</definedName>
    <definedName name="Cupones_COP">#REF!</definedName>
    <definedName name="Cupones_UVR" localSheetId="8">#REF!</definedName>
    <definedName name="Cupones_UVR">#REF!</definedName>
    <definedName name="CurrVintage" localSheetId="40">#REF!</definedName>
    <definedName name="CurrVintage" localSheetId="41">#REF!</definedName>
    <definedName name="CurrVintage">#REF!</definedName>
    <definedName name="cvdd" localSheetId="82">#REF!</definedName>
    <definedName name="cvdd" localSheetId="41">#REF!</definedName>
    <definedName name="cvdd">#REF!</definedName>
    <definedName name="Cwvu.ComparEneMar9697." localSheetId="49" hidden="1">#REF!,#REF!,#REF!,#REF!,#REF!,#REF!</definedName>
    <definedName name="Cwvu.ComparEneMar9697." localSheetId="168" hidden="1">#REF!,#REF!,#REF!,#REF!,#REF!,#REF!</definedName>
    <definedName name="Cwvu.ComparEneMar9697." localSheetId="170" hidden="1">#REF!,#REF!,#REF!,#REF!,#REF!,#REF!</definedName>
    <definedName name="Cwvu.ComparEneMar9697." localSheetId="171" hidden="1">#REF!,#REF!,#REF!,#REF!,#REF!,#REF!</definedName>
    <definedName name="Cwvu.ComparEneMar9697." localSheetId="8" hidden="1">#REF!,#REF!,#REF!,#REF!,#REF!,#REF!</definedName>
    <definedName name="Cwvu.ComparEneMar9697." localSheetId="40" hidden="1">#REF!,#REF!,#REF!,#REF!,#REF!,#REF!</definedName>
    <definedName name="Cwvu.ComparEneMar9697." localSheetId="82" hidden="1">#REF!,#REF!,#REF!,#REF!,#REF!,#REF!</definedName>
    <definedName name="Cwvu.ComparEneMar9697." localSheetId="41" hidden="1">#REF!,#REF!,#REF!,#REF!,#REF!,#REF!</definedName>
    <definedName name="Cwvu.ComparEneMar9697." hidden="1">#REF!,#REF!,#REF!,#REF!,#REF!,#REF!</definedName>
    <definedName name="Cwvu.EneFeb." localSheetId="49" hidden="1">#REF!,#REF!</definedName>
    <definedName name="Cwvu.EneFeb." localSheetId="168" hidden="1">#REF!,#REF!</definedName>
    <definedName name="Cwvu.EneFeb." localSheetId="170" hidden="1">#REF!,#REF!</definedName>
    <definedName name="Cwvu.EneFeb." localSheetId="171" hidden="1">#REF!,#REF!</definedName>
    <definedName name="Cwvu.EneFeb." localSheetId="31" hidden="1">#REF!,#REF!</definedName>
    <definedName name="Cwvu.EneFeb." localSheetId="8" hidden="1">#REF!,#REF!</definedName>
    <definedName name="Cwvu.EneFeb." localSheetId="25" hidden="1">#REF!,#REF!</definedName>
    <definedName name="Cwvu.EneFeb." localSheetId="27" hidden="1">#REF!,#REF!</definedName>
    <definedName name="Cwvu.EneFeb." localSheetId="29" hidden="1">#REF!,#REF!</definedName>
    <definedName name="Cwvu.EneFeb." localSheetId="40" hidden="1">#REF!,#REF!</definedName>
    <definedName name="Cwvu.EneFeb." localSheetId="82" hidden="1">#REF!,#REF!</definedName>
    <definedName name="Cwvu.EneFeb." localSheetId="30" hidden="1">#REF!,#REF!</definedName>
    <definedName name="Cwvu.EneFeb." localSheetId="32" hidden="1">#REF!,#REF!</definedName>
    <definedName name="Cwvu.EneFeb." localSheetId="33" hidden="1">#REF!,#REF!</definedName>
    <definedName name="Cwvu.EneFeb." localSheetId="26" hidden="1">#REF!,#REF!</definedName>
    <definedName name="Cwvu.EneFeb." localSheetId="28" hidden="1">#REF!,#REF!</definedName>
    <definedName name="Cwvu.EneFeb." localSheetId="41" hidden="1">#REF!,#REF!</definedName>
    <definedName name="Cwvu.EneFeb." hidden="1">#REF!,#REF!</definedName>
    <definedName name="Cwvu.EneMar." localSheetId="49" hidden="1">#REF!,#REF!,#REF!,#REF!</definedName>
    <definedName name="Cwvu.EneMar." localSheetId="168" hidden="1">#REF!,#REF!,#REF!,#REF!</definedName>
    <definedName name="Cwvu.EneMar." localSheetId="170" hidden="1">#REF!,#REF!,#REF!,#REF!</definedName>
    <definedName name="Cwvu.EneMar." localSheetId="171" hidden="1">#REF!,#REF!,#REF!,#REF!</definedName>
    <definedName name="Cwvu.EneMar." localSheetId="31" hidden="1">#REF!,#REF!,#REF!,#REF!</definedName>
    <definedName name="Cwvu.EneMar." localSheetId="8" hidden="1">#REF!,#REF!,#REF!,#REF!</definedName>
    <definedName name="Cwvu.EneMar." localSheetId="25" hidden="1">#REF!,#REF!,#REF!,#REF!</definedName>
    <definedName name="Cwvu.EneMar." localSheetId="27" hidden="1">#REF!,#REF!,#REF!,#REF!</definedName>
    <definedName name="Cwvu.EneMar." localSheetId="29" hidden="1">#REF!,#REF!,#REF!,#REF!</definedName>
    <definedName name="Cwvu.EneMar." localSheetId="40" hidden="1">#REF!,#REF!,#REF!,#REF!</definedName>
    <definedName name="Cwvu.EneMar." localSheetId="82" hidden="1">#REF!,#REF!,#REF!,#REF!</definedName>
    <definedName name="Cwvu.EneMar." localSheetId="30" hidden="1">#REF!,#REF!,#REF!,#REF!</definedName>
    <definedName name="Cwvu.EneMar." localSheetId="32" hidden="1">#REF!,#REF!,#REF!,#REF!</definedName>
    <definedName name="Cwvu.EneMar." localSheetId="33" hidden="1">#REF!,#REF!,#REF!,#REF!</definedName>
    <definedName name="Cwvu.EneMar." localSheetId="26" hidden="1">#REF!,#REF!,#REF!,#REF!</definedName>
    <definedName name="Cwvu.EneMar." localSheetId="28" hidden="1">#REF!,#REF!,#REF!,#REF!</definedName>
    <definedName name="Cwvu.EneMar." localSheetId="41" hidden="1">#REF!,#REF!,#REF!,#REF!</definedName>
    <definedName name="Cwvu.EneMar." hidden="1">#REF!,#REF!,#REF!,#REF!</definedName>
    <definedName name="Cwvu.Formato._.Corto." localSheetId="49" hidden="1">#REF!,#REF!,#REF!,#REF!,#REF!,#REF!,#REF!,#REF!,#REF!,#REF!,#REF!,#REF!</definedName>
    <definedName name="Cwvu.Formato._.Corto." localSheetId="168" hidden="1">#REF!,#REF!,#REF!,#REF!,#REF!,#REF!,#REF!,#REF!,#REF!,#REF!,#REF!,#REF!</definedName>
    <definedName name="Cwvu.Formato._.Corto." localSheetId="170" hidden="1">#REF!,#REF!,#REF!,#REF!,#REF!,#REF!,#REF!,#REF!,#REF!,#REF!,#REF!,#REF!</definedName>
    <definedName name="Cwvu.Formato._.Corto." localSheetId="171" hidden="1">#REF!,#REF!,#REF!,#REF!,#REF!,#REF!,#REF!,#REF!,#REF!,#REF!,#REF!,#REF!</definedName>
    <definedName name="Cwvu.Formato._.Corto." localSheetId="8" hidden="1">#REF!,#REF!,#REF!,#REF!,#REF!,#REF!,#REF!,#REF!,#REF!,#REF!,#REF!,#REF!</definedName>
    <definedName name="Cwvu.Formato._.Corto." localSheetId="40" hidden="1">#REF!,#REF!,#REF!,#REF!,#REF!,#REF!,#REF!,#REF!,#REF!,#REF!,#REF!,#REF!</definedName>
    <definedName name="Cwvu.Formato._.Corto." localSheetId="82" hidden="1">#REF!,#REF!,#REF!,#REF!,#REF!,#REF!,#REF!,#REF!,#REF!,#REF!,#REF!,#REF!</definedName>
    <definedName name="Cwvu.Formato._.Corto." localSheetId="41" hidden="1">#REF!,#REF!,#REF!,#REF!,#REF!,#REF!,#REF!,#REF!,#REF!,#REF!,#REF!,#REF!</definedName>
    <definedName name="Cwvu.Formato._.Corto." hidden="1">#REF!,#REF!,#REF!,#REF!,#REF!,#REF!,#REF!,#REF!,#REF!,#REF!,#REF!,#REF!</definedName>
    <definedName name="Cwvu.Formato._.Total." localSheetId="49" hidden="1">#REF!,#REF!,#REF!</definedName>
    <definedName name="Cwvu.Formato._.Total." localSheetId="168" hidden="1">#REF!,#REF!,#REF!</definedName>
    <definedName name="Cwvu.Formato._.Total." localSheetId="170" hidden="1">#REF!,#REF!,#REF!</definedName>
    <definedName name="Cwvu.Formato._.Total." localSheetId="171" hidden="1">#REF!,#REF!,#REF!</definedName>
    <definedName name="Cwvu.Formato._.Total." localSheetId="31" hidden="1">#REF!,#REF!,#REF!</definedName>
    <definedName name="Cwvu.Formato._.Total." localSheetId="8" hidden="1">#REF!,#REF!,#REF!</definedName>
    <definedName name="Cwvu.Formato._.Total." localSheetId="25" hidden="1">#REF!,#REF!,#REF!</definedName>
    <definedName name="Cwvu.Formato._.Total." localSheetId="27" hidden="1">#REF!,#REF!,#REF!</definedName>
    <definedName name="Cwvu.Formato._.Total." localSheetId="29" hidden="1">#REF!,#REF!,#REF!</definedName>
    <definedName name="Cwvu.Formato._.Total." localSheetId="40" hidden="1">#REF!,#REF!,#REF!</definedName>
    <definedName name="Cwvu.Formato._.Total." localSheetId="82" hidden="1">#REF!,#REF!,#REF!</definedName>
    <definedName name="Cwvu.Formato._.Total." localSheetId="30" hidden="1">#REF!,#REF!,#REF!</definedName>
    <definedName name="Cwvu.Formato._.Total." localSheetId="32" hidden="1">#REF!,#REF!,#REF!</definedName>
    <definedName name="Cwvu.Formato._.Total." localSheetId="33" hidden="1">#REF!,#REF!,#REF!</definedName>
    <definedName name="Cwvu.Formato._.Total." localSheetId="26" hidden="1">#REF!,#REF!,#REF!</definedName>
    <definedName name="Cwvu.Formato._.Total." localSheetId="28" hidden="1">#REF!,#REF!,#REF!</definedName>
    <definedName name="Cwvu.Formato._.Total." localSheetId="41" hidden="1">#REF!,#REF!,#REF!</definedName>
    <definedName name="Cwvu.Formato._.Total." hidden="1">#REF!,#REF!,#REF!</definedName>
    <definedName name="d" localSheetId="49">#REF!</definedName>
    <definedName name="d" localSheetId="170">#REF!</definedName>
    <definedName name="d" localSheetId="171">#REF!</definedName>
    <definedName name="d" localSheetId="31" hidden="1">{"trimestre",#N/A,FALSE,"TRIMESTRE";"empresa",#N/A,FALSE,"xEMPRESA";"eaab",#N/A,FALSE,"EAAB";"epma",#N/A,FALSE,"EPMA";"emca",#N/A,FALSE,"EMCA"}</definedName>
    <definedName name="d" localSheetId="8">#REF!</definedName>
    <definedName name="d" localSheetId="25" hidden="1">{"trimestre",#N/A,FALSE,"TRIMESTRE";"empresa",#N/A,FALSE,"xEMPRESA";"eaab",#N/A,FALSE,"EAAB";"epma",#N/A,FALSE,"EPMA";"emca",#N/A,FALSE,"EMCA"}</definedName>
    <definedName name="d" localSheetId="27" hidden="1">{"trimestre",#N/A,FALSE,"TRIMESTRE";"empresa",#N/A,FALSE,"xEMPRESA";"eaab",#N/A,FALSE,"EAAB";"epma",#N/A,FALSE,"EPMA";"emca",#N/A,FALSE,"EMCA"}</definedName>
    <definedName name="d" localSheetId="29" hidden="1">{"trimestre",#N/A,FALSE,"TRIMESTRE";"empresa",#N/A,FALSE,"xEMPRESA";"eaab",#N/A,FALSE,"EAAB";"epma",#N/A,FALSE,"EPMA";"emca",#N/A,FALSE,"EMCA"}</definedName>
    <definedName name="d" localSheetId="40" hidden="1">{"trimestre",#N/A,FALSE,"TRIMESTRE";"empresa",#N/A,FALSE,"xEMPRESA";"eaab",#N/A,FALSE,"EAAB";"epma",#N/A,FALSE,"EPMA";"emca",#N/A,FALSE,"EMCA"}</definedName>
    <definedName name="d" localSheetId="30" hidden="1">{"trimestre",#N/A,FALSE,"TRIMESTRE";"empresa",#N/A,FALSE,"xEMPRESA";"eaab",#N/A,FALSE,"EAAB";"epma",#N/A,FALSE,"EPMA";"emca",#N/A,FALSE,"EMCA"}</definedName>
    <definedName name="d" localSheetId="32" hidden="1">{"trimestre",#N/A,FALSE,"TRIMESTRE";"empresa",#N/A,FALSE,"xEMPRESA";"eaab",#N/A,FALSE,"EAAB";"epma",#N/A,FALSE,"EPMA";"emca",#N/A,FALSE,"EMCA"}</definedName>
    <definedName name="d" localSheetId="33" hidden="1">{"trimestre",#N/A,FALSE,"TRIMESTRE";"empresa",#N/A,FALSE,"xEMPRESA";"eaab",#N/A,FALSE,"EAAB";"epma",#N/A,FALSE,"EPMA";"emca",#N/A,FALSE,"EMCA"}</definedName>
    <definedName name="d" localSheetId="26" hidden="1">{"trimestre",#N/A,FALSE,"TRIMESTRE";"empresa",#N/A,FALSE,"xEMPRESA";"eaab",#N/A,FALSE,"EAAB";"epma",#N/A,FALSE,"EPMA";"emca",#N/A,FALSE,"EMCA"}</definedName>
    <definedName name="d" localSheetId="28" hidden="1">{"trimestre",#N/A,FALSE,"TRIMESTRE";"empresa",#N/A,FALSE,"xEMPRESA";"eaab",#N/A,FALSE,"EAAB";"epma",#N/A,FALSE,"EPMA";"emca",#N/A,FALSE,"EMCA"}</definedName>
    <definedName name="d" localSheetId="41" hidden="1">#REF!</definedName>
    <definedName name="d" hidden="1">{"trimestre",#N/A,FALSE,"TRIMESTRE";"empresa",#N/A,FALSE,"xEMPRESA";"eaab",#N/A,FALSE,"EAAB";"epma",#N/A,FALSE,"EPMA";"emca",#N/A,FALSE,"EMCA"}</definedName>
    <definedName name="D1393C13" localSheetId="8">#REF!</definedName>
    <definedName name="D1393C13" localSheetId="41">#REF!</definedName>
    <definedName name="D1393C13">#REF!</definedName>
    <definedName name="D6_" localSheetId="82">#REF!</definedName>
    <definedName name="D6_" localSheetId="41">#REF!</definedName>
    <definedName name="D6_">#REF!</definedName>
    <definedName name="D6_RIESGO" localSheetId="82">#REF!</definedName>
    <definedName name="D6_RIESGO" localSheetId="41">#REF!</definedName>
    <definedName name="D6_RIESGO">#REF!</definedName>
    <definedName name="DA" localSheetId="40">#REF!</definedName>
    <definedName name="DA" localSheetId="82">#REF!</definedName>
    <definedName name="DA" localSheetId="41">#REF!</definedName>
    <definedName name="DA">#REF!</definedName>
    <definedName name="DAperc" localSheetId="40">#REF!</definedName>
    <definedName name="DAperc" localSheetId="41">#REF!</definedName>
    <definedName name="DAperc">#REF!</definedName>
    <definedName name="das" localSheetId="31">#REF!</definedName>
    <definedName name="das" localSheetId="29">#REF!</definedName>
    <definedName name="das" localSheetId="30">#REF!</definedName>
    <definedName name="das" localSheetId="32">#REF!</definedName>
    <definedName name="das" localSheetId="33">#REF!</definedName>
    <definedName name="das">#REF!</definedName>
    <definedName name="Date" localSheetId="40">#REF!</definedName>
    <definedName name="Date" localSheetId="41">#REF!</definedName>
    <definedName name="Date">#REF!</definedName>
    <definedName name="dates" localSheetId="82">#REF!</definedName>
    <definedName name="dates" localSheetId="41">#REF!</definedName>
    <definedName name="dates">#REF!</definedName>
    <definedName name="dates_w" localSheetId="82">#REF!</definedName>
    <definedName name="dates_w" localSheetId="41">#REF!</definedName>
    <definedName name="dates_w">#REF!</definedName>
    <definedName name="datos" localSheetId="41">#REF!</definedName>
    <definedName name="datos">#REF!</definedName>
    <definedName name="DATOSSSF" localSheetId="31">#REF!</definedName>
    <definedName name="DATOSSSF" localSheetId="25">#REF!</definedName>
    <definedName name="DATOSSSF" localSheetId="27">#REF!</definedName>
    <definedName name="DATOSSSF" localSheetId="29">#REF!</definedName>
    <definedName name="DATOSSSF" localSheetId="40">#REF!</definedName>
    <definedName name="DATOSSSF" localSheetId="82">#REF!</definedName>
    <definedName name="DATOSSSF" localSheetId="30">#REF!</definedName>
    <definedName name="DATOSSSF" localSheetId="32">#REF!</definedName>
    <definedName name="DATOSSSF" localSheetId="33">#REF!</definedName>
    <definedName name="DATOSSSF" localSheetId="26">#REF!</definedName>
    <definedName name="DATOSSSF" localSheetId="28">#REF!</definedName>
    <definedName name="DATOSSSF" localSheetId="41">#REF!</definedName>
    <definedName name="DATOSSSF">#REF!</definedName>
    <definedName name="DBALANCEFMI2" localSheetId="51">#REF!</definedName>
    <definedName name="DBALANCEFMI2" localSheetId="52">#REF!</definedName>
    <definedName name="DBALANCEFMI2" localSheetId="53">#REF!</definedName>
    <definedName name="DBALANCEFMI2" localSheetId="54">#REF!</definedName>
    <definedName name="DBALANCEFMI2" localSheetId="56">#REF!</definedName>
    <definedName name="DBALANCEFMI2" localSheetId="73">#REF!</definedName>
    <definedName name="DBALANCEFMI2" localSheetId="74">#REF!</definedName>
    <definedName name="DBALANCEFMI2" localSheetId="75">#REF!</definedName>
    <definedName name="DBALANCEFMI2" localSheetId="76">#REF!</definedName>
    <definedName name="DBALANCEFMI2" localSheetId="78">#REF!</definedName>
    <definedName name="DBALANCEFMI2" localSheetId="168">#REF!</definedName>
    <definedName name="DBALANCEFMI2" localSheetId="170">#REF!</definedName>
    <definedName name="DBALANCEFMI2" localSheetId="171">#REF!</definedName>
    <definedName name="DBALANCEFMI2" localSheetId="31">#REF!</definedName>
    <definedName name="DBALANCEFMI2" localSheetId="25">#REF!</definedName>
    <definedName name="DBALANCEFMI2" localSheetId="27">#REF!</definedName>
    <definedName name="DBALANCEFMI2" localSheetId="29">#REF!</definedName>
    <definedName name="DBALANCEFMI2" localSheetId="40">#REF!</definedName>
    <definedName name="DBALANCEFMI2" localSheetId="30">#REF!</definedName>
    <definedName name="DBALANCEFMI2" localSheetId="32">#REF!</definedName>
    <definedName name="DBALANCEFMI2" localSheetId="33">#REF!</definedName>
    <definedName name="DBALANCEFMI2" localSheetId="26">#REF!</definedName>
    <definedName name="DBALANCEFMI2" localSheetId="28">#REF!</definedName>
    <definedName name="DBALANCEFMI2" localSheetId="41">#REF!</definedName>
    <definedName name="DBALANCEFMI2">#REF!</definedName>
    <definedName name="DboREGISTRO_LEY_617" localSheetId="31">#REF!</definedName>
    <definedName name="DboREGISTRO_LEY_617" localSheetId="25">#REF!</definedName>
    <definedName name="DboREGISTRO_LEY_617" localSheetId="27">#REF!</definedName>
    <definedName name="DboREGISTRO_LEY_617" localSheetId="29">#REF!</definedName>
    <definedName name="DboREGISTRO_LEY_617" localSheetId="40">#REF!</definedName>
    <definedName name="DboREGISTRO_LEY_617" localSheetId="30">#REF!</definedName>
    <definedName name="DboREGISTRO_LEY_617" localSheetId="32">#REF!</definedName>
    <definedName name="DboREGISTRO_LEY_617" localSheetId="33">#REF!</definedName>
    <definedName name="DboREGISTRO_LEY_617" localSheetId="26">#REF!</definedName>
    <definedName name="DboREGISTRO_LEY_617" localSheetId="28">#REF!</definedName>
    <definedName name="DboREGISTRO_LEY_617" localSheetId="41">#REF!</definedName>
    <definedName name="DboREGISTRO_LEY_617">#REF!</definedName>
    <definedName name="DCDN" localSheetId="41">#REF!</definedName>
    <definedName name="DCDN">#REF!</definedName>
    <definedName name="dcv">#REF!</definedName>
    <definedName name="DD" localSheetId="31" hidden="1">{"empresa",#N/A,FALSE,"xEMPRESA"}</definedName>
    <definedName name="DD" localSheetId="8" hidden="1">{"empresa",#N/A,FALSE,"xEMPRESA"}</definedName>
    <definedName name="DD" localSheetId="25" hidden="1">{"empresa",#N/A,FALSE,"xEMPRESA"}</definedName>
    <definedName name="DD" localSheetId="27" hidden="1">{"empresa",#N/A,FALSE,"xEMPRESA"}</definedName>
    <definedName name="DD" localSheetId="29" hidden="1">{"empresa",#N/A,FALSE,"xEMPRESA"}</definedName>
    <definedName name="DD" localSheetId="40" hidden="1">{"empresa",#N/A,FALSE,"xEMPRESA"}</definedName>
    <definedName name="DD" localSheetId="82" hidden="1">{"empresa",#N/A,FALSE,"xEMPRESA"}</definedName>
    <definedName name="DD" localSheetId="30" hidden="1">{"empresa",#N/A,FALSE,"xEMPRESA"}</definedName>
    <definedName name="DD" localSheetId="32" hidden="1">{"empresa",#N/A,FALSE,"xEMPRESA"}</definedName>
    <definedName name="DD" localSheetId="33" hidden="1">{"empresa",#N/A,FALSE,"xEMPRESA"}</definedName>
    <definedName name="DD" localSheetId="26" hidden="1">{"empresa",#N/A,FALSE,"xEMPRESA"}</definedName>
    <definedName name="DD" localSheetId="28" hidden="1">{"empresa",#N/A,FALSE,"xEMPRESA"}</definedName>
    <definedName name="DD" localSheetId="41" hidden="1">{"empresa",#N/A,FALSE,"xEMPRESA"}</definedName>
    <definedName name="DD" hidden="1">{"empresa",#N/A,FALSE,"xEMPRESA"}</definedName>
    <definedName name="DDD" localSheetId="3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DDD" localSheetId="8"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DDD" localSheetId="2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DDD" localSheetId="27"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DDD" localSheetId="29"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DDD" localSheetId="4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DDD" localSheetId="8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DDD" localSheetId="3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DDD" localSheetId="3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DDD" localSheetId="33"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DDD" localSheetId="26"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DDD" localSheetId="28"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DDD" localSheetId="4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DDD"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DDDD" localSheetId="31" hidden="1">{#N/A,#N/A,FALSE,"informes"}</definedName>
    <definedName name="DDDD" localSheetId="8" hidden="1">{#N/A,#N/A,FALSE,"informes"}</definedName>
    <definedName name="DDDD" localSheetId="25" hidden="1">{#N/A,#N/A,FALSE,"informes"}</definedName>
    <definedName name="DDDD" localSheetId="27" hidden="1">{#N/A,#N/A,FALSE,"informes"}</definedName>
    <definedName name="DDDD" localSheetId="29" hidden="1">{#N/A,#N/A,FALSE,"informes"}</definedName>
    <definedName name="DDDD" localSheetId="40" hidden="1">{#N/A,#N/A,FALSE,"informes"}</definedName>
    <definedName name="DDDD" localSheetId="82" hidden="1">{#N/A,#N/A,FALSE,"informes"}</definedName>
    <definedName name="DDDD" localSheetId="30" hidden="1">{#N/A,#N/A,FALSE,"informes"}</definedName>
    <definedName name="DDDD" localSheetId="32" hidden="1">{#N/A,#N/A,FALSE,"informes"}</definedName>
    <definedName name="DDDD" localSheetId="33" hidden="1">{#N/A,#N/A,FALSE,"informes"}</definedName>
    <definedName name="DDDD" localSheetId="26" hidden="1">{#N/A,#N/A,FALSE,"informes"}</definedName>
    <definedName name="DDDD" localSheetId="28" hidden="1">{#N/A,#N/A,FALSE,"informes"}</definedName>
    <definedName name="DDDD" localSheetId="41" hidden="1">{#N/A,#N/A,FALSE,"informes"}</definedName>
    <definedName name="DDDD" hidden="1">{#N/A,#N/A,FALSE,"informes"}</definedName>
    <definedName name="DDDDDDDDDDDD" localSheetId="40">#REF!</definedName>
    <definedName name="DDDDDDDDDDDD" localSheetId="41">#REF!</definedName>
    <definedName name="DDDDDDDDDDDD">#REF!</definedName>
    <definedName name="dddddddddddddd" localSheetId="8" hidden="1">{"'1999'!$A$1:$F$66"}</definedName>
    <definedName name="dddddddddddddd" localSheetId="82" hidden="1">{"'1999'!$A$1:$F$66"}</definedName>
    <definedName name="dddddddddddddd" localSheetId="41" hidden="1">{"'1999'!$A$1:$F$66"}</definedName>
    <definedName name="dddddddddddddd" hidden="1">{"'1999'!$A$1:$F$66"}</definedName>
    <definedName name="dddddddx" localSheetId="8" hidden="1">{"'1999'!$A$1:$F$66"}</definedName>
    <definedName name="dddddddx" localSheetId="82" hidden="1">{"'1999'!$A$1:$F$66"}</definedName>
    <definedName name="dddddddx" localSheetId="41" hidden="1">{"'1999'!$A$1:$F$66"}</definedName>
    <definedName name="dddddddx" hidden="1">{"'1999'!$A$1:$F$66"}</definedName>
    <definedName name="dddff" localSheetId="8" hidden="1">{"'1999'!$A$1:$F$66"}</definedName>
    <definedName name="dddff" localSheetId="82" hidden="1">{"'1999'!$A$1:$F$66"}</definedName>
    <definedName name="dddff" localSheetId="41" hidden="1">{"'1999'!$A$1:$F$66"}</definedName>
    <definedName name="dddff" hidden="1">{"'1999'!$A$1:$F$66"}</definedName>
    <definedName name="dddsa">#REF!</definedName>
    <definedName name="ddfdf" localSheetId="8" hidden="1">{"'1999'!$A$1:$F$66"}</definedName>
    <definedName name="ddfdf" localSheetId="82" hidden="1">{"'1999'!$A$1:$F$66"}</definedName>
    <definedName name="ddfdf" localSheetId="41" hidden="1">{"'1999'!$A$1:$F$66"}</definedName>
    <definedName name="ddfdf" hidden="1">{"'1999'!$A$1:$F$66"}</definedName>
    <definedName name="DDM" localSheetId="41">#REF!</definedName>
    <definedName name="DDM">#REF!</definedName>
    <definedName name="DDT" localSheetId="31" hidden="1">{"empresa",#N/A,FALSE,"xEMPRESA"}</definedName>
    <definedName name="DDT" localSheetId="8" hidden="1">{"empresa",#N/A,FALSE,"xEMPRESA"}</definedName>
    <definedName name="DDT" localSheetId="25" hidden="1">{"empresa",#N/A,FALSE,"xEMPRESA"}</definedName>
    <definedName name="DDT" localSheetId="27" hidden="1">{"empresa",#N/A,FALSE,"xEMPRESA"}</definedName>
    <definedName name="DDT" localSheetId="29" hidden="1">{"empresa",#N/A,FALSE,"xEMPRESA"}</definedName>
    <definedName name="DDT" localSheetId="40" hidden="1">{"empresa",#N/A,FALSE,"xEMPRESA"}</definedName>
    <definedName name="DDT" localSheetId="82" hidden="1">{"empresa",#N/A,FALSE,"xEMPRESA"}</definedName>
    <definedName name="DDT" localSheetId="30" hidden="1">{"empresa",#N/A,FALSE,"xEMPRESA"}</definedName>
    <definedName name="DDT" localSheetId="32" hidden="1">{"empresa",#N/A,FALSE,"xEMPRESA"}</definedName>
    <definedName name="DDT" localSheetId="33" hidden="1">{"empresa",#N/A,FALSE,"xEMPRESA"}</definedName>
    <definedName name="DDT" localSheetId="26" hidden="1">{"empresa",#N/A,FALSE,"xEMPRESA"}</definedName>
    <definedName name="DDT" localSheetId="28" hidden="1">{"empresa",#N/A,FALSE,"xEMPRESA"}</definedName>
    <definedName name="DDT" localSheetId="41" hidden="1">{"empresa",#N/A,FALSE,"xEMPRESA"}</definedName>
    <definedName name="DDT" hidden="1">{"empresa",#N/A,FALSE,"xEMPRESA"}</definedName>
    <definedName name="de" localSheetId="170" hidden="1">{TRUE,TRUE,-2.75,-17.75,483,276.75,FALSE,TRUE,TRUE,TRUE,0,2,#N/A,1,#N/A,6.24489795918367,20,1,FALSE,FALSE,3,TRUE,1,FALSE,75,"Swvu.OPEF._.97.","ACwvu.OPEF._.97.",#N/A,FALSE,FALSE,1.88,0.787401575,0.39,1.56,1,"","",FALSE,FALSE,FALSE,FALSE,1,#N/A,1,1,"=R4C2:R117C9",FALSE,"Rwvu.OPEF._.97.",#N/A,FALSE,FALSE,FALSE,5,300,300,FALSE,FALSE,TRUE,TRUE,TRUE}</definedName>
    <definedName name="de" localSheetId="8" hidden="1">{TRUE,TRUE,-2.75,-17.75,483,276.75,FALSE,TRUE,TRUE,TRUE,0,2,#N/A,1,#N/A,6.24489795918367,20,1,FALSE,FALSE,3,TRUE,1,FALSE,75,"Swvu.OPEF._.97.","ACwvu.OPEF._.97.",#N/A,FALSE,FALSE,1.88,0.787401575,0.39,1.56,1,"","",FALSE,FALSE,FALSE,FALSE,1,#N/A,1,1,"=R4C2:R117C9",FALSE,"Rwvu.OPEF._.97.",#N/A,FALSE,FALSE,FALSE,5,300,300,FALSE,FALSE,TRUE,TRUE,TRUE}</definedName>
    <definedName name="de" hidden="1">{TRUE,TRUE,-2.75,-17.75,483,276.75,FALSE,TRUE,TRUE,TRUE,0,2,#N/A,1,#N/A,6.24489795918367,20,1,FALSE,FALSE,3,TRUE,1,FALSE,75,"Swvu.OPEF._.97.","ACwvu.OPEF._.97.",#N/A,FALSE,FALSE,1.88,0.787401575,0.39,1.56,1,"","",FALSE,FALSE,FALSE,FALSE,1,#N/A,1,1,"=R4C2:R117C9",FALSE,"Rwvu.OPEF._.97.",#N/A,FALSE,FALSE,FALSE,5,300,300,FALSE,FALSE,TRUE,TRUE,TRUE}</definedName>
    <definedName name="de_recuperacion" localSheetId="41">#REF!</definedName>
    <definedName name="de_recuperacion">#REF!</definedName>
    <definedName name="debajo98" localSheetId="49">#REF!</definedName>
    <definedName name="debajo98" localSheetId="168">#REF!</definedName>
    <definedName name="debajo98" localSheetId="170">#REF!</definedName>
    <definedName name="debajo98" localSheetId="171">#REF!</definedName>
    <definedName name="debajo98" localSheetId="40">#REF!</definedName>
    <definedName name="debajo98" localSheetId="41">#REF!</definedName>
    <definedName name="debajo98">#REF!</definedName>
    <definedName name="debt" localSheetId="40">#REF!</definedName>
    <definedName name="debt" localSheetId="41">#REF!</definedName>
    <definedName name="debt">#REF!</definedName>
    <definedName name="DEDO" localSheetId="31"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DEDO" localSheetId="8"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DEDO" localSheetId="25"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DEDO" localSheetId="27"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DEDO" localSheetId="29"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DEDO" localSheetId="40"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DEDO" localSheetId="82"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DEDO" localSheetId="30"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DEDO" localSheetId="32"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DEDO" localSheetId="33"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DEDO" localSheetId="26"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DEDO" localSheetId="28"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DEDO" localSheetId="41"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DEDO"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DEG" localSheetId="40">#REF!</definedName>
    <definedName name="DEG" localSheetId="41">#REF!</definedName>
    <definedName name="DEG">#REF!</definedName>
    <definedName name="DEM" localSheetId="40">#REF!</definedName>
    <definedName name="DEM" localSheetId="41">#REF!</definedName>
    <definedName name="DEM">#REF!</definedName>
    <definedName name="DEPAR_CA" localSheetId="40">#REF!</definedName>
    <definedName name="DEPAR_CA" localSheetId="41">#REF!</definedName>
    <definedName name="DEPAR_CA">#REF!</definedName>
    <definedName name="DEPAR_DEP" localSheetId="40">#REF!</definedName>
    <definedName name="DEPAR_DEP" localSheetId="41">#REF!</definedName>
    <definedName name="DEPAR_DEP">#REF!</definedName>
    <definedName name="DEPAR_MUN" localSheetId="40">#REF!</definedName>
    <definedName name="DEPAR_MUN" localSheetId="41">#REF!</definedName>
    <definedName name="DEPAR_MUN">#REF!</definedName>
    <definedName name="DEPTO" localSheetId="31">#REF!</definedName>
    <definedName name="DEPTO" localSheetId="25">#REF!</definedName>
    <definedName name="DEPTO" localSheetId="27">#REF!</definedName>
    <definedName name="DEPTO" localSheetId="29">#REF!</definedName>
    <definedName name="DEPTO" localSheetId="40">#REF!</definedName>
    <definedName name="DEPTO" localSheetId="82">#REF!</definedName>
    <definedName name="DEPTO" localSheetId="30">#REF!</definedName>
    <definedName name="DEPTO" localSheetId="32">#REF!</definedName>
    <definedName name="DEPTO" localSheetId="33">#REF!</definedName>
    <definedName name="DEPTO" localSheetId="26">#REF!</definedName>
    <definedName name="DEPTO" localSheetId="28">#REF!</definedName>
    <definedName name="DEPTO" localSheetId="41">#REF!</definedName>
    <definedName name="DEPTO">#REF!</definedName>
    <definedName name="DEPTO_2002" localSheetId="31">#REF!</definedName>
    <definedName name="DEPTO_2002" localSheetId="25">#REF!</definedName>
    <definedName name="DEPTO_2002" localSheetId="27">#REF!</definedName>
    <definedName name="DEPTO_2002" localSheetId="29">#REF!</definedName>
    <definedName name="DEPTO_2002" localSheetId="40">#REF!</definedName>
    <definedName name="DEPTO_2002" localSheetId="82">#REF!</definedName>
    <definedName name="DEPTO_2002" localSheetId="30">#REF!</definedName>
    <definedName name="DEPTO_2002" localSheetId="32">#REF!</definedName>
    <definedName name="DEPTO_2002" localSheetId="33">#REF!</definedName>
    <definedName name="DEPTO_2002" localSheetId="26">#REF!</definedName>
    <definedName name="DEPTO_2002" localSheetId="28">#REF!</definedName>
    <definedName name="DEPTO_2002" localSheetId="41">#REF!</definedName>
    <definedName name="DEPTO_2002">#REF!</definedName>
    <definedName name="DEQ" localSheetId="31">#REF!</definedName>
    <definedName name="DEQ" localSheetId="25">#REF!</definedName>
    <definedName name="DEQ" localSheetId="27">#REF!</definedName>
    <definedName name="DEQ" localSheetId="29">#REF!</definedName>
    <definedName name="DEQ" localSheetId="40">#REF!</definedName>
    <definedName name="DEQ" localSheetId="82">#REF!</definedName>
    <definedName name="DEQ" localSheetId="30">#REF!</definedName>
    <definedName name="DEQ" localSheetId="32">#REF!</definedName>
    <definedName name="DEQ" localSheetId="33">#REF!</definedName>
    <definedName name="DEQ" localSheetId="26">#REF!</definedName>
    <definedName name="DEQ" localSheetId="28">#REF!</definedName>
    <definedName name="DEQ" localSheetId="41">#REF!</definedName>
    <definedName name="DEQ">#REF!</definedName>
    <definedName name="desapla" localSheetId="8" hidden="1">{"INGRESOS DOLARES",#N/A,FALSE,"informes"}</definedName>
    <definedName name="desapla" hidden="1">{"INGRESOS DOLARES",#N/A,FALSE,"informes"}</definedName>
    <definedName name="DetalladaPresupuestario_2_Tabla_de_referencias_cruzadas" localSheetId="31">#REF!</definedName>
    <definedName name="DetalladaPresupuestario_2_Tabla_de_referencias_cruzadas" localSheetId="8">#REF!</definedName>
    <definedName name="DetalladaPresupuestario_2_Tabla_de_referencias_cruzadas" localSheetId="29">#REF!</definedName>
    <definedName name="DetalladaPresupuestario_2_Tabla_de_referencias_cruzadas" localSheetId="30">#REF!</definedName>
    <definedName name="DetalladaPresupuestario_2_Tabla_de_referencias_cruzadas" localSheetId="32">#REF!</definedName>
    <definedName name="DetalladaPresupuestario_2_Tabla_de_referencias_cruzadas" localSheetId="33">#REF!</definedName>
    <definedName name="DetalladaPresupuestario_2_Tabla_de_referencias_cruzadas">#REF!</definedName>
    <definedName name="DETALLE_" localSheetId="168">#REF!</definedName>
    <definedName name="DETALLE_" localSheetId="170">#REF!</definedName>
    <definedName name="DETALLE_" localSheetId="171">#REF!</definedName>
    <definedName name="DETALLE_" localSheetId="31">#REF!</definedName>
    <definedName name="DETALLE_" localSheetId="29">#REF!</definedName>
    <definedName name="DETALLE_" localSheetId="40">#REF!</definedName>
    <definedName name="DETALLE_" localSheetId="82">#REF!</definedName>
    <definedName name="DETALLE_" localSheetId="30">#REF!</definedName>
    <definedName name="DETALLE_" localSheetId="32">#REF!</definedName>
    <definedName name="DETALLE_" localSheetId="33">#REF!</definedName>
    <definedName name="DETALLE_" localSheetId="39">#REF!</definedName>
    <definedName name="DETALLE_" localSheetId="41">#REF!</definedName>
    <definedName name="DETALLE_" localSheetId="42">#REF!</definedName>
    <definedName name="DETALLE_">#REF!</definedName>
    <definedName name="DETALLE_DE_LA_COMPOSICION_DEL_PRESUPUESTO_DE_RENTAS_DE_LA_NACION" localSheetId="49">#REF!</definedName>
    <definedName name="DETALLE_DE_LA_COMPOSICION_DEL_PRESUPUESTO_DE_RENTAS_DE_LA_NACION" localSheetId="170">#REF!</definedName>
    <definedName name="DETALLE_DE_LA_COMPOSICION_DEL_PRESUPUESTO_DE_RENTAS_DE_LA_NACION" localSheetId="171">#REF!</definedName>
    <definedName name="DETALLE_DE_LA_COMPOSICION_DEL_PRESUPUESTO_DE_RENTAS_DE_LA_NACION" localSheetId="40">#REF!</definedName>
    <definedName name="DETALLE_DE_LA_COMPOSICION_DEL_PRESUPUESTO_DE_RENTAS_DE_LA_NACION" localSheetId="41">#REF!</definedName>
    <definedName name="DETALLE_DE_LA_COMPOSICION_DEL_PRESUPUESTO_DE_RENTAS_DE_LA_NACION">#REF!</definedName>
    <definedName name="DETALLE1996" localSheetId="49">#REF!</definedName>
    <definedName name="DETALLE1996" localSheetId="51">#REF!</definedName>
    <definedName name="DETALLE1996" localSheetId="52">#REF!</definedName>
    <definedName name="DETALLE1996" localSheetId="53">#REF!</definedName>
    <definedName name="DETALLE1996" localSheetId="54">#REF!</definedName>
    <definedName name="DETALLE1996" localSheetId="56">#REF!</definedName>
    <definedName name="DETALLE1996" localSheetId="73">#REF!</definedName>
    <definedName name="DETALLE1996" localSheetId="74">#REF!</definedName>
    <definedName name="DETALLE1996" localSheetId="75">#REF!</definedName>
    <definedName name="DETALLE1996" localSheetId="76">#REF!</definedName>
    <definedName name="DETALLE1996" localSheetId="78">#REF!</definedName>
    <definedName name="DETALLE1996" localSheetId="168">#REF!</definedName>
    <definedName name="DETALLE1996" localSheetId="170">#REF!</definedName>
    <definedName name="DETALLE1996" localSheetId="171">#REF!</definedName>
    <definedName name="DETALLE1996" localSheetId="31">#REF!</definedName>
    <definedName name="DETALLE1996" localSheetId="25">#REF!</definedName>
    <definedName name="DETALLE1996" localSheetId="27">#REF!</definedName>
    <definedName name="DETALLE1996" localSheetId="29">#REF!</definedName>
    <definedName name="DETALLE1996" localSheetId="40">#REF!</definedName>
    <definedName name="DETALLE1996" localSheetId="82">#REF!</definedName>
    <definedName name="DETALLE1996" localSheetId="30">#REF!</definedName>
    <definedName name="DETALLE1996" localSheetId="32">#REF!</definedName>
    <definedName name="DETALLE1996" localSheetId="33">#REF!</definedName>
    <definedName name="DETALLE1996" localSheetId="26">#REF!</definedName>
    <definedName name="DETALLE1996" localSheetId="28">#REF!</definedName>
    <definedName name="DETALLE1996" localSheetId="41">#REF!</definedName>
    <definedName name="DETALLE1996">#REF!</definedName>
    <definedName name="DETALLE1997" localSheetId="49">#REF!</definedName>
    <definedName name="DETALLE1997" localSheetId="51">#REF!</definedName>
    <definedName name="DETALLE1997" localSheetId="52">#REF!</definedName>
    <definedName name="DETALLE1997" localSheetId="53">#REF!</definedName>
    <definedName name="DETALLE1997" localSheetId="54">#REF!</definedName>
    <definedName name="DETALLE1997" localSheetId="56">#REF!</definedName>
    <definedName name="DETALLE1997" localSheetId="73">#REF!</definedName>
    <definedName name="DETALLE1997" localSheetId="74">#REF!</definedName>
    <definedName name="DETALLE1997" localSheetId="75">#REF!</definedName>
    <definedName name="DETALLE1997" localSheetId="76">#REF!</definedName>
    <definedName name="DETALLE1997" localSheetId="78">#REF!</definedName>
    <definedName name="DETALLE1997" localSheetId="168">#REF!</definedName>
    <definedName name="DETALLE1997" localSheetId="171">#REF!</definedName>
    <definedName name="DETALLE1997" localSheetId="31">#REF!</definedName>
    <definedName name="DETALLE1997" localSheetId="25">#REF!</definedName>
    <definedName name="DETALLE1997" localSheetId="27">#REF!</definedName>
    <definedName name="DETALLE1997" localSheetId="29">#REF!</definedName>
    <definedName name="DETALLE1997" localSheetId="40">#REF!</definedName>
    <definedName name="DETALLE1997" localSheetId="82">#REF!</definedName>
    <definedName name="DETALLE1997" localSheetId="30">#REF!</definedName>
    <definedName name="DETALLE1997" localSheetId="32">#REF!</definedName>
    <definedName name="DETALLE1997" localSheetId="33">#REF!</definedName>
    <definedName name="DETALLE1997" localSheetId="26">#REF!</definedName>
    <definedName name="DETALLE1997" localSheetId="28">#REF!</definedName>
    <definedName name="DETALLE1997" localSheetId="41">#REF!</definedName>
    <definedName name="DETALLE1997">#REF!</definedName>
    <definedName name="DetalleMGMP" localSheetId="82">#REF!</definedName>
    <definedName name="DetalleMGMP" localSheetId="41">#REF!</definedName>
    <definedName name="DetalleMGMP">#REF!</definedName>
    <definedName name="DETALLING" localSheetId="168">#REF!</definedName>
    <definedName name="DETALLING" localSheetId="171">#REF!</definedName>
    <definedName name="DETALLING" localSheetId="31">#REF!</definedName>
    <definedName name="DETALLING" localSheetId="25">#REF!</definedName>
    <definedName name="DETALLING" localSheetId="27">#REF!</definedName>
    <definedName name="DETALLING" localSheetId="29">#REF!</definedName>
    <definedName name="DETALLING" localSheetId="40">#REF!</definedName>
    <definedName name="DETALLING" localSheetId="30">#REF!</definedName>
    <definedName name="DETALLING" localSheetId="32">#REF!</definedName>
    <definedName name="DETALLING" localSheetId="33">#REF!</definedName>
    <definedName name="DETALLING" localSheetId="26">#REF!</definedName>
    <definedName name="DETALLING" localSheetId="28">#REF!</definedName>
    <definedName name="DETALLING" localSheetId="39">#REF!</definedName>
    <definedName name="DETALLING" localSheetId="41">#REF!</definedName>
    <definedName name="DETALLING" localSheetId="42">#REF!</definedName>
    <definedName name="DETALLING">#REF!</definedName>
    <definedName name="deuda" localSheetId="51">#REF!</definedName>
    <definedName name="deuda" localSheetId="52">#REF!</definedName>
    <definedName name="deuda" localSheetId="53">#REF!</definedName>
    <definedName name="deuda" localSheetId="54">#REF!</definedName>
    <definedName name="deuda" localSheetId="56">#REF!</definedName>
    <definedName name="deuda" localSheetId="73">#REF!</definedName>
    <definedName name="deuda" localSheetId="74">#REF!</definedName>
    <definedName name="deuda" localSheetId="75">#REF!</definedName>
    <definedName name="deuda" localSheetId="76">#REF!</definedName>
    <definedName name="deuda" localSheetId="78">#REF!</definedName>
    <definedName name="deuda" localSheetId="168">#REF!</definedName>
    <definedName name="deuda" localSheetId="171">#REF!</definedName>
    <definedName name="deuda" localSheetId="40">#REF!</definedName>
    <definedName name="deuda" localSheetId="41">#REF!</definedName>
    <definedName name="deuda">#REF!</definedName>
    <definedName name="DEUDA_FLOTANTE_1990_1998" localSheetId="51">#REF!</definedName>
    <definedName name="DEUDA_FLOTANTE_1990_1998" localSheetId="52">#REF!</definedName>
    <definedName name="DEUDA_FLOTANTE_1990_1998" localSheetId="53">#REF!</definedName>
    <definedName name="DEUDA_FLOTANTE_1990_1998" localSheetId="54">#REF!</definedName>
    <definedName name="DEUDA_FLOTANTE_1990_1998" localSheetId="56">#REF!</definedName>
    <definedName name="DEUDA_FLOTANTE_1990_1998" localSheetId="73">#REF!</definedName>
    <definedName name="DEUDA_FLOTANTE_1990_1998" localSheetId="74">#REF!</definedName>
    <definedName name="DEUDA_FLOTANTE_1990_1998" localSheetId="75">#REF!</definedName>
    <definedName name="DEUDA_FLOTANTE_1990_1998" localSheetId="76">#REF!</definedName>
    <definedName name="DEUDA_FLOTANTE_1990_1998" localSheetId="78">#REF!</definedName>
    <definedName name="DEUDA_FLOTANTE_1990_1998" localSheetId="168">#REF!</definedName>
    <definedName name="DEUDA_FLOTANTE_1990_1998" localSheetId="171">#REF!</definedName>
    <definedName name="DEUDA_FLOTANTE_1990_1998" localSheetId="40">#REF!</definedName>
    <definedName name="DEUDA_FLOTANTE_1990_1998" localSheetId="41">#REF!</definedName>
    <definedName name="DEUDA_FLOTANTE_1990_1998">#REF!</definedName>
    <definedName name="DEV" localSheetId="40">#REF!</definedName>
    <definedName name="DEV" localSheetId="41">#REF!</definedName>
    <definedName name="DEV">#REF!</definedName>
    <definedName name="Dev00" localSheetId="40">#REF!</definedName>
    <definedName name="Dev00" localSheetId="41">#REF!</definedName>
    <definedName name="Dev00">#REF!</definedName>
    <definedName name="df" localSheetId="31">#REF!</definedName>
    <definedName name="df" localSheetId="8">#REF!</definedName>
    <definedName name="df" localSheetId="25">#REF!</definedName>
    <definedName name="df" localSheetId="27">#REF!</definedName>
    <definedName name="df" localSheetId="29">#REF!</definedName>
    <definedName name="df" localSheetId="40">#REF!</definedName>
    <definedName name="df" localSheetId="82" hidden="1">{"trimestre",#N/A,FALSE,"TRIMESTRE"}</definedName>
    <definedName name="df" localSheetId="30">#REF!</definedName>
    <definedName name="df" localSheetId="32">#REF!</definedName>
    <definedName name="df" localSheetId="33">#REF!</definedName>
    <definedName name="df" localSheetId="26">#REF!</definedName>
    <definedName name="df" localSheetId="28">#REF!</definedName>
    <definedName name="df" localSheetId="41" hidden="1">{"trimestre",#N/A,FALSE,"TRIMESTRE"}</definedName>
    <definedName name="df">#REF!</definedName>
    <definedName name="DFB" localSheetId="8">#REF!</definedName>
    <definedName name="DFB" localSheetId="41">#REF!</definedName>
    <definedName name="DFB">#REF!</definedName>
    <definedName name="dfd" localSheetId="31" hidden="1">{"empresa",#N/A,FALSE,"xEMPRESA"}</definedName>
    <definedName name="dfd" localSheetId="8" hidden="1">{"empresa",#N/A,FALSE,"xEMPRESA"}</definedName>
    <definedName name="dfd" localSheetId="25" hidden="1">{"empresa",#N/A,FALSE,"xEMPRESA"}</definedName>
    <definedName name="dfd" localSheetId="27" hidden="1">{"empresa",#N/A,FALSE,"xEMPRESA"}</definedName>
    <definedName name="dfd" localSheetId="29" hidden="1">{"empresa",#N/A,FALSE,"xEMPRESA"}</definedName>
    <definedName name="dfd" localSheetId="40" hidden="1">{"empresa",#N/A,FALSE,"xEMPRESA"}</definedName>
    <definedName name="dfd" localSheetId="82" hidden="1">{"empresa",#N/A,FALSE,"xEMPRESA"}</definedName>
    <definedName name="dfd" localSheetId="30" hidden="1">{"empresa",#N/A,FALSE,"xEMPRESA"}</definedName>
    <definedName name="dfd" localSheetId="32" hidden="1">{"empresa",#N/A,FALSE,"xEMPRESA"}</definedName>
    <definedName name="dfd" localSheetId="33" hidden="1">{"empresa",#N/A,FALSE,"xEMPRESA"}</definedName>
    <definedName name="dfd" localSheetId="26" hidden="1">{"empresa",#N/A,FALSE,"xEMPRESA"}</definedName>
    <definedName name="dfd" localSheetId="28" hidden="1">{"empresa",#N/A,FALSE,"xEMPRESA"}</definedName>
    <definedName name="dfd" localSheetId="41" hidden="1">{"empresa",#N/A,FALSE,"xEMPRESA"}</definedName>
    <definedName name="dfd" hidden="1">{"empresa",#N/A,FALSE,"xEMPRESA"}</definedName>
    <definedName name="DFDF" localSheetId="8" hidden="1">{"'1999'!$A$1:$F$66"}</definedName>
    <definedName name="DFDF" localSheetId="82" hidden="1">{"'1999'!$A$1:$F$66"}</definedName>
    <definedName name="DFDF" localSheetId="41" hidden="1">{"'1999'!$A$1:$F$66"}</definedName>
    <definedName name="DFDF" hidden="1">{"'1999'!$A$1:$F$66"}</definedName>
    <definedName name="DFDFD" localSheetId="8" hidden="1">{"'1999'!$A$1:$F$66"}</definedName>
    <definedName name="DFDFD" localSheetId="82" hidden="1">{"'1999'!$A$1:$F$66"}</definedName>
    <definedName name="DFDFD" localSheetId="41" hidden="1">{"'1999'!$A$1:$F$66"}</definedName>
    <definedName name="DFDFD" hidden="1">{"'1999'!$A$1:$F$66"}</definedName>
    <definedName name="dfdfdfdfdf" localSheetId="40">#REF!</definedName>
    <definedName name="dfdfdfdfdf" localSheetId="41">#REF!</definedName>
    <definedName name="dfdfdfdfdf">#REF!</definedName>
    <definedName name="dfdfdfds" localSheetId="8" hidden="1">{"'1999'!$A$1:$F$66"}</definedName>
    <definedName name="dfdfdfds" localSheetId="82" hidden="1">{"'1999'!$A$1:$F$66"}</definedName>
    <definedName name="dfdfdfds" localSheetId="41" hidden="1">{"'1999'!$A$1:$F$66"}</definedName>
    <definedName name="dfdfdfds" hidden="1">{"'1999'!$A$1:$F$66"}</definedName>
    <definedName name="dfdff" localSheetId="8" hidden="1">{"'1999'!$A$1:$F$66"}</definedName>
    <definedName name="dfdff" localSheetId="82" hidden="1">{"'1999'!$A$1:$F$66"}</definedName>
    <definedName name="dfdff" localSheetId="41" hidden="1">{"'1999'!$A$1:$F$66"}</definedName>
    <definedName name="dfdff" hidden="1">{"'1999'!$A$1:$F$66"}</definedName>
    <definedName name="DFDM" localSheetId="41">#REF!</definedName>
    <definedName name="DFDM">#REF!</definedName>
    <definedName name="DFF" localSheetId="41">#REF!</definedName>
    <definedName name="DFF">#REF!</definedName>
    <definedName name="DFFS" localSheetId="41">#REF!</definedName>
    <definedName name="DFFS">#REF!</definedName>
    <definedName name="dfgfgfg" localSheetId="8" hidden="1">{"'1999'!$A$1:$F$66"}</definedName>
    <definedName name="dfgfgfg" localSheetId="82" hidden="1">{"'1999'!$A$1:$F$66"}</definedName>
    <definedName name="dfgfgfg" localSheetId="41" hidden="1">{"'1999'!$A$1:$F$66"}</definedName>
    <definedName name="dfgfgfg" hidden="1">{"'1999'!$A$1:$F$66"}</definedName>
    <definedName name="dfgghhh" localSheetId="8" hidden="1">{"'1999'!$A$1:$F$66"}</definedName>
    <definedName name="dfgghhh" localSheetId="82" hidden="1">{"'1999'!$A$1:$F$66"}</definedName>
    <definedName name="dfgghhh" localSheetId="41" hidden="1">{"'1999'!$A$1:$F$66"}</definedName>
    <definedName name="dfgghhh" hidden="1">{"'1999'!$A$1:$F$66"}</definedName>
    <definedName name="DFH" localSheetId="41">#REF!</definedName>
    <definedName name="DFH">#REF!</definedName>
    <definedName name="DFRFCVDD" localSheetId="8" hidden="1">{"'1999'!$A$1:$F$66"}</definedName>
    <definedName name="DFRFCVDD" localSheetId="82" hidden="1">{"'1999'!$A$1:$F$66"}</definedName>
    <definedName name="DFRFCVDD" localSheetId="41" hidden="1">{"'1999'!$A$1:$F$66"}</definedName>
    <definedName name="DFRFCVDD" hidden="1">{"'1999'!$A$1:$F$66"}</definedName>
    <definedName name="dfs" localSheetId="31">#REF!</definedName>
    <definedName name="dfs" localSheetId="25">#REF!</definedName>
    <definedName name="dfs" localSheetId="27">#REF!</definedName>
    <definedName name="dfs" localSheetId="29">#REF!</definedName>
    <definedName name="dfs" localSheetId="30">#REF!</definedName>
    <definedName name="dfs" localSheetId="32">#REF!</definedName>
    <definedName name="dfs" localSheetId="33">#REF!</definedName>
    <definedName name="dfs" localSheetId="26">#REF!</definedName>
    <definedName name="dfs" localSheetId="28">#REF!</definedName>
    <definedName name="dfs">#REF!</definedName>
    <definedName name="dfsd" localSheetId="8" hidden="1">{"'1999'!$A$1:$F$66"}</definedName>
    <definedName name="dfsd" localSheetId="82" hidden="1">{"'1999'!$A$1:$F$66"}</definedName>
    <definedName name="dfsd" localSheetId="41" hidden="1">{"'1999'!$A$1:$F$66"}</definedName>
    <definedName name="dfsd" hidden="1">{"'1999'!$A$1:$F$66"}</definedName>
    <definedName name="DFYN" localSheetId="41">#REF!</definedName>
    <definedName name="DFYN">#REF!</definedName>
    <definedName name="DIA" localSheetId="25">#REF!</definedName>
    <definedName name="DIA" localSheetId="27">#REF!</definedName>
    <definedName name="DIA" localSheetId="40">#REF!</definedName>
    <definedName name="DIA" localSheetId="26">#REF!</definedName>
    <definedName name="DIA" localSheetId="28">#REF!</definedName>
    <definedName name="DIA" localSheetId="41">#REF!</definedName>
    <definedName name="DIA">#REF!</definedName>
    <definedName name="Dic" localSheetId="49">#REF!</definedName>
    <definedName name="Dic" localSheetId="170">#REF!</definedName>
    <definedName name="Dic" localSheetId="171">#REF!</definedName>
    <definedName name="Dic" localSheetId="40">#REF!</definedName>
    <definedName name="Dic" localSheetId="41">#REF!</definedName>
    <definedName name="Dic">#REF!</definedName>
    <definedName name="DIC._88" localSheetId="31">#REF!</definedName>
    <definedName name="DIC._88" localSheetId="25">#REF!</definedName>
    <definedName name="DIC._88" localSheetId="27">#REF!</definedName>
    <definedName name="DIC._88" localSheetId="29">#REF!</definedName>
    <definedName name="DIC._88" localSheetId="40">#REF!</definedName>
    <definedName name="DIC._88" localSheetId="82">#REF!</definedName>
    <definedName name="DIC._88" localSheetId="30">#REF!</definedName>
    <definedName name="DIC._88" localSheetId="32">#REF!</definedName>
    <definedName name="DIC._88" localSheetId="33">#REF!</definedName>
    <definedName name="DIC._88" localSheetId="26">#REF!</definedName>
    <definedName name="DIC._88" localSheetId="28">#REF!</definedName>
    <definedName name="DIC._88" localSheetId="41">#REF!</definedName>
    <definedName name="DIC._88">#REF!</definedName>
    <definedName name="DIC._89" localSheetId="31">#REF!</definedName>
    <definedName name="DIC._89" localSheetId="25">#REF!</definedName>
    <definedName name="DIC._89" localSheetId="27">#REF!</definedName>
    <definedName name="DIC._89" localSheetId="29">#REF!</definedName>
    <definedName name="DIC._89" localSheetId="40">#REF!</definedName>
    <definedName name="DIC._89" localSheetId="82">#REF!</definedName>
    <definedName name="DIC._89" localSheetId="30">#REF!</definedName>
    <definedName name="DIC._89" localSheetId="32">#REF!</definedName>
    <definedName name="DIC._89" localSheetId="33">#REF!</definedName>
    <definedName name="DIC._89" localSheetId="26">#REF!</definedName>
    <definedName name="DIC._89" localSheetId="28">#REF!</definedName>
    <definedName name="DIC._89" localSheetId="41">#REF!</definedName>
    <definedName name="DIC._89">#REF!</definedName>
    <definedName name="diego" localSheetId="41">#REF!</definedName>
    <definedName name="diego">#REF!</definedName>
    <definedName name="DIFCTO00" localSheetId="31">#REF!</definedName>
    <definedName name="DIFCTO00" localSheetId="25">#REF!</definedName>
    <definedName name="DIFCTO00" localSheetId="27">#REF!</definedName>
    <definedName name="DIFCTO00" localSheetId="29">#REF!</definedName>
    <definedName name="DIFCTO00" localSheetId="40">#REF!</definedName>
    <definedName name="DIFCTO00" localSheetId="82">#REF!</definedName>
    <definedName name="DIFCTO00" localSheetId="30">#REF!</definedName>
    <definedName name="DIFCTO00" localSheetId="32">#REF!</definedName>
    <definedName name="DIFCTO00" localSheetId="33">#REF!</definedName>
    <definedName name="DIFCTO00" localSheetId="26">#REF!</definedName>
    <definedName name="DIFCTO00" localSheetId="28">#REF!</definedName>
    <definedName name="DIFCTO00" localSheetId="41">#REF!</definedName>
    <definedName name="DIFCTO00">#REF!</definedName>
    <definedName name="DIFCTO97" localSheetId="40">#REF!</definedName>
    <definedName name="DIFCTO97" localSheetId="82">#REF!</definedName>
    <definedName name="DIFCTO97" localSheetId="41">#REF!</definedName>
    <definedName name="DIFCTO97">#REF!</definedName>
    <definedName name="DIFCTO98" localSheetId="40">#REF!</definedName>
    <definedName name="DIFCTO98" localSheetId="82">#REF!</definedName>
    <definedName name="DIFCTO98" localSheetId="41">#REF!</definedName>
    <definedName name="DIFCTO98">#REF!</definedName>
    <definedName name="DIFCTO99" localSheetId="40">#REF!</definedName>
    <definedName name="DIFCTO99" localSheetId="41">#REF!</definedName>
    <definedName name="DIFCTO99">#REF!</definedName>
    <definedName name="DIFERCOLUM00" localSheetId="51">#REF!</definedName>
    <definedName name="DIFERCOLUM00" localSheetId="52">#REF!</definedName>
    <definedName name="DIFERCOLUM00" localSheetId="53">#REF!</definedName>
    <definedName name="DIFERCOLUM00" localSheetId="54">#REF!</definedName>
    <definedName name="DIFERCOLUM00" localSheetId="56">#REF!</definedName>
    <definedName name="DIFERCOLUM00" localSheetId="73">#REF!</definedName>
    <definedName name="DIFERCOLUM00" localSheetId="74">#REF!</definedName>
    <definedName name="DIFERCOLUM00" localSheetId="75">#REF!</definedName>
    <definedName name="DIFERCOLUM00" localSheetId="76">#REF!</definedName>
    <definedName name="DIFERCOLUM00" localSheetId="78">#REF!</definedName>
    <definedName name="DIFERCOLUM00" localSheetId="168">#REF!</definedName>
    <definedName name="DIFERCOLUM00" localSheetId="170">#REF!</definedName>
    <definedName name="DIFERCOLUM00" localSheetId="171">#REF!</definedName>
    <definedName name="DIFERCOLUM00" localSheetId="40">#REF!</definedName>
    <definedName name="DIFERCOLUM00" localSheetId="41">#REF!</definedName>
    <definedName name="DIFERCOLUM00">#REF!</definedName>
    <definedName name="DIFERCOLUM01" localSheetId="51">#REF!</definedName>
    <definedName name="DIFERCOLUM01" localSheetId="52">#REF!</definedName>
    <definedName name="DIFERCOLUM01" localSheetId="53">#REF!</definedName>
    <definedName name="DIFERCOLUM01" localSheetId="54">#REF!</definedName>
    <definedName name="DIFERCOLUM01" localSheetId="56">#REF!</definedName>
    <definedName name="DIFERCOLUM01" localSheetId="73">#REF!</definedName>
    <definedName name="DIFERCOLUM01" localSheetId="74">#REF!</definedName>
    <definedName name="DIFERCOLUM01" localSheetId="75">#REF!</definedName>
    <definedName name="DIFERCOLUM01" localSheetId="76">#REF!</definedName>
    <definedName name="DIFERCOLUM01" localSheetId="78">#REF!</definedName>
    <definedName name="DIFERCOLUM01" localSheetId="168">#REF!</definedName>
    <definedName name="DIFERCOLUM01" localSheetId="171">#REF!</definedName>
    <definedName name="DIFERCOLUM01" localSheetId="40">#REF!</definedName>
    <definedName name="DIFERCOLUM01" localSheetId="41">#REF!</definedName>
    <definedName name="DIFERCOLUM01">#REF!</definedName>
    <definedName name="DIFERCOLUM02" localSheetId="51">#REF!</definedName>
    <definedName name="DIFERCOLUM02" localSheetId="52">#REF!</definedName>
    <definedName name="DIFERCOLUM02" localSheetId="53">#REF!</definedName>
    <definedName name="DIFERCOLUM02" localSheetId="54">#REF!</definedName>
    <definedName name="DIFERCOLUM02" localSheetId="56">#REF!</definedName>
    <definedName name="DIFERCOLUM02" localSheetId="73">#REF!</definedName>
    <definedName name="DIFERCOLUM02" localSheetId="74">#REF!</definedName>
    <definedName name="DIFERCOLUM02" localSheetId="75">#REF!</definedName>
    <definedName name="DIFERCOLUM02" localSheetId="76">#REF!</definedName>
    <definedName name="DIFERCOLUM02" localSheetId="78">#REF!</definedName>
    <definedName name="DIFERCOLUM02" localSheetId="168">#REF!</definedName>
    <definedName name="DIFERCOLUM02" localSheetId="171">#REF!</definedName>
    <definedName name="DIFERCOLUM02" localSheetId="40">#REF!</definedName>
    <definedName name="DIFERCOLUM02" localSheetId="41">#REF!</definedName>
    <definedName name="DIFERCOLUM02">#REF!</definedName>
    <definedName name="DIFERCOLUM99" localSheetId="51">#REF!</definedName>
    <definedName name="DIFERCOLUM99" localSheetId="52">#REF!</definedName>
    <definedName name="DIFERCOLUM99" localSheetId="53">#REF!</definedName>
    <definedName name="DIFERCOLUM99" localSheetId="54">#REF!</definedName>
    <definedName name="DIFERCOLUM99" localSheetId="56">#REF!</definedName>
    <definedName name="DIFERCOLUM99" localSheetId="73">#REF!</definedName>
    <definedName name="DIFERCOLUM99" localSheetId="74">#REF!</definedName>
    <definedName name="DIFERCOLUM99" localSheetId="75">#REF!</definedName>
    <definedName name="DIFERCOLUM99" localSheetId="76">#REF!</definedName>
    <definedName name="DIFERCOLUM99" localSheetId="78">#REF!</definedName>
    <definedName name="DIFERCOLUM99" localSheetId="168">#REF!</definedName>
    <definedName name="DIFERCOLUM99" localSheetId="171">#REF!</definedName>
    <definedName name="DIFERCOLUM99" localSheetId="40">#REF!</definedName>
    <definedName name="DIFERCOLUM99" localSheetId="41">#REF!</definedName>
    <definedName name="DIFERCOLUM99">#REF!</definedName>
    <definedName name="DIFERENCIAS" localSheetId="40">#REF!</definedName>
    <definedName name="DIFERENCIAS" localSheetId="41">#REF!</definedName>
    <definedName name="DIFERENCIAS">#REF!</definedName>
    <definedName name="DIFU" localSheetId="31" hidden="1">{"INGRESOS DOLARES",#N/A,FALSE,"informes"}</definedName>
    <definedName name="DIFU" localSheetId="8" hidden="1">{"INGRESOS DOLARES",#N/A,FALSE,"informes"}</definedName>
    <definedName name="DIFU" localSheetId="25" hidden="1">{"INGRESOS DOLARES",#N/A,FALSE,"informes"}</definedName>
    <definedName name="DIFU" localSheetId="27" hidden="1">{"INGRESOS DOLARES",#N/A,FALSE,"informes"}</definedName>
    <definedName name="DIFU" localSheetId="29" hidden="1">{"INGRESOS DOLARES",#N/A,FALSE,"informes"}</definedName>
    <definedName name="DIFU" localSheetId="40" hidden="1">{"INGRESOS DOLARES",#N/A,FALSE,"informes"}</definedName>
    <definedName name="DIFU" localSheetId="82" hidden="1">{"INGRESOS DOLARES",#N/A,FALSE,"informes"}</definedName>
    <definedName name="DIFU" localSheetId="30" hidden="1">{"INGRESOS DOLARES",#N/A,FALSE,"informes"}</definedName>
    <definedName name="DIFU" localSheetId="32" hidden="1">{"INGRESOS DOLARES",#N/A,FALSE,"informes"}</definedName>
    <definedName name="DIFU" localSheetId="33" hidden="1">{"INGRESOS DOLARES",#N/A,FALSE,"informes"}</definedName>
    <definedName name="DIFU" localSheetId="26" hidden="1">{"INGRESOS DOLARES",#N/A,FALSE,"informes"}</definedName>
    <definedName name="DIFU" localSheetId="28" hidden="1">{"INGRESOS DOLARES",#N/A,FALSE,"informes"}</definedName>
    <definedName name="DIFU" localSheetId="41" hidden="1">{"INGRESOS DOLARES",#N/A,FALSE,"informes"}</definedName>
    <definedName name="DIFU" hidden="1">{"INGRESOS DOLARES",#N/A,FALSE,"informes"}</definedName>
    <definedName name="DiscountRate" localSheetId="41">#REF!</definedName>
    <definedName name="DiscountRate">#REF!</definedName>
    <definedName name="disponibleconcejo" localSheetId="8">#REF!</definedName>
    <definedName name="disponibleconcejo">#REF!</definedName>
    <definedName name="DJFS" localSheetId="82">#REF!</definedName>
    <definedName name="DJFS" localSheetId="41">#REF!</definedName>
    <definedName name="DJFS">#REF!</definedName>
    <definedName name="DJYN" localSheetId="82">#REF!</definedName>
    <definedName name="DJYN" localSheetId="41">#REF!</definedName>
    <definedName name="DJYN">#REF!</definedName>
    <definedName name="DOLAR">#REF!</definedName>
    <definedName name="DOLARES" localSheetId="49">#REF!</definedName>
    <definedName name="DOLARES" localSheetId="31">#REF!</definedName>
    <definedName name="DOLARES" localSheetId="25">#REF!</definedName>
    <definedName name="DOLARES" localSheetId="27">#REF!</definedName>
    <definedName name="DOLARES" localSheetId="29">#REF!</definedName>
    <definedName name="DOLARES" localSheetId="40">#REF!</definedName>
    <definedName name="DOLARES" localSheetId="82">#REF!</definedName>
    <definedName name="DOLARES" localSheetId="30">#REF!</definedName>
    <definedName name="DOLARES" localSheetId="32">#REF!</definedName>
    <definedName name="DOLARES" localSheetId="33">#REF!</definedName>
    <definedName name="DOLARES" localSheetId="26">#REF!</definedName>
    <definedName name="DOLARES" localSheetId="28">#REF!</definedName>
    <definedName name="DOLARES" localSheetId="41">#REF!</definedName>
    <definedName name="DOLARES">#REF!</definedName>
    <definedName name="dos" localSheetId="51">#REF!</definedName>
    <definedName name="dos" localSheetId="52">#REF!</definedName>
    <definedName name="dos" localSheetId="53">#REF!</definedName>
    <definedName name="dos" localSheetId="54">#REF!</definedName>
    <definedName name="dos" localSheetId="56">#REF!</definedName>
    <definedName name="dos" localSheetId="73">#REF!</definedName>
    <definedName name="dos" localSheetId="74">#REF!</definedName>
    <definedName name="dos" localSheetId="75">#REF!</definedName>
    <definedName name="dos" localSheetId="76">#REF!</definedName>
    <definedName name="dos" localSheetId="78">#REF!</definedName>
    <definedName name="dos" localSheetId="168">#REF!</definedName>
    <definedName name="dos" localSheetId="171">#REF!</definedName>
    <definedName name="DOS" localSheetId="31">#REF!</definedName>
    <definedName name="DOS" localSheetId="25">#REF!</definedName>
    <definedName name="DOS" localSheetId="27">#REF!</definedName>
    <definedName name="DOS" localSheetId="29">#REF!</definedName>
    <definedName name="DOS" localSheetId="40">#REF!</definedName>
    <definedName name="DOS" localSheetId="30">#REF!</definedName>
    <definedName name="DOS" localSheetId="32">#REF!</definedName>
    <definedName name="DOS" localSheetId="33">#REF!</definedName>
    <definedName name="DOS" localSheetId="26">#REF!</definedName>
    <definedName name="DOS" localSheetId="28">#REF!</definedName>
    <definedName name="dos" localSheetId="41">#REF!</definedName>
    <definedName name="DOS">#REF!</definedName>
    <definedName name="DPTOS" localSheetId="31">#REF!</definedName>
    <definedName name="DPTOS" localSheetId="25">#REF!</definedName>
    <definedName name="DPTOS" localSheetId="27">#REF!</definedName>
    <definedName name="DPTOS" localSheetId="29">#REF!</definedName>
    <definedName name="DPTOS" localSheetId="40">#REF!</definedName>
    <definedName name="DPTOS" localSheetId="30">#REF!</definedName>
    <definedName name="DPTOS" localSheetId="32">#REF!</definedName>
    <definedName name="DPTOS" localSheetId="33">#REF!</definedName>
    <definedName name="DPTOS" localSheetId="26">#REF!</definedName>
    <definedName name="DPTOS" localSheetId="28">#REF!</definedName>
    <definedName name="DPTOS" localSheetId="41">#REF!</definedName>
    <definedName name="DPTOS">#REF!</definedName>
    <definedName name="ds" localSheetId="31"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ds" localSheetId="8"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ds" localSheetId="25"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ds" localSheetId="27"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ds" localSheetId="29"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ds" localSheetId="40"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ds" localSheetId="82"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ds" localSheetId="30"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ds" localSheetId="32"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ds" localSheetId="33"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ds" localSheetId="26"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ds" localSheetId="28"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ds" localSheetId="41"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ds"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dsd" localSheetId="8" hidden="1">{"'1999'!$A$1:$F$66"}</definedName>
    <definedName name="dsd" localSheetId="82" hidden="1">{"'1999'!$A$1:$F$66"}</definedName>
    <definedName name="dsd" localSheetId="41" hidden="1">{"'1999'!$A$1:$F$66"}</definedName>
    <definedName name="dsd" hidden="1">{"'1999'!$A$1:$F$66"}</definedName>
    <definedName name="dsdfs" localSheetId="8" hidden="1">{"'1999'!$A$1:$F$66"}</definedName>
    <definedName name="dsdfs" localSheetId="82" hidden="1">{"'1999'!$A$1:$F$66"}</definedName>
    <definedName name="dsdfs" localSheetId="41" hidden="1">{"'1999'!$A$1:$F$66"}</definedName>
    <definedName name="dsdfs" hidden="1">{"'1999'!$A$1:$F$66"}</definedName>
    <definedName name="DSDS" localSheetId="8" hidden="1">{"'1999'!$A$1:$F$66"}</definedName>
    <definedName name="DSDS" localSheetId="82" hidden="1">{"'1999'!$A$1:$F$66"}</definedName>
    <definedName name="DSDS" localSheetId="41" hidden="1">{"'1999'!$A$1:$F$66"}</definedName>
    <definedName name="DSDS" hidden="1">{"'1999'!$A$1:$F$66"}</definedName>
    <definedName name="DSS" localSheetId="8" hidden="1">{"'1999'!$A$1:$F$66"}</definedName>
    <definedName name="DSS" localSheetId="82" hidden="1">{"'1999'!$A$1:$F$66"}</definedName>
    <definedName name="DSS" localSheetId="41" hidden="1">{"'1999'!$A$1:$F$66"}</definedName>
    <definedName name="DSS" hidden="1">{"'1999'!$A$1:$F$66"}</definedName>
    <definedName name="dtf" localSheetId="40">#REF!</definedName>
    <definedName name="DTF" localSheetId="41">#REF!</definedName>
    <definedName name="dtf">#REF!</definedName>
    <definedName name="DTFA" localSheetId="31">#REF!</definedName>
    <definedName name="DTFA" localSheetId="25">#REF!</definedName>
    <definedName name="DTFA" localSheetId="27">#REF!</definedName>
    <definedName name="DTFA" localSheetId="29">#REF!</definedName>
    <definedName name="DTFA" localSheetId="30">#REF!</definedName>
    <definedName name="DTFA" localSheetId="32">#REF!</definedName>
    <definedName name="DTFA" localSheetId="33">#REF!</definedName>
    <definedName name="DTFA" localSheetId="26">#REF!</definedName>
    <definedName name="DTFA" localSheetId="28">#REF!</definedName>
    <definedName name="DTFA">#REF!</definedName>
    <definedName name="DTFSEMANAL" localSheetId="31">#REF!</definedName>
    <definedName name="DTFSEMANAL" localSheetId="25">#REF!</definedName>
    <definedName name="DTFSEMANAL" localSheetId="27">#REF!</definedName>
    <definedName name="DTFSEMANAL" localSheetId="29">#REF!</definedName>
    <definedName name="DTFSEMANAL" localSheetId="40">#REF!</definedName>
    <definedName name="DTFSEMANAL" localSheetId="30">#REF!</definedName>
    <definedName name="DTFSEMANAL" localSheetId="32">#REF!</definedName>
    <definedName name="DTFSEMANAL" localSheetId="33">#REF!</definedName>
    <definedName name="DTFSEMANAL" localSheetId="26">#REF!</definedName>
    <definedName name="DTFSEMANAL" localSheetId="28">#REF!</definedName>
    <definedName name="DTFSEMANAL" localSheetId="41">#REF!</definedName>
    <definedName name="DTFSEMANAL">#REF!</definedName>
    <definedName name="DtoCP">#REF!</definedName>
    <definedName name="DTTA">#REF!</definedName>
    <definedName name="Duración_UVR" localSheetId="8">OFFSET(#REF!,0,0,COUNT(#REF!),1)</definedName>
    <definedName name="Duración_UVR">OFFSET(#REF!,0,0,COUNT(#REF!),1)</definedName>
    <definedName name="DUS" localSheetId="41">#REF!</definedName>
    <definedName name="DUS">#REF!</definedName>
    <definedName name="DYNAMICTD" localSheetId="41">OFFSET(#REF!,0,0,COUNTA(#REF!),COUNTA(#REF!))</definedName>
    <definedName name="DYNAMICTD">OFFSET(#REF!,0,0,COUNTA(#REF!),COUNTA(#REF!))</definedName>
    <definedName name="E" localSheetId="31">#REF!</definedName>
    <definedName name="E" localSheetId="8">#REF!</definedName>
    <definedName name="E" localSheetId="25">#REF!</definedName>
    <definedName name="E" localSheetId="27">#REF!</definedName>
    <definedName name="E" localSheetId="29">#REF!</definedName>
    <definedName name="E" localSheetId="40">#REF!</definedName>
    <definedName name="E" localSheetId="30">#REF!</definedName>
    <definedName name="E" localSheetId="32">#REF!</definedName>
    <definedName name="E" localSheetId="33">#REF!</definedName>
    <definedName name="E" localSheetId="26">#REF!</definedName>
    <definedName name="E" localSheetId="28">#REF!</definedName>
    <definedName name="E" localSheetId="41">#REF!</definedName>
    <definedName name="E">#REF!</definedName>
    <definedName name="ECOPETROLCRECIM" localSheetId="49">#REF!</definedName>
    <definedName name="ECOPETROLCRECIM" localSheetId="51">#REF!</definedName>
    <definedName name="ECOPETROLCRECIM" localSheetId="52">#REF!</definedName>
    <definedName name="ECOPETROLCRECIM" localSheetId="53">#REF!</definedName>
    <definedName name="ECOPETROLCRECIM" localSheetId="54">#REF!</definedName>
    <definedName name="ECOPETROLCRECIM" localSheetId="56">#REF!</definedName>
    <definedName name="ECOPETROLCRECIM" localSheetId="73">#REF!</definedName>
    <definedName name="ECOPETROLCRECIM" localSheetId="74">#REF!</definedName>
    <definedName name="ECOPETROLCRECIM" localSheetId="75">#REF!</definedName>
    <definedName name="ECOPETROLCRECIM" localSheetId="76">#REF!</definedName>
    <definedName name="ECOPETROLCRECIM" localSheetId="78">#REF!</definedName>
    <definedName name="ECOPETROLCRECIM" localSheetId="168">#REF!</definedName>
    <definedName name="ECOPETROLCRECIM" localSheetId="171">#REF!</definedName>
    <definedName name="ECOPETROLCRECIM" localSheetId="40">#REF!</definedName>
    <definedName name="ECOPETROLCRECIM" localSheetId="82">#REF!</definedName>
    <definedName name="ECOPETROLCRECIM" localSheetId="41">#REF!</definedName>
    <definedName name="ECOPETROLCRECIM">#REF!</definedName>
    <definedName name="ECOPETROLPESOS" localSheetId="49">#REF!</definedName>
    <definedName name="ECOPETROLPESOS" localSheetId="51">#REF!</definedName>
    <definedName name="ECOPETROLPESOS" localSheetId="52">#REF!</definedName>
    <definedName name="ECOPETROLPESOS" localSheetId="53">#REF!</definedName>
    <definedName name="ECOPETROLPESOS" localSheetId="54">#REF!</definedName>
    <definedName name="ECOPETROLPESOS" localSheetId="56">#REF!</definedName>
    <definedName name="ECOPETROLPESOS" localSheetId="73">#REF!</definedName>
    <definedName name="ECOPETROLPESOS" localSheetId="74">#REF!</definedName>
    <definedName name="ECOPETROLPESOS" localSheetId="75">#REF!</definedName>
    <definedName name="ECOPETROLPESOS" localSheetId="76">#REF!</definedName>
    <definedName name="ECOPETROLPESOS" localSheetId="78">#REF!</definedName>
    <definedName name="ECOPETROLPESOS" localSheetId="168">#REF!</definedName>
    <definedName name="ECOPETROLPESOS" localSheetId="171">#REF!</definedName>
    <definedName name="ECOPETROLPESOS" localSheetId="40">#REF!</definedName>
    <definedName name="ECOPETROLPESOS" localSheetId="82">#REF!</definedName>
    <definedName name="ECOPETROLPESOS" localSheetId="41">#REF!</definedName>
    <definedName name="ECOPETROLPESOS">#REF!</definedName>
    <definedName name="ECOPETROLPIB" localSheetId="49">#REF!</definedName>
    <definedName name="ECOPETROLPIB" localSheetId="51">#REF!</definedName>
    <definedName name="ECOPETROLPIB" localSheetId="52">#REF!</definedName>
    <definedName name="ECOPETROLPIB" localSheetId="53">#REF!</definedName>
    <definedName name="ECOPETROLPIB" localSheetId="54">#REF!</definedName>
    <definedName name="ECOPETROLPIB" localSheetId="56">#REF!</definedName>
    <definedName name="ECOPETROLPIB" localSheetId="73">#REF!</definedName>
    <definedName name="ECOPETROLPIB" localSheetId="74">#REF!</definedName>
    <definedName name="ECOPETROLPIB" localSheetId="75">#REF!</definedName>
    <definedName name="ECOPETROLPIB" localSheetId="76">#REF!</definedName>
    <definedName name="ECOPETROLPIB" localSheetId="78">#REF!</definedName>
    <definedName name="ECOPETROLPIB" localSheetId="168">#REF!</definedName>
    <definedName name="ECOPETROLPIB" localSheetId="171">#REF!</definedName>
    <definedName name="ECOPETROLPIB" localSheetId="40">#REF!</definedName>
    <definedName name="ECOPETROLPIB" localSheetId="82">#REF!</definedName>
    <definedName name="ECOPETROLPIB" localSheetId="41">#REF!</definedName>
    <definedName name="ECOPETROLPIB">#REF!</definedName>
    <definedName name="EDG" localSheetId="31" hidden="1">{#N/A,#N/A,FALSE,"informes"}</definedName>
    <definedName name="EDG" localSheetId="8" hidden="1">{#N/A,#N/A,FALSE,"informes"}</definedName>
    <definedName name="EDG" localSheetId="25" hidden="1">{#N/A,#N/A,FALSE,"informes"}</definedName>
    <definedName name="EDG" localSheetId="27" hidden="1">{#N/A,#N/A,FALSE,"informes"}</definedName>
    <definedName name="EDG" localSheetId="29" hidden="1">{#N/A,#N/A,FALSE,"informes"}</definedName>
    <definedName name="EDG" localSheetId="40" hidden="1">{#N/A,#N/A,FALSE,"informes"}</definedName>
    <definedName name="EDG" localSheetId="82" hidden="1">{#N/A,#N/A,FALSE,"informes"}</definedName>
    <definedName name="EDG" localSheetId="30" hidden="1">{#N/A,#N/A,FALSE,"informes"}</definedName>
    <definedName name="EDG" localSheetId="32" hidden="1">{#N/A,#N/A,FALSE,"informes"}</definedName>
    <definedName name="EDG" localSheetId="33" hidden="1">{#N/A,#N/A,FALSE,"informes"}</definedName>
    <definedName name="EDG" localSheetId="26" hidden="1">{#N/A,#N/A,FALSE,"informes"}</definedName>
    <definedName name="EDG" localSheetId="28" hidden="1">{#N/A,#N/A,FALSE,"informes"}</definedName>
    <definedName name="EDG" localSheetId="41" hidden="1">{#N/A,#N/A,FALSE,"informes"}</definedName>
    <definedName name="EDG" hidden="1">{#N/A,#N/A,FALSE,"informes"}</definedName>
    <definedName name="EDU" localSheetId="8">#REF!</definedName>
    <definedName name="EDU">#REF!</definedName>
    <definedName name="EDUCA_00" localSheetId="31">#REF!</definedName>
    <definedName name="EDUCA_00" localSheetId="25">#REF!</definedName>
    <definedName name="EDUCA_00" localSheetId="27">#REF!</definedName>
    <definedName name="EDUCA_00" localSheetId="29">#REF!</definedName>
    <definedName name="EDUCA_00" localSheetId="40">#REF!</definedName>
    <definedName name="EDUCA_00" localSheetId="30">#REF!</definedName>
    <definedName name="EDUCA_00" localSheetId="32">#REF!</definedName>
    <definedName name="EDUCA_00" localSheetId="33">#REF!</definedName>
    <definedName name="EDUCA_00" localSheetId="26">#REF!</definedName>
    <definedName name="EDUCA_00" localSheetId="28">#REF!</definedName>
    <definedName name="EDUCA_00" localSheetId="41">#REF!</definedName>
    <definedName name="EDUCA_00">#REF!</definedName>
    <definedName name="EDUCA_01" localSheetId="31">#REF!</definedName>
    <definedName name="EDUCA_01" localSheetId="25">#REF!</definedName>
    <definedName name="EDUCA_01" localSheetId="27">#REF!</definedName>
    <definedName name="EDUCA_01" localSheetId="29">#REF!</definedName>
    <definedName name="EDUCA_01" localSheetId="40">#REF!</definedName>
    <definedName name="EDUCA_01" localSheetId="30">#REF!</definedName>
    <definedName name="EDUCA_01" localSheetId="32">#REF!</definedName>
    <definedName name="EDUCA_01" localSheetId="33">#REF!</definedName>
    <definedName name="EDUCA_01" localSheetId="26">#REF!</definedName>
    <definedName name="EDUCA_01" localSheetId="28">#REF!</definedName>
    <definedName name="EDUCA_01" localSheetId="41">#REF!</definedName>
    <definedName name="EDUCA_01">#REF!</definedName>
    <definedName name="EDUCA_94" localSheetId="31">#REF!</definedName>
    <definedName name="EDUCA_94" localSheetId="25">#REF!</definedName>
    <definedName name="EDUCA_94" localSheetId="27">#REF!</definedName>
    <definedName name="EDUCA_94" localSheetId="29">#REF!</definedName>
    <definedName name="EDUCA_94" localSheetId="40">#REF!</definedName>
    <definedName name="EDUCA_94" localSheetId="30">#REF!</definedName>
    <definedName name="EDUCA_94" localSheetId="32">#REF!</definedName>
    <definedName name="EDUCA_94" localSheetId="33">#REF!</definedName>
    <definedName name="EDUCA_94" localSheetId="26">#REF!</definedName>
    <definedName name="EDUCA_94" localSheetId="28">#REF!</definedName>
    <definedName name="EDUCA_94" localSheetId="41">#REF!</definedName>
    <definedName name="EDUCA_94">#REF!</definedName>
    <definedName name="EDUCA_95" localSheetId="40">#REF!</definedName>
    <definedName name="EDUCA_95" localSheetId="41">#REF!</definedName>
    <definedName name="EDUCA_95">#REF!</definedName>
    <definedName name="EDUCA_96" localSheetId="40">#REF!</definedName>
    <definedName name="EDUCA_96" localSheetId="41">#REF!</definedName>
    <definedName name="EDUCA_96">#REF!</definedName>
    <definedName name="EDUCA_97" localSheetId="40">#REF!</definedName>
    <definedName name="EDUCA_97" localSheetId="41">#REF!</definedName>
    <definedName name="EDUCA_97">#REF!</definedName>
    <definedName name="EDUCA_98" localSheetId="40">#REF!</definedName>
    <definedName name="EDUCA_98" localSheetId="41">#REF!</definedName>
    <definedName name="EDUCA_98">#REF!</definedName>
    <definedName name="EDUCA_99" localSheetId="40">#REF!</definedName>
    <definedName name="EDUCA_99" localSheetId="41">#REF!</definedName>
    <definedName name="EDUCA_99">#REF!</definedName>
    <definedName name="EE" localSheetId="49" hidden="1">{#N/A,#N/A,FALSE,"informes"}</definedName>
    <definedName name="EE" localSheetId="50" hidden="1">{#N/A,#N/A,FALSE,"informes"}</definedName>
    <definedName name="EE" localSheetId="51" hidden="1">{#N/A,#N/A,FALSE,"informes"}</definedName>
    <definedName name="EE" localSheetId="52" hidden="1">{#N/A,#N/A,FALSE,"informes"}</definedName>
    <definedName name="EE" localSheetId="53" hidden="1">{#N/A,#N/A,FALSE,"informes"}</definedName>
    <definedName name="EE" localSheetId="54" hidden="1">{#N/A,#N/A,FALSE,"informes"}</definedName>
    <definedName name="EE" localSheetId="56" hidden="1">{#N/A,#N/A,FALSE,"informes"}</definedName>
    <definedName name="EE" localSheetId="72" hidden="1">{#N/A,#N/A,FALSE,"informes"}</definedName>
    <definedName name="EE" localSheetId="73" hidden="1">{#N/A,#N/A,FALSE,"informes"}</definedName>
    <definedName name="EE" localSheetId="74" hidden="1">{#N/A,#N/A,FALSE,"informes"}</definedName>
    <definedName name="EE" localSheetId="75" hidden="1">{#N/A,#N/A,FALSE,"informes"}</definedName>
    <definedName name="EE" localSheetId="76" hidden="1">{#N/A,#N/A,FALSE,"informes"}</definedName>
    <definedName name="EE" localSheetId="78" hidden="1">{#N/A,#N/A,FALSE,"informes"}</definedName>
    <definedName name="EE" localSheetId="31" hidden="1">{#N/A,#N/A,FALSE,"informes"}</definedName>
    <definedName name="EE" localSheetId="8" hidden="1">{#N/A,#N/A,FALSE,"informes"}</definedName>
    <definedName name="EE" localSheetId="25" hidden="1">{#N/A,#N/A,FALSE,"informes"}</definedName>
    <definedName name="EE" localSheetId="27" hidden="1">{#N/A,#N/A,FALSE,"informes"}</definedName>
    <definedName name="EE" localSheetId="29" hidden="1">{#N/A,#N/A,FALSE,"informes"}</definedName>
    <definedName name="EE" localSheetId="40" hidden="1">{#N/A,#N/A,FALSE,"informes"}</definedName>
    <definedName name="EE" localSheetId="82" hidden="1">{#N/A,#N/A,FALSE,"informes"}</definedName>
    <definedName name="EE" localSheetId="30" hidden="1">{#N/A,#N/A,FALSE,"informes"}</definedName>
    <definedName name="EE" localSheetId="32" hidden="1">{#N/A,#N/A,FALSE,"informes"}</definedName>
    <definedName name="EE" localSheetId="33" hidden="1">{#N/A,#N/A,FALSE,"informes"}</definedName>
    <definedName name="EE" localSheetId="26" hidden="1">{#N/A,#N/A,FALSE,"informes"}</definedName>
    <definedName name="EE" localSheetId="28" hidden="1">{#N/A,#N/A,FALSE,"informes"}</definedName>
    <definedName name="EE" localSheetId="41" hidden="1">{#N/A,#N/A,FALSE,"informes"}</definedName>
    <definedName name="EE" hidden="1">{#N/A,#N/A,FALSE,"informes"}</definedName>
    <definedName name="EEEEE" localSheetId="31" hidden="1">{#N/A,#N/A,FALSE,"informes"}</definedName>
    <definedName name="EEEEE" localSheetId="8" hidden="1">{#N/A,#N/A,FALSE,"informes"}</definedName>
    <definedName name="EEEEE" localSheetId="25" hidden="1">{#N/A,#N/A,FALSE,"informes"}</definedName>
    <definedName name="EEEEE" localSheetId="27" hidden="1">{#N/A,#N/A,FALSE,"informes"}</definedName>
    <definedName name="EEEEE" localSheetId="29" hidden="1">{#N/A,#N/A,FALSE,"informes"}</definedName>
    <definedName name="EEEEE" localSheetId="40" hidden="1">{#N/A,#N/A,FALSE,"informes"}</definedName>
    <definedName name="EEEEE" localSheetId="82" hidden="1">{#N/A,#N/A,FALSE,"informes"}</definedName>
    <definedName name="EEEEE" localSheetId="30" hidden="1">{#N/A,#N/A,FALSE,"informes"}</definedName>
    <definedName name="EEEEE" localSheetId="32" hidden="1">{#N/A,#N/A,FALSE,"informes"}</definedName>
    <definedName name="EEEEE" localSheetId="33" hidden="1">{#N/A,#N/A,FALSE,"informes"}</definedName>
    <definedName name="EEEEE" localSheetId="26" hidden="1">{#N/A,#N/A,FALSE,"informes"}</definedName>
    <definedName name="EEEEE" localSheetId="28" hidden="1">{#N/A,#N/A,FALSE,"informes"}</definedName>
    <definedName name="EEEEE" localSheetId="41" hidden="1">{#N/A,#N/A,FALSE,"informes"}</definedName>
    <definedName name="EEEEE" hidden="1">{#N/A,#N/A,FALSE,"informes"}</definedName>
    <definedName name="EEEEEEEEEEEEEEEEEEEE" localSheetId="40">#REF!</definedName>
    <definedName name="EEEEEEEEEEEEEEEEEEEE" localSheetId="41">#REF!</definedName>
    <definedName name="EEEEEEEEEEEEEEEEEEEE">#REF!</definedName>
    <definedName name="ef">#REF!</definedName>
    <definedName name="efweffewe" localSheetId="41">#REF!</definedName>
    <definedName name="efweffewe">#REF!</definedName>
    <definedName name="EGRAFICOS1" localSheetId="49">#REF!</definedName>
    <definedName name="EGRAFICOS1" localSheetId="51">#REF!</definedName>
    <definedName name="EGRAFICOS1" localSheetId="52">#REF!</definedName>
    <definedName name="EGRAFICOS1" localSheetId="53">#REF!</definedName>
    <definedName name="EGRAFICOS1" localSheetId="54">#REF!</definedName>
    <definedName name="EGRAFICOS1" localSheetId="56">#REF!</definedName>
    <definedName name="EGRAFICOS1" localSheetId="73">#REF!</definedName>
    <definedName name="EGRAFICOS1" localSheetId="74">#REF!</definedName>
    <definedName name="EGRAFICOS1" localSheetId="75">#REF!</definedName>
    <definedName name="EGRAFICOS1" localSheetId="76">#REF!</definedName>
    <definedName name="EGRAFICOS1" localSheetId="78">#REF!</definedName>
    <definedName name="EGRAFICOS1" localSheetId="168">#REF!</definedName>
    <definedName name="EGRAFICOS1" localSheetId="171">#REF!</definedName>
    <definedName name="EGRAFICOS1" localSheetId="40">#REF!</definedName>
    <definedName name="EGRAFICOS1" localSheetId="82">#REF!</definedName>
    <definedName name="EGRAFICOS1" localSheetId="41">#REF!</definedName>
    <definedName name="EGRAFICOS1">#REF!</definedName>
    <definedName name="EGRAFICOS2" localSheetId="49">#REF!</definedName>
    <definedName name="EGRAFICOS2" localSheetId="51">#REF!</definedName>
    <definedName name="EGRAFICOS2" localSheetId="52">#REF!</definedName>
    <definedName name="EGRAFICOS2" localSheetId="53">#REF!</definedName>
    <definedName name="EGRAFICOS2" localSheetId="54">#REF!</definedName>
    <definedName name="EGRAFICOS2" localSheetId="56">#REF!</definedName>
    <definedName name="EGRAFICOS2" localSheetId="73">#REF!</definedName>
    <definedName name="EGRAFICOS2" localSheetId="74">#REF!</definedName>
    <definedName name="EGRAFICOS2" localSheetId="75">#REF!</definedName>
    <definedName name="EGRAFICOS2" localSheetId="76">#REF!</definedName>
    <definedName name="EGRAFICOS2" localSheetId="78">#REF!</definedName>
    <definedName name="EGRAFICOS2" localSheetId="168">#REF!</definedName>
    <definedName name="EGRAFICOS2" localSheetId="171">#REF!</definedName>
    <definedName name="EGRAFICOS2" localSheetId="40">#REF!</definedName>
    <definedName name="EGRAFICOS2" localSheetId="82">#REF!</definedName>
    <definedName name="EGRAFICOS2" localSheetId="41">#REF!</definedName>
    <definedName name="EGRAFICOS2">#REF!</definedName>
    <definedName name="EGRAFICOS3" localSheetId="49">#REF!</definedName>
    <definedName name="EGRAFICOS3" localSheetId="51">#REF!</definedName>
    <definedName name="EGRAFICOS3" localSheetId="52">#REF!</definedName>
    <definedName name="EGRAFICOS3" localSheetId="53">#REF!</definedName>
    <definedName name="EGRAFICOS3" localSheetId="54">#REF!</definedName>
    <definedName name="EGRAFICOS3" localSheetId="56">#REF!</definedName>
    <definedName name="EGRAFICOS3" localSheetId="73">#REF!</definedName>
    <definedName name="EGRAFICOS3" localSheetId="74">#REF!</definedName>
    <definedName name="EGRAFICOS3" localSheetId="75">#REF!</definedName>
    <definedName name="EGRAFICOS3" localSheetId="76">#REF!</definedName>
    <definedName name="EGRAFICOS3" localSheetId="78">#REF!</definedName>
    <definedName name="EGRAFICOS3" localSheetId="168">#REF!</definedName>
    <definedName name="EGRAFICOS3" localSheetId="171">#REF!</definedName>
    <definedName name="EGRAFICOS3" localSheetId="40">#REF!</definedName>
    <definedName name="EGRAFICOS3" localSheetId="82">#REF!</definedName>
    <definedName name="EGRAFICOS3" localSheetId="41">#REF!</definedName>
    <definedName name="EGRAFICOS3">#REF!</definedName>
    <definedName name="ejcprp" localSheetId="168">#REF!</definedName>
    <definedName name="ejcprp" localSheetId="170">#REF!</definedName>
    <definedName name="ejcprp" localSheetId="171">#REF!</definedName>
    <definedName name="ejcprp" localSheetId="8">#REF!</definedName>
    <definedName name="ejcprp" localSheetId="40">#REF!</definedName>
    <definedName name="ejcprp" localSheetId="82">#REF!</definedName>
    <definedName name="ejcprp" localSheetId="41">#REF!</definedName>
    <definedName name="ejcprp">#REF!</definedName>
    <definedName name="eje" localSheetId="168">#REF!</definedName>
    <definedName name="eje" localSheetId="170">#REF!</definedName>
    <definedName name="eje" localSheetId="171">#REF!</definedName>
    <definedName name="eje" localSheetId="8">#REF!</definedName>
    <definedName name="eje" localSheetId="40">#REF!</definedName>
    <definedName name="eje" localSheetId="82">#REF!</definedName>
    <definedName name="eje" localSheetId="41">#REF!</definedName>
    <definedName name="eje">#REF!</definedName>
    <definedName name="Ejecucion" localSheetId="82">#REF!</definedName>
    <definedName name="Ejecucion" localSheetId="41">#REF!</definedName>
    <definedName name="Ejecucion">#REF!</definedName>
    <definedName name="ejecucion_2005">#REF!</definedName>
    <definedName name="ejecucion_central">#REF!</definedName>
    <definedName name="ejecutadoconcejo">#REF!</definedName>
    <definedName name="ELASTICIDAD_RECAUDO_IVA" localSheetId="49">#REF!</definedName>
    <definedName name="ELASTICIDAD_RECAUDO_IVA" localSheetId="51">#REF!</definedName>
    <definedName name="ELASTICIDAD_RECAUDO_IVA" localSheetId="52">#REF!</definedName>
    <definedName name="ELASTICIDAD_RECAUDO_IVA" localSheetId="53">#REF!</definedName>
    <definedName name="ELASTICIDAD_RECAUDO_IVA" localSheetId="54">#REF!</definedName>
    <definedName name="ELASTICIDAD_RECAUDO_IVA" localSheetId="56">#REF!</definedName>
    <definedName name="ELASTICIDAD_RECAUDO_IVA" localSheetId="73">#REF!</definedName>
    <definedName name="ELASTICIDAD_RECAUDO_IVA" localSheetId="74">#REF!</definedName>
    <definedName name="ELASTICIDAD_RECAUDO_IVA" localSheetId="75">#REF!</definedName>
    <definedName name="ELASTICIDAD_RECAUDO_IVA" localSheetId="76">#REF!</definedName>
    <definedName name="ELASTICIDAD_RECAUDO_IVA" localSheetId="78">#REF!</definedName>
    <definedName name="ELASTICIDAD_RECAUDO_IVA" localSheetId="168">#REF!</definedName>
    <definedName name="ELASTICIDAD_RECAUDO_IVA" localSheetId="170">#REF!</definedName>
    <definedName name="ELASTICIDAD_RECAUDO_IVA" localSheetId="171">#REF!</definedName>
    <definedName name="ELASTICIDAD_RECAUDO_IVA" localSheetId="31">#REF!</definedName>
    <definedName name="ELASTICIDAD_RECAUDO_IVA" localSheetId="25">#REF!</definedName>
    <definedName name="ELASTICIDAD_RECAUDO_IVA" localSheetId="27">#REF!</definedName>
    <definedName name="ELASTICIDAD_RECAUDO_IVA" localSheetId="29">#REF!</definedName>
    <definedName name="ELASTICIDAD_RECAUDO_IVA" localSheetId="40">#REF!</definedName>
    <definedName name="ELASTICIDAD_RECAUDO_IVA" localSheetId="82">#REF!</definedName>
    <definedName name="ELASTICIDAD_RECAUDO_IVA" localSheetId="30">#REF!</definedName>
    <definedName name="ELASTICIDAD_RECAUDO_IVA" localSheetId="32">#REF!</definedName>
    <definedName name="ELASTICIDAD_RECAUDO_IVA" localSheetId="33">#REF!</definedName>
    <definedName name="ELASTICIDAD_RECAUDO_IVA" localSheetId="26">#REF!</definedName>
    <definedName name="ELASTICIDAD_RECAUDO_IVA" localSheetId="28">#REF!</definedName>
    <definedName name="ELASTICIDAD_RECAUDO_IVA" localSheetId="41">#REF!</definedName>
    <definedName name="ELASTICIDAD_RECAUDO_IVA">#REF!</definedName>
    <definedName name="elect" localSheetId="82">#REF!</definedName>
    <definedName name="elect" localSheetId="41">#REF!</definedName>
    <definedName name="elect">#REF!</definedName>
    <definedName name="ELECTRICOCRECIM" localSheetId="49">#REF!</definedName>
    <definedName name="ELECTRICOCRECIM" localSheetId="51">#REF!</definedName>
    <definedName name="ELECTRICOCRECIM" localSheetId="52">#REF!</definedName>
    <definedName name="ELECTRICOCRECIM" localSheetId="53">#REF!</definedName>
    <definedName name="ELECTRICOCRECIM" localSheetId="54">#REF!</definedName>
    <definedName name="ELECTRICOCRECIM" localSheetId="56">#REF!</definedName>
    <definedName name="ELECTRICOCRECIM" localSheetId="73">#REF!</definedName>
    <definedName name="ELECTRICOCRECIM" localSheetId="74">#REF!</definedName>
    <definedName name="ELECTRICOCRECIM" localSheetId="75">#REF!</definedName>
    <definedName name="ELECTRICOCRECIM" localSheetId="76">#REF!</definedName>
    <definedName name="ELECTRICOCRECIM" localSheetId="78">#REF!</definedName>
    <definedName name="ELECTRICOCRECIM" localSheetId="168">#REF!</definedName>
    <definedName name="ELECTRICOCRECIM" localSheetId="171">#REF!</definedName>
    <definedName name="ELECTRICOCRECIM" localSheetId="31">#REF!</definedName>
    <definedName name="ELECTRICOCRECIM" localSheetId="25">#REF!</definedName>
    <definedName name="ELECTRICOCRECIM" localSheetId="27">#REF!</definedName>
    <definedName name="ELECTRICOCRECIM" localSheetId="29">#REF!</definedName>
    <definedName name="ELECTRICOCRECIM" localSheetId="40">#REF!</definedName>
    <definedName name="ELECTRICOCRECIM" localSheetId="82">#REF!</definedName>
    <definedName name="ELECTRICOCRECIM" localSheetId="30">#REF!</definedName>
    <definedName name="ELECTRICOCRECIM" localSheetId="32">#REF!</definedName>
    <definedName name="ELECTRICOCRECIM" localSheetId="33">#REF!</definedName>
    <definedName name="ELECTRICOCRECIM" localSheetId="26">#REF!</definedName>
    <definedName name="ELECTRICOCRECIM" localSheetId="28">#REF!</definedName>
    <definedName name="ELECTRICOCRECIM" localSheetId="41">#REF!</definedName>
    <definedName name="ELECTRICOCRECIM">#REF!</definedName>
    <definedName name="ELECTRICOPESOS" localSheetId="51">#REF!</definedName>
    <definedName name="ELECTRICOPESOS" localSheetId="52">#REF!</definedName>
    <definedName name="ELECTRICOPESOS" localSheetId="53">#REF!</definedName>
    <definedName name="ELECTRICOPESOS" localSheetId="54">#REF!</definedName>
    <definedName name="ELECTRICOPESOS" localSheetId="56">#REF!</definedName>
    <definedName name="ELECTRICOPESOS" localSheetId="73">#REF!</definedName>
    <definedName name="ELECTRICOPESOS" localSheetId="74">#REF!</definedName>
    <definedName name="ELECTRICOPESOS" localSheetId="75">#REF!</definedName>
    <definedName name="ELECTRICOPESOS" localSheetId="76">#REF!</definedName>
    <definedName name="ELECTRICOPESOS" localSheetId="78">#REF!</definedName>
    <definedName name="ELECTRICOPESOS" localSheetId="168">#REF!</definedName>
    <definedName name="ELECTRICOPESOS" localSheetId="171">#REF!</definedName>
    <definedName name="ELECTRICOPESOS" localSheetId="31">#REF!</definedName>
    <definedName name="ELECTRICOPESOS" localSheetId="25">#REF!</definedName>
    <definedName name="ELECTRICOPESOS" localSheetId="27">#REF!</definedName>
    <definedName name="ELECTRICOPESOS" localSheetId="29">#REF!</definedName>
    <definedName name="ELECTRICOPESOS" localSheetId="40">#REF!</definedName>
    <definedName name="ELECTRICOPESOS" localSheetId="30">#REF!</definedName>
    <definedName name="ELECTRICOPESOS" localSheetId="32">#REF!</definedName>
    <definedName name="ELECTRICOPESOS" localSheetId="33">#REF!</definedName>
    <definedName name="ELECTRICOPESOS" localSheetId="26">#REF!</definedName>
    <definedName name="ELECTRICOPESOS" localSheetId="28">#REF!</definedName>
    <definedName name="ELECTRICOPESOS" localSheetId="41">#REF!</definedName>
    <definedName name="ELECTRICOPESOS">#REF!</definedName>
    <definedName name="ELECTRICOPIB" localSheetId="51">#REF!</definedName>
    <definedName name="ELECTRICOPIB" localSheetId="52">#REF!</definedName>
    <definedName name="ELECTRICOPIB" localSheetId="53">#REF!</definedName>
    <definedName name="ELECTRICOPIB" localSheetId="54">#REF!</definedName>
    <definedName name="ELECTRICOPIB" localSheetId="56">#REF!</definedName>
    <definedName name="ELECTRICOPIB" localSheetId="73">#REF!</definedName>
    <definedName name="ELECTRICOPIB" localSheetId="74">#REF!</definedName>
    <definedName name="ELECTRICOPIB" localSheetId="75">#REF!</definedName>
    <definedName name="ELECTRICOPIB" localSheetId="76">#REF!</definedName>
    <definedName name="ELECTRICOPIB" localSheetId="78">#REF!</definedName>
    <definedName name="ELECTRICOPIB" localSheetId="168">#REF!</definedName>
    <definedName name="ELECTRICOPIB" localSheetId="171">#REF!</definedName>
    <definedName name="ELECTRICOPIB" localSheetId="40">#REF!</definedName>
    <definedName name="ELECTRICOPIB" localSheetId="41">#REF!</definedName>
    <definedName name="ELECTRICOPIB">#REF!</definedName>
    <definedName name="ELIMINACION" localSheetId="31">#REF!</definedName>
    <definedName name="ELIMINACION" localSheetId="29">#REF!</definedName>
    <definedName name="ELIMINACION" localSheetId="30">#REF!</definedName>
    <definedName name="ELIMINACION" localSheetId="32">#REF!</definedName>
    <definedName name="ELIMINACION" localSheetId="33">#REF!</definedName>
    <definedName name="ELIMINACION">#REF!</definedName>
    <definedName name="eliminacion1" localSheetId="31">#REF!</definedName>
    <definedName name="eliminacion1" localSheetId="29">#REF!</definedName>
    <definedName name="eliminacion1" localSheetId="30">#REF!</definedName>
    <definedName name="eliminacion1" localSheetId="32">#REF!</definedName>
    <definedName name="eliminacion1" localSheetId="33">#REF!</definedName>
    <definedName name="eliminacion1">#REF!</definedName>
    <definedName name="Em">#REF!</definedName>
    <definedName name="EMflag2019">#REF!</definedName>
    <definedName name="EMflag2020">#REF!</definedName>
    <definedName name="Emi2usd" localSheetId="41">#REF!</definedName>
    <definedName name="Emi2usd">#REF!</definedName>
    <definedName name="Emi3usd" localSheetId="41">#REF!</definedName>
    <definedName name="Emi3usd">#REF!</definedName>
    <definedName name="Emi5uvr" localSheetId="41">#REF!</definedName>
    <definedName name="Emi5uvr">#REF!</definedName>
    <definedName name="Emi7uvr" localSheetId="41">#REF!</definedName>
    <definedName name="Emi7uvr">#REF!</definedName>
    <definedName name="EMISIONES" localSheetId="41">#REF!</definedName>
    <definedName name="EMISIONES">#REF!</definedName>
    <definedName name="Emisiones_mod_ext" localSheetId="41">#REF!</definedName>
    <definedName name="Emisiones_mod_ext">#REF!</definedName>
    <definedName name="Emisiones_mod_int" localSheetId="41">#REF!</definedName>
    <definedName name="Emisiones_mod_int">#REF!</definedName>
    <definedName name="Emisiones_vig_int">#REF!</definedName>
    <definedName name="Emivigentes" localSheetId="31">#REF!</definedName>
    <definedName name="Emivigentes" localSheetId="25">#REF!</definedName>
    <definedName name="Emivigentes" localSheetId="27">#REF!</definedName>
    <definedName name="Emivigentes" localSheetId="29">#REF!</definedName>
    <definedName name="Emivigentes" localSheetId="30">#REF!</definedName>
    <definedName name="Emivigentes" localSheetId="32">#REF!</definedName>
    <definedName name="Emivigentes" localSheetId="33">#REF!</definedName>
    <definedName name="Emivigentes" localSheetId="26">#REF!</definedName>
    <definedName name="Emivigentes" localSheetId="28">#REF!</definedName>
    <definedName name="Emivigentes">#REF!</definedName>
    <definedName name="empalme" localSheetId="49">#REF!</definedName>
    <definedName name="empalme" localSheetId="168">#REF!</definedName>
    <definedName name="empalme" localSheetId="171">#REF!</definedName>
    <definedName name="empalme" localSheetId="31">#REF!</definedName>
    <definedName name="empalme" localSheetId="25">#REF!</definedName>
    <definedName name="empalme" localSheetId="27">#REF!</definedName>
    <definedName name="empalme" localSheetId="29">#REF!</definedName>
    <definedName name="empalme" localSheetId="40">#REF!</definedName>
    <definedName name="empalme" localSheetId="82">#REF!</definedName>
    <definedName name="empalme" localSheetId="30">#REF!</definedName>
    <definedName name="empalme" localSheetId="32">#REF!</definedName>
    <definedName name="empalme" localSheetId="33">#REF!</definedName>
    <definedName name="empalme" localSheetId="26">#REF!</definedName>
    <definedName name="empalme" localSheetId="28">#REF!</definedName>
    <definedName name="empalme" localSheetId="41">#REF!</definedName>
    <definedName name="empalme">#REF!</definedName>
    <definedName name="emppln" localSheetId="168">#REF!</definedName>
    <definedName name="emppln" localSheetId="171">#REF!</definedName>
    <definedName name="emppln" localSheetId="31">#REF!</definedName>
    <definedName name="emppln" localSheetId="25">#REF!</definedName>
    <definedName name="emppln" localSheetId="27">#REF!</definedName>
    <definedName name="emppln" localSheetId="29">#REF!</definedName>
    <definedName name="emppln" localSheetId="40">#REF!</definedName>
    <definedName name="emppln" localSheetId="82">#REF!</definedName>
    <definedName name="emppln" localSheetId="30">#REF!</definedName>
    <definedName name="emppln" localSheetId="32">#REF!</definedName>
    <definedName name="emppln" localSheetId="33">#REF!</definedName>
    <definedName name="emppln" localSheetId="26">#REF!</definedName>
    <definedName name="emppln" localSheetId="28">#REF!</definedName>
    <definedName name="emppln" localSheetId="41">#REF!</definedName>
    <definedName name="emppln">#REF!</definedName>
    <definedName name="encima98" localSheetId="49">#REF!</definedName>
    <definedName name="encima98" localSheetId="168">#REF!</definedName>
    <definedName name="encima98" localSheetId="171">#REF!</definedName>
    <definedName name="encima98" localSheetId="40">#REF!</definedName>
    <definedName name="encima98" localSheetId="82">#REF!</definedName>
    <definedName name="encima98" localSheetId="41">#REF!</definedName>
    <definedName name="encima98">#REF!</definedName>
    <definedName name="Ene" localSheetId="49">#REF!</definedName>
    <definedName name="Ene" localSheetId="170">#REF!</definedName>
    <definedName name="Ene" localSheetId="171">#REF!</definedName>
    <definedName name="Ene" localSheetId="40">#REF!</definedName>
    <definedName name="Ene" localSheetId="41">#REF!</definedName>
    <definedName name="Ene">#REF!</definedName>
    <definedName name="ENE._89" localSheetId="31">#REF!</definedName>
    <definedName name="ENE._89" localSheetId="25">#REF!</definedName>
    <definedName name="ENE._89" localSheetId="27">#REF!</definedName>
    <definedName name="ENE._89" localSheetId="29">#REF!</definedName>
    <definedName name="ENE._89" localSheetId="40">#REF!</definedName>
    <definedName name="ENE._89" localSheetId="82">#REF!</definedName>
    <definedName name="ENE._89" localSheetId="30">#REF!</definedName>
    <definedName name="ENE._89" localSheetId="32">#REF!</definedName>
    <definedName name="ENE._89" localSheetId="33">#REF!</definedName>
    <definedName name="ENE._89" localSheetId="26">#REF!</definedName>
    <definedName name="ENE._89" localSheetId="28">#REF!</definedName>
    <definedName name="ENE._89" localSheetId="41">#REF!</definedName>
    <definedName name="ENE._89">#REF!</definedName>
    <definedName name="ENE._90" localSheetId="31">#REF!</definedName>
    <definedName name="ENE._90" localSheetId="25">#REF!</definedName>
    <definedName name="ENE._90" localSheetId="27">#REF!</definedName>
    <definedName name="ENE._90" localSheetId="29">#REF!</definedName>
    <definedName name="ENE._90" localSheetId="40">#REF!</definedName>
    <definedName name="ENE._90" localSheetId="82">#REF!</definedName>
    <definedName name="ENE._90" localSheetId="30">#REF!</definedName>
    <definedName name="ENE._90" localSheetId="32">#REF!</definedName>
    <definedName name="ENE._90" localSheetId="33">#REF!</definedName>
    <definedName name="ENE._90" localSheetId="26">#REF!</definedName>
    <definedName name="ENE._90" localSheetId="28">#REF!</definedName>
    <definedName name="ENE._90" localSheetId="41">#REF!</definedName>
    <definedName name="ENE._90">#REF!</definedName>
    <definedName name="ENERO" localSheetId="31" hidden="1">{#N/A,#N/A,FALSE,"informes"}</definedName>
    <definedName name="ENERO" localSheetId="8" hidden="1">{#N/A,#N/A,FALSE,"informes"}</definedName>
    <definedName name="ENERO" localSheetId="25" hidden="1">{#N/A,#N/A,FALSE,"informes"}</definedName>
    <definedName name="ENERO" localSheetId="27" hidden="1">{#N/A,#N/A,FALSE,"informes"}</definedName>
    <definedName name="ENERO" localSheetId="29" hidden="1">{#N/A,#N/A,FALSE,"informes"}</definedName>
    <definedName name="ENERO" localSheetId="40" hidden="1">{#N/A,#N/A,FALSE,"informes"}</definedName>
    <definedName name="ENERO" localSheetId="30" hidden="1">{#N/A,#N/A,FALSE,"informes"}</definedName>
    <definedName name="ENERO" localSheetId="32" hidden="1">{#N/A,#N/A,FALSE,"informes"}</definedName>
    <definedName name="ENERO" localSheetId="33" hidden="1">{#N/A,#N/A,FALSE,"informes"}</definedName>
    <definedName name="ENERO" localSheetId="26" hidden="1">{#N/A,#N/A,FALSE,"informes"}</definedName>
    <definedName name="ENERO" localSheetId="28" hidden="1">{#N/A,#N/A,FALSE,"informes"}</definedName>
    <definedName name="enero" localSheetId="41">#REF!</definedName>
    <definedName name="ENERO" hidden="1">{#N/A,#N/A,FALSE,"informes"}</definedName>
    <definedName name="ENEROP" localSheetId="49">#REF!</definedName>
    <definedName name="ENEROP" localSheetId="168">#REF!</definedName>
    <definedName name="ENEROP" localSheetId="170">#REF!</definedName>
    <definedName name="ENEROP" localSheetId="171">#REF!</definedName>
    <definedName name="ENEROP" localSheetId="8">#REF!</definedName>
    <definedName name="ENEROP" localSheetId="40">#REF!</definedName>
    <definedName name="ENEROP" localSheetId="41">#REF!</definedName>
    <definedName name="ENEROP">#REF!</definedName>
    <definedName name="ENERORN" localSheetId="49">#REF!</definedName>
    <definedName name="ENERORN" localSheetId="168">#REF!</definedName>
    <definedName name="ENERORN" localSheetId="171">#REF!</definedName>
    <definedName name="ENERORN" localSheetId="40">#REF!</definedName>
    <definedName name="ENERORN" localSheetId="41">#REF!</definedName>
    <definedName name="ENERORN">#REF!</definedName>
    <definedName name="ENERORP" localSheetId="49">#REF!</definedName>
    <definedName name="ENERORP" localSheetId="168">#REF!</definedName>
    <definedName name="ENERORP" localSheetId="171">#REF!</definedName>
    <definedName name="ENERORP" localSheetId="40">#REF!</definedName>
    <definedName name="ENERORP" localSheetId="41">#REF!</definedName>
    <definedName name="ENERORP">#REF!</definedName>
    <definedName name="ENTES">#REF!</definedName>
    <definedName name="ENTIDAD" localSheetId="40">#REF!</definedName>
    <definedName name="Entidad" localSheetId="41">#REF!</definedName>
    <definedName name="ENTIDAD">#REF!</definedName>
    <definedName name="entidadterritorial" localSheetId="40">#REF!</definedName>
    <definedName name="entidadterritorial" localSheetId="41">#REF!</definedName>
    <definedName name="entidadterritorial">#REF!</definedName>
    <definedName name="Erosion" localSheetId="82">#REF!</definedName>
    <definedName name="Erosion" localSheetId="41">#REF!</definedName>
    <definedName name="Erosion">#REF!</definedName>
    <definedName name="ES" localSheetId="31" hidden="1">{"PAGOS DOLARES",#N/A,FALSE,"informes"}</definedName>
    <definedName name="ES" localSheetId="8" hidden="1">{"PAGOS DOLARES",#N/A,FALSE,"informes"}</definedName>
    <definedName name="ES" localSheetId="25" hidden="1">{"PAGOS DOLARES",#N/A,FALSE,"informes"}</definedName>
    <definedName name="ES" localSheetId="27" hidden="1">{"PAGOS DOLARES",#N/A,FALSE,"informes"}</definedName>
    <definedName name="ES" localSheetId="29" hidden="1">{"PAGOS DOLARES",#N/A,FALSE,"informes"}</definedName>
    <definedName name="ES" localSheetId="40" hidden="1">{"PAGOS DOLARES",#N/A,FALSE,"informes"}</definedName>
    <definedName name="ES" localSheetId="82" hidden="1">{"PAGOS DOLARES",#N/A,FALSE,"informes"}</definedName>
    <definedName name="ES" localSheetId="30" hidden="1">{"PAGOS DOLARES",#N/A,FALSE,"informes"}</definedName>
    <definedName name="ES" localSheetId="32" hidden="1">{"PAGOS DOLARES",#N/A,FALSE,"informes"}</definedName>
    <definedName name="ES" localSheetId="33" hidden="1">{"PAGOS DOLARES",#N/A,FALSE,"informes"}</definedName>
    <definedName name="ES" localSheetId="26" hidden="1">{"PAGOS DOLARES",#N/A,FALSE,"informes"}</definedName>
    <definedName name="ES" localSheetId="28" hidden="1">{"PAGOS DOLARES",#N/A,FALSE,"informes"}</definedName>
    <definedName name="ES" localSheetId="41" hidden="1">{"PAGOS DOLARES",#N/A,FALSE,"informes"}</definedName>
    <definedName name="ES" hidden="1">{"PAGOS DOLARES",#N/A,FALSE,"informes"}</definedName>
    <definedName name="ESCENARIO__0" localSheetId="49">#REF!</definedName>
    <definedName name="ESCENARIO__0" localSheetId="51">#REF!</definedName>
    <definedName name="ESCENARIO__0" localSheetId="52">#REF!</definedName>
    <definedName name="ESCENARIO__0" localSheetId="53">#REF!</definedName>
    <definedName name="ESCENARIO__0" localSheetId="54">#REF!</definedName>
    <definedName name="ESCENARIO__0" localSheetId="56">#REF!</definedName>
    <definedName name="ESCENARIO__0" localSheetId="73">#REF!</definedName>
    <definedName name="ESCENARIO__0" localSheetId="74">#REF!</definedName>
    <definedName name="ESCENARIO__0" localSheetId="75">#REF!</definedName>
    <definedName name="ESCENARIO__0" localSheetId="76">#REF!</definedName>
    <definedName name="ESCENARIO__0" localSheetId="78">#REF!</definedName>
    <definedName name="ESCENARIO__0" localSheetId="168">#REF!</definedName>
    <definedName name="ESCENARIO__0" localSheetId="171">#REF!</definedName>
    <definedName name="ESCENARIO__0" localSheetId="8">#REF!</definedName>
    <definedName name="ESCENARIO__0" localSheetId="40">#REF!</definedName>
    <definedName name="ESCENARIO__0" localSheetId="41">#REF!</definedName>
    <definedName name="ESCENARIO__0">#REF!</definedName>
    <definedName name="ESCENARIO__1" localSheetId="49">#REF!</definedName>
    <definedName name="ESCENARIO__1" localSheetId="51">#REF!</definedName>
    <definedName name="ESCENARIO__1" localSheetId="52">#REF!</definedName>
    <definedName name="ESCENARIO__1" localSheetId="53">#REF!</definedName>
    <definedName name="ESCENARIO__1" localSheetId="54">#REF!</definedName>
    <definedName name="ESCENARIO__1" localSheetId="56">#REF!</definedName>
    <definedName name="ESCENARIO__1" localSheetId="73">#REF!</definedName>
    <definedName name="ESCENARIO__1" localSheetId="74">#REF!</definedName>
    <definedName name="ESCENARIO__1" localSheetId="75">#REF!</definedName>
    <definedName name="ESCENARIO__1" localSheetId="76">#REF!</definedName>
    <definedName name="ESCENARIO__1" localSheetId="78">#REF!</definedName>
    <definedName name="ESCENARIO__1" localSheetId="168">#REF!</definedName>
    <definedName name="ESCENARIO__1" localSheetId="171">#REF!</definedName>
    <definedName name="ESCENARIO__1" localSheetId="40">#REF!</definedName>
    <definedName name="ESCENARIO__1" localSheetId="41">#REF!</definedName>
    <definedName name="ESCENARIO__1">#REF!</definedName>
    <definedName name="ESCENARIO_1__Ajustado" localSheetId="49">#REF!</definedName>
    <definedName name="ESCENARIO_1__Ajustado" localSheetId="51">#REF!</definedName>
    <definedName name="ESCENARIO_1__Ajustado" localSheetId="52">#REF!</definedName>
    <definedName name="ESCENARIO_1__Ajustado" localSheetId="53">#REF!</definedName>
    <definedName name="ESCENARIO_1__Ajustado" localSheetId="54">#REF!</definedName>
    <definedName name="ESCENARIO_1__Ajustado" localSheetId="56">#REF!</definedName>
    <definedName name="ESCENARIO_1__Ajustado" localSheetId="73">#REF!</definedName>
    <definedName name="ESCENARIO_1__Ajustado" localSheetId="74">#REF!</definedName>
    <definedName name="ESCENARIO_1__Ajustado" localSheetId="75">#REF!</definedName>
    <definedName name="ESCENARIO_1__Ajustado" localSheetId="76">#REF!</definedName>
    <definedName name="ESCENARIO_1__Ajustado" localSheetId="78">#REF!</definedName>
    <definedName name="ESCENARIO_1__Ajustado" localSheetId="168">#REF!</definedName>
    <definedName name="ESCENARIO_1__Ajustado" localSheetId="171">#REF!</definedName>
    <definedName name="ESCENARIO_1__Ajustado" localSheetId="40">#REF!</definedName>
    <definedName name="ESCENARIO_1__Ajustado" localSheetId="41">#REF!</definedName>
    <definedName name="ESCENARIO_1__Ajustado">#REF!</definedName>
    <definedName name="ESCENARIO_2" localSheetId="51">#REF!</definedName>
    <definedName name="ESCENARIO_2" localSheetId="52">#REF!</definedName>
    <definedName name="ESCENARIO_2" localSheetId="53">#REF!</definedName>
    <definedName name="ESCENARIO_2" localSheetId="54">#REF!</definedName>
    <definedName name="ESCENARIO_2" localSheetId="56">#REF!</definedName>
    <definedName name="ESCENARIO_2" localSheetId="73">#REF!</definedName>
    <definedName name="ESCENARIO_2" localSheetId="74">#REF!</definedName>
    <definedName name="ESCENARIO_2" localSheetId="75">#REF!</definedName>
    <definedName name="ESCENARIO_2" localSheetId="76">#REF!</definedName>
    <definedName name="ESCENARIO_2" localSheetId="78">#REF!</definedName>
    <definedName name="ESCENARIO_2" localSheetId="168">#REF!</definedName>
    <definedName name="ESCENARIO_2" localSheetId="171">#REF!</definedName>
    <definedName name="ESCENARIO_2" localSheetId="40">#REF!</definedName>
    <definedName name="ESCENARIO_2" localSheetId="41">#REF!</definedName>
    <definedName name="ESCENARIO_2">#REF!</definedName>
    <definedName name="ESCENARIO_3" localSheetId="51">#REF!</definedName>
    <definedName name="ESCENARIO_3" localSheetId="52">#REF!</definedName>
    <definedName name="ESCENARIO_3" localSheetId="53">#REF!</definedName>
    <definedName name="ESCENARIO_3" localSheetId="54">#REF!</definedName>
    <definedName name="ESCENARIO_3" localSheetId="56">#REF!</definedName>
    <definedName name="ESCENARIO_3" localSheetId="73">#REF!</definedName>
    <definedName name="ESCENARIO_3" localSheetId="74">#REF!</definedName>
    <definedName name="ESCENARIO_3" localSheetId="75">#REF!</definedName>
    <definedName name="ESCENARIO_3" localSheetId="76">#REF!</definedName>
    <definedName name="ESCENARIO_3" localSheetId="78">#REF!</definedName>
    <definedName name="ESCENARIO_3" localSheetId="168">#REF!</definedName>
    <definedName name="ESCENARIO_3" localSheetId="171">#REF!</definedName>
    <definedName name="ESCENARIO_3" localSheetId="40">#REF!</definedName>
    <definedName name="ESCENARIO_3" localSheetId="41">#REF!</definedName>
    <definedName name="ESCENARIO_3">#REF!</definedName>
    <definedName name="ESCENARIO_NUEVO" localSheetId="51">#REF!</definedName>
    <definedName name="ESCENARIO_NUEVO" localSheetId="52">#REF!</definedName>
    <definedName name="ESCENARIO_NUEVO" localSheetId="53">#REF!</definedName>
    <definedName name="ESCENARIO_NUEVO" localSheetId="54">#REF!</definedName>
    <definedName name="ESCENARIO_NUEVO" localSheetId="56">#REF!</definedName>
    <definedName name="ESCENARIO_NUEVO" localSheetId="73">#REF!</definedName>
    <definedName name="ESCENARIO_NUEVO" localSheetId="74">#REF!</definedName>
    <definedName name="ESCENARIO_NUEVO" localSheetId="75">#REF!</definedName>
    <definedName name="ESCENARIO_NUEVO" localSheetId="76">#REF!</definedName>
    <definedName name="ESCENARIO_NUEVO" localSheetId="78">#REF!</definedName>
    <definedName name="ESCENARIO_NUEVO" localSheetId="168">#REF!</definedName>
    <definedName name="ESCENARIO_NUEVO" localSheetId="171">#REF!</definedName>
    <definedName name="ESCENARIO_NUEVO" localSheetId="40">#REF!</definedName>
    <definedName name="ESCENARIO_NUEVO" localSheetId="41">#REF!</definedName>
    <definedName name="ESCENARIO_NUEVO">#REF!</definedName>
    <definedName name="ESP" localSheetId="31" hidden="1">{#N/A,#N/A,FALSE,"informes"}</definedName>
    <definedName name="ESP" localSheetId="8" hidden="1">{#N/A,#N/A,FALSE,"informes"}</definedName>
    <definedName name="ESP" localSheetId="25" hidden="1">{#N/A,#N/A,FALSE,"informes"}</definedName>
    <definedName name="ESP" localSheetId="27" hidden="1">{#N/A,#N/A,FALSE,"informes"}</definedName>
    <definedName name="ESP" localSheetId="29" hidden="1">{#N/A,#N/A,FALSE,"informes"}</definedName>
    <definedName name="ESP" localSheetId="40" hidden="1">{#N/A,#N/A,FALSE,"informes"}</definedName>
    <definedName name="ESP" localSheetId="82">#REF!</definedName>
    <definedName name="ESP" localSheetId="30" hidden="1">{#N/A,#N/A,FALSE,"informes"}</definedName>
    <definedName name="ESP" localSheetId="32" hidden="1">{#N/A,#N/A,FALSE,"informes"}</definedName>
    <definedName name="ESP" localSheetId="33" hidden="1">{#N/A,#N/A,FALSE,"informes"}</definedName>
    <definedName name="ESP" localSheetId="26" hidden="1">{#N/A,#N/A,FALSE,"informes"}</definedName>
    <definedName name="ESP" localSheetId="28" hidden="1">{#N/A,#N/A,FALSE,"informes"}</definedName>
    <definedName name="ESP" localSheetId="41">#REF!</definedName>
    <definedName name="ESP" hidden="1">{#N/A,#N/A,FALSE,"informes"}</definedName>
    <definedName name="estimaciones" localSheetId="51">#REF!</definedName>
    <definedName name="estimaciones" localSheetId="52">#REF!</definedName>
    <definedName name="estimaciones" localSheetId="53">#REF!</definedName>
    <definedName name="estimaciones" localSheetId="54">#REF!</definedName>
    <definedName name="estimaciones" localSheetId="56">#REF!</definedName>
    <definedName name="estimaciones" localSheetId="73">#REF!</definedName>
    <definedName name="estimaciones" localSheetId="74">#REF!</definedName>
    <definedName name="estimaciones" localSheetId="75">#REF!</definedName>
    <definedName name="estimaciones" localSheetId="76">#REF!</definedName>
    <definedName name="estimaciones" localSheetId="78">#REF!</definedName>
    <definedName name="estimaciones" localSheetId="168">#REF!</definedName>
    <definedName name="estimaciones" localSheetId="171">#REF!</definedName>
    <definedName name="estimaciones" localSheetId="8">#REF!</definedName>
    <definedName name="estimaciones" localSheetId="40">#REF!</definedName>
    <definedName name="estimaciones" localSheetId="82">#REF!</definedName>
    <definedName name="estimaciones" localSheetId="41">#REF!</definedName>
    <definedName name="estimaciones">#REF!</definedName>
    <definedName name="ESTRA" localSheetId="41">#REF!</definedName>
    <definedName name="ESTRA">#REF!</definedName>
    <definedName name="Estrategia" localSheetId="41">#REF!</definedName>
    <definedName name="Estrategia">#REF!</definedName>
    <definedName name="ESTRATEGIAPND" localSheetId="41">#REF!</definedName>
    <definedName name="ESTRATEGIAPND">#REF!</definedName>
    <definedName name="Estrategias" localSheetId="41">#REF!</definedName>
    <definedName name="Estrategias">#REF!</definedName>
    <definedName name="EU_area_flag2019" localSheetId="41">#REF!</definedName>
    <definedName name="EU_area_flag2019">#REF!</definedName>
    <definedName name="EU_area_flag2020" localSheetId="41">#REF!</definedName>
    <definedName name="EU_area_flag2020">#REF!</definedName>
    <definedName name="EUR" localSheetId="31">#REF!</definedName>
    <definedName name="EUR" localSheetId="25">#REF!</definedName>
    <definedName name="EUR" localSheetId="27">#REF!</definedName>
    <definedName name="EUR" localSheetId="29">#REF!</definedName>
    <definedName name="EUR" localSheetId="40">#REF!</definedName>
    <definedName name="EUR" localSheetId="82">#REF!</definedName>
    <definedName name="EUR" localSheetId="30">#REF!</definedName>
    <definedName name="EUR" localSheetId="32">#REF!</definedName>
    <definedName name="EUR" localSheetId="33">#REF!</definedName>
    <definedName name="EUR" localSheetId="26">#REF!</definedName>
    <definedName name="EUR" localSheetId="28">#REF!</definedName>
    <definedName name="EUR" localSheetId="41">#REF!</definedName>
    <definedName name="EUR">#REF!</definedName>
    <definedName name="ewde" localSheetId="8" hidden="1">{"'1999'!$A$1:$F$66"}</definedName>
    <definedName name="ewde" localSheetId="82" hidden="1">{"'1999'!$A$1:$F$66"}</definedName>
    <definedName name="ewde" localSheetId="41" hidden="1">{"'1999'!$A$1:$F$66"}</definedName>
    <definedName name="ewde" hidden="1">{"'1999'!$A$1:$F$66"}</definedName>
    <definedName name="EWMA">#REF!</definedName>
    <definedName name="EWMATRANS">#REF!</definedName>
    <definedName name="ewrfewr" localSheetId="8" hidden="1">{"'1999'!$A$1:$F$66"}</definedName>
    <definedName name="ewrfewr" localSheetId="82" hidden="1">{"'1999'!$A$1:$F$66"}</definedName>
    <definedName name="ewrfewr" localSheetId="41" hidden="1">{"'1999'!$A$1:$F$66"}</definedName>
    <definedName name="ewrfewr" hidden="1">{"'1999'!$A$1:$F$66"}</definedName>
    <definedName name="excedentes2" localSheetId="49"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2" localSheetId="5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2" localSheetId="5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2" localSheetId="5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2" localSheetId="53"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2" localSheetId="54"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2" localSheetId="56"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2" localSheetId="7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2" localSheetId="73"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2" localSheetId="74"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2" localSheetId="7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2" localSheetId="76"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2" localSheetId="78"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2" localSheetId="3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2" localSheetId="8"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2" localSheetId="2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2" localSheetId="27"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2" localSheetId="29"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2" localSheetId="4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2" localSheetId="8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2" localSheetId="3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2" localSheetId="3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2" localSheetId="33"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2" localSheetId="26"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2" localSheetId="28"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2" localSheetId="4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3" localSheetId="49"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3" localSheetId="5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3" localSheetId="5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3" localSheetId="5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3" localSheetId="53"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3" localSheetId="54"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3" localSheetId="56"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3" localSheetId="7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3" localSheetId="73"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3" localSheetId="74"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3" localSheetId="7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3" localSheetId="76"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3" localSheetId="78"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3" localSheetId="3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3" localSheetId="8"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3" localSheetId="2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3" localSheetId="27"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3" localSheetId="29"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3" localSheetId="4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3" localSheetId="8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3" localSheetId="3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3" localSheetId="3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3" localSheetId="33"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3" localSheetId="26"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3" localSheetId="28"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3" localSheetId="4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3"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l_BuiltIn__FilterDatabase_1" localSheetId="40">#REF!</definedName>
    <definedName name="Excel_BuiltIn__FilterDatabase_1" localSheetId="41">#REF!</definedName>
    <definedName name="Excel_BuiltIn__FilterDatabase_1">#REF!</definedName>
    <definedName name="Excel_BuiltIn_Print_Titles_2" localSheetId="31">#REF!</definedName>
    <definedName name="Excel_BuiltIn_Print_Titles_2" localSheetId="25">#REF!</definedName>
    <definedName name="Excel_BuiltIn_Print_Titles_2" localSheetId="27">#REF!</definedName>
    <definedName name="Excel_BuiltIn_Print_Titles_2" localSheetId="29">#REF!</definedName>
    <definedName name="Excel_BuiltIn_Print_Titles_2" localSheetId="40">#REF!</definedName>
    <definedName name="Excel_BuiltIn_Print_Titles_2" localSheetId="82">#REF!</definedName>
    <definedName name="Excel_BuiltIn_Print_Titles_2" localSheetId="30">#REF!</definedName>
    <definedName name="Excel_BuiltIn_Print_Titles_2" localSheetId="32">#REF!</definedName>
    <definedName name="Excel_BuiltIn_Print_Titles_2" localSheetId="33">#REF!</definedName>
    <definedName name="Excel_BuiltIn_Print_Titles_2" localSheetId="26">#REF!</definedName>
    <definedName name="Excel_BuiltIn_Print_Titles_2" localSheetId="28">#REF!</definedName>
    <definedName name="Excel_BuiltIn_Print_Titles_2" localSheetId="41">#REF!</definedName>
    <definedName name="Excel_BuiltIn_Print_Titles_2">#REF!</definedName>
    <definedName name="Factor_Monet" localSheetId="40">#REF!</definedName>
    <definedName name="Factor_Monet" localSheetId="41">#REF!</definedName>
    <definedName name="Factor_Monet">#REF!</definedName>
    <definedName name="FACVARIOS" localSheetId="82">#REF!</definedName>
    <definedName name="FACVARIOS" localSheetId="41">#REF!</definedName>
    <definedName name="FACVARIOS">#REF!</definedName>
    <definedName name="FBAWV" localSheetId="49" hidden="1">{#N/A,#N/A,FALSE,"informes"}</definedName>
    <definedName name="FBAWV" localSheetId="50" hidden="1">{#N/A,#N/A,FALSE,"informes"}</definedName>
    <definedName name="FBAWV" localSheetId="51" hidden="1">{#N/A,#N/A,FALSE,"informes"}</definedName>
    <definedName name="FBAWV" localSheetId="52" hidden="1">{#N/A,#N/A,FALSE,"informes"}</definedName>
    <definedName name="FBAWV" localSheetId="53" hidden="1">{#N/A,#N/A,FALSE,"informes"}</definedName>
    <definedName name="FBAWV" localSheetId="54" hidden="1">{#N/A,#N/A,FALSE,"informes"}</definedName>
    <definedName name="FBAWV" localSheetId="56" hidden="1">{#N/A,#N/A,FALSE,"informes"}</definedName>
    <definedName name="FBAWV" localSheetId="72" hidden="1">{#N/A,#N/A,FALSE,"informes"}</definedName>
    <definedName name="FBAWV" localSheetId="73" hidden="1">{#N/A,#N/A,FALSE,"informes"}</definedName>
    <definedName name="FBAWV" localSheetId="74" hidden="1">{#N/A,#N/A,FALSE,"informes"}</definedName>
    <definedName name="FBAWV" localSheetId="75" hidden="1">{#N/A,#N/A,FALSE,"informes"}</definedName>
    <definedName name="FBAWV" localSheetId="76" hidden="1">{#N/A,#N/A,FALSE,"informes"}</definedName>
    <definedName name="FBAWV" localSheetId="78" hidden="1">{#N/A,#N/A,FALSE,"informes"}</definedName>
    <definedName name="FBAWV" localSheetId="31" hidden="1">{#N/A,#N/A,FALSE,"informes"}</definedName>
    <definedName name="FBAWV" localSheetId="8" hidden="1">{#N/A,#N/A,FALSE,"informes"}</definedName>
    <definedName name="FBAWV" localSheetId="25" hidden="1">{#N/A,#N/A,FALSE,"informes"}</definedName>
    <definedName name="FBAWV" localSheetId="27" hidden="1">{#N/A,#N/A,FALSE,"informes"}</definedName>
    <definedName name="FBAWV" localSheetId="29" hidden="1">{#N/A,#N/A,FALSE,"informes"}</definedName>
    <definedName name="FBAWV" localSheetId="40" hidden="1">{#N/A,#N/A,FALSE,"informes"}</definedName>
    <definedName name="FBAWV" localSheetId="82" hidden="1">{#N/A,#N/A,FALSE,"informes"}</definedName>
    <definedName name="FBAWV" localSheetId="30" hidden="1">{#N/A,#N/A,FALSE,"informes"}</definedName>
    <definedName name="FBAWV" localSheetId="32" hidden="1">{#N/A,#N/A,FALSE,"informes"}</definedName>
    <definedName name="FBAWV" localSheetId="33" hidden="1">{#N/A,#N/A,FALSE,"informes"}</definedName>
    <definedName name="FBAWV" localSheetId="26" hidden="1">{#N/A,#N/A,FALSE,"informes"}</definedName>
    <definedName name="FBAWV" localSheetId="28" hidden="1">{#N/A,#N/A,FALSE,"informes"}</definedName>
    <definedName name="FBAWV" localSheetId="41" hidden="1">{#N/A,#N/A,FALSE,"informes"}</definedName>
    <definedName name="FBAWV" hidden="1">{#N/A,#N/A,FALSE,"informes"}</definedName>
    <definedName name="FC_UVR" localSheetId="8">OFFSET(#REF!,0,0,COUNT(#REF!),1)</definedName>
    <definedName name="FC_UVR">OFFSET(#REF!,0,0,COUNT(#REF!),1)</definedName>
    <definedName name="FCADMON" localSheetId="41">#REF!</definedName>
    <definedName name="FCADMON">#REF!</definedName>
    <definedName name="FCANON" localSheetId="41">#REF!</definedName>
    <definedName name="FCANON">#REF!</definedName>
    <definedName name="FCANONLEY" localSheetId="41">#REF!</definedName>
    <definedName name="FCANONLEY">#REF!</definedName>
    <definedName name="fd" localSheetId="31" hidden="1">{#N/A,#N/A,FALSE,"informes"}</definedName>
    <definedName name="fd" localSheetId="8" hidden="1">{#N/A,#N/A,FALSE,"informes"}</definedName>
    <definedName name="fd" localSheetId="25" hidden="1">{#N/A,#N/A,FALSE,"informes"}</definedName>
    <definedName name="fd" localSheetId="27" hidden="1">{#N/A,#N/A,FALSE,"informes"}</definedName>
    <definedName name="fd" localSheetId="29" hidden="1">{#N/A,#N/A,FALSE,"informes"}</definedName>
    <definedName name="fd" localSheetId="40" hidden="1">{#N/A,#N/A,FALSE,"informes"}</definedName>
    <definedName name="fd" localSheetId="82" hidden="1">{#N/A,#N/A,FALSE,"informes"}</definedName>
    <definedName name="fd" localSheetId="30" hidden="1">{#N/A,#N/A,FALSE,"informes"}</definedName>
    <definedName name="fd" localSheetId="32" hidden="1">{#N/A,#N/A,FALSE,"informes"}</definedName>
    <definedName name="fd" localSheetId="33" hidden="1">{#N/A,#N/A,FALSE,"informes"}</definedName>
    <definedName name="fd" localSheetId="26" hidden="1">{#N/A,#N/A,FALSE,"informes"}</definedName>
    <definedName name="fd" localSheetId="28" hidden="1">{#N/A,#N/A,FALSE,"informes"}</definedName>
    <definedName name="fd" localSheetId="41" hidden="1">{#N/A,#N/A,FALSE,"informes"}</definedName>
    <definedName name="fd" hidden="1">{#N/A,#N/A,FALSE,"informes"}</definedName>
    <definedName name="fderg" localSheetId="8" hidden="1">{"'1999'!$A$1:$F$66"}</definedName>
    <definedName name="fderg" localSheetId="82" hidden="1">{"'1999'!$A$1:$F$66"}</definedName>
    <definedName name="fderg" localSheetId="41" hidden="1">{"'1999'!$A$1:$F$66"}</definedName>
    <definedName name="fderg" hidden="1">{"'1999'!$A$1:$F$66"}</definedName>
    <definedName name="fdf" localSheetId="3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df" localSheetId="8"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df" localSheetId="2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df" localSheetId="27"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df" localSheetId="29"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df" localSheetId="4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df" localSheetId="8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df" localSheetId="3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df" localSheetId="3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df" localSheetId="33"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df" localSheetId="26"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df" localSheetId="28"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df" localSheetId="4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df"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dfrvdvrf" localSheetId="8" hidden="1">{"'1999'!$A$1:$F$66"}</definedName>
    <definedName name="fdfrvdvrf" localSheetId="82" hidden="1">{"'1999'!$A$1:$F$66"}</definedName>
    <definedName name="fdfrvdvrf" localSheetId="41" hidden="1">{"'1999'!$A$1:$F$66"}</definedName>
    <definedName name="fdfrvdvrf" hidden="1">{"'1999'!$A$1:$F$66"}</definedName>
    <definedName name="FDG" localSheetId="31" hidden="1">{"empresa",#N/A,FALSE,"xEMPRESA"}</definedName>
    <definedName name="FDG" localSheetId="8" hidden="1">{"empresa",#N/A,FALSE,"xEMPRESA"}</definedName>
    <definedName name="FDG" localSheetId="25" hidden="1">{"empresa",#N/A,FALSE,"xEMPRESA"}</definedName>
    <definedName name="FDG" localSheetId="27" hidden="1">{"empresa",#N/A,FALSE,"xEMPRESA"}</definedName>
    <definedName name="FDG" localSheetId="29" hidden="1">{"empresa",#N/A,FALSE,"xEMPRESA"}</definedName>
    <definedName name="FDG" localSheetId="40" hidden="1">{"empresa",#N/A,FALSE,"xEMPRESA"}</definedName>
    <definedName name="FDG" localSheetId="82" hidden="1">{"empresa",#N/A,FALSE,"xEMPRESA"}</definedName>
    <definedName name="FDG" localSheetId="30" hidden="1">{"empresa",#N/A,FALSE,"xEMPRESA"}</definedName>
    <definedName name="FDG" localSheetId="32" hidden="1">{"empresa",#N/A,FALSE,"xEMPRESA"}</definedName>
    <definedName name="FDG" localSheetId="33" hidden="1">{"empresa",#N/A,FALSE,"xEMPRESA"}</definedName>
    <definedName name="FDG" localSheetId="26" hidden="1">{"empresa",#N/A,FALSE,"xEMPRESA"}</definedName>
    <definedName name="FDG" localSheetId="28" hidden="1">{"empresa",#N/A,FALSE,"xEMPRESA"}</definedName>
    <definedName name="FDG" localSheetId="41" hidden="1">{"empresa",#N/A,FALSE,"xEMPRESA"}</definedName>
    <definedName name="FDG" hidden="1">{"empresa",#N/A,FALSE,"xEMPRESA"}</definedName>
    <definedName name="fdgfg" localSheetId="8" hidden="1">{"'1999'!$A$1:$F$66"}</definedName>
    <definedName name="fdgfg" localSheetId="82" hidden="1">{"'1999'!$A$1:$F$66"}</definedName>
    <definedName name="fdgfg" localSheetId="41" hidden="1">{"'1999'!$A$1:$F$66"}</definedName>
    <definedName name="fdgfg" hidden="1">{"'1999'!$A$1:$F$66"}</definedName>
    <definedName name="fds" localSheetId="49" hidden="1">{"epma",#N/A,FALSE,"EPMA"}</definedName>
    <definedName name="fds" localSheetId="50" hidden="1">{"epma",#N/A,FALSE,"EPMA"}</definedName>
    <definedName name="fds" localSheetId="51" hidden="1">{"epma",#N/A,FALSE,"EPMA"}</definedName>
    <definedName name="fds" localSheetId="52" hidden="1">{"epma",#N/A,FALSE,"EPMA"}</definedName>
    <definedName name="fds" localSheetId="53" hidden="1">{"epma",#N/A,FALSE,"EPMA"}</definedName>
    <definedName name="fds" localSheetId="54" hidden="1">{"epma",#N/A,FALSE,"EPMA"}</definedName>
    <definedName name="fds" localSheetId="56" hidden="1">{"epma",#N/A,FALSE,"EPMA"}</definedName>
    <definedName name="fds" localSheetId="72" hidden="1">{"epma",#N/A,FALSE,"EPMA"}</definedName>
    <definedName name="fds" localSheetId="73" hidden="1">{"epma",#N/A,FALSE,"EPMA"}</definedName>
    <definedName name="fds" localSheetId="74" hidden="1">{"epma",#N/A,FALSE,"EPMA"}</definedName>
    <definedName name="fds" localSheetId="75" hidden="1">{"epma",#N/A,FALSE,"EPMA"}</definedName>
    <definedName name="fds" localSheetId="76" hidden="1">{"epma",#N/A,FALSE,"EPMA"}</definedName>
    <definedName name="fds" localSheetId="78" hidden="1">{"epma",#N/A,FALSE,"EPMA"}</definedName>
    <definedName name="fds" localSheetId="31" hidden="1">{"epma",#N/A,FALSE,"EPMA"}</definedName>
    <definedName name="fds" localSheetId="8" hidden="1">{"epma",#N/A,FALSE,"EPMA"}</definedName>
    <definedName name="fds" localSheetId="25" hidden="1">{"epma",#N/A,FALSE,"EPMA"}</definedName>
    <definedName name="fds" localSheetId="27" hidden="1">{"epma",#N/A,FALSE,"EPMA"}</definedName>
    <definedName name="fds" localSheetId="29" hidden="1">{"epma",#N/A,FALSE,"EPMA"}</definedName>
    <definedName name="fds" localSheetId="40" hidden="1">{"epma",#N/A,FALSE,"EPMA"}</definedName>
    <definedName name="fds" localSheetId="82" hidden="1">{"epma",#N/A,FALSE,"EPMA"}</definedName>
    <definedName name="fds" localSheetId="30" hidden="1">{"epma",#N/A,FALSE,"EPMA"}</definedName>
    <definedName name="fds" localSheetId="32" hidden="1">{"epma",#N/A,FALSE,"EPMA"}</definedName>
    <definedName name="fds" localSheetId="33" hidden="1">{"epma",#N/A,FALSE,"EPMA"}</definedName>
    <definedName name="fds" localSheetId="26" hidden="1">{"epma",#N/A,FALSE,"EPMA"}</definedName>
    <definedName name="fds" localSheetId="28" hidden="1">{"epma",#N/A,FALSE,"EPMA"}</definedName>
    <definedName name="fds" localSheetId="41" hidden="1">{"epma",#N/A,FALSE,"EPMA"}</definedName>
    <definedName name="fds" hidden="1">{"epma",#N/A,FALSE,"EPMA"}</definedName>
    <definedName name="fdv" localSheetId="8" hidden="1">{"'1999'!$A$1:$F$66"}</definedName>
    <definedName name="fdv" localSheetId="82" hidden="1">{"'1999'!$A$1:$F$66"}</definedName>
    <definedName name="fdv" localSheetId="41" hidden="1">{"'1999'!$A$1:$F$66"}</definedName>
    <definedName name="fdv" hidden="1">{"'1999'!$A$1:$F$66"}</definedName>
    <definedName name="FE_UVR" localSheetId="8">OFFSET(#REF!,0,0,COUNT(#REF!),1)</definedName>
    <definedName name="FE_UVR">OFFSET(#REF!,0,0,COUNT(#REF!),1)</definedName>
    <definedName name="Feb" localSheetId="49">#REF!</definedName>
    <definedName name="Feb" localSheetId="170">#REF!</definedName>
    <definedName name="Feb" localSheetId="171">#REF!</definedName>
    <definedName name="Feb" localSheetId="40">#REF!</definedName>
    <definedName name="Feb" localSheetId="41">#REF!</definedName>
    <definedName name="Feb">#REF!</definedName>
    <definedName name="FEB._89" localSheetId="31">#REF!</definedName>
    <definedName name="FEB._89" localSheetId="25">#REF!</definedName>
    <definedName name="FEB._89" localSheetId="27">#REF!</definedName>
    <definedName name="FEB._89" localSheetId="29">#REF!</definedName>
    <definedName name="FEB._89" localSheetId="40">#REF!</definedName>
    <definedName name="FEB._89" localSheetId="82">#REF!</definedName>
    <definedName name="FEB._89" localSheetId="30">#REF!</definedName>
    <definedName name="FEB._89" localSheetId="32">#REF!</definedName>
    <definedName name="FEB._89" localSheetId="33">#REF!</definedName>
    <definedName name="FEB._89" localSheetId="26">#REF!</definedName>
    <definedName name="FEB._89" localSheetId="28">#REF!</definedName>
    <definedName name="FEB._89" localSheetId="41">#REF!</definedName>
    <definedName name="FEB._89">#REF!</definedName>
    <definedName name="FEBRERO" localSheetId="40">#REF!</definedName>
    <definedName name="FEBRERO" localSheetId="41">#REF!</definedName>
    <definedName name="FEBRERO">#REF!</definedName>
    <definedName name="FEBRERON" localSheetId="49">#REF!</definedName>
    <definedName name="FEBRERON" localSheetId="168">#REF!</definedName>
    <definedName name="FEBRERON" localSheetId="170">#REF!</definedName>
    <definedName name="FEBRERON" localSheetId="171">#REF!</definedName>
    <definedName name="FEBRERON" localSheetId="40">#REF!</definedName>
    <definedName name="FEBRERON" localSheetId="41">#REF!</definedName>
    <definedName name="FEBRERON">#REF!</definedName>
    <definedName name="FEBREROP" localSheetId="49">#REF!</definedName>
    <definedName name="FEBREROP" localSheetId="168">#REF!</definedName>
    <definedName name="FEBREROP" localSheetId="170">#REF!</definedName>
    <definedName name="FEBREROP" localSheetId="171">#REF!</definedName>
    <definedName name="FEBREROP" localSheetId="31">#REF!</definedName>
    <definedName name="FEBREROP" localSheetId="25">#REF!</definedName>
    <definedName name="FEBREROP" localSheetId="27">#REF!</definedName>
    <definedName name="FEBREROP" localSheetId="29">#REF!</definedName>
    <definedName name="FEBREROP" localSheetId="40">#REF!</definedName>
    <definedName name="FEBREROP" localSheetId="82">#REF!</definedName>
    <definedName name="FEBREROP" localSheetId="30">#REF!</definedName>
    <definedName name="FEBREROP" localSheetId="32">#REF!</definedName>
    <definedName name="FEBREROP" localSheetId="33">#REF!</definedName>
    <definedName name="FEBREROP" localSheetId="26">#REF!</definedName>
    <definedName name="FEBREROP" localSheetId="28">#REF!</definedName>
    <definedName name="FEBREROP" localSheetId="41">#REF!</definedName>
    <definedName name="FEBREROP">#REF!</definedName>
    <definedName name="FEBRERORN" localSheetId="49">#REF!</definedName>
    <definedName name="FEBRERORN" localSheetId="168">#REF!</definedName>
    <definedName name="FEBRERORN" localSheetId="171">#REF!</definedName>
    <definedName name="FEBRERORN" localSheetId="31">#REF!</definedName>
    <definedName name="FEBRERORN" localSheetId="25">#REF!</definedName>
    <definedName name="FEBRERORN" localSheetId="27">#REF!</definedName>
    <definedName name="FEBRERORN" localSheetId="29">#REF!</definedName>
    <definedName name="FEBRERORN" localSheetId="40">#REF!</definedName>
    <definedName name="FEBRERORN" localSheetId="82">#REF!</definedName>
    <definedName name="FEBRERORN" localSheetId="30">#REF!</definedName>
    <definedName name="FEBRERORN" localSheetId="32">#REF!</definedName>
    <definedName name="FEBRERORN" localSheetId="33">#REF!</definedName>
    <definedName name="FEBRERORN" localSheetId="26">#REF!</definedName>
    <definedName name="FEBRERORN" localSheetId="28">#REF!</definedName>
    <definedName name="FEBRERORN" localSheetId="41">#REF!</definedName>
    <definedName name="FEBRERORN">#REF!</definedName>
    <definedName name="FEBRERORP" localSheetId="49">#REF!</definedName>
    <definedName name="FEBRERORP" localSheetId="168">#REF!</definedName>
    <definedName name="FEBRERORP" localSheetId="171">#REF!</definedName>
    <definedName name="FEBRERORP" localSheetId="31">#REF!</definedName>
    <definedName name="FEBRERORP" localSheetId="25">#REF!</definedName>
    <definedName name="FEBRERORP" localSheetId="27">#REF!</definedName>
    <definedName name="FEBRERORP" localSheetId="29">#REF!</definedName>
    <definedName name="FEBRERORP" localSheetId="40">#REF!</definedName>
    <definedName name="FEBRERORP" localSheetId="82">#REF!</definedName>
    <definedName name="FEBRERORP" localSheetId="30">#REF!</definedName>
    <definedName name="FEBRERORP" localSheetId="32">#REF!</definedName>
    <definedName name="FEBRERORP" localSheetId="33">#REF!</definedName>
    <definedName name="FEBRERORP" localSheetId="26">#REF!</definedName>
    <definedName name="FEBRERORP" localSheetId="28">#REF!</definedName>
    <definedName name="FEBRERORP" localSheetId="41">#REF!</definedName>
    <definedName name="FEBRERORP">#REF!</definedName>
    <definedName name="FECH" localSheetId="31">#REF!</definedName>
    <definedName name="FECH" localSheetId="25">#REF!</definedName>
    <definedName name="FECH" localSheetId="27">#REF!</definedName>
    <definedName name="FECH" localSheetId="29">#REF!</definedName>
    <definedName name="FECH" localSheetId="30">#REF!</definedName>
    <definedName name="FECH" localSheetId="32">#REF!</definedName>
    <definedName name="FECH" localSheetId="33">#REF!</definedName>
    <definedName name="FECH" localSheetId="26">#REF!</definedName>
    <definedName name="FECH" localSheetId="28">#REF!</definedName>
    <definedName name="FECH">#REF!</definedName>
    <definedName name="FECHA" localSheetId="31">#REF!</definedName>
    <definedName name="FECHA" localSheetId="25">#REF!</definedName>
    <definedName name="FECHA" localSheetId="27">#REF!</definedName>
    <definedName name="FECHA" localSheetId="29">#REF!</definedName>
    <definedName name="FECHA" localSheetId="40">#REF!</definedName>
    <definedName name="FECHA" localSheetId="30">#REF!</definedName>
    <definedName name="FECHA" localSheetId="32">#REF!</definedName>
    <definedName name="FECHA" localSheetId="33">#REF!</definedName>
    <definedName name="FECHA" localSheetId="26">#REF!</definedName>
    <definedName name="FECHA" localSheetId="28">#REF!</definedName>
    <definedName name="Fecha" localSheetId="41">#REF!</definedName>
    <definedName name="FECHA">#REF!</definedName>
    <definedName name="Fecha_UVR" localSheetId="41">OFFSET(#REF!,0,0,COUNT(#REF!),1)</definedName>
    <definedName name="Fecha_UVR">OFFSET(#REF!,0,0,COUNT(#REF!),1)</definedName>
    <definedName name="FECHA1" localSheetId="31">#REF!</definedName>
    <definedName name="FECHA1" localSheetId="8">#REF!</definedName>
    <definedName name="FECHA1" localSheetId="25">#REF!</definedName>
    <definedName name="FECHA1" localSheetId="27">#REF!</definedName>
    <definedName name="FECHA1" localSheetId="29">#REF!</definedName>
    <definedName name="FECHA1" localSheetId="30">#REF!</definedName>
    <definedName name="FECHA1" localSheetId="32">#REF!</definedName>
    <definedName name="FECHA1" localSheetId="33">#REF!</definedName>
    <definedName name="FECHA1" localSheetId="26">#REF!</definedName>
    <definedName name="FECHA1" localSheetId="28">#REF!</definedName>
    <definedName name="FECHA1">#REF!</definedName>
    <definedName name="Fechas" localSheetId="40">#REF!</definedName>
    <definedName name="Fechas" localSheetId="41">#REF!</definedName>
    <definedName name="Fechas">#REF!</definedName>
    <definedName name="FEN" localSheetId="82">#REF!</definedName>
    <definedName name="FEN" localSheetId="41">#REF!</definedName>
    <definedName name="FEN">#REF!</definedName>
    <definedName name="FENB" localSheetId="82">#REF!</definedName>
    <definedName name="FENB" localSheetId="41">#REF!</definedName>
    <definedName name="FENB">#REF!</definedName>
    <definedName name="feo" localSheetId="41">#REF!</definedName>
    <definedName name="feo">#REF!</definedName>
    <definedName name="FER" localSheetId="31" hidden="1">{#N/A,#N/A,FALSE,"informes"}</definedName>
    <definedName name="FER" localSheetId="8" hidden="1">{#N/A,#N/A,FALSE,"informes"}</definedName>
    <definedName name="FER" localSheetId="25" hidden="1">{#N/A,#N/A,FALSE,"informes"}</definedName>
    <definedName name="FER" localSheetId="27" hidden="1">{#N/A,#N/A,FALSE,"informes"}</definedName>
    <definedName name="FER" localSheetId="29" hidden="1">{#N/A,#N/A,FALSE,"informes"}</definedName>
    <definedName name="FER" localSheetId="40" hidden="1">{#N/A,#N/A,FALSE,"informes"}</definedName>
    <definedName name="FER" localSheetId="82" hidden="1">{#N/A,#N/A,FALSE,"informes"}</definedName>
    <definedName name="FER" localSheetId="30" hidden="1">{#N/A,#N/A,FALSE,"informes"}</definedName>
    <definedName name="FER" localSheetId="32" hidden="1">{#N/A,#N/A,FALSE,"informes"}</definedName>
    <definedName name="FER" localSheetId="33" hidden="1">{#N/A,#N/A,FALSE,"informes"}</definedName>
    <definedName name="FER" localSheetId="26" hidden="1">{#N/A,#N/A,FALSE,"informes"}</definedName>
    <definedName name="FER" localSheetId="28" hidden="1">{#N/A,#N/A,FALSE,"informes"}</definedName>
    <definedName name="FER" localSheetId="41" hidden="1">{#N/A,#N/A,FALSE,"informes"}</definedName>
    <definedName name="FER" hidden="1">{#N/A,#N/A,FALSE,"informes"}</definedName>
    <definedName name="fer." localSheetId="40">#REF!</definedName>
    <definedName name="fer." localSheetId="41">#REF!</definedName>
    <definedName name="fer.">#REF!</definedName>
    <definedName name="FERREO" localSheetId="41">#REF!</definedName>
    <definedName name="FERREO">#REF!</definedName>
    <definedName name="Férreo" localSheetId="82">#REF!</definedName>
    <definedName name="Férreo" localSheetId="41">#REF!</definedName>
    <definedName name="Férreo">#REF!</definedName>
    <definedName name="FF" localSheetId="31" hidden="1">{"emca",#N/A,FALSE,"EMCA"}</definedName>
    <definedName name="FF" localSheetId="8" hidden="1">{"emca",#N/A,FALSE,"EMCA"}</definedName>
    <definedName name="FF" localSheetId="25" hidden="1">{"emca",#N/A,FALSE,"EMCA"}</definedName>
    <definedName name="FF" localSheetId="27" hidden="1">{"emca",#N/A,FALSE,"EMCA"}</definedName>
    <definedName name="FF" localSheetId="29" hidden="1">{"emca",#N/A,FALSE,"EMCA"}</definedName>
    <definedName name="FF" localSheetId="40" hidden="1">{"emca",#N/A,FALSE,"EMCA"}</definedName>
    <definedName name="FF" localSheetId="82" hidden="1">{"emca",#N/A,FALSE,"EMCA"}</definedName>
    <definedName name="FF" localSheetId="30" hidden="1">{"emca",#N/A,FALSE,"EMCA"}</definedName>
    <definedName name="FF" localSheetId="32" hidden="1">{"emca",#N/A,FALSE,"EMCA"}</definedName>
    <definedName name="FF" localSheetId="33" hidden="1">{"emca",#N/A,FALSE,"EMCA"}</definedName>
    <definedName name="FF" localSheetId="26" hidden="1">{"emca",#N/A,FALSE,"EMCA"}</definedName>
    <definedName name="FF" localSheetId="28" hidden="1">{"emca",#N/A,FALSE,"EMCA"}</definedName>
    <definedName name="FF" localSheetId="41" hidden="1">{"emca",#N/A,FALSE,"EMCA"}</definedName>
    <definedName name="FF" hidden="1">{"emca",#N/A,FALSE,"EMCA"}</definedName>
    <definedName name="ffff" localSheetId="31" hidden="1">{TRUE,TRUE,-2.75,-17.75,483,276.75,FALSE,TRUE,TRUE,TRUE,0,3,15,1,110,11,8,4,TRUE,TRUE,3,TRUE,1,TRUE,75,"Swvu.EneFeb.","ACwvu.EneFeb.",#N/A,FALSE,FALSE,1.24,0.787401575,0.74,0.984251969,1,"","",FALSE,FALSE,FALSE,FALSE,1,#N/A,1,1,#DIV/0!,FALSE,"Rwvu.EneFeb.","Cwvu.EneFeb.",FALSE,FALSE,FALSE,1,300,300,FALSE,FALSE,TRUE,TRUE,TRUE}</definedName>
    <definedName name="ffff" localSheetId="8" hidden="1">{TRUE,TRUE,-2.75,-17.75,483,276.75,FALSE,TRUE,TRUE,TRUE,0,3,15,1,110,11,8,4,TRUE,TRUE,3,TRUE,1,TRUE,75,"Swvu.EneFeb.","ACwvu.EneFeb.",#N/A,FALSE,FALSE,1.24,0.787401575,0.74,0.984251969,1,"","",FALSE,FALSE,FALSE,FALSE,1,#N/A,1,1,#DIV/0!,FALSE,"Rwvu.EneFeb.","Cwvu.EneFeb.",FALSE,FALSE,FALSE,1,300,300,FALSE,FALSE,TRUE,TRUE,TRUE}</definedName>
    <definedName name="ffff" localSheetId="25" hidden="1">{TRUE,TRUE,-2.75,-17.75,483,276.75,FALSE,TRUE,TRUE,TRUE,0,3,15,1,110,11,8,4,TRUE,TRUE,3,TRUE,1,TRUE,75,"Swvu.EneFeb.","ACwvu.EneFeb.",#N/A,FALSE,FALSE,1.24,0.787401575,0.74,0.984251969,1,"","",FALSE,FALSE,FALSE,FALSE,1,#N/A,1,1,#DIV/0!,FALSE,"Rwvu.EneFeb.","Cwvu.EneFeb.",FALSE,FALSE,FALSE,1,300,300,FALSE,FALSE,TRUE,TRUE,TRUE}</definedName>
    <definedName name="ffff" localSheetId="27" hidden="1">{TRUE,TRUE,-2.75,-17.75,483,276.75,FALSE,TRUE,TRUE,TRUE,0,3,15,1,110,11,8,4,TRUE,TRUE,3,TRUE,1,TRUE,75,"Swvu.EneFeb.","ACwvu.EneFeb.",#N/A,FALSE,FALSE,1.24,0.787401575,0.74,0.984251969,1,"","",FALSE,FALSE,FALSE,FALSE,1,#N/A,1,1,#DIV/0!,FALSE,"Rwvu.EneFeb.","Cwvu.EneFeb.",FALSE,FALSE,FALSE,1,300,300,FALSE,FALSE,TRUE,TRUE,TRUE}</definedName>
    <definedName name="ffff" localSheetId="29" hidden="1">{TRUE,TRUE,-2.75,-17.75,483,276.75,FALSE,TRUE,TRUE,TRUE,0,3,15,1,110,11,8,4,TRUE,TRUE,3,TRUE,1,TRUE,75,"Swvu.EneFeb.","ACwvu.EneFeb.",#N/A,FALSE,FALSE,1.24,0.787401575,0.74,0.984251969,1,"","",FALSE,FALSE,FALSE,FALSE,1,#N/A,1,1,#DIV/0!,FALSE,"Rwvu.EneFeb.","Cwvu.EneFeb.",FALSE,FALSE,FALSE,1,300,300,FALSE,FALSE,TRUE,TRUE,TRUE}</definedName>
    <definedName name="ffff" localSheetId="40" hidden="1">{TRUE,TRUE,-2.75,-17.75,483,276.75,FALSE,TRUE,TRUE,TRUE,0,3,15,1,110,11,8,4,TRUE,TRUE,3,TRUE,1,TRUE,75,"Swvu.EneFeb.","ACwvu.EneFeb.",#N/A,FALSE,FALSE,1.24,0.787401575,0.74,0.984251969,1,"","",FALSE,FALSE,FALSE,FALSE,1,#N/A,1,1,#DIV/0!,FALSE,"Rwvu.EneFeb.","Cwvu.EneFeb.",FALSE,FALSE,FALSE,1,300,300,FALSE,FALSE,TRUE,TRUE,TRUE}</definedName>
    <definedName name="ffff" localSheetId="82" hidden="1">{TRUE,TRUE,-2.75,-17.75,483,276.75,FALSE,TRUE,TRUE,TRUE,0,3,15,1,110,11,8,4,TRUE,TRUE,3,TRUE,1,TRUE,75,"Swvu.EneFeb.","ACwvu.EneFeb.",#N/A,FALSE,FALSE,1.24,0.787401575,0.74,0.984251969,1,"","",FALSE,FALSE,FALSE,FALSE,1,#N/A,1,1,#DIV/0!,FALSE,"Rwvu.EneFeb.","Cwvu.EneFeb.",FALSE,FALSE,FALSE,1,300,300,FALSE,FALSE,TRUE,TRUE,TRUE}</definedName>
    <definedName name="ffff" localSheetId="30" hidden="1">{TRUE,TRUE,-2.75,-17.75,483,276.75,FALSE,TRUE,TRUE,TRUE,0,3,15,1,110,11,8,4,TRUE,TRUE,3,TRUE,1,TRUE,75,"Swvu.EneFeb.","ACwvu.EneFeb.",#N/A,FALSE,FALSE,1.24,0.787401575,0.74,0.984251969,1,"","",FALSE,FALSE,FALSE,FALSE,1,#N/A,1,1,#DIV/0!,FALSE,"Rwvu.EneFeb.","Cwvu.EneFeb.",FALSE,FALSE,FALSE,1,300,300,FALSE,FALSE,TRUE,TRUE,TRUE}</definedName>
    <definedName name="ffff" localSheetId="32" hidden="1">{TRUE,TRUE,-2.75,-17.75,483,276.75,FALSE,TRUE,TRUE,TRUE,0,3,15,1,110,11,8,4,TRUE,TRUE,3,TRUE,1,TRUE,75,"Swvu.EneFeb.","ACwvu.EneFeb.",#N/A,FALSE,FALSE,1.24,0.787401575,0.74,0.984251969,1,"","",FALSE,FALSE,FALSE,FALSE,1,#N/A,1,1,#DIV/0!,FALSE,"Rwvu.EneFeb.","Cwvu.EneFeb.",FALSE,FALSE,FALSE,1,300,300,FALSE,FALSE,TRUE,TRUE,TRUE}</definedName>
    <definedName name="ffff" localSheetId="33" hidden="1">{TRUE,TRUE,-2.75,-17.75,483,276.75,FALSE,TRUE,TRUE,TRUE,0,3,15,1,110,11,8,4,TRUE,TRUE,3,TRUE,1,TRUE,75,"Swvu.EneFeb.","ACwvu.EneFeb.",#N/A,FALSE,FALSE,1.24,0.787401575,0.74,0.984251969,1,"","",FALSE,FALSE,FALSE,FALSE,1,#N/A,1,1,#DIV/0!,FALSE,"Rwvu.EneFeb.","Cwvu.EneFeb.",FALSE,FALSE,FALSE,1,300,300,FALSE,FALSE,TRUE,TRUE,TRUE}</definedName>
    <definedName name="ffff" localSheetId="26" hidden="1">{TRUE,TRUE,-2.75,-17.75,483,276.75,FALSE,TRUE,TRUE,TRUE,0,3,15,1,110,11,8,4,TRUE,TRUE,3,TRUE,1,TRUE,75,"Swvu.EneFeb.","ACwvu.EneFeb.",#N/A,FALSE,FALSE,1.24,0.787401575,0.74,0.984251969,1,"","",FALSE,FALSE,FALSE,FALSE,1,#N/A,1,1,#DIV/0!,FALSE,"Rwvu.EneFeb.","Cwvu.EneFeb.",FALSE,FALSE,FALSE,1,300,300,FALSE,FALSE,TRUE,TRUE,TRUE}</definedName>
    <definedName name="ffff" localSheetId="28" hidden="1">{TRUE,TRUE,-2.75,-17.75,483,276.75,FALSE,TRUE,TRUE,TRUE,0,3,15,1,110,11,8,4,TRUE,TRUE,3,TRUE,1,TRUE,75,"Swvu.EneFeb.","ACwvu.EneFeb.",#N/A,FALSE,FALSE,1.24,0.787401575,0.74,0.984251969,1,"","",FALSE,FALSE,FALSE,FALSE,1,#N/A,1,1,#DIV/0!,FALSE,"Rwvu.EneFeb.","Cwvu.EneFeb.",FALSE,FALSE,FALSE,1,300,300,FALSE,FALSE,TRUE,TRUE,TRUE}</definedName>
    <definedName name="ffff" localSheetId="41" hidden="1">{TRUE,TRUE,-2.75,-17.75,483,276.75,FALSE,TRUE,TRUE,TRUE,0,3,15,1,110,11,8,4,TRUE,TRUE,3,TRUE,1,TRUE,75,"Swvu.EneFeb.","ACwvu.EneFeb.",#N/A,FALSE,FALSE,1.24,0.787401575,0.74,0.984251969,1,"","",FALSE,FALSE,FALSE,FALSE,1,#N/A,1,1,#DIV/0!,FALSE,"Rwvu.EneFeb.","Cwvu.EneFeb.",FALSE,FALSE,FALSE,1,300,300,FALSE,FALSE,TRUE,TRUE,TRUE}</definedName>
    <definedName name="ffff" hidden="1">{TRUE,TRUE,-2.75,-17.75,483,276.75,FALSE,TRUE,TRUE,TRUE,0,3,15,1,110,11,8,4,TRUE,TRUE,3,TRUE,1,TRUE,75,"Swvu.EneFeb.","ACwvu.EneFeb.",#N/A,FALSE,FALSE,1.24,0.787401575,0.74,0.984251969,1,"","",FALSE,FALSE,FALSE,FALSE,1,#N/A,1,1,#DIV/0!,FALSE,"Rwvu.EneFeb.","Cwvu.EneFeb.",FALSE,FALSE,FALSE,1,300,300,FALSE,FALSE,TRUE,TRUE,TRUE}</definedName>
    <definedName name="ffffffffffffffffffffffffffffff" localSheetId="8" hidden="1">{"'1999'!$A$1:$F$66"}</definedName>
    <definedName name="ffffffffffffffffffffffffffffff" localSheetId="82" hidden="1">{"'1999'!$A$1:$F$66"}</definedName>
    <definedName name="ffffffffffffffffffffffffffffff" localSheetId="41" hidden="1">{"'1999'!$A$1:$F$66"}</definedName>
    <definedName name="ffffffffffffffffffffffffffffff" hidden="1">{"'1999'!$A$1:$F$66"}</definedName>
    <definedName name="ffgfg" localSheetId="8" hidden="1">{"'1999'!$A$1:$F$66"}</definedName>
    <definedName name="ffgfg" localSheetId="82" hidden="1">{"'1999'!$A$1:$F$66"}</definedName>
    <definedName name="ffgfg" localSheetId="41" hidden="1">{"'1999'!$A$1:$F$66"}</definedName>
    <definedName name="ffgfg" hidden="1">{"'1999'!$A$1:$F$66"}</definedName>
    <definedName name="FFPPT" localSheetId="51">#REF!</definedName>
    <definedName name="FFPPT" localSheetId="52">#REF!</definedName>
    <definedName name="FFPPT" localSheetId="53">#REF!</definedName>
    <definedName name="FFPPT" localSheetId="54">#REF!</definedName>
    <definedName name="FFPPT" localSheetId="56">#REF!</definedName>
    <definedName name="FFPPT" localSheetId="73">#REF!</definedName>
    <definedName name="FFPPT" localSheetId="74">#REF!</definedName>
    <definedName name="FFPPT" localSheetId="75">#REF!</definedName>
    <definedName name="FFPPT" localSheetId="76">#REF!</definedName>
    <definedName name="FFPPT" localSheetId="78">#REF!</definedName>
    <definedName name="FFPPT" localSheetId="168">#REF!</definedName>
    <definedName name="FFPPT" localSheetId="171">#REF!</definedName>
    <definedName name="FFPPT" localSheetId="40">#REF!</definedName>
    <definedName name="FFPPT" localSheetId="41">#REF!</definedName>
    <definedName name="FFPPT">#REF!</definedName>
    <definedName name="fgbfcxhdtdf" localSheetId="8" hidden="1">{"'1999'!$A$1:$F$66"}</definedName>
    <definedName name="fgbfcxhdtdf" localSheetId="82" hidden="1">{"'1999'!$A$1:$F$66"}</definedName>
    <definedName name="fgbfcxhdtdf" localSheetId="41" hidden="1">{"'1999'!$A$1:$F$66"}</definedName>
    <definedName name="fgbfcxhdtdf" hidden="1">{"'1999'!$A$1:$F$66"}</definedName>
    <definedName name="FGDF" localSheetId="8" hidden="1">{"'1999'!$A$1:$F$66"}</definedName>
    <definedName name="FGDF" localSheetId="82" hidden="1">{"'1999'!$A$1:$F$66"}</definedName>
    <definedName name="FGDF" localSheetId="41" hidden="1">{"'1999'!$A$1:$F$66"}</definedName>
    <definedName name="FGDF" hidden="1">{"'1999'!$A$1:$F$66"}</definedName>
    <definedName name="fgdf1" localSheetId="8" hidden="1">{"'1999'!$A$1:$F$66"}</definedName>
    <definedName name="fgdf1" localSheetId="82" hidden="1">{"'1999'!$A$1:$F$66"}</definedName>
    <definedName name="fgdf1" localSheetId="41" hidden="1">{"'1999'!$A$1:$F$66"}</definedName>
    <definedName name="fgdf1" hidden="1">{"'1999'!$A$1:$F$66"}</definedName>
    <definedName name="fgf" localSheetId="8" hidden="1">{"'1999'!$A$1:$F$66"}</definedName>
    <definedName name="fgf" localSheetId="82" hidden="1">{"'1999'!$A$1:$F$66"}</definedName>
    <definedName name="fgf" localSheetId="41" hidden="1">{"'1999'!$A$1:$F$66"}</definedName>
    <definedName name="fgf" hidden="1">{"'1999'!$A$1:$F$66"}</definedName>
    <definedName name="fgtgtgf" localSheetId="8" hidden="1">{"'1999'!$A$1:$F$66"}</definedName>
    <definedName name="fgtgtgf" localSheetId="82" hidden="1">{"'1999'!$A$1:$F$66"}</definedName>
    <definedName name="fgtgtgf" localSheetId="41" hidden="1">{"'1999'!$A$1:$F$66"}</definedName>
    <definedName name="fgtgtgf" hidden="1">{"'1999'!$A$1:$F$66"}</definedName>
    <definedName name="FGTR" localSheetId="31" hidden="1">{"PAGOS DOLARES",#N/A,FALSE,"informes"}</definedName>
    <definedName name="FGTR" localSheetId="8" hidden="1">{"PAGOS DOLARES",#N/A,FALSE,"informes"}</definedName>
    <definedName name="FGTR" localSheetId="25" hidden="1">{"PAGOS DOLARES",#N/A,FALSE,"informes"}</definedName>
    <definedName name="FGTR" localSheetId="27" hidden="1">{"PAGOS DOLARES",#N/A,FALSE,"informes"}</definedName>
    <definedName name="FGTR" localSheetId="29" hidden="1">{"PAGOS DOLARES",#N/A,FALSE,"informes"}</definedName>
    <definedName name="FGTR" localSheetId="40" hidden="1">{"PAGOS DOLARES",#N/A,FALSE,"informes"}</definedName>
    <definedName name="FGTR" localSheetId="82" hidden="1">{"PAGOS DOLARES",#N/A,FALSE,"informes"}</definedName>
    <definedName name="FGTR" localSheetId="30" hidden="1">{"PAGOS DOLARES",#N/A,FALSE,"informes"}</definedName>
    <definedName name="FGTR" localSheetId="32" hidden="1">{"PAGOS DOLARES",#N/A,FALSE,"informes"}</definedName>
    <definedName name="FGTR" localSheetId="33" hidden="1">{"PAGOS DOLARES",#N/A,FALSE,"informes"}</definedName>
    <definedName name="FGTR" localSheetId="26" hidden="1">{"PAGOS DOLARES",#N/A,FALSE,"informes"}</definedName>
    <definedName name="FGTR" localSheetId="28" hidden="1">{"PAGOS DOLARES",#N/A,FALSE,"informes"}</definedName>
    <definedName name="FGTR" localSheetId="41" hidden="1">{"PAGOS DOLARES",#N/A,FALSE,"informes"}</definedName>
    <definedName name="FGTR" hidden="1">{"PAGOS DOLARES",#N/A,FALSE,"informes"}</definedName>
    <definedName name="fhgsdfhsdf">#REF!</definedName>
    <definedName name="FHKJBEARNKBW" localSheetId="49" hidden="1">{"INGRESOS DOLARES",#N/A,FALSE,"informes"}</definedName>
    <definedName name="FHKJBEARNKBW" localSheetId="50" hidden="1">{"INGRESOS DOLARES",#N/A,FALSE,"informes"}</definedName>
    <definedName name="FHKJBEARNKBW" localSheetId="51" hidden="1">{"INGRESOS DOLARES",#N/A,FALSE,"informes"}</definedName>
    <definedName name="FHKJBEARNKBW" localSheetId="52" hidden="1">{"INGRESOS DOLARES",#N/A,FALSE,"informes"}</definedName>
    <definedName name="FHKJBEARNKBW" localSheetId="53" hidden="1">{"INGRESOS DOLARES",#N/A,FALSE,"informes"}</definedName>
    <definedName name="FHKJBEARNKBW" localSheetId="54" hidden="1">{"INGRESOS DOLARES",#N/A,FALSE,"informes"}</definedName>
    <definedName name="FHKJBEARNKBW" localSheetId="56" hidden="1">{"INGRESOS DOLARES",#N/A,FALSE,"informes"}</definedName>
    <definedName name="FHKJBEARNKBW" localSheetId="72" hidden="1">{"INGRESOS DOLARES",#N/A,FALSE,"informes"}</definedName>
    <definedName name="FHKJBEARNKBW" localSheetId="73" hidden="1">{"INGRESOS DOLARES",#N/A,FALSE,"informes"}</definedName>
    <definedName name="FHKJBEARNKBW" localSheetId="74" hidden="1">{"INGRESOS DOLARES",#N/A,FALSE,"informes"}</definedName>
    <definedName name="FHKJBEARNKBW" localSheetId="75" hidden="1">{"INGRESOS DOLARES",#N/A,FALSE,"informes"}</definedName>
    <definedName name="FHKJBEARNKBW" localSheetId="76" hidden="1">{"INGRESOS DOLARES",#N/A,FALSE,"informes"}</definedName>
    <definedName name="FHKJBEARNKBW" localSheetId="78" hidden="1">{"INGRESOS DOLARES",#N/A,FALSE,"informes"}</definedName>
    <definedName name="FHKJBEARNKBW" localSheetId="31" hidden="1">{"INGRESOS DOLARES",#N/A,FALSE,"informes"}</definedName>
    <definedName name="FHKJBEARNKBW" localSheetId="8" hidden="1">{"INGRESOS DOLARES",#N/A,FALSE,"informes"}</definedName>
    <definedName name="FHKJBEARNKBW" localSheetId="25" hidden="1">{"INGRESOS DOLARES",#N/A,FALSE,"informes"}</definedName>
    <definedName name="FHKJBEARNKBW" localSheetId="27" hidden="1">{"INGRESOS DOLARES",#N/A,FALSE,"informes"}</definedName>
    <definedName name="FHKJBEARNKBW" localSheetId="29" hidden="1">{"INGRESOS DOLARES",#N/A,FALSE,"informes"}</definedName>
    <definedName name="FHKJBEARNKBW" localSheetId="40" hidden="1">{"INGRESOS DOLARES",#N/A,FALSE,"informes"}</definedName>
    <definedName name="FHKJBEARNKBW" localSheetId="82" hidden="1">{"INGRESOS DOLARES",#N/A,FALSE,"informes"}</definedName>
    <definedName name="FHKJBEARNKBW" localSheetId="30" hidden="1">{"INGRESOS DOLARES",#N/A,FALSE,"informes"}</definedName>
    <definedName name="FHKJBEARNKBW" localSheetId="32" hidden="1">{"INGRESOS DOLARES",#N/A,FALSE,"informes"}</definedName>
    <definedName name="FHKJBEARNKBW" localSheetId="33" hidden="1">{"INGRESOS DOLARES",#N/A,FALSE,"informes"}</definedName>
    <definedName name="FHKJBEARNKBW" localSheetId="26" hidden="1">{"INGRESOS DOLARES",#N/A,FALSE,"informes"}</definedName>
    <definedName name="FHKJBEARNKBW" localSheetId="28" hidden="1">{"INGRESOS DOLARES",#N/A,FALSE,"informes"}</definedName>
    <definedName name="FHKJBEARNKBW" localSheetId="41" hidden="1">{"INGRESOS DOLARES",#N/A,FALSE,"informes"}</definedName>
    <definedName name="FHKJBEARNKBW" hidden="1">{"INGRESOS DOLARES",#N/A,FALSE,"informes"}</definedName>
    <definedName name="Fija" localSheetId="8">#REF!</definedName>
    <definedName name="Fija">#REF!</definedName>
    <definedName name="FIJOS" localSheetId="8">#REF!,#REF!,#REF!,#REF!,#REF!,#REF!,#REF!,#REF!,#REF!,#REF!,#REF!,#REF!,#REF!,#REF!,#REF!,#REF!,#REF!,#REF!,#REF!</definedName>
    <definedName name="FIJOS" localSheetId="41">#REF!,#REF!,#REF!,#REF!,#REF!,#REF!,#REF!,#REF!,#REF!,#REF!,#REF!,#REF!,#REF!,#REF!,#REF!,#REF!,#REF!,#REF!,#REF!</definedName>
    <definedName name="FIJOS">#REF!,#REF!,#REF!,#REF!,#REF!,#REF!,#REF!,#REF!,#REF!,#REF!,#REF!,#REF!,#REF!,#REF!,#REF!,#REF!,#REF!,#REF!,#REF!</definedName>
    <definedName name="FIMPUES" localSheetId="41">#REF!</definedName>
    <definedName name="FIMPUES">#REF!</definedName>
    <definedName name="FIN" localSheetId="31" hidden="1">{#N/A,#N/A,FALSE,"informes"}</definedName>
    <definedName name="FIN" localSheetId="8" hidden="1">{#N/A,#N/A,FALSE,"informes"}</definedName>
    <definedName name="FIN" localSheetId="25" hidden="1">{#N/A,#N/A,FALSE,"informes"}</definedName>
    <definedName name="FIN" localSheetId="27" hidden="1">{#N/A,#N/A,FALSE,"informes"}</definedName>
    <definedName name="FIN" localSheetId="29" hidden="1">{#N/A,#N/A,FALSE,"informes"}</definedName>
    <definedName name="FIN" localSheetId="40" hidden="1">{#N/A,#N/A,FALSE,"informes"}</definedName>
    <definedName name="FIN" localSheetId="82" hidden="1">{#N/A,#N/A,FALSE,"informes"}</definedName>
    <definedName name="FIN" localSheetId="30" hidden="1">{#N/A,#N/A,FALSE,"informes"}</definedName>
    <definedName name="FIN" localSheetId="32" hidden="1">{#N/A,#N/A,FALSE,"informes"}</definedName>
    <definedName name="FIN" localSheetId="33" hidden="1">{#N/A,#N/A,FALSE,"informes"}</definedName>
    <definedName name="FIN" localSheetId="26" hidden="1">{#N/A,#N/A,FALSE,"informes"}</definedName>
    <definedName name="FIN" localSheetId="28" hidden="1">{#N/A,#N/A,FALSE,"informes"}</definedName>
    <definedName name="FIN" localSheetId="41" hidden="1">{#N/A,#N/A,FALSE,"informes"}</definedName>
    <definedName name="FIN" hidden="1">{#N/A,#N/A,FALSE,"informes"}</definedName>
    <definedName name="FINAL" localSheetId="8">#REF!</definedName>
    <definedName name="FINAL" localSheetId="40">#REF!</definedName>
    <definedName name="FINAL" localSheetId="41">#REF!,#REF!,#REF!,#REF!,#REF!,#REF!,#REF!,#REF!,#REF!,#REF!,#REF!,#REF!,#REF!,#REF!,#REF!,#REF!,#REF!,#REF!,#REF!,#REF!</definedName>
    <definedName name="FINAL">#REF!</definedName>
    <definedName name="Final1" localSheetId="31">#REF!</definedName>
    <definedName name="Final1" localSheetId="25">#REF!</definedName>
    <definedName name="Final1" localSheetId="27">#REF!</definedName>
    <definedName name="Final1" localSheetId="29">#REF!</definedName>
    <definedName name="FINAL1" localSheetId="40">#REF!</definedName>
    <definedName name="Final1" localSheetId="30">#REF!</definedName>
    <definedName name="Final1" localSheetId="32">#REF!</definedName>
    <definedName name="Final1" localSheetId="33">#REF!</definedName>
    <definedName name="Final1" localSheetId="26">#REF!</definedName>
    <definedName name="Final1" localSheetId="28">#REF!</definedName>
    <definedName name="FINAL1" localSheetId="41">#REF!</definedName>
    <definedName name="Final1">#REF!</definedName>
    <definedName name="Final2" localSheetId="31">#REF!</definedName>
    <definedName name="Final2" localSheetId="25">#REF!</definedName>
    <definedName name="Final2" localSheetId="27">#REF!</definedName>
    <definedName name="Final2" localSheetId="29">#REF!</definedName>
    <definedName name="Final2" localSheetId="30">#REF!</definedName>
    <definedName name="Final2" localSheetId="32">#REF!</definedName>
    <definedName name="Final2" localSheetId="33">#REF!</definedName>
    <definedName name="Final2" localSheetId="26">#REF!</definedName>
    <definedName name="Final2" localSheetId="28">#REF!</definedName>
    <definedName name="Final2" localSheetId="41">#REF!</definedName>
    <definedName name="Final2">#REF!</definedName>
    <definedName name="Final3" localSheetId="31">#REF!</definedName>
    <definedName name="Final3" localSheetId="25">#REF!</definedName>
    <definedName name="Final3" localSheetId="27">#REF!</definedName>
    <definedName name="Final3" localSheetId="29">#REF!</definedName>
    <definedName name="Final3" localSheetId="30">#REF!</definedName>
    <definedName name="Final3" localSheetId="32">#REF!</definedName>
    <definedName name="Final3" localSheetId="33">#REF!</definedName>
    <definedName name="Final3" localSheetId="26">#REF!</definedName>
    <definedName name="Final3" localSheetId="28">#REF!</definedName>
    <definedName name="Final3" localSheetId="41">#REF!</definedName>
    <definedName name="Final3">#REF!</definedName>
    <definedName name="finan" localSheetId="82">#REF!</definedName>
    <definedName name="finan" localSheetId="41">#REF!</definedName>
    <definedName name="finan">#REF!</definedName>
    <definedName name="finan1" localSheetId="82">#REF!</definedName>
    <definedName name="finan1" localSheetId="41">#REF!</definedName>
    <definedName name="finan1">#REF!</definedName>
    <definedName name="FINANCIACIONGASTO" localSheetId="40">#REF!</definedName>
    <definedName name="FINANCIACIONGASTO" localSheetId="82">#REF!</definedName>
    <definedName name="FINANCIACIONGASTO" localSheetId="41">#REF!</definedName>
    <definedName name="FINANCIACIONGASTO">#REF!</definedName>
    <definedName name="FINMUOBRAS" localSheetId="41">#REF!</definedName>
    <definedName name="FINMUOBRAS">#REF!</definedName>
    <definedName name="FirstYear">#REF!</definedName>
    <definedName name="fkjrthnk3t" localSheetId="49" hidden="1">{"PAGOS DOLARES",#N/A,FALSE,"informes"}</definedName>
    <definedName name="fkjrthnk3t" localSheetId="50" hidden="1">{"PAGOS DOLARES",#N/A,FALSE,"informes"}</definedName>
    <definedName name="fkjrthnk3t" localSheetId="51" hidden="1">{"PAGOS DOLARES",#N/A,FALSE,"informes"}</definedName>
    <definedName name="fkjrthnk3t" localSheetId="52" hidden="1">{"PAGOS DOLARES",#N/A,FALSE,"informes"}</definedName>
    <definedName name="fkjrthnk3t" localSheetId="53" hidden="1">{"PAGOS DOLARES",#N/A,FALSE,"informes"}</definedName>
    <definedName name="fkjrthnk3t" localSheetId="54" hidden="1">{"PAGOS DOLARES",#N/A,FALSE,"informes"}</definedName>
    <definedName name="fkjrthnk3t" localSheetId="56" hidden="1">{"PAGOS DOLARES",#N/A,FALSE,"informes"}</definedName>
    <definedName name="fkjrthnk3t" localSheetId="72" hidden="1">{"PAGOS DOLARES",#N/A,FALSE,"informes"}</definedName>
    <definedName name="fkjrthnk3t" localSheetId="73" hidden="1">{"PAGOS DOLARES",#N/A,FALSE,"informes"}</definedName>
    <definedName name="fkjrthnk3t" localSheetId="74" hidden="1">{"PAGOS DOLARES",#N/A,FALSE,"informes"}</definedName>
    <definedName name="fkjrthnk3t" localSheetId="75" hidden="1">{"PAGOS DOLARES",#N/A,FALSE,"informes"}</definedName>
    <definedName name="fkjrthnk3t" localSheetId="76" hidden="1">{"PAGOS DOLARES",#N/A,FALSE,"informes"}</definedName>
    <definedName name="fkjrthnk3t" localSheetId="78" hidden="1">{"PAGOS DOLARES",#N/A,FALSE,"informes"}</definedName>
    <definedName name="fkjrthnk3t" localSheetId="31" hidden="1">{"PAGOS DOLARES",#N/A,FALSE,"informes"}</definedName>
    <definedName name="fkjrthnk3t" localSheetId="8" hidden="1">{"PAGOS DOLARES",#N/A,FALSE,"informes"}</definedName>
    <definedName name="fkjrthnk3t" localSheetId="25" hidden="1">{"PAGOS DOLARES",#N/A,FALSE,"informes"}</definedName>
    <definedName name="fkjrthnk3t" localSheetId="27" hidden="1">{"PAGOS DOLARES",#N/A,FALSE,"informes"}</definedName>
    <definedName name="fkjrthnk3t" localSheetId="29" hidden="1">{"PAGOS DOLARES",#N/A,FALSE,"informes"}</definedName>
    <definedName name="fkjrthnk3t" localSheetId="40" hidden="1">{"PAGOS DOLARES",#N/A,FALSE,"informes"}</definedName>
    <definedName name="fkjrthnk3t" localSheetId="82" hidden="1">{"PAGOS DOLARES",#N/A,FALSE,"informes"}</definedName>
    <definedName name="fkjrthnk3t" localSheetId="30" hidden="1">{"PAGOS DOLARES",#N/A,FALSE,"informes"}</definedName>
    <definedName name="fkjrthnk3t" localSheetId="32" hidden="1">{"PAGOS DOLARES",#N/A,FALSE,"informes"}</definedName>
    <definedName name="fkjrthnk3t" localSheetId="33" hidden="1">{"PAGOS DOLARES",#N/A,FALSE,"informes"}</definedName>
    <definedName name="fkjrthnk3t" localSheetId="26" hidden="1">{"PAGOS DOLARES",#N/A,FALSE,"informes"}</definedName>
    <definedName name="fkjrthnk3t" localSheetId="28" hidden="1">{"PAGOS DOLARES",#N/A,FALSE,"informes"}</definedName>
    <definedName name="fkjrthnk3t" localSheetId="41" hidden="1">{"PAGOS DOLARES",#N/A,FALSE,"informes"}</definedName>
    <definedName name="fkjrthnk3t" hidden="1">{"PAGOS DOLARES",#N/A,FALSE,"informes"}</definedName>
    <definedName name="fmdñklje" localSheetId="49" hidden="1">{#N/A,#N/A,FALSE,"informes"}</definedName>
    <definedName name="fmdñklje" localSheetId="50" hidden="1">{#N/A,#N/A,FALSE,"informes"}</definedName>
    <definedName name="fmdñklje" localSheetId="51" hidden="1">{#N/A,#N/A,FALSE,"informes"}</definedName>
    <definedName name="fmdñklje" localSheetId="52" hidden="1">{#N/A,#N/A,FALSE,"informes"}</definedName>
    <definedName name="fmdñklje" localSheetId="53" hidden="1">{#N/A,#N/A,FALSE,"informes"}</definedName>
    <definedName name="fmdñklje" localSheetId="54" hidden="1">{#N/A,#N/A,FALSE,"informes"}</definedName>
    <definedName name="fmdñklje" localSheetId="56" hidden="1">{#N/A,#N/A,FALSE,"informes"}</definedName>
    <definedName name="fmdñklje" localSheetId="72" hidden="1">{#N/A,#N/A,FALSE,"informes"}</definedName>
    <definedName name="fmdñklje" localSheetId="73" hidden="1">{#N/A,#N/A,FALSE,"informes"}</definedName>
    <definedName name="fmdñklje" localSheetId="74" hidden="1">{#N/A,#N/A,FALSE,"informes"}</definedName>
    <definedName name="fmdñklje" localSheetId="75" hidden="1">{#N/A,#N/A,FALSE,"informes"}</definedName>
    <definedName name="fmdñklje" localSheetId="76" hidden="1">{#N/A,#N/A,FALSE,"informes"}</definedName>
    <definedName name="fmdñklje" localSheetId="78" hidden="1">{#N/A,#N/A,FALSE,"informes"}</definedName>
    <definedName name="fmdñklje" localSheetId="31" hidden="1">{#N/A,#N/A,FALSE,"informes"}</definedName>
    <definedName name="fmdñklje" localSheetId="8" hidden="1">{#N/A,#N/A,FALSE,"informes"}</definedName>
    <definedName name="fmdñklje" localSheetId="25" hidden="1">{#N/A,#N/A,FALSE,"informes"}</definedName>
    <definedName name="fmdñklje" localSheetId="27" hidden="1">{#N/A,#N/A,FALSE,"informes"}</definedName>
    <definedName name="fmdñklje" localSheetId="29" hidden="1">{#N/A,#N/A,FALSE,"informes"}</definedName>
    <definedName name="fmdñklje" localSheetId="40" hidden="1">{#N/A,#N/A,FALSE,"informes"}</definedName>
    <definedName name="fmdñklje" localSheetId="82" hidden="1">{#N/A,#N/A,FALSE,"informes"}</definedName>
    <definedName name="fmdñklje" localSheetId="30" hidden="1">{#N/A,#N/A,FALSE,"informes"}</definedName>
    <definedName name="fmdñklje" localSheetId="32" hidden="1">{#N/A,#N/A,FALSE,"informes"}</definedName>
    <definedName name="fmdñklje" localSheetId="33" hidden="1">{#N/A,#N/A,FALSE,"informes"}</definedName>
    <definedName name="fmdñklje" localSheetId="26" hidden="1">{#N/A,#N/A,FALSE,"informes"}</definedName>
    <definedName name="fmdñklje" localSheetId="28" hidden="1">{#N/A,#N/A,FALSE,"informes"}</definedName>
    <definedName name="fmdñklje" localSheetId="41" hidden="1">{#N/A,#N/A,FALSE,"informes"}</definedName>
    <definedName name="fmdñklje" hidden="1">{#N/A,#N/A,FALSE,"informes"}</definedName>
    <definedName name="FNCCRECIM" localSheetId="49">#REF!</definedName>
    <definedName name="FNCCRECIM" localSheetId="51">#REF!</definedName>
    <definedName name="FNCCRECIM" localSheetId="52">#REF!</definedName>
    <definedName name="FNCCRECIM" localSheetId="53">#REF!</definedName>
    <definedName name="FNCCRECIM" localSheetId="54">#REF!</definedName>
    <definedName name="FNCCRECIM" localSheetId="56">#REF!</definedName>
    <definedName name="FNCCRECIM" localSheetId="73">#REF!</definedName>
    <definedName name="FNCCRECIM" localSheetId="74">#REF!</definedName>
    <definedName name="FNCCRECIM" localSheetId="75">#REF!</definedName>
    <definedName name="FNCCRECIM" localSheetId="76">#REF!</definedName>
    <definedName name="FNCCRECIM" localSheetId="78">#REF!</definedName>
    <definedName name="FNCCRECIM" localSheetId="168">#REF!</definedName>
    <definedName name="FNCCRECIM" localSheetId="171">#REF!</definedName>
    <definedName name="FNCCRECIM" localSheetId="8">#REF!</definedName>
    <definedName name="FNCCRECIM" localSheetId="40">#REF!</definedName>
    <definedName name="FNCCRECIM" localSheetId="41">#REF!</definedName>
    <definedName name="FNCCRECIM">#REF!</definedName>
    <definedName name="FNCPESOS" localSheetId="49">#REF!</definedName>
    <definedName name="FNCPESOS" localSheetId="51">#REF!</definedName>
    <definedName name="FNCPESOS" localSheetId="52">#REF!</definedName>
    <definedName name="FNCPESOS" localSheetId="53">#REF!</definedName>
    <definedName name="FNCPESOS" localSheetId="54">#REF!</definedName>
    <definedName name="FNCPESOS" localSheetId="56">#REF!</definedName>
    <definedName name="FNCPESOS" localSheetId="73">#REF!</definedName>
    <definedName name="FNCPESOS" localSheetId="74">#REF!</definedName>
    <definedName name="FNCPESOS" localSheetId="75">#REF!</definedName>
    <definedName name="FNCPESOS" localSheetId="76">#REF!</definedName>
    <definedName name="FNCPESOS" localSheetId="78">#REF!</definedName>
    <definedName name="FNCPESOS" localSheetId="168">#REF!</definedName>
    <definedName name="FNCPESOS" localSheetId="171">#REF!</definedName>
    <definedName name="FNCPESOS" localSheetId="40">#REF!</definedName>
    <definedName name="FNCPESOS" localSheetId="41">#REF!</definedName>
    <definedName name="FNCPESOS">#REF!</definedName>
    <definedName name="FNCPIB" localSheetId="49">#REF!</definedName>
    <definedName name="FNCPIB" localSheetId="51">#REF!</definedName>
    <definedName name="FNCPIB" localSheetId="52">#REF!</definedName>
    <definedName name="FNCPIB" localSheetId="53">#REF!</definedName>
    <definedName name="FNCPIB" localSheetId="54">#REF!</definedName>
    <definedName name="FNCPIB" localSheetId="56">#REF!</definedName>
    <definedName name="FNCPIB" localSheetId="73">#REF!</definedName>
    <definedName name="FNCPIB" localSheetId="74">#REF!</definedName>
    <definedName name="FNCPIB" localSheetId="75">#REF!</definedName>
    <definedName name="FNCPIB" localSheetId="76">#REF!</definedName>
    <definedName name="FNCPIB" localSheetId="78">#REF!</definedName>
    <definedName name="FNCPIB" localSheetId="168">#REF!</definedName>
    <definedName name="FNCPIB" localSheetId="171">#REF!</definedName>
    <definedName name="FNCPIB" localSheetId="40">#REF!</definedName>
    <definedName name="FNCPIB" localSheetId="41">#REF!</definedName>
    <definedName name="FNCPIB">#REF!</definedName>
    <definedName name="FOBRAS" localSheetId="41">#REF!</definedName>
    <definedName name="FOBRAS">#REF!</definedName>
    <definedName name="Fogafin3">#REF!</definedName>
    <definedName name="FOL" localSheetId="31" hidden="1">{"INGRESOS DOLARES",#N/A,FALSE,"informes"}</definedName>
    <definedName name="FOL" localSheetId="8" hidden="1">{"INGRESOS DOLARES",#N/A,FALSE,"informes"}</definedName>
    <definedName name="FOL" localSheetId="25" hidden="1">{"INGRESOS DOLARES",#N/A,FALSE,"informes"}</definedName>
    <definedName name="FOL" localSheetId="27" hidden="1">{"INGRESOS DOLARES",#N/A,FALSE,"informes"}</definedName>
    <definedName name="FOL" localSheetId="29" hidden="1">{"INGRESOS DOLARES",#N/A,FALSE,"informes"}</definedName>
    <definedName name="FOL" localSheetId="40" hidden="1">{"INGRESOS DOLARES",#N/A,FALSE,"informes"}</definedName>
    <definedName name="FOL" localSheetId="82" hidden="1">{"INGRESOS DOLARES",#N/A,FALSE,"informes"}</definedName>
    <definedName name="FOL" localSheetId="30" hidden="1">{"INGRESOS DOLARES",#N/A,FALSE,"informes"}</definedName>
    <definedName name="FOL" localSheetId="32" hidden="1">{"INGRESOS DOLARES",#N/A,FALSE,"informes"}</definedName>
    <definedName name="FOL" localSheetId="33" hidden="1">{"INGRESOS DOLARES",#N/A,FALSE,"informes"}</definedName>
    <definedName name="FOL" localSheetId="26" hidden="1">{"INGRESOS DOLARES",#N/A,FALSE,"informes"}</definedName>
    <definedName name="FOL" localSheetId="28" hidden="1">{"INGRESOS DOLARES",#N/A,FALSE,"informes"}</definedName>
    <definedName name="FOL" localSheetId="41" hidden="1">{"INGRESOS DOLARES",#N/A,FALSE,"informes"}</definedName>
    <definedName name="FOL" hidden="1">{"INGRESOS DOLARES",#N/A,FALSE,"informes"}</definedName>
    <definedName name="FONCONTING" localSheetId="41">#REF!</definedName>
    <definedName name="FONCONTING">#REF!</definedName>
    <definedName name="fondoconcejo" localSheetId="8">#REF!</definedName>
    <definedName name="fondoconcejo">#REF!</definedName>
    <definedName name="FONPET2000" localSheetId="49">#REF!</definedName>
    <definedName name="FONPET2000" localSheetId="51">#REF!</definedName>
    <definedName name="FONPET2000" localSheetId="52">#REF!</definedName>
    <definedName name="FONPET2000" localSheetId="53">#REF!</definedName>
    <definedName name="FONPET2000" localSheetId="54">#REF!</definedName>
    <definedName name="FONPET2000" localSheetId="56">#REF!</definedName>
    <definedName name="FONPET2000" localSheetId="73">#REF!</definedName>
    <definedName name="FONPET2000" localSheetId="74">#REF!</definedName>
    <definedName name="FONPET2000" localSheetId="75">#REF!</definedName>
    <definedName name="FONPET2000" localSheetId="76">#REF!</definedName>
    <definedName name="FONPET2000" localSheetId="78">#REF!</definedName>
    <definedName name="FONPET2000" localSheetId="168">#REF!</definedName>
    <definedName name="FONPET2000" localSheetId="171">#REF!</definedName>
    <definedName name="FONPET2000" localSheetId="40">#REF!</definedName>
    <definedName name="FONPET2000" localSheetId="82">#REF!</definedName>
    <definedName name="FONPET2000" localSheetId="41">#REF!</definedName>
    <definedName name="FONPET2000">#REF!</definedName>
    <definedName name="FONPET2001" localSheetId="49">#REF!</definedName>
    <definedName name="FONPET2001" localSheetId="51">#REF!</definedName>
    <definedName name="FONPET2001" localSheetId="52">#REF!</definedName>
    <definedName name="FONPET2001" localSheetId="53">#REF!</definedName>
    <definedName name="FONPET2001" localSheetId="54">#REF!</definedName>
    <definedName name="FONPET2001" localSheetId="56">#REF!</definedName>
    <definedName name="FONPET2001" localSheetId="73">#REF!</definedName>
    <definedName name="FONPET2001" localSheetId="74">#REF!</definedName>
    <definedName name="FONPET2001" localSheetId="75">#REF!</definedName>
    <definedName name="FONPET2001" localSheetId="76">#REF!</definedName>
    <definedName name="FONPET2001" localSheetId="78">#REF!</definedName>
    <definedName name="FONPET2001" localSheetId="168">#REF!</definedName>
    <definedName name="FONPET2001" localSheetId="171">#REF!</definedName>
    <definedName name="FONPET2001" localSheetId="40">#REF!</definedName>
    <definedName name="FONPET2001" localSheetId="82">#REF!</definedName>
    <definedName name="FONPET2001" localSheetId="41">#REF!</definedName>
    <definedName name="FONPET2001">#REF!</definedName>
    <definedName name="FONPET2002" localSheetId="49">#REF!</definedName>
    <definedName name="FONPET2002" localSheetId="51">#REF!</definedName>
    <definedName name="FONPET2002" localSheetId="52">#REF!</definedName>
    <definedName name="FONPET2002" localSheetId="53">#REF!</definedName>
    <definedName name="FONPET2002" localSheetId="54">#REF!</definedName>
    <definedName name="FONPET2002" localSheetId="56">#REF!</definedName>
    <definedName name="FONPET2002" localSheetId="73">#REF!</definedName>
    <definedName name="FONPET2002" localSheetId="74">#REF!</definedName>
    <definedName name="FONPET2002" localSheetId="75">#REF!</definedName>
    <definedName name="FONPET2002" localSheetId="76">#REF!</definedName>
    <definedName name="FONPET2002" localSheetId="78">#REF!</definedName>
    <definedName name="FONPET2002" localSheetId="168">#REF!</definedName>
    <definedName name="FONPET2002" localSheetId="171">#REF!</definedName>
    <definedName name="FONPET2002" localSheetId="40">#REF!</definedName>
    <definedName name="FONPET2002" localSheetId="82">#REF!</definedName>
    <definedName name="FONPET2002" localSheetId="41">#REF!</definedName>
    <definedName name="FONPET2002">#REF!</definedName>
    <definedName name="FONPET2003" localSheetId="51">#REF!</definedName>
    <definedName name="FONPET2003" localSheetId="52">#REF!</definedName>
    <definedName name="FONPET2003" localSheetId="53">#REF!</definedName>
    <definedName name="FONPET2003" localSheetId="54">#REF!</definedName>
    <definedName name="FONPET2003" localSheetId="56">#REF!</definedName>
    <definedName name="FONPET2003" localSheetId="73">#REF!</definedName>
    <definedName name="FONPET2003" localSheetId="74">#REF!</definedName>
    <definedName name="FONPET2003" localSheetId="75">#REF!</definedName>
    <definedName name="FONPET2003" localSheetId="76">#REF!</definedName>
    <definedName name="FONPET2003" localSheetId="78">#REF!</definedName>
    <definedName name="FONPET2003" localSheetId="168">#REF!</definedName>
    <definedName name="FONPET2003" localSheetId="171">#REF!</definedName>
    <definedName name="FONPET2003" localSheetId="40">#REF!</definedName>
    <definedName name="FONPET2003" localSheetId="41">#REF!</definedName>
    <definedName name="FONPET2003">#REF!</definedName>
    <definedName name="FONPET2004" localSheetId="51">#REF!</definedName>
    <definedName name="FONPET2004" localSheetId="52">#REF!</definedName>
    <definedName name="FONPET2004" localSheetId="53">#REF!</definedName>
    <definedName name="FONPET2004" localSheetId="54">#REF!</definedName>
    <definedName name="FONPET2004" localSheetId="56">#REF!</definedName>
    <definedName name="FONPET2004" localSheetId="73">#REF!</definedName>
    <definedName name="FONPET2004" localSheetId="74">#REF!</definedName>
    <definedName name="FONPET2004" localSheetId="75">#REF!</definedName>
    <definedName name="FONPET2004" localSheetId="76">#REF!</definedName>
    <definedName name="FONPET2004" localSheetId="78">#REF!</definedName>
    <definedName name="FONPET2004" localSheetId="168">#REF!</definedName>
    <definedName name="FONPET2004" localSheetId="171">#REF!</definedName>
    <definedName name="FONPET2004" localSheetId="40">#REF!</definedName>
    <definedName name="FONPET2004" localSheetId="41">#REF!</definedName>
    <definedName name="FONPET2004">#REF!</definedName>
    <definedName name="FONPET2005" localSheetId="168">#REF!</definedName>
    <definedName name="FONPET2005" localSheetId="171">#REF!</definedName>
    <definedName name="FONPET2005" localSheetId="40">#REF!</definedName>
    <definedName name="FONPET2005" localSheetId="41">#REF!</definedName>
    <definedName name="FONPET2005">#REF!</definedName>
    <definedName name="FONPETOTAL" localSheetId="49"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ONPETOTAL" localSheetId="5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ONPETOTAL" localSheetId="5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ONPETOTAL" localSheetId="5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ONPETOTAL" localSheetId="53"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ONPETOTAL" localSheetId="54"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ONPETOTAL" localSheetId="56"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ONPETOTAL" localSheetId="7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ONPETOTAL" localSheetId="73"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ONPETOTAL" localSheetId="74"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ONPETOTAL" localSheetId="7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ONPETOTAL" localSheetId="76"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ONPETOTAL" localSheetId="78"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ONPETOTAL" localSheetId="17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ONPETOTAL" localSheetId="17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ONPETOTAL" localSheetId="3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ONPETOTAL" localSheetId="8"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ONPETOTAL" localSheetId="2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ONPETOTAL" localSheetId="27"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ONPETOTAL" localSheetId="29"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ONPETOTAL" localSheetId="4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ONPETOTAL" localSheetId="8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ONPETOTAL" localSheetId="3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ONPETOTAL" localSheetId="3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ONPETOTAL" localSheetId="33"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ONPETOTAL" localSheetId="26"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ONPETOTAL" localSheetId="28"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ONPETOTAL" localSheetId="4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ONPETOTAL"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ORD" localSheetId="31" hidden="1">{#N/A,#N/A,FALSE,"informes"}</definedName>
    <definedName name="FORD" localSheetId="8" hidden="1">{#N/A,#N/A,FALSE,"informes"}</definedName>
    <definedName name="FORD" localSheetId="25" hidden="1">{#N/A,#N/A,FALSE,"informes"}</definedName>
    <definedName name="FORD" localSheetId="27" hidden="1">{#N/A,#N/A,FALSE,"informes"}</definedName>
    <definedName name="FORD" localSheetId="29" hidden="1">{#N/A,#N/A,FALSE,"informes"}</definedName>
    <definedName name="FORD" localSheetId="40" hidden="1">{#N/A,#N/A,FALSE,"informes"}</definedName>
    <definedName name="FORD" localSheetId="82" hidden="1">{#N/A,#N/A,FALSE,"informes"}</definedName>
    <definedName name="FORD" localSheetId="30" hidden="1">{#N/A,#N/A,FALSE,"informes"}</definedName>
    <definedName name="FORD" localSheetId="32" hidden="1">{#N/A,#N/A,FALSE,"informes"}</definedName>
    <definedName name="FORD" localSheetId="33" hidden="1">{#N/A,#N/A,FALSE,"informes"}</definedName>
    <definedName name="FORD" localSheetId="26" hidden="1">{#N/A,#N/A,FALSE,"informes"}</definedName>
    <definedName name="FORD" localSheetId="28" hidden="1">{#N/A,#N/A,FALSE,"informes"}</definedName>
    <definedName name="FORD" localSheetId="41" hidden="1">{#N/A,#N/A,FALSE,"informes"}</definedName>
    <definedName name="FORD" hidden="1">{#N/A,#N/A,FALSE,"informes"}</definedName>
    <definedName name="Formato_OEC_Con_Transferencias" localSheetId="41">#REF!</definedName>
    <definedName name="Formato_OEC_Con_Transferencias">#REF!</definedName>
    <definedName name="FORZ_00" localSheetId="40">#REF!</definedName>
    <definedName name="FORZ_00" localSheetId="41">#REF!</definedName>
    <definedName name="FORZ_00">#REF!</definedName>
    <definedName name="FORZ_01_RESERVA" localSheetId="40">#REF!</definedName>
    <definedName name="FORZ_01_RESERVA" localSheetId="41">#REF!</definedName>
    <definedName name="FORZ_01_RESERVA">#REF!</definedName>
    <definedName name="FORZ_94" localSheetId="40">#REF!</definedName>
    <definedName name="FORZ_94" localSheetId="41">#REF!</definedName>
    <definedName name="FORZ_94">#REF!</definedName>
    <definedName name="FORZ_95" localSheetId="40">#REF!</definedName>
    <definedName name="FORZ_95" localSheetId="41">#REF!</definedName>
    <definedName name="FORZ_95">#REF!</definedName>
    <definedName name="FORZ_96" localSheetId="40">#REF!</definedName>
    <definedName name="FORZ_96" localSheetId="41">#REF!</definedName>
    <definedName name="FORZ_96">#REF!</definedName>
    <definedName name="FORZ_97" localSheetId="40">#REF!</definedName>
    <definedName name="FORZ_97" localSheetId="41">#REF!</definedName>
    <definedName name="FORZ_97">#REF!</definedName>
    <definedName name="FORZ_98" localSheetId="40">#REF!</definedName>
    <definedName name="FORZ_98" localSheetId="41">#REF!</definedName>
    <definedName name="FORZ_98">#REF!</definedName>
    <definedName name="FORZ_99" localSheetId="40">#REF!</definedName>
    <definedName name="FORZ_99" localSheetId="41">#REF!</definedName>
    <definedName name="FORZ_99">#REF!</definedName>
    <definedName name="FORZ_PG_02" localSheetId="40">#REF!</definedName>
    <definedName name="FORZ_PG_02" localSheetId="41">#REF!</definedName>
    <definedName name="FORZ_PG_02">#REF!</definedName>
    <definedName name="FRF" localSheetId="31">#REF!</definedName>
    <definedName name="FRF" localSheetId="25">#REF!</definedName>
    <definedName name="FRF" localSheetId="27">#REF!</definedName>
    <definedName name="FRF" localSheetId="29">#REF!</definedName>
    <definedName name="FRF" localSheetId="40">#REF!</definedName>
    <definedName name="FRF" localSheetId="82">#REF!</definedName>
    <definedName name="FRF" localSheetId="30">#REF!</definedName>
    <definedName name="FRF" localSheetId="32">#REF!</definedName>
    <definedName name="FRF" localSheetId="33">#REF!</definedName>
    <definedName name="FRF" localSheetId="26">#REF!</definedName>
    <definedName name="FRF" localSheetId="28">#REF!</definedName>
    <definedName name="FRF" localSheetId="41">#REF!</definedName>
    <definedName name="FRF">#REF!</definedName>
    <definedName name="fs" localSheetId="49" hidden="1">{"empresa",#N/A,FALSE,"xEMPRESA"}</definedName>
    <definedName name="fs" localSheetId="50" hidden="1">{"empresa",#N/A,FALSE,"xEMPRESA"}</definedName>
    <definedName name="fs" localSheetId="51" hidden="1">{"empresa",#N/A,FALSE,"xEMPRESA"}</definedName>
    <definedName name="fs" localSheetId="52" hidden="1">{"empresa",#N/A,FALSE,"xEMPRESA"}</definedName>
    <definedName name="fs" localSheetId="53" hidden="1">{"empresa",#N/A,FALSE,"xEMPRESA"}</definedName>
    <definedName name="fs" localSheetId="54" hidden="1">{"empresa",#N/A,FALSE,"xEMPRESA"}</definedName>
    <definedName name="fs" localSheetId="56" hidden="1">{"empresa",#N/A,FALSE,"xEMPRESA"}</definedName>
    <definedName name="fs" localSheetId="72" hidden="1">{"empresa",#N/A,FALSE,"xEMPRESA"}</definedName>
    <definedName name="fs" localSheetId="73" hidden="1">{"empresa",#N/A,FALSE,"xEMPRESA"}</definedName>
    <definedName name="fs" localSheetId="74" hidden="1">{"empresa",#N/A,FALSE,"xEMPRESA"}</definedName>
    <definedName name="fs" localSheetId="75" hidden="1">{"empresa",#N/A,FALSE,"xEMPRESA"}</definedName>
    <definedName name="fs" localSheetId="76" hidden="1">{"empresa",#N/A,FALSE,"xEMPRESA"}</definedName>
    <definedName name="fs" localSheetId="78" hidden="1">{"empresa",#N/A,FALSE,"xEMPRESA"}</definedName>
    <definedName name="fs" localSheetId="31" hidden="1">{"empresa",#N/A,FALSE,"xEMPRESA"}</definedName>
    <definedName name="fs" localSheetId="8" hidden="1">{"empresa",#N/A,FALSE,"xEMPRESA"}</definedName>
    <definedName name="fs" localSheetId="25" hidden="1">{"empresa",#N/A,FALSE,"xEMPRESA"}</definedName>
    <definedName name="fs" localSheetId="27" hidden="1">{"empresa",#N/A,FALSE,"xEMPRESA"}</definedName>
    <definedName name="fs" localSheetId="29" hidden="1">{"empresa",#N/A,FALSE,"xEMPRESA"}</definedName>
    <definedName name="fs" localSheetId="40" hidden="1">{"empresa",#N/A,FALSE,"xEMPRESA"}</definedName>
    <definedName name="fs" localSheetId="82" hidden="1">{"empresa",#N/A,FALSE,"xEMPRESA"}</definedName>
    <definedName name="fs" localSheetId="30" hidden="1">{"empresa",#N/A,FALSE,"xEMPRESA"}</definedName>
    <definedName name="fs" localSheetId="32" hidden="1">{"empresa",#N/A,FALSE,"xEMPRESA"}</definedName>
    <definedName name="fs" localSheetId="33" hidden="1">{"empresa",#N/A,FALSE,"xEMPRESA"}</definedName>
    <definedName name="fs" localSheetId="26" hidden="1">{"empresa",#N/A,FALSE,"xEMPRESA"}</definedName>
    <definedName name="fs" localSheetId="28" hidden="1">{"empresa",#N/A,FALSE,"xEMPRESA"}</definedName>
    <definedName name="fs" localSheetId="41" hidden="1">{"empresa",#N/A,FALSE,"xEMPRESA"}</definedName>
    <definedName name="fs" hidden="1">{"empresa",#N/A,FALSE,"xEMPRESA"}</definedName>
    <definedName name="FSERVICIOS" localSheetId="41">#REF!</definedName>
    <definedName name="FSERVICIOS">#REF!</definedName>
    <definedName name="ftolegal" localSheetId="49">#REF!</definedName>
    <definedName name="ftolegal" localSheetId="168">#REF!</definedName>
    <definedName name="ftolegal" localSheetId="170">#REF!</definedName>
    <definedName name="ftolegal" localSheetId="171">#REF!</definedName>
    <definedName name="ftolegal" localSheetId="40">#REF!</definedName>
    <definedName name="ftolegal" localSheetId="41">#REF!</definedName>
    <definedName name="ftolegal">#REF!</definedName>
    <definedName name="FTRF" localSheetId="41">#REF!</definedName>
    <definedName name="FTRF">#REF!</definedName>
    <definedName name="FTTA">#REF!</definedName>
    <definedName name="Fuente_Interna_Corte_a" localSheetId="8">OFFSET(#REF!,0,0,COUNT(#REF!))</definedName>
    <definedName name="Fuente_Interna_Corte_a">OFFSET(#REF!,0,0,COUNT(#REF!))</definedName>
    <definedName name="Fuente_Interna_Serie_1">OFFSET(#REF!,0,0,COUNT(#REF!))</definedName>
    <definedName name="Fuente_Interna_Serie_2">OFFSET(#REF!,0,0,COUNT(#REF!))</definedName>
    <definedName name="Fuente_Interna_Serie_3">OFFSET(#REF!,0,0,COUNT(#REF!))</definedName>
    <definedName name="Fuente_Interna_Serie_4">OFFSET(#REF!,0,0,COUNT(#REF!))</definedName>
    <definedName name="Fuente_Interna_Serie_5">OFFSET(#REF!,0,0,COUNT(#REF!))</definedName>
    <definedName name="Fuente_Interna_Serie_6">OFFSET(#REF!,0,0,COUNT(#REF!))</definedName>
    <definedName name="Fuente_Interna_Serie_7">OFFSET(#REF!,0,0,COUNT(#REF!))</definedName>
    <definedName name="Fuente_Interna_Serie_8">OFFSET(#REF!,0,0,COUNT(#REF!))</definedName>
    <definedName name="Fuente_internaColumna_título_etiqueta" localSheetId="8">#REF!</definedName>
    <definedName name="Fuente_internaColumna_título_etiqueta">#REF!</definedName>
    <definedName name="Fuente_internaColumna_título_etiqueta_2" localSheetId="8">#REF!</definedName>
    <definedName name="Fuente_internaColumna_título_etiqueta_2">#REF!</definedName>
    <definedName name="Fuente_internaColumna_título_etiqueta_3" localSheetId="8">#REF!</definedName>
    <definedName name="Fuente_internaColumna_título_etiqueta_3">#REF!</definedName>
    <definedName name="Fuente_internaColumna_título_etiqueta_4">#REF!</definedName>
    <definedName name="Fuente_internaColumna_título_etiqueta_5">#REF!</definedName>
    <definedName name="Fuente_internaColumna_título_etiqueta_6">#REF!</definedName>
    <definedName name="Fuente_internaColumna_título_etiqueta_7">#REF!</definedName>
    <definedName name="Fuente_internaColumna_título_etiqueta_8">#REF!</definedName>
    <definedName name="Fuente_internaColumna_título_etiqueta_9">#REF!</definedName>
    <definedName name="Fuente_internaSección_subtítulo_etiqueta">#REF!</definedName>
    <definedName name="Fuente_internaSección_título_etiqueta">#REF!</definedName>
    <definedName name="Fuente_total_Corte_a" localSheetId="8">OFFSET(#REF!,0,0,COUNT(#REF!))</definedName>
    <definedName name="Fuente_total_Corte_a">OFFSET(#REF!,0,0,COUNT(#REF!))</definedName>
    <definedName name="Fuente_Total_Serie_1">OFFSET(#REF!,0,0,COUNT(#REF!))</definedName>
    <definedName name="Fuente_Total_Serie_10">OFFSET(#REF!,0,0,COUNT(#REF!))</definedName>
    <definedName name="Fuente_Total_Serie_11">OFFSET(#REF!,0,0,COUNT(#REF!))</definedName>
    <definedName name="Fuente_Total_Serie_12">OFFSET(#REF!,0,0,COUNT(#REF!))</definedName>
    <definedName name="Fuente_total_Serie_13">OFFSET(#REF!,0,0,COUNT(#REF!))</definedName>
    <definedName name="Fuente_total_Serie_14" localSheetId="31">OFFSET(#REF!,0,0,COUNT(#REF!))</definedName>
    <definedName name="Fuente_total_Serie_14" localSheetId="25">OFFSET(#REF!,0,0,COUNT(#REF!))</definedName>
    <definedName name="Fuente_total_Serie_14" localSheetId="27">OFFSET(#REF!,0,0,COUNT(#REF!))</definedName>
    <definedName name="Fuente_total_Serie_14" localSheetId="29">OFFSET(#REF!,0,0,COUNT(#REF!))</definedName>
    <definedName name="Fuente_total_Serie_14" localSheetId="30">OFFSET(#REF!,0,0,COUNT(#REF!))</definedName>
    <definedName name="Fuente_total_Serie_14" localSheetId="32">OFFSET(#REF!,0,0,COUNT(#REF!))</definedName>
    <definedName name="Fuente_total_Serie_14" localSheetId="33">OFFSET(#REF!,0,0,COUNT(#REF!))</definedName>
    <definedName name="Fuente_total_Serie_14" localSheetId="26">OFFSET(#REF!,0,0,COUNT(#REF!))</definedName>
    <definedName name="Fuente_total_Serie_14" localSheetId="28">OFFSET(#REF!,0,0,COUNT(#REF!))</definedName>
    <definedName name="Fuente_total_Serie_14">OFFSET(#REF!,0,0,COUNT(#REF!))</definedName>
    <definedName name="Fuente_Total_Serie_2">OFFSET(#REF!,0,0,COUNT(#REF!))</definedName>
    <definedName name="Fuente_Total_Serie_3">OFFSET(#REF!,0,0,COUNT(#REF!))</definedName>
    <definedName name="Fuente_Total_Serie_4">OFFSET(#REF!,0,0,COUNT(#REF!))</definedName>
    <definedName name="Fuente_Total_Serie_5">OFFSET(#REF!,0,0,COUNT(#REF!))</definedName>
    <definedName name="Fuente_Total_Serie_6">OFFSET(#REF!,0,0,COUNT(#REF!))</definedName>
    <definedName name="Fuente_Total_Serie_7">OFFSET(#REF!,0,0,COUNT(#REF!))</definedName>
    <definedName name="Fuente_Total_Serie_8">OFFSET(#REF!,0,0,COUNT(#REF!))</definedName>
    <definedName name="Fuente_Total_Serie_9">OFFSET(#REF!,0,0,COUNT(#REF!))</definedName>
    <definedName name="Fuente_totalColumna_título_etiqueta" localSheetId="8">#REF!</definedName>
    <definedName name="Fuente_totalColumna_título_etiqueta">#REF!</definedName>
    <definedName name="Fuente_totalColumna_título_etiqueta_10" localSheetId="8">#REF!</definedName>
    <definedName name="Fuente_totalColumna_título_etiqueta_10">#REF!</definedName>
    <definedName name="Fuente_totalColumna_título_etiqueta_11" localSheetId="8">#REF!</definedName>
    <definedName name="Fuente_totalColumna_título_etiqueta_11">#REF!</definedName>
    <definedName name="Fuente_totalColumna_título_etiqueta_12">#REF!</definedName>
    <definedName name="Fuente_totalColumna_título_etiqueta_13">#REF!</definedName>
    <definedName name="Fuente_totalColumna_título_etiqueta_2">#REF!</definedName>
    <definedName name="Fuente_totalColumna_título_etiqueta_3">#REF!</definedName>
    <definedName name="Fuente_totalColumna_título_etiqueta_4">#REF!</definedName>
    <definedName name="Fuente_totalColumna_título_etiqueta_5">#REF!</definedName>
    <definedName name="Fuente_totalColumna_título_etiqueta_6">#REF!</definedName>
    <definedName name="Fuente_totalColumna_título_etiqueta_7">#REF!</definedName>
    <definedName name="Fuente_totalColumna_título_etiqueta_8">#REF!</definedName>
    <definedName name="Fuente_totalColumna_título_etiqueta_9">#REF!</definedName>
    <definedName name="Fuente_totalSección_subtítulo_etiqueta">#REF!</definedName>
    <definedName name="Fuente_totalSección_título_etiqueta">#REF!</definedName>
    <definedName name="FUENTES" localSheetId="41">#REF!</definedName>
    <definedName name="FUENTES">#REF!</definedName>
    <definedName name="fuentesmixtas" localSheetId="41">#REF!</definedName>
    <definedName name="fuentesmixtas">#REF!</definedName>
    <definedName name="FUL" localSheetId="31" hidden="1">{#N/A,#N/A,FALSE,"informes"}</definedName>
    <definedName name="FUL" localSheetId="8" hidden="1">{#N/A,#N/A,FALSE,"informes"}</definedName>
    <definedName name="FUL" localSheetId="25" hidden="1">{#N/A,#N/A,FALSE,"informes"}</definedName>
    <definedName name="FUL" localSheetId="27" hidden="1">{#N/A,#N/A,FALSE,"informes"}</definedName>
    <definedName name="FUL" localSheetId="29" hidden="1">{#N/A,#N/A,FALSE,"informes"}</definedName>
    <definedName name="FUL" localSheetId="40" hidden="1">{#N/A,#N/A,FALSE,"informes"}</definedName>
    <definedName name="FUL" localSheetId="82" hidden="1">{#N/A,#N/A,FALSE,"informes"}</definedName>
    <definedName name="FUL" localSheetId="30" hidden="1">{#N/A,#N/A,FALSE,"informes"}</definedName>
    <definedName name="FUL" localSheetId="32" hidden="1">{#N/A,#N/A,FALSE,"informes"}</definedName>
    <definedName name="FUL" localSheetId="33" hidden="1">{#N/A,#N/A,FALSE,"informes"}</definedName>
    <definedName name="FUL" localSheetId="26" hidden="1">{#N/A,#N/A,FALSE,"informes"}</definedName>
    <definedName name="FUL" localSheetId="28" hidden="1">{#N/A,#N/A,FALSE,"informes"}</definedName>
    <definedName name="FUL" localSheetId="41" hidden="1">{#N/A,#N/A,FALSE,"informes"}</definedName>
    <definedName name="FUL" hidden="1">{#N/A,#N/A,FALSE,"informes"}</definedName>
    <definedName name="fun" localSheetId="168">#REF!</definedName>
    <definedName name="fun" localSheetId="170">#REF!</definedName>
    <definedName name="fun" localSheetId="171">#REF!</definedName>
    <definedName name="FUN" localSheetId="31" hidden="1">{"PAGOS DOLARES",#N/A,FALSE,"informes"}</definedName>
    <definedName name="FUN" localSheetId="8" hidden="1">{"PAGOS DOLARES",#N/A,FALSE,"informes"}</definedName>
    <definedName name="FUN" localSheetId="25" hidden="1">{"PAGOS DOLARES",#N/A,FALSE,"informes"}</definedName>
    <definedName name="FUN" localSheetId="27" hidden="1">{"PAGOS DOLARES",#N/A,FALSE,"informes"}</definedName>
    <definedName name="FUN" localSheetId="29" hidden="1">{"PAGOS DOLARES",#N/A,FALSE,"informes"}</definedName>
    <definedName name="FUN" localSheetId="40" hidden="1">{"PAGOS DOLARES",#N/A,FALSE,"informes"}</definedName>
    <definedName name="FUN" localSheetId="30" hidden="1">{"PAGOS DOLARES",#N/A,FALSE,"informes"}</definedName>
    <definedName name="FUN" localSheetId="32" hidden="1">{"PAGOS DOLARES",#N/A,FALSE,"informes"}</definedName>
    <definedName name="FUN" localSheetId="33" hidden="1">{"PAGOS DOLARES",#N/A,FALSE,"informes"}</definedName>
    <definedName name="FUN" localSheetId="26" hidden="1">{"PAGOS DOLARES",#N/A,FALSE,"informes"}</definedName>
    <definedName name="FUN" localSheetId="28" hidden="1">{"PAGOS DOLARES",#N/A,FALSE,"informes"}</definedName>
    <definedName name="fun" localSheetId="41">#REF!</definedName>
    <definedName name="FUN" hidden="1">{"PAGOS DOLARES",#N/A,FALSE,"informes"}</definedName>
    <definedName name="futnac" localSheetId="168">#REF!</definedName>
    <definedName name="futnac" localSheetId="170">#REF!</definedName>
    <definedName name="futnac" localSheetId="171">#REF!</definedName>
    <definedName name="futnac" localSheetId="8">#REF!</definedName>
    <definedName name="futnac" localSheetId="40">#REF!</definedName>
    <definedName name="futnac" localSheetId="41">#REF!</definedName>
    <definedName name="futnac">#REF!</definedName>
    <definedName name="futprp" localSheetId="168">#REF!</definedName>
    <definedName name="futprp" localSheetId="170">#REF!</definedName>
    <definedName name="futprp" localSheetId="171">#REF!</definedName>
    <definedName name="futprp" localSheetId="40">#REF!</definedName>
    <definedName name="futprp" localSheetId="41">#REF!</definedName>
    <definedName name="futprp">#REF!</definedName>
    <definedName name="FV_UVR" localSheetId="41">OFFSET(#REF!,0,0,COUNT(#REF!),1)</definedName>
    <definedName name="FV_UVR">OFFSET(#REF!,0,0,COUNT(#REF!),1)</definedName>
    <definedName name="FVARIOS" localSheetId="82">#REF!</definedName>
    <definedName name="FVARIOS" localSheetId="41">#REF!</definedName>
    <definedName name="FVARIOS">#REF!</definedName>
    <definedName name="fwf5rqgthraszgeht" localSheetId="8" hidden="1">{"'1999'!$A$1:$F$66"}</definedName>
    <definedName name="fwf5rqgthraszgeht" localSheetId="82" hidden="1">{"'1999'!$A$1:$F$66"}</definedName>
    <definedName name="fwf5rqgthraszgeht" localSheetId="41" hidden="1">{"'1999'!$A$1:$F$66"}</definedName>
    <definedName name="fwf5rqgthraszgeht" hidden="1">{"'1999'!$A$1:$F$66"}</definedName>
    <definedName name="g" localSheetId="31" hidden="1">{#N/A,#N/A,FALSE,"informes"}</definedName>
    <definedName name="g" localSheetId="8" hidden="1">{#N/A,#N/A,FALSE,"informes"}</definedName>
    <definedName name="g" localSheetId="25" hidden="1">{#N/A,#N/A,FALSE,"informes"}</definedName>
    <definedName name="g" localSheetId="27" hidden="1">{#N/A,#N/A,FALSE,"informes"}</definedName>
    <definedName name="g" localSheetId="29" hidden="1">{#N/A,#N/A,FALSE,"informes"}</definedName>
    <definedName name="g" localSheetId="40" hidden="1">{#N/A,#N/A,FALSE,"informes"}</definedName>
    <definedName name="g" localSheetId="30" hidden="1">{#N/A,#N/A,FALSE,"informes"}</definedName>
    <definedName name="g" localSheetId="32" hidden="1">{#N/A,#N/A,FALSE,"informes"}</definedName>
    <definedName name="g" localSheetId="33" hidden="1">{#N/A,#N/A,FALSE,"informes"}</definedName>
    <definedName name="g" localSheetId="26" hidden="1">{#N/A,#N/A,FALSE,"informes"}</definedName>
    <definedName name="g" localSheetId="28" hidden="1">{#N/A,#N/A,FALSE,"informes"}</definedName>
    <definedName name="g" localSheetId="41">#REF!</definedName>
    <definedName name="g" hidden="1">{#N/A,#N/A,FALSE,"informes"}</definedName>
    <definedName name="GASOLINA_REGULAR" localSheetId="49">#REF!</definedName>
    <definedName name="GASOLINA_REGULAR" localSheetId="51">#REF!</definedName>
    <definedName name="GASOLINA_REGULAR" localSheetId="52">#REF!</definedName>
    <definedName name="GASOLINA_REGULAR" localSheetId="53">#REF!</definedName>
    <definedName name="GASOLINA_REGULAR" localSheetId="54">#REF!</definedName>
    <definedName name="GASOLINA_REGULAR" localSheetId="56">#REF!</definedName>
    <definedName name="GASOLINA_REGULAR" localSheetId="73">#REF!</definedName>
    <definedName name="GASOLINA_REGULAR" localSheetId="74">#REF!</definedName>
    <definedName name="GASOLINA_REGULAR" localSheetId="75">#REF!</definedName>
    <definedName name="GASOLINA_REGULAR" localSheetId="76">#REF!</definedName>
    <definedName name="GASOLINA_REGULAR" localSheetId="78">#REF!</definedName>
    <definedName name="GASOLINA_REGULAR" localSheetId="170">#REF!</definedName>
    <definedName name="GASOLINA_REGULAR" localSheetId="171">#REF!</definedName>
    <definedName name="GASOLINA_REGULAR" localSheetId="40">#REF!</definedName>
    <definedName name="GASOLINA_REGULAR" localSheetId="41">#REF!</definedName>
    <definedName name="GASOLINA_REGULAR">#REF!</definedName>
    <definedName name="gasrep" localSheetId="168">#REF!</definedName>
    <definedName name="gasrep" localSheetId="170">#REF!</definedName>
    <definedName name="gasrep" localSheetId="171">#REF!</definedName>
    <definedName name="gasrep" localSheetId="31">#REF!</definedName>
    <definedName name="gasrep" localSheetId="25">#REF!</definedName>
    <definedName name="gasrep" localSheetId="27">#REF!</definedName>
    <definedName name="gasrep" localSheetId="29">#REF!</definedName>
    <definedName name="gasrep" localSheetId="40">#REF!</definedName>
    <definedName name="gasrep" localSheetId="82">#REF!</definedName>
    <definedName name="gasrep" localSheetId="30">#REF!</definedName>
    <definedName name="gasrep" localSheetId="32">#REF!</definedName>
    <definedName name="gasrep" localSheetId="33">#REF!</definedName>
    <definedName name="gasrep" localSheetId="26">#REF!</definedName>
    <definedName name="gasrep" localSheetId="28">#REF!</definedName>
    <definedName name="gasrep" localSheetId="41">#REF!</definedName>
    <definedName name="gasrep">#REF!</definedName>
    <definedName name="Gastos_generales" localSheetId="49">#REF!</definedName>
    <definedName name="Gastos_generales" localSheetId="51">#REF!</definedName>
    <definedName name="Gastos_generales" localSheetId="52">#REF!</definedName>
    <definedName name="Gastos_generales" localSheetId="53">#REF!</definedName>
    <definedName name="Gastos_generales" localSheetId="54">#REF!</definedName>
    <definedName name="Gastos_generales" localSheetId="56">#REF!</definedName>
    <definedName name="Gastos_generales" localSheetId="73">#REF!</definedName>
    <definedName name="Gastos_generales" localSheetId="74">#REF!</definedName>
    <definedName name="Gastos_generales" localSheetId="75">#REF!</definedName>
    <definedName name="Gastos_generales" localSheetId="76">#REF!</definedName>
    <definedName name="Gastos_generales" localSheetId="78">#REF!</definedName>
    <definedName name="Gastos_generales" localSheetId="168">#REF!</definedName>
    <definedName name="Gastos_generales" localSheetId="171">#REF!</definedName>
    <definedName name="Gastos_generales" localSheetId="31">#REF!</definedName>
    <definedName name="Gastos_generales" localSheetId="25">#REF!</definedName>
    <definedName name="Gastos_generales" localSheetId="27">#REF!</definedName>
    <definedName name="Gastos_generales" localSheetId="29">#REF!</definedName>
    <definedName name="Gastos_generales" localSheetId="40">#REF!</definedName>
    <definedName name="Gastos_generales" localSheetId="82">#REF!</definedName>
    <definedName name="Gastos_generales" localSheetId="30">#REF!</definedName>
    <definedName name="Gastos_generales" localSheetId="32">#REF!</definedName>
    <definedName name="Gastos_generales" localSheetId="33">#REF!</definedName>
    <definedName name="Gastos_generales" localSheetId="26">#REF!</definedName>
    <definedName name="Gastos_generales" localSheetId="28">#REF!</definedName>
    <definedName name="Gastos_generales" localSheetId="41">#REF!</definedName>
    <definedName name="Gastos_generales">#REF!</definedName>
    <definedName name="Gbolsa" localSheetId="40">#REF!</definedName>
    <definedName name="Gbolsa" localSheetId="41">#REF!</definedName>
    <definedName name="Gbolsa">#REF!</definedName>
    <definedName name="GBP" localSheetId="31">#REF!</definedName>
    <definedName name="GBP" localSheetId="25">#REF!</definedName>
    <definedName name="GBP" localSheetId="27">#REF!</definedName>
    <definedName name="GBP" localSheetId="29">#REF!</definedName>
    <definedName name="GBP" localSheetId="40">#REF!</definedName>
    <definedName name="GBP" localSheetId="82">#REF!</definedName>
    <definedName name="GBP" localSheetId="30">#REF!</definedName>
    <definedName name="GBP" localSheetId="32">#REF!</definedName>
    <definedName name="GBP" localSheetId="33">#REF!</definedName>
    <definedName name="GBP" localSheetId="26">#REF!</definedName>
    <definedName name="GBP" localSheetId="28">#REF!</definedName>
    <definedName name="GBP" localSheetId="41">#REF!</definedName>
    <definedName name="GBP">#REF!</definedName>
    <definedName name="gdg" localSheetId="8" hidden="1">{"'1999'!$A$1:$F$66"}</definedName>
    <definedName name="gdg" localSheetId="82" hidden="1">{"'1999'!$A$1:$F$66"}</definedName>
    <definedName name="gdg" localSheetId="41" hidden="1">{"'1999'!$A$1:$F$66"}</definedName>
    <definedName name="gdg" hidden="1">{"'1999'!$A$1:$F$66"}</definedName>
    <definedName name="GEAWRGWER">#REF!</definedName>
    <definedName name="gf" localSheetId="8" hidden="1">{"PAGOS DOLARES",#N/A,FALSE,"informes"}</definedName>
    <definedName name="gf" localSheetId="40" hidden="1">{"PAGOS DOLARES",#N/A,FALSE,"informes"}</definedName>
    <definedName name="gf" localSheetId="41" hidden="1">{"PAGOS DOLARES",#N/A,FALSE,"informes"}</definedName>
    <definedName name="gf" hidden="1">{"PAGOS DOLARES",#N/A,FALSE,"informes"}</definedName>
    <definedName name="gfd" localSheetId="8" hidden="1">{"'1999'!$A$1:$F$66"}</definedName>
    <definedName name="gfd" localSheetId="82" hidden="1">{"'1999'!$A$1:$F$66"}</definedName>
    <definedName name="gfd" localSheetId="41" hidden="1">{"'1999'!$A$1:$F$66"}</definedName>
    <definedName name="gfd" hidden="1">{"'1999'!$A$1:$F$66"}</definedName>
    <definedName name="gff" localSheetId="8" hidden="1">{"'1999'!$A$1:$F$66"}</definedName>
    <definedName name="gff" localSheetId="82" hidden="1">{"'1999'!$A$1:$F$66"}</definedName>
    <definedName name="gff" localSheetId="41" hidden="1">{"'1999'!$A$1:$F$66"}</definedName>
    <definedName name="gff" hidden="1">{"'1999'!$A$1:$F$66"}</definedName>
    <definedName name="gfhgfh" localSheetId="8" hidden="1">{"'1999'!$A$1:$F$66"}</definedName>
    <definedName name="gfhgfh" localSheetId="82" hidden="1">{"'1999'!$A$1:$F$66"}</definedName>
    <definedName name="gfhgfh" localSheetId="41" hidden="1">{"'1999'!$A$1:$F$66"}</definedName>
    <definedName name="gfhgfh" hidden="1">{"'1999'!$A$1:$F$66"}</definedName>
    <definedName name="gfi">#REF!</definedName>
    <definedName name="gfnmgfxmmfg" localSheetId="49" hidden="1">{#N/A,#N/A,FALSE,"informes"}</definedName>
    <definedName name="gfnmgfxmmfg" localSheetId="50" hidden="1">{#N/A,#N/A,FALSE,"informes"}</definedName>
    <definedName name="gfnmgfxmmfg" localSheetId="51" hidden="1">{#N/A,#N/A,FALSE,"informes"}</definedName>
    <definedName name="gfnmgfxmmfg" localSheetId="52" hidden="1">{#N/A,#N/A,FALSE,"informes"}</definedName>
    <definedName name="gfnmgfxmmfg" localSheetId="53" hidden="1">{#N/A,#N/A,FALSE,"informes"}</definedName>
    <definedName name="gfnmgfxmmfg" localSheetId="54" hidden="1">{#N/A,#N/A,FALSE,"informes"}</definedName>
    <definedName name="gfnmgfxmmfg" localSheetId="56" hidden="1">{#N/A,#N/A,FALSE,"informes"}</definedName>
    <definedName name="gfnmgfxmmfg" localSheetId="72" hidden="1">{#N/A,#N/A,FALSE,"informes"}</definedName>
    <definedName name="gfnmgfxmmfg" localSheetId="73" hidden="1">{#N/A,#N/A,FALSE,"informes"}</definedName>
    <definedName name="gfnmgfxmmfg" localSheetId="74" hidden="1">{#N/A,#N/A,FALSE,"informes"}</definedName>
    <definedName name="gfnmgfxmmfg" localSheetId="75" hidden="1">{#N/A,#N/A,FALSE,"informes"}</definedName>
    <definedName name="gfnmgfxmmfg" localSheetId="76" hidden="1">{#N/A,#N/A,FALSE,"informes"}</definedName>
    <definedName name="gfnmgfxmmfg" localSheetId="78" hidden="1">{#N/A,#N/A,FALSE,"informes"}</definedName>
    <definedName name="gfnmgfxmmfg" localSheetId="31" hidden="1">{#N/A,#N/A,FALSE,"informes"}</definedName>
    <definedName name="gfnmgfxmmfg" localSheetId="8" hidden="1">{#N/A,#N/A,FALSE,"informes"}</definedName>
    <definedName name="gfnmgfxmmfg" localSheetId="25" hidden="1">{#N/A,#N/A,FALSE,"informes"}</definedName>
    <definedName name="gfnmgfxmmfg" localSheetId="27" hidden="1">{#N/A,#N/A,FALSE,"informes"}</definedName>
    <definedName name="gfnmgfxmmfg" localSheetId="29" hidden="1">{#N/A,#N/A,FALSE,"informes"}</definedName>
    <definedName name="gfnmgfxmmfg" localSheetId="40" hidden="1">{#N/A,#N/A,FALSE,"informes"}</definedName>
    <definedName name="gfnmgfxmmfg" localSheetId="82" hidden="1">{#N/A,#N/A,FALSE,"informes"}</definedName>
    <definedName name="gfnmgfxmmfg" localSheetId="30" hidden="1">{#N/A,#N/A,FALSE,"informes"}</definedName>
    <definedName name="gfnmgfxmmfg" localSheetId="32" hidden="1">{#N/A,#N/A,FALSE,"informes"}</definedName>
    <definedName name="gfnmgfxmmfg" localSheetId="33" hidden="1">{#N/A,#N/A,FALSE,"informes"}</definedName>
    <definedName name="gfnmgfxmmfg" localSheetId="26" hidden="1">{#N/A,#N/A,FALSE,"informes"}</definedName>
    <definedName name="gfnmgfxmmfg" localSheetId="28" hidden="1">{#N/A,#N/A,FALSE,"informes"}</definedName>
    <definedName name="gfnmgfxmmfg" localSheetId="41" hidden="1">{#N/A,#N/A,FALSE,"informes"}</definedName>
    <definedName name="gfnmgfxmmfg" hidden="1">{#N/A,#N/A,FALSE,"informes"}</definedName>
    <definedName name="gg" localSheetId="49" hidden="1">{#N/A,#N/A,FALSE,"informes"}</definedName>
    <definedName name="gg" localSheetId="50" hidden="1">{#N/A,#N/A,FALSE,"informes"}</definedName>
    <definedName name="gg" localSheetId="51" hidden="1">{#N/A,#N/A,FALSE,"informes"}</definedName>
    <definedName name="gg" localSheetId="52" hidden="1">{#N/A,#N/A,FALSE,"informes"}</definedName>
    <definedName name="gg" localSheetId="53" hidden="1">{#N/A,#N/A,FALSE,"informes"}</definedName>
    <definedName name="gg" localSheetId="54" hidden="1">{#N/A,#N/A,FALSE,"informes"}</definedName>
    <definedName name="gg" localSheetId="56" hidden="1">{#N/A,#N/A,FALSE,"informes"}</definedName>
    <definedName name="gg" localSheetId="72" hidden="1">{#N/A,#N/A,FALSE,"informes"}</definedName>
    <definedName name="gg" localSheetId="73" hidden="1">{#N/A,#N/A,FALSE,"informes"}</definedName>
    <definedName name="gg" localSheetId="74" hidden="1">{#N/A,#N/A,FALSE,"informes"}</definedName>
    <definedName name="gg" localSheetId="75" hidden="1">{#N/A,#N/A,FALSE,"informes"}</definedName>
    <definedName name="gg" localSheetId="76" hidden="1">{#N/A,#N/A,FALSE,"informes"}</definedName>
    <definedName name="gg" localSheetId="78" hidden="1">{#N/A,#N/A,FALSE,"informes"}</definedName>
    <definedName name="gg" localSheetId="31" hidden="1">{#N/A,#N/A,FALSE,"informes"}</definedName>
    <definedName name="gg" localSheetId="8" hidden="1">{#N/A,#N/A,FALSE,"informes"}</definedName>
    <definedName name="gg" localSheetId="25" hidden="1">{#N/A,#N/A,FALSE,"informes"}</definedName>
    <definedName name="gg" localSheetId="27" hidden="1">{#N/A,#N/A,FALSE,"informes"}</definedName>
    <definedName name="gg" localSheetId="29" hidden="1">{#N/A,#N/A,FALSE,"informes"}</definedName>
    <definedName name="gg" localSheetId="40" hidden="1">{#N/A,#N/A,FALSE,"informes"}</definedName>
    <definedName name="gg" localSheetId="82" hidden="1">{#N/A,#N/A,FALSE,"informes"}</definedName>
    <definedName name="gg" localSheetId="30" hidden="1">{#N/A,#N/A,FALSE,"informes"}</definedName>
    <definedName name="gg" localSheetId="32" hidden="1">{#N/A,#N/A,FALSE,"informes"}</definedName>
    <definedName name="gg" localSheetId="33" hidden="1">{#N/A,#N/A,FALSE,"informes"}</definedName>
    <definedName name="gg" localSheetId="26" hidden="1">{#N/A,#N/A,FALSE,"informes"}</definedName>
    <definedName name="gg" localSheetId="28" hidden="1">{#N/A,#N/A,FALSE,"informes"}</definedName>
    <definedName name="gg" localSheetId="41" hidden="1">{#N/A,#N/A,FALSE,"informes"}</definedName>
    <definedName name="gg" hidden="1">{#N/A,#N/A,FALSE,"informes"}</definedName>
    <definedName name="ggg" localSheetId="8" hidden="1">{"'1999'!$A$1:$F$66"}</definedName>
    <definedName name="ggg" localSheetId="82" hidden="1">{"'1999'!$A$1:$F$66"}</definedName>
    <definedName name="ggg" localSheetId="41" hidden="1">{"'1999'!$A$1:$F$66"}</definedName>
    <definedName name="ggg" hidden="1">{"'1999'!$A$1:$F$66"}</definedName>
    <definedName name="ggggggggggggggggggggg" localSheetId="8" hidden="1">{"'1999'!$A$1:$F$66"}</definedName>
    <definedName name="ggggggggggggggggggggg" localSheetId="82" hidden="1">{"'1999'!$A$1:$F$66"}</definedName>
    <definedName name="ggggggggggggggggggggg" localSheetId="41" hidden="1">{"'1999'!$A$1:$F$66"}</definedName>
    <definedName name="ggggggggggggggggggggg" hidden="1">{"'1999'!$A$1:$F$66"}</definedName>
    <definedName name="GGperc" localSheetId="40">#REF!</definedName>
    <definedName name="GGperc" localSheetId="41">#REF!</definedName>
    <definedName name="GGperc">#REF!</definedName>
    <definedName name="ghg" localSheetId="31">#REF!</definedName>
    <definedName name="ghg" localSheetId="25">#REF!</definedName>
    <definedName name="ghg" localSheetId="27">#REF!</definedName>
    <definedName name="ghg" localSheetId="29">#REF!</definedName>
    <definedName name="ghg" localSheetId="30">#REF!</definedName>
    <definedName name="ghg" localSheetId="32">#REF!</definedName>
    <definedName name="ghg" localSheetId="33">#REF!</definedName>
    <definedName name="ghg" localSheetId="26">#REF!</definedName>
    <definedName name="ghg" localSheetId="28">#REF!</definedName>
    <definedName name="ghg">#REF!</definedName>
    <definedName name="ghgmzxdfd" localSheetId="8" hidden="1">{"'1999'!$A$1:$F$66"}</definedName>
    <definedName name="ghgmzxdfd" localSheetId="82" hidden="1">{"'1999'!$A$1:$F$66"}</definedName>
    <definedName name="ghgmzxdfd" localSheetId="41" hidden="1">{"'1999'!$A$1:$F$66"}</definedName>
    <definedName name="ghgmzxdfd" hidden="1">{"'1999'!$A$1:$F$66"}</definedName>
    <definedName name="ghhhhhhhhhhhhhhhhhhhhhhhh" localSheetId="49" hidden="1">{"PAGOS DOLARES",#N/A,FALSE,"informes"}</definedName>
    <definedName name="ghhhhhhhhhhhhhhhhhhhhhhhh" localSheetId="50" hidden="1">{"PAGOS DOLARES",#N/A,FALSE,"informes"}</definedName>
    <definedName name="ghhhhhhhhhhhhhhhhhhhhhhhh" localSheetId="51" hidden="1">{"PAGOS DOLARES",#N/A,FALSE,"informes"}</definedName>
    <definedName name="ghhhhhhhhhhhhhhhhhhhhhhhh" localSheetId="52" hidden="1">{"PAGOS DOLARES",#N/A,FALSE,"informes"}</definedName>
    <definedName name="ghhhhhhhhhhhhhhhhhhhhhhhh" localSheetId="53" hidden="1">{"PAGOS DOLARES",#N/A,FALSE,"informes"}</definedName>
    <definedName name="ghhhhhhhhhhhhhhhhhhhhhhhh" localSheetId="54" hidden="1">{"PAGOS DOLARES",#N/A,FALSE,"informes"}</definedName>
    <definedName name="ghhhhhhhhhhhhhhhhhhhhhhhh" localSheetId="56" hidden="1">{"PAGOS DOLARES",#N/A,FALSE,"informes"}</definedName>
    <definedName name="ghhhhhhhhhhhhhhhhhhhhhhhh" localSheetId="72" hidden="1">{"PAGOS DOLARES",#N/A,FALSE,"informes"}</definedName>
    <definedName name="ghhhhhhhhhhhhhhhhhhhhhhhh" localSheetId="73" hidden="1">{"PAGOS DOLARES",#N/A,FALSE,"informes"}</definedName>
    <definedName name="ghhhhhhhhhhhhhhhhhhhhhhhh" localSheetId="74" hidden="1">{"PAGOS DOLARES",#N/A,FALSE,"informes"}</definedName>
    <definedName name="ghhhhhhhhhhhhhhhhhhhhhhhh" localSheetId="75" hidden="1">{"PAGOS DOLARES",#N/A,FALSE,"informes"}</definedName>
    <definedName name="ghhhhhhhhhhhhhhhhhhhhhhhh" localSheetId="76" hidden="1">{"PAGOS DOLARES",#N/A,FALSE,"informes"}</definedName>
    <definedName name="ghhhhhhhhhhhhhhhhhhhhhhhh" localSheetId="78" hidden="1">{"PAGOS DOLARES",#N/A,FALSE,"informes"}</definedName>
    <definedName name="ghhhhhhhhhhhhhhhhhhhhhhhh" localSheetId="31" hidden="1">{"PAGOS DOLARES",#N/A,FALSE,"informes"}</definedName>
    <definedName name="ghhhhhhhhhhhhhhhhhhhhhhhh" localSheetId="8" hidden="1">{"PAGOS DOLARES",#N/A,FALSE,"informes"}</definedName>
    <definedName name="ghhhhhhhhhhhhhhhhhhhhhhhh" localSheetId="25" hidden="1">{"PAGOS DOLARES",#N/A,FALSE,"informes"}</definedName>
    <definedName name="ghhhhhhhhhhhhhhhhhhhhhhhh" localSheetId="27" hidden="1">{"PAGOS DOLARES",#N/A,FALSE,"informes"}</definedName>
    <definedName name="ghhhhhhhhhhhhhhhhhhhhhhhh" localSheetId="29" hidden="1">{"PAGOS DOLARES",#N/A,FALSE,"informes"}</definedName>
    <definedName name="ghhhhhhhhhhhhhhhhhhhhhhhh" localSheetId="40" hidden="1">{"PAGOS DOLARES",#N/A,FALSE,"informes"}</definedName>
    <definedName name="ghhhhhhhhhhhhhhhhhhhhhhhh" localSheetId="82" hidden="1">{"PAGOS DOLARES",#N/A,FALSE,"informes"}</definedName>
    <definedName name="ghhhhhhhhhhhhhhhhhhhhhhhh" localSheetId="30" hidden="1">{"PAGOS DOLARES",#N/A,FALSE,"informes"}</definedName>
    <definedName name="ghhhhhhhhhhhhhhhhhhhhhhhh" localSheetId="32" hidden="1">{"PAGOS DOLARES",#N/A,FALSE,"informes"}</definedName>
    <definedName name="ghhhhhhhhhhhhhhhhhhhhhhhh" localSheetId="33" hidden="1">{"PAGOS DOLARES",#N/A,FALSE,"informes"}</definedName>
    <definedName name="ghhhhhhhhhhhhhhhhhhhhhhhh" localSheetId="26" hidden="1">{"PAGOS DOLARES",#N/A,FALSE,"informes"}</definedName>
    <definedName name="ghhhhhhhhhhhhhhhhhhhhhhhh" localSheetId="28" hidden="1">{"PAGOS DOLARES",#N/A,FALSE,"informes"}</definedName>
    <definedName name="ghhhhhhhhhhhhhhhhhhhhhhhh" localSheetId="41" hidden="1">{"PAGOS DOLARES",#N/A,FALSE,"informes"}</definedName>
    <definedName name="ghhhhhhhhhhhhhhhhhhhhhhhh" hidden="1">{"PAGOS DOLARES",#N/A,FALSE,"informes"}</definedName>
    <definedName name="ghyt" localSheetId="8" hidden="1">{"'1999'!$A$1:$F$66"}</definedName>
    <definedName name="ghyt" localSheetId="82" hidden="1">{"'1999'!$A$1:$F$66"}</definedName>
    <definedName name="ghyt" localSheetId="41" hidden="1">{"'1999'!$A$1:$F$66"}</definedName>
    <definedName name="ghyt" hidden="1">{"'1999'!$A$1:$F$66"}</definedName>
    <definedName name="GIGBCDOWJONES" localSheetId="40">#REF!</definedName>
    <definedName name="GIGBCDOWJONES" localSheetId="41">#REF!</definedName>
    <definedName name="GIGBCDOWJONES">#REF!</definedName>
    <definedName name="GILÑ" localSheetId="31" hidden="1">{#N/A,#N/A,FALSE,"informes"}</definedName>
    <definedName name="GILÑ" localSheetId="8" hidden="1">{#N/A,#N/A,FALSE,"informes"}</definedName>
    <definedName name="GILÑ" localSheetId="25" hidden="1">{#N/A,#N/A,FALSE,"informes"}</definedName>
    <definedName name="GILÑ" localSheetId="27" hidden="1">{#N/A,#N/A,FALSE,"informes"}</definedName>
    <definedName name="GILÑ" localSheetId="29" hidden="1">{#N/A,#N/A,FALSE,"informes"}</definedName>
    <definedName name="GILÑ" localSheetId="40" hidden="1">{#N/A,#N/A,FALSE,"informes"}</definedName>
    <definedName name="GILÑ" localSheetId="82" hidden="1">{#N/A,#N/A,FALSE,"informes"}</definedName>
    <definedName name="GILÑ" localSheetId="30" hidden="1">{#N/A,#N/A,FALSE,"informes"}</definedName>
    <definedName name="GILÑ" localSheetId="32" hidden="1">{#N/A,#N/A,FALSE,"informes"}</definedName>
    <definedName name="GILÑ" localSheetId="33" hidden="1">{#N/A,#N/A,FALSE,"informes"}</definedName>
    <definedName name="GILÑ" localSheetId="26" hidden="1">{#N/A,#N/A,FALSE,"informes"}</definedName>
    <definedName name="GILÑ" localSheetId="28" hidden="1">{#N/A,#N/A,FALSE,"informes"}</definedName>
    <definedName name="GILÑ" localSheetId="41" hidden="1">{#N/A,#N/A,FALSE,"informes"}</definedName>
    <definedName name="GILÑ" hidden="1">{#N/A,#N/A,FALSE,"informes"}</definedName>
    <definedName name="gjhg" localSheetId="31" hidden="1">{"empresa",#N/A,FALSE,"xEMPRESA"}</definedName>
    <definedName name="gjhg" localSheetId="8" hidden="1">{"empresa",#N/A,FALSE,"xEMPRESA"}</definedName>
    <definedName name="gjhg" localSheetId="25" hidden="1">{"empresa",#N/A,FALSE,"xEMPRESA"}</definedName>
    <definedName name="gjhg" localSheetId="27" hidden="1">{"empresa",#N/A,FALSE,"xEMPRESA"}</definedName>
    <definedName name="gjhg" localSheetId="29" hidden="1">{"empresa",#N/A,FALSE,"xEMPRESA"}</definedName>
    <definedName name="gjhg" localSheetId="40" hidden="1">{"empresa",#N/A,FALSE,"xEMPRESA"}</definedName>
    <definedName name="gjhg" localSheetId="82" hidden="1">{"empresa",#N/A,FALSE,"xEMPRESA"}</definedName>
    <definedName name="gjhg" localSheetId="30" hidden="1">{"empresa",#N/A,FALSE,"xEMPRESA"}</definedName>
    <definedName name="gjhg" localSheetId="32" hidden="1">{"empresa",#N/A,FALSE,"xEMPRESA"}</definedName>
    <definedName name="gjhg" localSheetId="33" hidden="1">{"empresa",#N/A,FALSE,"xEMPRESA"}</definedName>
    <definedName name="gjhg" localSheetId="26" hidden="1">{"empresa",#N/A,FALSE,"xEMPRESA"}</definedName>
    <definedName name="gjhg" localSheetId="28" hidden="1">{"empresa",#N/A,FALSE,"xEMPRESA"}</definedName>
    <definedName name="gjhg" localSheetId="41" hidden="1">{"empresa",#N/A,FALSE,"xEMPRESA"}</definedName>
    <definedName name="gjhg" hidden="1">{"empresa",#N/A,FALSE,"xEMPRESA"}</definedName>
    <definedName name="gjrtiury6iryrirjyrysyrjyrjstrtjs" localSheetId="49" hidden="1">{#N/A,#N/A,FALSE,"informes"}</definedName>
    <definedName name="gjrtiury6iryrirjyrysyrjyrjstrtjs" localSheetId="50" hidden="1">{#N/A,#N/A,FALSE,"informes"}</definedName>
    <definedName name="gjrtiury6iryrirjyrysyrjyrjstrtjs" localSheetId="51" hidden="1">{#N/A,#N/A,FALSE,"informes"}</definedName>
    <definedName name="gjrtiury6iryrirjyrysyrjyrjstrtjs" localSheetId="52" hidden="1">{#N/A,#N/A,FALSE,"informes"}</definedName>
    <definedName name="gjrtiury6iryrirjyrysyrjyrjstrtjs" localSheetId="53" hidden="1">{#N/A,#N/A,FALSE,"informes"}</definedName>
    <definedName name="gjrtiury6iryrirjyrysyrjyrjstrtjs" localSheetId="54" hidden="1">{#N/A,#N/A,FALSE,"informes"}</definedName>
    <definedName name="gjrtiury6iryrirjyrysyrjyrjstrtjs" localSheetId="56" hidden="1">{#N/A,#N/A,FALSE,"informes"}</definedName>
    <definedName name="gjrtiury6iryrirjyrysyrjyrjstrtjs" localSheetId="72" hidden="1">{#N/A,#N/A,FALSE,"informes"}</definedName>
    <definedName name="gjrtiury6iryrirjyrysyrjyrjstrtjs" localSheetId="73" hidden="1">{#N/A,#N/A,FALSE,"informes"}</definedName>
    <definedName name="gjrtiury6iryrirjyrysyrjyrjstrtjs" localSheetId="74" hidden="1">{#N/A,#N/A,FALSE,"informes"}</definedName>
    <definedName name="gjrtiury6iryrirjyrysyrjyrjstrtjs" localSheetId="75" hidden="1">{#N/A,#N/A,FALSE,"informes"}</definedName>
    <definedName name="gjrtiury6iryrirjyrysyrjyrjstrtjs" localSheetId="76" hidden="1">{#N/A,#N/A,FALSE,"informes"}</definedName>
    <definedName name="gjrtiury6iryrirjyrysyrjyrjstrtjs" localSheetId="78" hidden="1">{#N/A,#N/A,FALSE,"informes"}</definedName>
    <definedName name="gjrtiury6iryrirjyrysyrjyrjstrtjs" localSheetId="31" hidden="1">{#N/A,#N/A,FALSE,"informes"}</definedName>
    <definedName name="gjrtiury6iryrirjyrysyrjyrjstrtjs" localSheetId="8" hidden="1">{#N/A,#N/A,FALSE,"informes"}</definedName>
    <definedName name="gjrtiury6iryrirjyrysyrjyrjstrtjs" localSheetId="25" hidden="1">{#N/A,#N/A,FALSE,"informes"}</definedName>
    <definedName name="gjrtiury6iryrirjyrysyrjyrjstrtjs" localSheetId="27" hidden="1">{#N/A,#N/A,FALSE,"informes"}</definedName>
    <definedName name="gjrtiury6iryrirjyrysyrjyrjstrtjs" localSheetId="29" hidden="1">{#N/A,#N/A,FALSE,"informes"}</definedName>
    <definedName name="gjrtiury6iryrirjyrysyrjyrjstrtjs" localSheetId="40" hidden="1">{#N/A,#N/A,FALSE,"informes"}</definedName>
    <definedName name="gjrtiury6iryrirjyrysyrjyrjstrtjs" localSheetId="82" hidden="1">{#N/A,#N/A,FALSE,"informes"}</definedName>
    <definedName name="gjrtiury6iryrirjyrysyrjyrjstrtjs" localSheetId="30" hidden="1">{#N/A,#N/A,FALSE,"informes"}</definedName>
    <definedName name="gjrtiury6iryrirjyrysyrjyrjstrtjs" localSheetId="32" hidden="1">{#N/A,#N/A,FALSE,"informes"}</definedName>
    <definedName name="gjrtiury6iryrirjyrysyrjyrjstrtjs" localSheetId="33" hidden="1">{#N/A,#N/A,FALSE,"informes"}</definedName>
    <definedName name="gjrtiury6iryrirjyrysyrjyrjstrtjs" localSheetId="26" hidden="1">{#N/A,#N/A,FALSE,"informes"}</definedName>
    <definedName name="gjrtiury6iryrirjyrysyrjyrjstrtjs" localSheetId="28" hidden="1">{#N/A,#N/A,FALSE,"informes"}</definedName>
    <definedName name="gjrtiury6iryrirjyrysyrjyrjstrtjs" localSheetId="41" hidden="1">{#N/A,#N/A,FALSE,"informes"}</definedName>
    <definedName name="gjrtiury6iryrirjyrysyrjyrjstrtjs" hidden="1">{#N/A,#N/A,FALSE,"informes"}</definedName>
    <definedName name="gkljae" localSheetId="49" hidden="1">{"PAGOS DOLARES",#N/A,FALSE,"informes"}</definedName>
    <definedName name="gkljae" localSheetId="50" hidden="1">{"PAGOS DOLARES",#N/A,FALSE,"informes"}</definedName>
    <definedName name="gkljae" localSheetId="51" hidden="1">{"PAGOS DOLARES",#N/A,FALSE,"informes"}</definedName>
    <definedName name="gkljae" localSheetId="52" hidden="1">{"PAGOS DOLARES",#N/A,FALSE,"informes"}</definedName>
    <definedName name="gkljae" localSheetId="53" hidden="1">{"PAGOS DOLARES",#N/A,FALSE,"informes"}</definedName>
    <definedName name="gkljae" localSheetId="54" hidden="1">{"PAGOS DOLARES",#N/A,FALSE,"informes"}</definedName>
    <definedName name="gkljae" localSheetId="56" hidden="1">{"PAGOS DOLARES",#N/A,FALSE,"informes"}</definedName>
    <definedName name="gkljae" localSheetId="72" hidden="1">{"PAGOS DOLARES",#N/A,FALSE,"informes"}</definedName>
    <definedName name="gkljae" localSheetId="73" hidden="1">{"PAGOS DOLARES",#N/A,FALSE,"informes"}</definedName>
    <definedName name="gkljae" localSheetId="74" hidden="1">{"PAGOS DOLARES",#N/A,FALSE,"informes"}</definedName>
    <definedName name="gkljae" localSheetId="75" hidden="1">{"PAGOS DOLARES",#N/A,FALSE,"informes"}</definedName>
    <definedName name="gkljae" localSheetId="76" hidden="1">{"PAGOS DOLARES",#N/A,FALSE,"informes"}</definedName>
    <definedName name="gkljae" localSheetId="78" hidden="1">{"PAGOS DOLARES",#N/A,FALSE,"informes"}</definedName>
    <definedName name="gkljae" localSheetId="31" hidden="1">{"PAGOS DOLARES",#N/A,FALSE,"informes"}</definedName>
    <definedName name="gkljae" localSheetId="8" hidden="1">{"PAGOS DOLARES",#N/A,FALSE,"informes"}</definedName>
    <definedName name="gkljae" localSheetId="25" hidden="1">{"PAGOS DOLARES",#N/A,FALSE,"informes"}</definedName>
    <definedName name="gkljae" localSheetId="27" hidden="1">{"PAGOS DOLARES",#N/A,FALSE,"informes"}</definedName>
    <definedName name="gkljae" localSheetId="29" hidden="1">{"PAGOS DOLARES",#N/A,FALSE,"informes"}</definedName>
    <definedName name="gkljae" localSheetId="40" hidden="1">{"PAGOS DOLARES",#N/A,FALSE,"informes"}</definedName>
    <definedName name="gkljae" localSheetId="82" hidden="1">{"PAGOS DOLARES",#N/A,FALSE,"informes"}</definedName>
    <definedName name="gkljae" localSheetId="30" hidden="1">{"PAGOS DOLARES",#N/A,FALSE,"informes"}</definedName>
    <definedName name="gkljae" localSheetId="32" hidden="1">{"PAGOS DOLARES",#N/A,FALSE,"informes"}</definedName>
    <definedName name="gkljae" localSheetId="33" hidden="1">{"PAGOS DOLARES",#N/A,FALSE,"informes"}</definedName>
    <definedName name="gkljae" localSheetId="26" hidden="1">{"PAGOS DOLARES",#N/A,FALSE,"informes"}</definedName>
    <definedName name="gkljae" localSheetId="28" hidden="1">{"PAGOS DOLARES",#N/A,FALSE,"informes"}</definedName>
    <definedName name="gkljae" localSheetId="41" hidden="1">{"PAGOS DOLARES",#N/A,FALSE,"informes"}</definedName>
    <definedName name="gkljae" hidden="1">{"PAGOS DOLARES",#N/A,FALSE,"informes"}</definedName>
    <definedName name="glkjheanbwBT" localSheetId="49" hidden="1">{"PAGOS DOLARES",#N/A,FALSE,"informes"}</definedName>
    <definedName name="glkjheanbwBT" localSheetId="50" hidden="1">{"PAGOS DOLARES",#N/A,FALSE,"informes"}</definedName>
    <definedName name="glkjheanbwBT" localSheetId="51" hidden="1">{"PAGOS DOLARES",#N/A,FALSE,"informes"}</definedName>
    <definedName name="glkjheanbwBT" localSheetId="52" hidden="1">{"PAGOS DOLARES",#N/A,FALSE,"informes"}</definedName>
    <definedName name="glkjheanbwBT" localSheetId="53" hidden="1">{"PAGOS DOLARES",#N/A,FALSE,"informes"}</definedName>
    <definedName name="glkjheanbwBT" localSheetId="54" hidden="1">{"PAGOS DOLARES",#N/A,FALSE,"informes"}</definedName>
    <definedName name="glkjheanbwBT" localSheetId="56" hidden="1">{"PAGOS DOLARES",#N/A,FALSE,"informes"}</definedName>
    <definedName name="glkjheanbwBT" localSheetId="72" hidden="1">{"PAGOS DOLARES",#N/A,FALSE,"informes"}</definedName>
    <definedName name="glkjheanbwBT" localSheetId="73" hidden="1">{"PAGOS DOLARES",#N/A,FALSE,"informes"}</definedName>
    <definedName name="glkjheanbwBT" localSheetId="74" hidden="1">{"PAGOS DOLARES",#N/A,FALSE,"informes"}</definedName>
    <definedName name="glkjheanbwBT" localSheetId="75" hidden="1">{"PAGOS DOLARES",#N/A,FALSE,"informes"}</definedName>
    <definedName name="glkjheanbwBT" localSheetId="76" hidden="1">{"PAGOS DOLARES",#N/A,FALSE,"informes"}</definedName>
    <definedName name="glkjheanbwBT" localSheetId="78" hidden="1">{"PAGOS DOLARES",#N/A,FALSE,"informes"}</definedName>
    <definedName name="glkjheanbwBT" localSheetId="31" hidden="1">{"PAGOS DOLARES",#N/A,FALSE,"informes"}</definedName>
    <definedName name="glkjheanbwBT" localSheetId="8" hidden="1">{"PAGOS DOLARES",#N/A,FALSE,"informes"}</definedName>
    <definedName name="glkjheanbwBT" localSheetId="25" hidden="1">{"PAGOS DOLARES",#N/A,FALSE,"informes"}</definedName>
    <definedName name="glkjheanbwBT" localSheetId="27" hidden="1">{"PAGOS DOLARES",#N/A,FALSE,"informes"}</definedName>
    <definedName name="glkjheanbwBT" localSheetId="29" hidden="1">{"PAGOS DOLARES",#N/A,FALSE,"informes"}</definedName>
    <definedName name="glkjheanbwBT" localSheetId="40" hidden="1">{"PAGOS DOLARES",#N/A,FALSE,"informes"}</definedName>
    <definedName name="glkjheanbwBT" localSheetId="82" hidden="1">{"PAGOS DOLARES",#N/A,FALSE,"informes"}</definedName>
    <definedName name="glkjheanbwBT" localSheetId="30" hidden="1">{"PAGOS DOLARES",#N/A,FALSE,"informes"}</definedName>
    <definedName name="glkjheanbwBT" localSheetId="32" hidden="1">{"PAGOS DOLARES",#N/A,FALSE,"informes"}</definedName>
    <definedName name="glkjheanbwBT" localSheetId="33" hidden="1">{"PAGOS DOLARES",#N/A,FALSE,"informes"}</definedName>
    <definedName name="glkjheanbwBT" localSheetId="26" hidden="1">{"PAGOS DOLARES",#N/A,FALSE,"informes"}</definedName>
    <definedName name="glkjheanbwBT" localSheetId="28" hidden="1">{"PAGOS DOLARES",#N/A,FALSE,"informes"}</definedName>
    <definedName name="glkjheanbwBT" localSheetId="41" hidden="1">{"PAGOS DOLARES",#N/A,FALSE,"informes"}</definedName>
    <definedName name="glkjheanbwBT" hidden="1">{"PAGOS DOLARES",#N/A,FALSE,"informes"}</definedName>
    <definedName name="GLOBALES" localSheetId="8">#REF!</definedName>
    <definedName name="GLOBALES">#REF!</definedName>
    <definedName name="Gob" localSheetId="8">#REF!</definedName>
    <definedName name="Gob">#REF!</definedName>
    <definedName name="GOBIERNOCRECIM" localSheetId="49">#REF!</definedName>
    <definedName name="GOBIERNOCRECIM" localSheetId="51">#REF!</definedName>
    <definedName name="GOBIERNOCRECIM" localSheetId="52">#REF!</definedName>
    <definedName name="GOBIERNOCRECIM" localSheetId="53">#REF!</definedName>
    <definedName name="GOBIERNOCRECIM" localSheetId="54">#REF!</definedName>
    <definedName name="GOBIERNOCRECIM" localSheetId="56">#REF!</definedName>
    <definedName name="GOBIERNOCRECIM" localSheetId="73">#REF!</definedName>
    <definedName name="GOBIERNOCRECIM" localSheetId="74">#REF!</definedName>
    <definedName name="GOBIERNOCRECIM" localSheetId="75">#REF!</definedName>
    <definedName name="GOBIERNOCRECIM" localSheetId="76">#REF!</definedName>
    <definedName name="GOBIERNOCRECIM" localSheetId="78">#REF!</definedName>
    <definedName name="GOBIERNOCRECIM" localSheetId="168">#REF!</definedName>
    <definedName name="GOBIERNOCRECIM" localSheetId="171">#REF!</definedName>
    <definedName name="GOBIERNOCRECIM" localSheetId="40">#REF!</definedName>
    <definedName name="GOBIERNOCRECIM" localSheetId="41">#REF!</definedName>
    <definedName name="GOBIERNOCRECIM">#REF!</definedName>
    <definedName name="GOBIERNOPESOS" localSheetId="49">#REF!</definedName>
    <definedName name="GOBIERNOPESOS" localSheetId="51">#REF!</definedName>
    <definedName name="GOBIERNOPESOS" localSheetId="52">#REF!</definedName>
    <definedName name="GOBIERNOPESOS" localSheetId="53">#REF!</definedName>
    <definedName name="GOBIERNOPESOS" localSheetId="54">#REF!</definedName>
    <definedName name="GOBIERNOPESOS" localSheetId="56">#REF!</definedName>
    <definedName name="GOBIERNOPESOS" localSheetId="73">#REF!</definedName>
    <definedName name="GOBIERNOPESOS" localSheetId="74">#REF!</definedName>
    <definedName name="GOBIERNOPESOS" localSheetId="75">#REF!</definedName>
    <definedName name="GOBIERNOPESOS" localSheetId="76">#REF!</definedName>
    <definedName name="GOBIERNOPESOS" localSheetId="78">#REF!</definedName>
    <definedName name="GOBIERNOPESOS" localSheetId="168">#REF!</definedName>
    <definedName name="GOBIERNOPESOS" localSheetId="171">#REF!</definedName>
    <definedName name="GOBIERNOPESOS" localSheetId="40">#REF!</definedName>
    <definedName name="GOBIERNOPESOS" localSheetId="41">#REF!</definedName>
    <definedName name="GOBIERNOPESOS">#REF!</definedName>
    <definedName name="GOBIERNOPIB" localSheetId="49">#REF!</definedName>
    <definedName name="GOBIERNOPIB" localSheetId="51">#REF!</definedName>
    <definedName name="GOBIERNOPIB" localSheetId="52">#REF!</definedName>
    <definedName name="GOBIERNOPIB" localSheetId="53">#REF!</definedName>
    <definedName name="GOBIERNOPIB" localSheetId="54">#REF!</definedName>
    <definedName name="GOBIERNOPIB" localSheetId="56">#REF!</definedName>
    <definedName name="GOBIERNOPIB" localSheetId="73">#REF!</definedName>
    <definedName name="GOBIERNOPIB" localSheetId="74">#REF!</definedName>
    <definedName name="GOBIERNOPIB" localSheetId="75">#REF!</definedName>
    <definedName name="GOBIERNOPIB" localSheetId="76">#REF!</definedName>
    <definedName name="GOBIERNOPIB" localSheetId="78">#REF!</definedName>
    <definedName name="GOBIERNOPIB" localSheetId="168">#REF!</definedName>
    <definedName name="GOBIERNOPIB" localSheetId="171">#REF!</definedName>
    <definedName name="GOBIERNOPIB" localSheetId="40">#REF!</definedName>
    <definedName name="GOBIERNOPIB" localSheetId="41">#REF!</definedName>
    <definedName name="GOBIERNOPIB">#REF!</definedName>
    <definedName name="god" localSheetId="31" hidden="1">{"INGRESOS DOLARES",#N/A,FALSE,"informes"}</definedName>
    <definedName name="god" localSheetId="8" hidden="1">{"INGRESOS DOLARES",#N/A,FALSE,"informes"}</definedName>
    <definedName name="god" localSheetId="25" hidden="1">{"INGRESOS DOLARES",#N/A,FALSE,"informes"}</definedName>
    <definedName name="god" localSheetId="27" hidden="1">{"INGRESOS DOLARES",#N/A,FALSE,"informes"}</definedName>
    <definedName name="god" localSheetId="29" hidden="1">{"INGRESOS DOLARES",#N/A,FALSE,"informes"}</definedName>
    <definedName name="god" localSheetId="40" hidden="1">{"INGRESOS DOLARES",#N/A,FALSE,"informes"}</definedName>
    <definedName name="god" localSheetId="82" hidden="1">{"INGRESOS DOLARES",#N/A,FALSE,"informes"}</definedName>
    <definedName name="god" localSheetId="30" hidden="1">{"INGRESOS DOLARES",#N/A,FALSE,"informes"}</definedName>
    <definedName name="god" localSheetId="32" hidden="1">{"INGRESOS DOLARES",#N/A,FALSE,"informes"}</definedName>
    <definedName name="god" localSheetId="33" hidden="1">{"INGRESOS DOLARES",#N/A,FALSE,"informes"}</definedName>
    <definedName name="god" localSheetId="26" hidden="1">{"INGRESOS DOLARES",#N/A,FALSE,"informes"}</definedName>
    <definedName name="god" localSheetId="28" hidden="1">{"INGRESOS DOLARES",#N/A,FALSE,"informes"}</definedName>
    <definedName name="god" localSheetId="41" hidden="1">{"INGRESOS DOLARES",#N/A,FALSE,"informes"}</definedName>
    <definedName name="god" hidden="1">{"INGRESOS DOLARES",#N/A,FALSE,"informes"}</definedName>
    <definedName name="GOL" localSheetId="31" hidden="1">{"INGRESOS DOLARES",#N/A,FALSE,"informes"}</definedName>
    <definedName name="GOL" localSheetId="8" hidden="1">{"INGRESOS DOLARES",#N/A,FALSE,"informes"}</definedName>
    <definedName name="GOL" localSheetId="25" hidden="1">{"INGRESOS DOLARES",#N/A,FALSE,"informes"}</definedName>
    <definedName name="GOL" localSheetId="27" hidden="1">{"INGRESOS DOLARES",#N/A,FALSE,"informes"}</definedName>
    <definedName name="GOL" localSheetId="29" hidden="1">{"INGRESOS DOLARES",#N/A,FALSE,"informes"}</definedName>
    <definedName name="GOL" localSheetId="40" hidden="1">{"INGRESOS DOLARES",#N/A,FALSE,"informes"}</definedName>
    <definedName name="GOL" localSheetId="82" hidden="1">{"INGRESOS DOLARES",#N/A,FALSE,"informes"}</definedName>
    <definedName name="GOL" localSheetId="30" hidden="1">{"INGRESOS DOLARES",#N/A,FALSE,"informes"}</definedName>
    <definedName name="GOL" localSheetId="32" hidden="1">{"INGRESOS DOLARES",#N/A,FALSE,"informes"}</definedName>
    <definedName name="GOL" localSheetId="33" hidden="1">{"INGRESOS DOLARES",#N/A,FALSE,"informes"}</definedName>
    <definedName name="GOL" localSheetId="26" hidden="1">{"INGRESOS DOLARES",#N/A,FALSE,"informes"}</definedName>
    <definedName name="GOL" localSheetId="28" hidden="1">{"INGRESOS DOLARES",#N/A,FALSE,"informes"}</definedName>
    <definedName name="GOL" localSheetId="41" hidden="1">{"INGRESOS DOLARES",#N/A,FALSE,"informes"}</definedName>
    <definedName name="GOL" hidden="1">{"INGRESOS DOLARES",#N/A,FALSE,"informes"}</definedName>
    <definedName name="GOP" localSheetId="31" hidden="1">{#N/A,#N/A,FALSE,"informes"}</definedName>
    <definedName name="GOP" localSheetId="8" hidden="1">{#N/A,#N/A,FALSE,"informes"}</definedName>
    <definedName name="GOP" localSheetId="25" hidden="1">{#N/A,#N/A,FALSE,"informes"}</definedName>
    <definedName name="GOP" localSheetId="27" hidden="1">{#N/A,#N/A,FALSE,"informes"}</definedName>
    <definedName name="GOP" localSheetId="29" hidden="1">{#N/A,#N/A,FALSE,"informes"}</definedName>
    <definedName name="GOP" localSheetId="40" hidden="1">{#N/A,#N/A,FALSE,"informes"}</definedName>
    <definedName name="GOP" localSheetId="82" hidden="1">{#N/A,#N/A,FALSE,"informes"}</definedName>
    <definedName name="GOP" localSheetId="30" hidden="1">{#N/A,#N/A,FALSE,"informes"}</definedName>
    <definedName name="GOP" localSheetId="32" hidden="1">{#N/A,#N/A,FALSE,"informes"}</definedName>
    <definedName name="GOP" localSheetId="33" hidden="1">{#N/A,#N/A,FALSE,"informes"}</definedName>
    <definedName name="GOP" localSheetId="26" hidden="1">{#N/A,#N/A,FALSE,"informes"}</definedName>
    <definedName name="GOP" localSheetId="28" hidden="1">{#N/A,#N/A,FALSE,"informes"}</definedName>
    <definedName name="GOP" localSheetId="41" hidden="1">{#N/A,#N/A,FALSE,"informes"}</definedName>
    <definedName name="GOP" hidden="1">{#N/A,#N/A,FALSE,"informes"}</definedName>
    <definedName name="_xlnm.Recorder" localSheetId="49">#REF!</definedName>
    <definedName name="_xlnm.Recorder" localSheetId="8">#REF!</definedName>
    <definedName name="_xlnm.Recorder" localSheetId="40">#REF!</definedName>
    <definedName name="_xlnm.Recorder" localSheetId="41">#REF!</definedName>
    <definedName name="_xlnm.Recorder">#REF!</definedName>
    <definedName name="grado" localSheetId="40">#REF!</definedName>
    <definedName name="grado" localSheetId="41">#REF!</definedName>
    <definedName name="grado">#REF!</definedName>
    <definedName name="Grafica" localSheetId="40">#REF!</definedName>
    <definedName name="GRAFICA" localSheetId="41">#REF!</definedName>
    <definedName name="Grafica">#REF!</definedName>
    <definedName name="gráfico4" localSheetId="40">#REF!</definedName>
    <definedName name="gráfico4" localSheetId="41">#REF!</definedName>
    <definedName name="gráfico4">#REF!</definedName>
    <definedName name="GRAFICO5A" localSheetId="31">#REF!</definedName>
    <definedName name="GRAFICO5A" localSheetId="25">#REF!</definedName>
    <definedName name="GRAFICO5A" localSheetId="27">#REF!</definedName>
    <definedName name="GRAFICO5A" localSheetId="29">#REF!</definedName>
    <definedName name="GRAFICO5A" localSheetId="40">#REF!</definedName>
    <definedName name="GRAFICO5A" localSheetId="82">#REF!</definedName>
    <definedName name="GRAFICO5A" localSheetId="30">#REF!</definedName>
    <definedName name="GRAFICO5A" localSheetId="32">#REF!</definedName>
    <definedName name="GRAFICO5A" localSheetId="33">#REF!</definedName>
    <definedName name="GRAFICO5A" localSheetId="26">#REF!</definedName>
    <definedName name="GRAFICO5A" localSheetId="28">#REF!</definedName>
    <definedName name="GRAFICO5A" localSheetId="41">#REF!</definedName>
    <definedName name="GRAFICO5A">#REF!</definedName>
    <definedName name="graficos" localSheetId="40">#REF!</definedName>
    <definedName name="graficos" localSheetId="41">#REF!</definedName>
    <definedName name="graficos">#REF!</definedName>
    <definedName name="GREFORMASRESUM1" localSheetId="49">#REF!</definedName>
    <definedName name="GREFORMASRESUM1" localSheetId="51">#REF!</definedName>
    <definedName name="GREFORMASRESUM1" localSheetId="52">#REF!</definedName>
    <definedName name="GREFORMASRESUM1" localSheetId="53">#REF!</definedName>
    <definedName name="GREFORMASRESUM1" localSheetId="54">#REF!</definedName>
    <definedName name="GREFORMASRESUM1" localSheetId="56">#REF!</definedName>
    <definedName name="GREFORMASRESUM1" localSheetId="73">#REF!</definedName>
    <definedName name="GREFORMASRESUM1" localSheetId="74">#REF!</definedName>
    <definedName name="GREFORMASRESUM1" localSheetId="75">#REF!</definedName>
    <definedName name="GREFORMASRESUM1" localSheetId="76">#REF!</definedName>
    <definedName name="GREFORMASRESUM1" localSheetId="78">#REF!</definedName>
    <definedName name="GREFORMASRESUM1" localSheetId="168">#REF!</definedName>
    <definedName name="GREFORMASRESUM1" localSheetId="171">#REF!</definedName>
    <definedName name="GREFORMASRESUM1" localSheetId="31">#REF!</definedName>
    <definedName name="GREFORMASRESUM1" localSheetId="25">#REF!</definedName>
    <definedName name="GREFORMASRESUM1" localSheetId="27">#REF!</definedName>
    <definedName name="GREFORMASRESUM1" localSheetId="29">#REF!</definedName>
    <definedName name="GREFORMASRESUM1" localSheetId="40">#REF!</definedName>
    <definedName name="GREFORMASRESUM1" localSheetId="82">#REF!</definedName>
    <definedName name="GREFORMASRESUM1" localSheetId="30">#REF!</definedName>
    <definedName name="GREFORMASRESUM1" localSheetId="32">#REF!</definedName>
    <definedName name="GREFORMASRESUM1" localSheetId="33">#REF!</definedName>
    <definedName name="GREFORMASRESUM1" localSheetId="26">#REF!</definedName>
    <definedName name="GREFORMASRESUM1" localSheetId="28">#REF!</definedName>
    <definedName name="GREFORMASRESUM1" localSheetId="41">#REF!</definedName>
    <definedName name="GREFORMASRESUM1">#REF!</definedName>
    <definedName name="GREFORMASRESUM2" localSheetId="49">#REF!</definedName>
    <definedName name="GREFORMASRESUM2" localSheetId="51">#REF!</definedName>
    <definedName name="GREFORMASRESUM2" localSheetId="52">#REF!</definedName>
    <definedName name="GREFORMASRESUM2" localSheetId="53">#REF!</definedName>
    <definedName name="GREFORMASRESUM2" localSheetId="54">#REF!</definedName>
    <definedName name="GREFORMASRESUM2" localSheetId="56">#REF!</definedName>
    <definedName name="GREFORMASRESUM2" localSheetId="73">#REF!</definedName>
    <definedName name="GREFORMASRESUM2" localSheetId="74">#REF!</definedName>
    <definedName name="GREFORMASRESUM2" localSheetId="75">#REF!</definedName>
    <definedName name="GREFORMASRESUM2" localSheetId="76">#REF!</definedName>
    <definedName name="GREFORMASRESUM2" localSheetId="78">#REF!</definedName>
    <definedName name="GREFORMASRESUM2" localSheetId="168">#REF!</definedName>
    <definedName name="GREFORMASRESUM2" localSheetId="171">#REF!</definedName>
    <definedName name="GREFORMASRESUM2" localSheetId="31">#REF!</definedName>
    <definedName name="GREFORMASRESUM2" localSheetId="25">#REF!</definedName>
    <definedName name="GREFORMASRESUM2" localSheetId="27">#REF!</definedName>
    <definedName name="GREFORMASRESUM2" localSheetId="29">#REF!</definedName>
    <definedName name="GREFORMASRESUM2" localSheetId="40">#REF!</definedName>
    <definedName name="GREFORMASRESUM2" localSheetId="82">#REF!</definedName>
    <definedName name="GREFORMASRESUM2" localSheetId="30">#REF!</definedName>
    <definedName name="GREFORMASRESUM2" localSheetId="32">#REF!</definedName>
    <definedName name="GREFORMASRESUM2" localSheetId="33">#REF!</definedName>
    <definedName name="GREFORMASRESUM2" localSheetId="26">#REF!</definedName>
    <definedName name="GREFORMASRESUM2" localSheetId="28">#REF!</definedName>
    <definedName name="GREFORMASRESUM2" localSheetId="41">#REF!</definedName>
    <definedName name="GREFORMASRESUM2">#REF!</definedName>
    <definedName name="GREFORMASRESUM3" localSheetId="49">#REF!</definedName>
    <definedName name="GREFORMASRESUM3" localSheetId="51">#REF!</definedName>
    <definedName name="GREFORMASRESUM3" localSheetId="52">#REF!</definedName>
    <definedName name="GREFORMASRESUM3" localSheetId="53">#REF!</definedName>
    <definedName name="GREFORMASRESUM3" localSheetId="54">#REF!</definedName>
    <definedName name="GREFORMASRESUM3" localSheetId="56">#REF!</definedName>
    <definedName name="GREFORMASRESUM3" localSheetId="73">#REF!</definedName>
    <definedName name="GREFORMASRESUM3" localSheetId="74">#REF!</definedName>
    <definedName name="GREFORMASRESUM3" localSheetId="75">#REF!</definedName>
    <definedName name="GREFORMASRESUM3" localSheetId="76">#REF!</definedName>
    <definedName name="GREFORMASRESUM3" localSheetId="78">#REF!</definedName>
    <definedName name="GREFORMASRESUM3" localSheetId="168">#REF!</definedName>
    <definedName name="GREFORMASRESUM3" localSheetId="171">#REF!</definedName>
    <definedName name="GREFORMASRESUM3" localSheetId="31">#REF!</definedName>
    <definedName name="GREFORMASRESUM3" localSheetId="25">#REF!</definedName>
    <definedName name="GREFORMASRESUM3" localSheetId="27">#REF!</definedName>
    <definedName name="GREFORMASRESUM3" localSheetId="29">#REF!</definedName>
    <definedName name="GREFORMASRESUM3" localSheetId="40">#REF!</definedName>
    <definedName name="GREFORMASRESUM3" localSheetId="82">#REF!</definedName>
    <definedName name="GREFORMASRESUM3" localSheetId="30">#REF!</definedName>
    <definedName name="GREFORMASRESUM3" localSheetId="32">#REF!</definedName>
    <definedName name="GREFORMASRESUM3" localSheetId="33">#REF!</definedName>
    <definedName name="GREFORMASRESUM3" localSheetId="26">#REF!</definedName>
    <definedName name="GREFORMASRESUM3" localSheetId="28">#REF!</definedName>
    <definedName name="GREFORMASRESUM3" localSheetId="41">#REF!</definedName>
    <definedName name="GREFORMASRESUM3">#REF!</definedName>
    <definedName name="GrillaBonos" localSheetId="40">#REF!</definedName>
    <definedName name="GrillaBonos" localSheetId="41">#REF!</definedName>
    <definedName name="GrillaBonos">#REF!</definedName>
    <definedName name="GrowthRate" localSheetId="82">#REF!</definedName>
    <definedName name="GrowthRate" localSheetId="41">#REF!</definedName>
    <definedName name="GrowthRate">#REF!</definedName>
    <definedName name="GRUPO" localSheetId="31">#REF!</definedName>
    <definedName name="GRUPO" localSheetId="25">#REF!</definedName>
    <definedName name="GRUPO" localSheetId="27">#REF!</definedName>
    <definedName name="GRUPO" localSheetId="29">#REF!</definedName>
    <definedName name="GRUPO" localSheetId="30">#REF!</definedName>
    <definedName name="GRUPO" localSheetId="32">#REF!</definedName>
    <definedName name="GRUPO" localSheetId="33">#REF!</definedName>
    <definedName name="GRUPO" localSheetId="26">#REF!</definedName>
    <definedName name="GRUPO" localSheetId="28">#REF!</definedName>
    <definedName name="GRUPO" localSheetId="41">#REF!</definedName>
    <definedName name="GRUPO">#REF!</definedName>
    <definedName name="Grupos" localSheetId="82">#REF!</definedName>
    <definedName name="Grupos" localSheetId="41">#REF!</definedName>
    <definedName name="Grupos">#REF!</definedName>
    <definedName name="gyirxsryyjry" localSheetId="49" hidden="1">{"INGRESOS DOLARES",#N/A,FALSE,"informes"}</definedName>
    <definedName name="gyirxsryyjry" localSheetId="50" hidden="1">{"INGRESOS DOLARES",#N/A,FALSE,"informes"}</definedName>
    <definedName name="gyirxsryyjry" localSheetId="51" hidden="1">{"INGRESOS DOLARES",#N/A,FALSE,"informes"}</definedName>
    <definedName name="gyirxsryyjry" localSheetId="52" hidden="1">{"INGRESOS DOLARES",#N/A,FALSE,"informes"}</definedName>
    <definedName name="gyirxsryyjry" localSheetId="53" hidden="1">{"INGRESOS DOLARES",#N/A,FALSE,"informes"}</definedName>
    <definedName name="gyirxsryyjry" localSheetId="54" hidden="1">{"INGRESOS DOLARES",#N/A,FALSE,"informes"}</definedName>
    <definedName name="gyirxsryyjry" localSheetId="56" hidden="1">{"INGRESOS DOLARES",#N/A,FALSE,"informes"}</definedName>
    <definedName name="gyirxsryyjry" localSheetId="72" hidden="1">{"INGRESOS DOLARES",#N/A,FALSE,"informes"}</definedName>
    <definedName name="gyirxsryyjry" localSheetId="73" hidden="1">{"INGRESOS DOLARES",#N/A,FALSE,"informes"}</definedName>
    <definedName name="gyirxsryyjry" localSheetId="74" hidden="1">{"INGRESOS DOLARES",#N/A,FALSE,"informes"}</definedName>
    <definedName name="gyirxsryyjry" localSheetId="75" hidden="1">{"INGRESOS DOLARES",#N/A,FALSE,"informes"}</definedName>
    <definedName name="gyirxsryyjry" localSheetId="76" hidden="1">{"INGRESOS DOLARES",#N/A,FALSE,"informes"}</definedName>
    <definedName name="gyirxsryyjry" localSheetId="78" hidden="1">{"INGRESOS DOLARES",#N/A,FALSE,"informes"}</definedName>
    <definedName name="gyirxsryyjry" localSheetId="31" hidden="1">{"INGRESOS DOLARES",#N/A,FALSE,"informes"}</definedName>
    <definedName name="gyirxsryyjry" localSheetId="8" hidden="1">{"INGRESOS DOLARES",#N/A,FALSE,"informes"}</definedName>
    <definedName name="gyirxsryyjry" localSheetId="25" hidden="1">{"INGRESOS DOLARES",#N/A,FALSE,"informes"}</definedName>
    <definedName name="gyirxsryyjry" localSheetId="27" hidden="1">{"INGRESOS DOLARES",#N/A,FALSE,"informes"}</definedName>
    <definedName name="gyirxsryyjry" localSheetId="29" hidden="1">{"INGRESOS DOLARES",#N/A,FALSE,"informes"}</definedName>
    <definedName name="gyirxsryyjry" localSheetId="40" hidden="1">{"INGRESOS DOLARES",#N/A,FALSE,"informes"}</definedName>
    <definedName name="gyirxsryyjry" localSheetId="82" hidden="1">{"INGRESOS DOLARES",#N/A,FALSE,"informes"}</definedName>
    <definedName name="gyirxsryyjry" localSheetId="30" hidden="1">{"INGRESOS DOLARES",#N/A,FALSE,"informes"}</definedName>
    <definedName name="gyirxsryyjry" localSheetId="32" hidden="1">{"INGRESOS DOLARES",#N/A,FALSE,"informes"}</definedName>
    <definedName name="gyirxsryyjry" localSheetId="33" hidden="1">{"INGRESOS DOLARES",#N/A,FALSE,"informes"}</definedName>
    <definedName name="gyirxsryyjry" localSheetId="26" hidden="1">{"INGRESOS DOLARES",#N/A,FALSE,"informes"}</definedName>
    <definedName name="gyirxsryyjry" localSheetId="28" hidden="1">{"INGRESOS DOLARES",#N/A,FALSE,"informes"}</definedName>
    <definedName name="gyirxsryyjry" localSheetId="41" hidden="1">{"INGRESOS DOLARES",#N/A,FALSE,"informes"}</definedName>
    <definedName name="gyirxsryyjry" hidden="1">{"INGRESOS DOLARES",#N/A,FALSE,"informes"}</definedName>
    <definedName name="h" localSheetId="49" hidden="1">{#N/A,#N/A,FALSE,"informes"}</definedName>
    <definedName name="h" localSheetId="50" hidden="1">{#N/A,#N/A,FALSE,"informes"}</definedName>
    <definedName name="h" localSheetId="51" hidden="1">{#N/A,#N/A,FALSE,"informes"}</definedName>
    <definedName name="h" localSheetId="52" hidden="1">{#N/A,#N/A,FALSE,"informes"}</definedName>
    <definedName name="h" localSheetId="53" hidden="1">{#N/A,#N/A,FALSE,"informes"}</definedName>
    <definedName name="h" localSheetId="54" hidden="1">{#N/A,#N/A,FALSE,"informes"}</definedName>
    <definedName name="h" localSheetId="56" hidden="1">{#N/A,#N/A,FALSE,"informes"}</definedName>
    <definedName name="h" localSheetId="72" hidden="1">{#N/A,#N/A,FALSE,"informes"}</definedName>
    <definedName name="h" localSheetId="73" hidden="1">{#N/A,#N/A,FALSE,"informes"}</definedName>
    <definedName name="h" localSheetId="74" hidden="1">{#N/A,#N/A,FALSE,"informes"}</definedName>
    <definedName name="h" localSheetId="75" hidden="1">{#N/A,#N/A,FALSE,"informes"}</definedName>
    <definedName name="h" localSheetId="76" hidden="1">{#N/A,#N/A,FALSE,"informes"}</definedName>
    <definedName name="h" localSheetId="78" hidden="1">{#N/A,#N/A,FALSE,"informes"}</definedName>
    <definedName name="h" localSheetId="31" hidden="1">{#N/A,#N/A,FALSE,"informes"}</definedName>
    <definedName name="h" localSheetId="8" hidden="1">{#N/A,#N/A,FALSE,"informes"}</definedName>
    <definedName name="h" localSheetId="25" hidden="1">{#N/A,#N/A,FALSE,"informes"}</definedName>
    <definedName name="h" localSheetId="27" hidden="1">{#N/A,#N/A,FALSE,"informes"}</definedName>
    <definedName name="h" localSheetId="29" hidden="1">{#N/A,#N/A,FALSE,"informes"}</definedName>
    <definedName name="h" localSheetId="40" hidden="1">{#N/A,#N/A,FALSE,"informes"}</definedName>
    <definedName name="h" localSheetId="82" hidden="1">{#N/A,#N/A,FALSE,"informes"}</definedName>
    <definedName name="h" localSheetId="30" hidden="1">{#N/A,#N/A,FALSE,"informes"}</definedName>
    <definedName name="h" localSheetId="32" hidden="1">{#N/A,#N/A,FALSE,"informes"}</definedName>
    <definedName name="h" localSheetId="33" hidden="1">{#N/A,#N/A,FALSE,"informes"}</definedName>
    <definedName name="h" localSheetId="26" hidden="1">{#N/A,#N/A,FALSE,"informes"}</definedName>
    <definedName name="h" localSheetId="28" hidden="1">{#N/A,#N/A,FALSE,"informes"}</definedName>
    <definedName name="h" localSheetId="41" hidden="1">{#N/A,#N/A,FALSE,"informes"}</definedName>
    <definedName name="h" hidden="1">{#N/A,#N/A,FALSE,"informes"}</definedName>
    <definedName name="HACER" localSheetId="31" hidden="1">{TRUE,TRUE,-2.75,-17.75,483,276.75,FALSE,TRUE,TRUE,TRUE,0,1,#N/A,4,#N/A,8.57142857142857,19.625,1,FALSE,FALSE,3,TRUE,1,FALSE,75,"Swvu.OPEF._.96.","ACwvu.OPEF._.96.",#N/A,FALSE,FALSE,1.88,0.787401575,0.39,0.6,1,"","",FALSE,FALSE,FALSE,FALSE,1,#N/A,1,1,"=R4C2:R117C13",FALSE,"Rwvu.OPEF._.96.",#N/A,FALSE,FALSE,FALSE,5,300,300,FALSE,FALSE,TRUE,TRUE,TRUE}</definedName>
    <definedName name="HACER" localSheetId="8" hidden="1">{TRUE,TRUE,-2.75,-17.75,483,276.75,FALSE,TRUE,TRUE,TRUE,0,1,#N/A,4,#N/A,8.57142857142857,19.625,1,FALSE,FALSE,3,TRUE,1,FALSE,75,"Swvu.OPEF._.96.","ACwvu.OPEF._.96.",#N/A,FALSE,FALSE,1.88,0.787401575,0.39,0.6,1,"","",FALSE,FALSE,FALSE,FALSE,1,#N/A,1,1,"=R4C2:R117C13",FALSE,"Rwvu.OPEF._.96.",#N/A,FALSE,FALSE,FALSE,5,300,300,FALSE,FALSE,TRUE,TRUE,TRUE}</definedName>
    <definedName name="HACER" localSheetId="25" hidden="1">{TRUE,TRUE,-2.75,-17.75,483,276.75,FALSE,TRUE,TRUE,TRUE,0,1,#N/A,4,#N/A,8.57142857142857,19.625,1,FALSE,FALSE,3,TRUE,1,FALSE,75,"Swvu.OPEF._.96.","ACwvu.OPEF._.96.",#N/A,FALSE,FALSE,1.88,0.787401575,0.39,0.6,1,"","",FALSE,FALSE,FALSE,FALSE,1,#N/A,1,1,"=R4C2:R117C13",FALSE,"Rwvu.OPEF._.96.",#N/A,FALSE,FALSE,FALSE,5,300,300,FALSE,FALSE,TRUE,TRUE,TRUE}</definedName>
    <definedName name="HACER" localSheetId="27" hidden="1">{TRUE,TRUE,-2.75,-17.75,483,276.75,FALSE,TRUE,TRUE,TRUE,0,1,#N/A,4,#N/A,8.57142857142857,19.625,1,FALSE,FALSE,3,TRUE,1,FALSE,75,"Swvu.OPEF._.96.","ACwvu.OPEF._.96.",#N/A,FALSE,FALSE,1.88,0.787401575,0.39,0.6,1,"","",FALSE,FALSE,FALSE,FALSE,1,#N/A,1,1,"=R4C2:R117C13",FALSE,"Rwvu.OPEF._.96.",#N/A,FALSE,FALSE,FALSE,5,300,300,FALSE,FALSE,TRUE,TRUE,TRUE}</definedName>
    <definedName name="HACER" localSheetId="29" hidden="1">{TRUE,TRUE,-2.75,-17.75,483,276.75,FALSE,TRUE,TRUE,TRUE,0,1,#N/A,4,#N/A,8.57142857142857,19.625,1,FALSE,FALSE,3,TRUE,1,FALSE,75,"Swvu.OPEF._.96.","ACwvu.OPEF._.96.",#N/A,FALSE,FALSE,1.88,0.787401575,0.39,0.6,1,"","",FALSE,FALSE,FALSE,FALSE,1,#N/A,1,1,"=R4C2:R117C13",FALSE,"Rwvu.OPEF._.96.",#N/A,FALSE,FALSE,FALSE,5,300,300,FALSE,FALSE,TRUE,TRUE,TRUE}</definedName>
    <definedName name="HACER" localSheetId="40" hidden="1">{TRUE,TRUE,-2.75,-17.75,483,276.75,FALSE,TRUE,TRUE,TRUE,0,1,#N/A,4,#N/A,8.57142857142857,19.625,1,FALSE,FALSE,3,TRUE,1,FALSE,75,"Swvu.OPEF._.96.","ACwvu.OPEF._.96.",#N/A,FALSE,FALSE,1.88,0.787401575,0.39,0.6,1,"","",FALSE,FALSE,FALSE,FALSE,1,#N/A,1,1,"=R4C2:R117C13",FALSE,"Rwvu.OPEF._.96.",#N/A,FALSE,FALSE,FALSE,5,300,300,FALSE,FALSE,TRUE,TRUE,TRUE}</definedName>
    <definedName name="HACER" localSheetId="82" hidden="1">{TRUE,TRUE,-2.75,-17.75,483,276.75,FALSE,TRUE,TRUE,TRUE,0,1,#N/A,4,#N/A,8.57142857142857,19.625,1,FALSE,FALSE,3,TRUE,1,FALSE,75,"Swvu.OPEF._.96.","ACwvu.OPEF._.96.",#N/A,FALSE,FALSE,1.88,0.787401575,0.39,0.6,1,"","",FALSE,FALSE,FALSE,FALSE,1,#N/A,1,1,"=R4C2:R117C13",FALSE,"Rwvu.OPEF._.96.",#N/A,FALSE,FALSE,FALSE,5,300,300,FALSE,FALSE,TRUE,TRUE,TRUE}</definedName>
    <definedName name="HACER" localSheetId="30" hidden="1">{TRUE,TRUE,-2.75,-17.75,483,276.75,FALSE,TRUE,TRUE,TRUE,0,1,#N/A,4,#N/A,8.57142857142857,19.625,1,FALSE,FALSE,3,TRUE,1,FALSE,75,"Swvu.OPEF._.96.","ACwvu.OPEF._.96.",#N/A,FALSE,FALSE,1.88,0.787401575,0.39,0.6,1,"","",FALSE,FALSE,FALSE,FALSE,1,#N/A,1,1,"=R4C2:R117C13",FALSE,"Rwvu.OPEF._.96.",#N/A,FALSE,FALSE,FALSE,5,300,300,FALSE,FALSE,TRUE,TRUE,TRUE}</definedName>
    <definedName name="HACER" localSheetId="32" hidden="1">{TRUE,TRUE,-2.75,-17.75,483,276.75,FALSE,TRUE,TRUE,TRUE,0,1,#N/A,4,#N/A,8.57142857142857,19.625,1,FALSE,FALSE,3,TRUE,1,FALSE,75,"Swvu.OPEF._.96.","ACwvu.OPEF._.96.",#N/A,FALSE,FALSE,1.88,0.787401575,0.39,0.6,1,"","",FALSE,FALSE,FALSE,FALSE,1,#N/A,1,1,"=R4C2:R117C13",FALSE,"Rwvu.OPEF._.96.",#N/A,FALSE,FALSE,FALSE,5,300,300,FALSE,FALSE,TRUE,TRUE,TRUE}</definedName>
    <definedName name="HACER" localSheetId="33" hidden="1">{TRUE,TRUE,-2.75,-17.75,483,276.75,FALSE,TRUE,TRUE,TRUE,0,1,#N/A,4,#N/A,8.57142857142857,19.625,1,FALSE,FALSE,3,TRUE,1,FALSE,75,"Swvu.OPEF._.96.","ACwvu.OPEF._.96.",#N/A,FALSE,FALSE,1.88,0.787401575,0.39,0.6,1,"","",FALSE,FALSE,FALSE,FALSE,1,#N/A,1,1,"=R4C2:R117C13",FALSE,"Rwvu.OPEF._.96.",#N/A,FALSE,FALSE,FALSE,5,300,300,FALSE,FALSE,TRUE,TRUE,TRUE}</definedName>
    <definedName name="HACER" localSheetId="26" hidden="1">{TRUE,TRUE,-2.75,-17.75,483,276.75,FALSE,TRUE,TRUE,TRUE,0,1,#N/A,4,#N/A,8.57142857142857,19.625,1,FALSE,FALSE,3,TRUE,1,FALSE,75,"Swvu.OPEF._.96.","ACwvu.OPEF._.96.",#N/A,FALSE,FALSE,1.88,0.787401575,0.39,0.6,1,"","",FALSE,FALSE,FALSE,FALSE,1,#N/A,1,1,"=R4C2:R117C13",FALSE,"Rwvu.OPEF._.96.",#N/A,FALSE,FALSE,FALSE,5,300,300,FALSE,FALSE,TRUE,TRUE,TRUE}</definedName>
    <definedName name="HACER" localSheetId="28" hidden="1">{TRUE,TRUE,-2.75,-17.75,483,276.75,FALSE,TRUE,TRUE,TRUE,0,1,#N/A,4,#N/A,8.57142857142857,19.625,1,FALSE,FALSE,3,TRUE,1,FALSE,75,"Swvu.OPEF._.96.","ACwvu.OPEF._.96.",#N/A,FALSE,FALSE,1.88,0.787401575,0.39,0.6,1,"","",FALSE,FALSE,FALSE,FALSE,1,#N/A,1,1,"=R4C2:R117C13",FALSE,"Rwvu.OPEF._.96.",#N/A,FALSE,FALSE,FALSE,5,300,300,FALSE,FALSE,TRUE,TRUE,TRUE}</definedName>
    <definedName name="HACER" localSheetId="41" hidden="1">{TRUE,TRUE,-2.75,-17.75,483,276.75,FALSE,TRUE,TRUE,TRUE,0,1,#N/A,4,#N/A,8.57142857142857,19.625,1,FALSE,FALSE,3,TRUE,1,FALSE,75,"Swvu.OPEF._.96.","ACwvu.OPEF._.96.",#N/A,FALSE,FALSE,1.88,0.787401575,0.39,0.6,1,"","",FALSE,FALSE,FALSE,FALSE,1,#N/A,1,1,"=R4C2:R117C13",FALSE,"Rwvu.OPEF._.96.",#N/A,FALSE,FALSE,FALSE,5,300,300,FALSE,FALSE,TRUE,TRUE,TRUE}</definedName>
    <definedName name="HACER" hidden="1">{TRUE,TRUE,-2.75,-17.75,483,276.75,FALSE,TRUE,TRUE,TRUE,0,1,#N/A,4,#N/A,8.57142857142857,19.625,1,FALSE,FALSE,3,TRUE,1,FALSE,75,"Swvu.OPEF._.96.","ACwvu.OPEF._.96.",#N/A,FALSE,FALSE,1.88,0.787401575,0.39,0.6,1,"","",FALSE,FALSE,FALSE,FALSE,1,#N/A,1,1,"=R4C2:R117C13",FALSE,"Rwvu.OPEF._.96.",#N/A,FALSE,FALSE,FALSE,5,300,300,FALSE,FALSE,TRUE,TRUE,TRUE}</definedName>
    <definedName name="HACIENDA" localSheetId="41">#REF!</definedName>
    <definedName name="HACIENDA">#REF!</definedName>
    <definedName name="hda" localSheetId="41">#REF!</definedName>
    <definedName name="hda">#REF!</definedName>
    <definedName name="hdtya547i76riei" localSheetId="49" hidden="1">{"PAGOS DOLARES",#N/A,FALSE,"informes"}</definedName>
    <definedName name="hdtya547i76riei" localSheetId="50" hidden="1">{"PAGOS DOLARES",#N/A,FALSE,"informes"}</definedName>
    <definedName name="hdtya547i76riei" localSheetId="51" hidden="1">{"PAGOS DOLARES",#N/A,FALSE,"informes"}</definedName>
    <definedName name="hdtya547i76riei" localSheetId="52" hidden="1">{"PAGOS DOLARES",#N/A,FALSE,"informes"}</definedName>
    <definedName name="hdtya547i76riei" localSheetId="53" hidden="1">{"PAGOS DOLARES",#N/A,FALSE,"informes"}</definedName>
    <definedName name="hdtya547i76riei" localSheetId="54" hidden="1">{"PAGOS DOLARES",#N/A,FALSE,"informes"}</definedName>
    <definedName name="hdtya547i76riei" localSheetId="56" hidden="1">{"PAGOS DOLARES",#N/A,FALSE,"informes"}</definedName>
    <definedName name="hdtya547i76riei" localSheetId="72" hidden="1">{"PAGOS DOLARES",#N/A,FALSE,"informes"}</definedName>
    <definedName name="hdtya547i76riei" localSheetId="73" hidden="1">{"PAGOS DOLARES",#N/A,FALSE,"informes"}</definedName>
    <definedName name="hdtya547i76riei" localSheetId="74" hidden="1">{"PAGOS DOLARES",#N/A,FALSE,"informes"}</definedName>
    <definedName name="hdtya547i76riei" localSheetId="75" hidden="1">{"PAGOS DOLARES",#N/A,FALSE,"informes"}</definedName>
    <definedName name="hdtya547i76riei" localSheetId="76" hidden="1">{"PAGOS DOLARES",#N/A,FALSE,"informes"}</definedName>
    <definedName name="hdtya547i76riei" localSheetId="78" hidden="1">{"PAGOS DOLARES",#N/A,FALSE,"informes"}</definedName>
    <definedName name="hdtya547i76riei" localSheetId="31" hidden="1">{"PAGOS DOLARES",#N/A,FALSE,"informes"}</definedName>
    <definedName name="hdtya547i76riei" localSheetId="8" hidden="1">{"PAGOS DOLARES",#N/A,FALSE,"informes"}</definedName>
    <definedName name="hdtya547i76riei" localSheetId="25" hidden="1">{"PAGOS DOLARES",#N/A,FALSE,"informes"}</definedName>
    <definedName name="hdtya547i76riei" localSheetId="27" hidden="1">{"PAGOS DOLARES",#N/A,FALSE,"informes"}</definedName>
    <definedName name="hdtya547i76riei" localSheetId="29" hidden="1">{"PAGOS DOLARES",#N/A,FALSE,"informes"}</definedName>
    <definedName name="hdtya547i76riei" localSheetId="40" hidden="1">{"PAGOS DOLARES",#N/A,FALSE,"informes"}</definedName>
    <definedName name="hdtya547i76riei" localSheetId="82" hidden="1">{"PAGOS DOLARES",#N/A,FALSE,"informes"}</definedName>
    <definedName name="hdtya547i76riei" localSheetId="30" hidden="1">{"PAGOS DOLARES",#N/A,FALSE,"informes"}</definedName>
    <definedName name="hdtya547i76riei" localSheetId="32" hidden="1">{"PAGOS DOLARES",#N/A,FALSE,"informes"}</definedName>
    <definedName name="hdtya547i76riei" localSheetId="33" hidden="1">{"PAGOS DOLARES",#N/A,FALSE,"informes"}</definedName>
    <definedName name="hdtya547i76riei" localSheetId="26" hidden="1">{"PAGOS DOLARES",#N/A,FALSE,"informes"}</definedName>
    <definedName name="hdtya547i76riei" localSheetId="28" hidden="1">{"PAGOS DOLARES",#N/A,FALSE,"informes"}</definedName>
    <definedName name="hdtya547i76riei" localSheetId="41" hidden="1">{"PAGOS DOLARES",#N/A,FALSE,"informes"}</definedName>
    <definedName name="hdtya547i76riei" hidden="1">{"PAGOS DOLARES",#N/A,FALSE,"informes"}</definedName>
    <definedName name="hfdha" localSheetId="49" hidden="1">{"INGRESOS DOLARES",#N/A,FALSE,"informes"}</definedName>
    <definedName name="hfdha" localSheetId="50" hidden="1">{"INGRESOS DOLARES",#N/A,FALSE,"informes"}</definedName>
    <definedName name="hfdha" localSheetId="51" hidden="1">{"INGRESOS DOLARES",#N/A,FALSE,"informes"}</definedName>
    <definedName name="hfdha" localSheetId="52" hidden="1">{"INGRESOS DOLARES",#N/A,FALSE,"informes"}</definedName>
    <definedName name="hfdha" localSheetId="53" hidden="1">{"INGRESOS DOLARES",#N/A,FALSE,"informes"}</definedName>
    <definedName name="hfdha" localSheetId="54" hidden="1">{"INGRESOS DOLARES",#N/A,FALSE,"informes"}</definedName>
    <definedName name="hfdha" localSheetId="56" hidden="1">{"INGRESOS DOLARES",#N/A,FALSE,"informes"}</definedName>
    <definedName name="hfdha" localSheetId="72" hidden="1">{"INGRESOS DOLARES",#N/A,FALSE,"informes"}</definedName>
    <definedName name="hfdha" localSheetId="73" hidden="1">{"INGRESOS DOLARES",#N/A,FALSE,"informes"}</definedName>
    <definedName name="hfdha" localSheetId="74" hidden="1">{"INGRESOS DOLARES",#N/A,FALSE,"informes"}</definedName>
    <definedName name="hfdha" localSheetId="75" hidden="1">{"INGRESOS DOLARES",#N/A,FALSE,"informes"}</definedName>
    <definedName name="hfdha" localSheetId="76" hidden="1">{"INGRESOS DOLARES",#N/A,FALSE,"informes"}</definedName>
    <definedName name="hfdha" localSheetId="78" hidden="1">{"INGRESOS DOLARES",#N/A,FALSE,"informes"}</definedName>
    <definedName name="hfdha" localSheetId="31" hidden="1">{"INGRESOS DOLARES",#N/A,FALSE,"informes"}</definedName>
    <definedName name="hfdha" localSheetId="8" hidden="1">{"INGRESOS DOLARES",#N/A,FALSE,"informes"}</definedName>
    <definedName name="hfdha" localSheetId="25" hidden="1">{"INGRESOS DOLARES",#N/A,FALSE,"informes"}</definedName>
    <definedName name="hfdha" localSheetId="27" hidden="1">{"INGRESOS DOLARES",#N/A,FALSE,"informes"}</definedName>
    <definedName name="hfdha" localSheetId="29" hidden="1">{"INGRESOS DOLARES",#N/A,FALSE,"informes"}</definedName>
    <definedName name="hfdha" localSheetId="40" hidden="1">{"INGRESOS DOLARES",#N/A,FALSE,"informes"}</definedName>
    <definedName name="hfdha" localSheetId="82" hidden="1">{"INGRESOS DOLARES",#N/A,FALSE,"informes"}</definedName>
    <definedName name="hfdha" localSheetId="30" hidden="1">{"INGRESOS DOLARES",#N/A,FALSE,"informes"}</definedName>
    <definedName name="hfdha" localSheetId="32" hidden="1">{"INGRESOS DOLARES",#N/A,FALSE,"informes"}</definedName>
    <definedName name="hfdha" localSheetId="33" hidden="1">{"INGRESOS DOLARES",#N/A,FALSE,"informes"}</definedName>
    <definedName name="hfdha" localSheetId="26" hidden="1">{"INGRESOS DOLARES",#N/A,FALSE,"informes"}</definedName>
    <definedName name="hfdha" localSheetId="28" hidden="1">{"INGRESOS DOLARES",#N/A,FALSE,"informes"}</definedName>
    <definedName name="hfdha" localSheetId="41" hidden="1">{"INGRESOS DOLARES",#N/A,FALSE,"informes"}</definedName>
    <definedName name="hfdha" hidden="1">{"INGRESOS DOLARES",#N/A,FALSE,"informes"}</definedName>
    <definedName name="hfhfg" localSheetId="8" hidden="1">{"'1999'!$A$1:$F$66"}</definedName>
    <definedName name="hfhfg" localSheetId="82" hidden="1">{"'1999'!$A$1:$F$66"}</definedName>
    <definedName name="hfhfg" localSheetId="41" hidden="1">{"'1999'!$A$1:$F$66"}</definedName>
    <definedName name="hfhfg" hidden="1">{"'1999'!$A$1:$F$66"}</definedName>
    <definedName name="hgddhff" localSheetId="8" hidden="1">{"'1999'!$A$1:$F$66"}</definedName>
    <definedName name="hgddhff" localSheetId="82" hidden="1">{"'1999'!$A$1:$F$66"}</definedName>
    <definedName name="hgddhff" localSheetId="41" hidden="1">{"'1999'!$A$1:$F$66"}</definedName>
    <definedName name="hgddhff" hidden="1">{"'1999'!$A$1:$F$66"}</definedName>
    <definedName name="hghgfdfr" localSheetId="8" hidden="1">{"'1999'!$A$1:$F$66"}</definedName>
    <definedName name="hghgfdfr" localSheetId="82" hidden="1">{"'1999'!$A$1:$F$66"}</definedName>
    <definedName name="hghgfdfr" localSheetId="41" hidden="1">{"'1999'!$A$1:$F$66"}</definedName>
    <definedName name="hghgfdfr" hidden="1">{"'1999'!$A$1:$F$66"}</definedName>
    <definedName name="hh" localSheetId="49" hidden="1">{#N/A,#N/A,FALSE,"informes"}</definedName>
    <definedName name="hh" localSheetId="50" hidden="1">{#N/A,#N/A,FALSE,"informes"}</definedName>
    <definedName name="hh" localSheetId="51" hidden="1">{#N/A,#N/A,FALSE,"informes"}</definedName>
    <definedName name="hh" localSheetId="52" hidden="1">{#N/A,#N/A,FALSE,"informes"}</definedName>
    <definedName name="hh" localSheetId="53" hidden="1">{#N/A,#N/A,FALSE,"informes"}</definedName>
    <definedName name="hh" localSheetId="54" hidden="1">{#N/A,#N/A,FALSE,"informes"}</definedName>
    <definedName name="hh" localSheetId="56" hidden="1">{#N/A,#N/A,FALSE,"informes"}</definedName>
    <definedName name="hh" localSheetId="72" hidden="1">{#N/A,#N/A,FALSE,"informes"}</definedName>
    <definedName name="hh" localSheetId="73" hidden="1">{#N/A,#N/A,FALSE,"informes"}</definedName>
    <definedName name="hh" localSheetId="74" hidden="1">{#N/A,#N/A,FALSE,"informes"}</definedName>
    <definedName name="hh" localSheetId="75" hidden="1">{#N/A,#N/A,FALSE,"informes"}</definedName>
    <definedName name="hh" localSheetId="76" hidden="1">{#N/A,#N/A,FALSE,"informes"}</definedName>
    <definedName name="hh" localSheetId="78" hidden="1">{#N/A,#N/A,FALSE,"informes"}</definedName>
    <definedName name="hh" localSheetId="31" hidden="1">{#N/A,#N/A,FALSE,"informes"}</definedName>
    <definedName name="hh" localSheetId="8" hidden="1">{#N/A,#N/A,FALSE,"informes"}</definedName>
    <definedName name="hh" localSheetId="25" hidden="1">{#N/A,#N/A,FALSE,"informes"}</definedName>
    <definedName name="hh" localSheetId="27" hidden="1">{#N/A,#N/A,FALSE,"informes"}</definedName>
    <definedName name="hh" localSheetId="29" hidden="1">{#N/A,#N/A,FALSE,"informes"}</definedName>
    <definedName name="hh" localSheetId="40" hidden="1">{#N/A,#N/A,FALSE,"informes"}</definedName>
    <definedName name="hh" localSheetId="82" hidden="1">{#N/A,#N/A,FALSE,"informes"}</definedName>
    <definedName name="hh" localSheetId="30" hidden="1">{#N/A,#N/A,FALSE,"informes"}</definedName>
    <definedName name="hh" localSheetId="32" hidden="1">{#N/A,#N/A,FALSE,"informes"}</definedName>
    <definedName name="hh" localSheetId="33" hidden="1">{#N/A,#N/A,FALSE,"informes"}</definedName>
    <definedName name="hh" localSheetId="26" hidden="1">{#N/A,#N/A,FALSE,"informes"}</definedName>
    <definedName name="hh" localSheetId="28" hidden="1">{#N/A,#N/A,FALSE,"informes"}</definedName>
    <definedName name="hh" localSheetId="41" hidden="1">{#N/A,#N/A,FALSE,"informes"}</definedName>
    <definedName name="hh" hidden="1">{#N/A,#N/A,FALSE,"informes"}</definedName>
    <definedName name="hhh" localSheetId="31" hidden="1">{"empresa",#N/A,FALSE,"xEMPRESA"}</definedName>
    <definedName name="hhh" localSheetId="8" hidden="1">{"empresa",#N/A,FALSE,"xEMPRESA"}</definedName>
    <definedName name="hhh" localSheetId="25" hidden="1">{"empresa",#N/A,FALSE,"xEMPRESA"}</definedName>
    <definedName name="hhh" localSheetId="27" hidden="1">{"empresa",#N/A,FALSE,"xEMPRESA"}</definedName>
    <definedName name="hhh" localSheetId="29" hidden="1">{"empresa",#N/A,FALSE,"xEMPRESA"}</definedName>
    <definedName name="hhh" localSheetId="40" hidden="1">{"empresa",#N/A,FALSE,"xEMPRESA"}</definedName>
    <definedName name="hhh" localSheetId="82" hidden="1">{"empresa",#N/A,FALSE,"xEMPRESA"}</definedName>
    <definedName name="hhh" localSheetId="30" hidden="1">{"empresa",#N/A,FALSE,"xEMPRESA"}</definedName>
    <definedName name="hhh" localSheetId="32" hidden="1">{"empresa",#N/A,FALSE,"xEMPRESA"}</definedName>
    <definedName name="hhh" localSheetId="33" hidden="1">{"empresa",#N/A,FALSE,"xEMPRESA"}</definedName>
    <definedName name="hhh" localSheetId="26" hidden="1">{"empresa",#N/A,FALSE,"xEMPRESA"}</definedName>
    <definedName name="hhh" localSheetId="28" hidden="1">{"empresa",#N/A,FALSE,"xEMPRESA"}</definedName>
    <definedName name="hhh" localSheetId="41" hidden="1">{"empresa",#N/A,FALSE,"xEMPRESA"}</definedName>
    <definedName name="hhh" hidden="1">{"empresa",#N/A,FALSE,"xEMPRESA"}</definedName>
    <definedName name="hhhh" localSheetId="3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hhh" localSheetId="8"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hhh" localSheetId="2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hhh" localSheetId="27"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hhh" localSheetId="29"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hhh" localSheetId="4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hhh" localSheetId="8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hhh" localSheetId="3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hhh" localSheetId="3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hhh" localSheetId="33"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hhh" localSheetId="26"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hhh" localSheetId="28"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hhh" localSheetId="4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hhh"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hhhhhh" localSheetId="40">#REF!</definedName>
    <definedName name="hhhhhhh" localSheetId="41">#REF!</definedName>
    <definedName name="hhhhhhh">#REF!</definedName>
    <definedName name="hhj" localSheetId="49">#REF!</definedName>
    <definedName name="hhj" localSheetId="40">#REF!</definedName>
    <definedName name="hhj" localSheetId="41">#REF!</definedName>
    <definedName name="hhj">#REF!</definedName>
    <definedName name="hjhjh" localSheetId="31" hidden="1">{TRUE,TRUE,-2.75,-17.75,483,276.75,FALSE,TRUE,TRUE,TRUE,0,3,15,1,110,11,8,4,TRUE,TRUE,3,TRUE,1,TRUE,75,"Swvu.EneFeb.","ACwvu.EneFeb.",#N/A,FALSE,FALSE,1.24,0.787401575,0.74,0.984251969,1,"","",FALSE,FALSE,FALSE,FALSE,1,#N/A,1,1,#DIV/0!,FALSE,"Rwvu.EneFeb.","Cwvu.EneFeb.",FALSE,FALSE,FALSE,1,300,300,FALSE,FALSE,TRUE,TRUE,TRUE}</definedName>
    <definedName name="hjhjh" localSheetId="8" hidden="1">{TRUE,TRUE,-2.75,-17.75,483,276.75,FALSE,TRUE,TRUE,TRUE,0,3,15,1,110,11,8,4,TRUE,TRUE,3,TRUE,1,TRUE,75,"Swvu.EneFeb.","ACwvu.EneFeb.",#N/A,FALSE,FALSE,1.24,0.787401575,0.74,0.984251969,1,"","",FALSE,FALSE,FALSE,FALSE,1,#N/A,1,1,#DIV/0!,FALSE,"Rwvu.EneFeb.","Cwvu.EneFeb.",FALSE,FALSE,FALSE,1,300,300,FALSE,FALSE,TRUE,TRUE,TRUE}</definedName>
    <definedName name="hjhjh" localSheetId="25" hidden="1">{TRUE,TRUE,-2.75,-17.75,483,276.75,FALSE,TRUE,TRUE,TRUE,0,3,15,1,110,11,8,4,TRUE,TRUE,3,TRUE,1,TRUE,75,"Swvu.EneFeb.","ACwvu.EneFeb.",#N/A,FALSE,FALSE,1.24,0.787401575,0.74,0.984251969,1,"","",FALSE,FALSE,FALSE,FALSE,1,#N/A,1,1,#DIV/0!,FALSE,"Rwvu.EneFeb.","Cwvu.EneFeb.",FALSE,FALSE,FALSE,1,300,300,FALSE,FALSE,TRUE,TRUE,TRUE}</definedName>
    <definedName name="hjhjh" localSheetId="27" hidden="1">{TRUE,TRUE,-2.75,-17.75,483,276.75,FALSE,TRUE,TRUE,TRUE,0,3,15,1,110,11,8,4,TRUE,TRUE,3,TRUE,1,TRUE,75,"Swvu.EneFeb.","ACwvu.EneFeb.",#N/A,FALSE,FALSE,1.24,0.787401575,0.74,0.984251969,1,"","",FALSE,FALSE,FALSE,FALSE,1,#N/A,1,1,#DIV/0!,FALSE,"Rwvu.EneFeb.","Cwvu.EneFeb.",FALSE,FALSE,FALSE,1,300,300,FALSE,FALSE,TRUE,TRUE,TRUE}</definedName>
    <definedName name="hjhjh" localSheetId="29" hidden="1">{TRUE,TRUE,-2.75,-17.75,483,276.75,FALSE,TRUE,TRUE,TRUE,0,3,15,1,110,11,8,4,TRUE,TRUE,3,TRUE,1,TRUE,75,"Swvu.EneFeb.","ACwvu.EneFeb.",#N/A,FALSE,FALSE,1.24,0.787401575,0.74,0.984251969,1,"","",FALSE,FALSE,FALSE,FALSE,1,#N/A,1,1,#DIV/0!,FALSE,"Rwvu.EneFeb.","Cwvu.EneFeb.",FALSE,FALSE,FALSE,1,300,300,FALSE,FALSE,TRUE,TRUE,TRUE}</definedName>
    <definedName name="hjhjh" localSheetId="40" hidden="1">{TRUE,TRUE,-2.75,-17.75,483,276.75,FALSE,TRUE,TRUE,TRUE,0,3,15,1,110,11,8,4,TRUE,TRUE,3,TRUE,1,TRUE,75,"Swvu.EneFeb.","ACwvu.EneFeb.",#N/A,FALSE,FALSE,1.24,0.787401575,0.74,0.984251969,1,"","",FALSE,FALSE,FALSE,FALSE,1,#N/A,1,1,#DIV/0!,FALSE,"Rwvu.EneFeb.","Cwvu.EneFeb.",FALSE,FALSE,FALSE,1,300,300,FALSE,FALSE,TRUE,TRUE,TRUE}</definedName>
    <definedName name="hjhjh" localSheetId="82" hidden="1">{TRUE,TRUE,-2.75,-17.75,483,276.75,FALSE,TRUE,TRUE,TRUE,0,3,15,1,110,11,8,4,TRUE,TRUE,3,TRUE,1,TRUE,75,"Swvu.EneFeb.","ACwvu.EneFeb.",#N/A,FALSE,FALSE,1.24,0.787401575,0.74,0.984251969,1,"","",FALSE,FALSE,FALSE,FALSE,1,#N/A,1,1,#DIV/0!,FALSE,"Rwvu.EneFeb.","Cwvu.EneFeb.",FALSE,FALSE,FALSE,1,300,300,FALSE,FALSE,TRUE,TRUE,TRUE}</definedName>
    <definedName name="hjhjh" localSheetId="30" hidden="1">{TRUE,TRUE,-2.75,-17.75,483,276.75,FALSE,TRUE,TRUE,TRUE,0,3,15,1,110,11,8,4,TRUE,TRUE,3,TRUE,1,TRUE,75,"Swvu.EneFeb.","ACwvu.EneFeb.",#N/A,FALSE,FALSE,1.24,0.787401575,0.74,0.984251969,1,"","",FALSE,FALSE,FALSE,FALSE,1,#N/A,1,1,#DIV/0!,FALSE,"Rwvu.EneFeb.","Cwvu.EneFeb.",FALSE,FALSE,FALSE,1,300,300,FALSE,FALSE,TRUE,TRUE,TRUE}</definedName>
    <definedName name="hjhjh" localSheetId="32" hidden="1">{TRUE,TRUE,-2.75,-17.75,483,276.75,FALSE,TRUE,TRUE,TRUE,0,3,15,1,110,11,8,4,TRUE,TRUE,3,TRUE,1,TRUE,75,"Swvu.EneFeb.","ACwvu.EneFeb.",#N/A,FALSE,FALSE,1.24,0.787401575,0.74,0.984251969,1,"","",FALSE,FALSE,FALSE,FALSE,1,#N/A,1,1,#DIV/0!,FALSE,"Rwvu.EneFeb.","Cwvu.EneFeb.",FALSE,FALSE,FALSE,1,300,300,FALSE,FALSE,TRUE,TRUE,TRUE}</definedName>
    <definedName name="hjhjh" localSheetId="33" hidden="1">{TRUE,TRUE,-2.75,-17.75,483,276.75,FALSE,TRUE,TRUE,TRUE,0,3,15,1,110,11,8,4,TRUE,TRUE,3,TRUE,1,TRUE,75,"Swvu.EneFeb.","ACwvu.EneFeb.",#N/A,FALSE,FALSE,1.24,0.787401575,0.74,0.984251969,1,"","",FALSE,FALSE,FALSE,FALSE,1,#N/A,1,1,#DIV/0!,FALSE,"Rwvu.EneFeb.","Cwvu.EneFeb.",FALSE,FALSE,FALSE,1,300,300,FALSE,FALSE,TRUE,TRUE,TRUE}</definedName>
    <definedName name="hjhjh" localSheetId="26" hidden="1">{TRUE,TRUE,-2.75,-17.75,483,276.75,FALSE,TRUE,TRUE,TRUE,0,3,15,1,110,11,8,4,TRUE,TRUE,3,TRUE,1,TRUE,75,"Swvu.EneFeb.","ACwvu.EneFeb.",#N/A,FALSE,FALSE,1.24,0.787401575,0.74,0.984251969,1,"","",FALSE,FALSE,FALSE,FALSE,1,#N/A,1,1,#DIV/0!,FALSE,"Rwvu.EneFeb.","Cwvu.EneFeb.",FALSE,FALSE,FALSE,1,300,300,FALSE,FALSE,TRUE,TRUE,TRUE}</definedName>
    <definedName name="hjhjh" localSheetId="28" hidden="1">{TRUE,TRUE,-2.75,-17.75,483,276.75,FALSE,TRUE,TRUE,TRUE,0,3,15,1,110,11,8,4,TRUE,TRUE,3,TRUE,1,TRUE,75,"Swvu.EneFeb.","ACwvu.EneFeb.",#N/A,FALSE,FALSE,1.24,0.787401575,0.74,0.984251969,1,"","",FALSE,FALSE,FALSE,FALSE,1,#N/A,1,1,#DIV/0!,FALSE,"Rwvu.EneFeb.","Cwvu.EneFeb.",FALSE,FALSE,FALSE,1,300,300,FALSE,FALSE,TRUE,TRUE,TRUE}</definedName>
    <definedName name="hjhjh" localSheetId="41" hidden="1">{TRUE,TRUE,-2.75,-17.75,483,276.75,FALSE,TRUE,TRUE,TRUE,0,3,15,1,110,11,8,4,TRUE,TRUE,3,TRUE,1,TRUE,75,"Swvu.EneFeb.","ACwvu.EneFeb.",#N/A,FALSE,FALSE,1.24,0.787401575,0.74,0.984251969,1,"","",FALSE,FALSE,FALSE,FALSE,1,#N/A,1,1,#DIV/0!,FALSE,"Rwvu.EneFeb.","Cwvu.EneFeb.",FALSE,FALSE,FALSE,1,300,300,FALSE,FALSE,TRUE,TRUE,TRUE}</definedName>
    <definedName name="hjhjh" hidden="1">{TRUE,TRUE,-2.75,-17.75,483,276.75,FALSE,TRUE,TRUE,TRUE,0,3,15,1,110,11,8,4,TRUE,TRUE,3,TRUE,1,TRUE,75,"Swvu.EneFeb.","ACwvu.EneFeb.",#N/A,FALSE,FALSE,1.24,0.787401575,0.74,0.984251969,1,"","",FALSE,FALSE,FALSE,FALSE,1,#N/A,1,1,#DIV/0!,FALSE,"Rwvu.EneFeb.","Cwvu.EneFeb.",FALSE,FALSE,FALSE,1,300,300,FALSE,FALSE,TRUE,TRUE,TRUE}</definedName>
    <definedName name="HJHJHJHJ" localSheetId="3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JHJHJHJ" localSheetId="8"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JHJHJHJ" localSheetId="2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JHJHJHJ" localSheetId="27"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JHJHJHJ" localSheetId="29"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JHJHJHJ" localSheetId="4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JHJHJHJ" localSheetId="8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JHJHJHJ" localSheetId="3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JHJHJHJ" localSheetId="3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JHJHJHJ" localSheetId="33"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JHJHJHJ" localSheetId="26"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JHJHJHJ" localSheetId="28"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JHJHJHJ" localSheetId="4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JHJHJHJ"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jzr" localSheetId="49" hidden="1">{#N/A,#N/A,FALSE,"informes"}</definedName>
    <definedName name="hjzr" localSheetId="50" hidden="1">{#N/A,#N/A,FALSE,"informes"}</definedName>
    <definedName name="hjzr" localSheetId="51" hidden="1">{#N/A,#N/A,FALSE,"informes"}</definedName>
    <definedName name="hjzr" localSheetId="52" hidden="1">{#N/A,#N/A,FALSE,"informes"}</definedName>
    <definedName name="hjzr" localSheetId="53" hidden="1">{#N/A,#N/A,FALSE,"informes"}</definedName>
    <definedName name="hjzr" localSheetId="54" hidden="1">{#N/A,#N/A,FALSE,"informes"}</definedName>
    <definedName name="hjzr" localSheetId="56" hidden="1">{#N/A,#N/A,FALSE,"informes"}</definedName>
    <definedName name="hjzr" localSheetId="72" hidden="1">{#N/A,#N/A,FALSE,"informes"}</definedName>
    <definedName name="hjzr" localSheetId="73" hidden="1">{#N/A,#N/A,FALSE,"informes"}</definedName>
    <definedName name="hjzr" localSheetId="74" hidden="1">{#N/A,#N/A,FALSE,"informes"}</definedName>
    <definedName name="hjzr" localSheetId="75" hidden="1">{#N/A,#N/A,FALSE,"informes"}</definedName>
    <definedName name="hjzr" localSheetId="76" hidden="1">{#N/A,#N/A,FALSE,"informes"}</definedName>
    <definedName name="hjzr" localSheetId="78" hidden="1">{#N/A,#N/A,FALSE,"informes"}</definedName>
    <definedName name="hjzr" localSheetId="31" hidden="1">{#N/A,#N/A,FALSE,"informes"}</definedName>
    <definedName name="hjzr" localSheetId="8" hidden="1">{#N/A,#N/A,FALSE,"informes"}</definedName>
    <definedName name="hjzr" localSheetId="25" hidden="1">{#N/A,#N/A,FALSE,"informes"}</definedName>
    <definedName name="hjzr" localSheetId="27" hidden="1">{#N/A,#N/A,FALSE,"informes"}</definedName>
    <definedName name="hjzr" localSheetId="29" hidden="1">{#N/A,#N/A,FALSE,"informes"}</definedName>
    <definedName name="hjzr" localSheetId="40" hidden="1">{#N/A,#N/A,FALSE,"informes"}</definedName>
    <definedName name="hjzr" localSheetId="82" hidden="1">{#N/A,#N/A,FALSE,"informes"}</definedName>
    <definedName name="hjzr" localSheetId="30" hidden="1">{#N/A,#N/A,FALSE,"informes"}</definedName>
    <definedName name="hjzr" localSheetId="32" hidden="1">{#N/A,#N/A,FALSE,"informes"}</definedName>
    <definedName name="hjzr" localSheetId="33" hidden="1">{#N/A,#N/A,FALSE,"informes"}</definedName>
    <definedName name="hjzr" localSheetId="26" hidden="1">{#N/A,#N/A,FALSE,"informes"}</definedName>
    <definedName name="hjzr" localSheetId="28" hidden="1">{#N/A,#N/A,FALSE,"informes"}</definedName>
    <definedName name="hjzr" localSheetId="41" hidden="1">{#N/A,#N/A,FALSE,"informes"}</definedName>
    <definedName name="hjzr" hidden="1">{#N/A,#N/A,FALSE,"informes"}</definedName>
    <definedName name="hkmzlnmobznozdkgnodzo" localSheetId="49" hidden="1">{#N/A,#N/A,FALSE,"informes"}</definedName>
    <definedName name="hkmzlnmobznozdkgnodzo" localSheetId="50" hidden="1">{#N/A,#N/A,FALSE,"informes"}</definedName>
    <definedName name="hkmzlnmobznozdkgnodzo" localSheetId="51" hidden="1">{#N/A,#N/A,FALSE,"informes"}</definedName>
    <definedName name="hkmzlnmobznozdkgnodzo" localSheetId="52" hidden="1">{#N/A,#N/A,FALSE,"informes"}</definedName>
    <definedName name="hkmzlnmobznozdkgnodzo" localSheetId="53" hidden="1">{#N/A,#N/A,FALSE,"informes"}</definedName>
    <definedName name="hkmzlnmobznozdkgnodzo" localSheetId="54" hidden="1">{#N/A,#N/A,FALSE,"informes"}</definedName>
    <definedName name="hkmzlnmobznozdkgnodzo" localSheetId="56" hidden="1">{#N/A,#N/A,FALSE,"informes"}</definedName>
    <definedName name="hkmzlnmobznozdkgnodzo" localSheetId="72" hidden="1">{#N/A,#N/A,FALSE,"informes"}</definedName>
    <definedName name="hkmzlnmobznozdkgnodzo" localSheetId="73" hidden="1">{#N/A,#N/A,FALSE,"informes"}</definedName>
    <definedName name="hkmzlnmobznozdkgnodzo" localSheetId="74" hidden="1">{#N/A,#N/A,FALSE,"informes"}</definedName>
    <definedName name="hkmzlnmobznozdkgnodzo" localSheetId="75" hidden="1">{#N/A,#N/A,FALSE,"informes"}</definedName>
    <definedName name="hkmzlnmobznozdkgnodzo" localSheetId="76" hidden="1">{#N/A,#N/A,FALSE,"informes"}</definedName>
    <definedName name="hkmzlnmobznozdkgnodzo" localSheetId="78" hidden="1">{#N/A,#N/A,FALSE,"informes"}</definedName>
    <definedName name="hkmzlnmobznozdkgnodzo" localSheetId="31" hidden="1">{#N/A,#N/A,FALSE,"informes"}</definedName>
    <definedName name="hkmzlnmobznozdkgnodzo" localSheetId="8" hidden="1">{#N/A,#N/A,FALSE,"informes"}</definedName>
    <definedName name="hkmzlnmobznozdkgnodzo" localSheetId="25" hidden="1">{#N/A,#N/A,FALSE,"informes"}</definedName>
    <definedName name="hkmzlnmobznozdkgnodzo" localSheetId="27" hidden="1">{#N/A,#N/A,FALSE,"informes"}</definedName>
    <definedName name="hkmzlnmobznozdkgnodzo" localSheetId="29" hidden="1">{#N/A,#N/A,FALSE,"informes"}</definedName>
    <definedName name="hkmzlnmobznozdkgnodzo" localSheetId="40" hidden="1">{#N/A,#N/A,FALSE,"informes"}</definedName>
    <definedName name="hkmzlnmobznozdkgnodzo" localSheetId="82" hidden="1">{#N/A,#N/A,FALSE,"informes"}</definedName>
    <definedName name="hkmzlnmobznozdkgnodzo" localSheetId="30" hidden="1">{#N/A,#N/A,FALSE,"informes"}</definedName>
    <definedName name="hkmzlnmobznozdkgnodzo" localSheetId="32" hidden="1">{#N/A,#N/A,FALSE,"informes"}</definedName>
    <definedName name="hkmzlnmobznozdkgnodzo" localSheetId="33" hidden="1">{#N/A,#N/A,FALSE,"informes"}</definedName>
    <definedName name="hkmzlnmobznozdkgnodzo" localSheetId="26" hidden="1">{#N/A,#N/A,FALSE,"informes"}</definedName>
    <definedName name="hkmzlnmobznozdkgnodzo" localSheetId="28" hidden="1">{#N/A,#N/A,FALSE,"informes"}</definedName>
    <definedName name="hkmzlnmobznozdkgnodzo" localSheetId="41" hidden="1">{#N/A,#N/A,FALSE,"informes"}</definedName>
    <definedName name="hkmzlnmobznozdkgnodzo" hidden="1">{#N/A,#N/A,FALSE,"informes"}</definedName>
    <definedName name="hmj" localSheetId="49" hidden="1">{#N/A,#N/A,FALSE,"informes"}</definedName>
    <definedName name="hmj" localSheetId="50" hidden="1">{#N/A,#N/A,FALSE,"informes"}</definedName>
    <definedName name="hmj" localSheetId="51" hidden="1">{#N/A,#N/A,FALSE,"informes"}</definedName>
    <definedName name="hmj" localSheetId="52" hidden="1">{#N/A,#N/A,FALSE,"informes"}</definedName>
    <definedName name="hmj" localSheetId="53" hidden="1">{#N/A,#N/A,FALSE,"informes"}</definedName>
    <definedName name="hmj" localSheetId="54" hidden="1">{#N/A,#N/A,FALSE,"informes"}</definedName>
    <definedName name="hmj" localSheetId="56" hidden="1">{#N/A,#N/A,FALSE,"informes"}</definedName>
    <definedName name="hmj" localSheetId="72" hidden="1">{#N/A,#N/A,FALSE,"informes"}</definedName>
    <definedName name="hmj" localSheetId="73" hidden="1">{#N/A,#N/A,FALSE,"informes"}</definedName>
    <definedName name="hmj" localSheetId="74" hidden="1">{#N/A,#N/A,FALSE,"informes"}</definedName>
    <definedName name="hmj" localSheetId="75" hidden="1">{#N/A,#N/A,FALSE,"informes"}</definedName>
    <definedName name="hmj" localSheetId="76" hidden="1">{#N/A,#N/A,FALSE,"informes"}</definedName>
    <definedName name="hmj" localSheetId="78" hidden="1">{#N/A,#N/A,FALSE,"informes"}</definedName>
    <definedName name="hmj" localSheetId="31" hidden="1">{#N/A,#N/A,FALSE,"informes"}</definedName>
    <definedName name="hmj" localSheetId="8" hidden="1">{#N/A,#N/A,FALSE,"informes"}</definedName>
    <definedName name="hmj" localSheetId="25" hidden="1">{#N/A,#N/A,FALSE,"informes"}</definedName>
    <definedName name="hmj" localSheetId="27" hidden="1">{#N/A,#N/A,FALSE,"informes"}</definedName>
    <definedName name="hmj" localSheetId="29" hidden="1">{#N/A,#N/A,FALSE,"informes"}</definedName>
    <definedName name="hmj" localSheetId="40" hidden="1">{#N/A,#N/A,FALSE,"informes"}</definedName>
    <definedName name="hmj" localSheetId="82" hidden="1">{#N/A,#N/A,FALSE,"informes"}</definedName>
    <definedName name="hmj" localSheetId="30" hidden="1">{#N/A,#N/A,FALSE,"informes"}</definedName>
    <definedName name="hmj" localSheetId="32" hidden="1">{#N/A,#N/A,FALSE,"informes"}</definedName>
    <definedName name="hmj" localSheetId="33" hidden="1">{#N/A,#N/A,FALSE,"informes"}</definedName>
    <definedName name="hmj" localSheetId="26" hidden="1">{#N/A,#N/A,FALSE,"informes"}</definedName>
    <definedName name="hmj" localSheetId="28" hidden="1">{#N/A,#N/A,FALSE,"informes"}</definedName>
    <definedName name="hmj" localSheetId="41" hidden="1">{#N/A,#N/A,FALSE,"informes"}</definedName>
    <definedName name="hmj" hidden="1">{#N/A,#N/A,FALSE,"informes"}</definedName>
    <definedName name="Hogares" localSheetId="8">#REF!</definedName>
    <definedName name="Hogares">#REF!</definedName>
    <definedName name="Holaaaaaaaaaaaa" localSheetId="8">#REF!</definedName>
    <definedName name="Holaaaaaaaaaaaa" localSheetId="41">#REF!</definedName>
    <definedName name="Holaaaaaaaaaaaa">#REF!</definedName>
    <definedName name="horext" localSheetId="168">#REF!</definedName>
    <definedName name="horext" localSheetId="171">#REF!</definedName>
    <definedName name="horext" localSheetId="40">#REF!</definedName>
    <definedName name="horext" localSheetId="41">#REF!</definedName>
    <definedName name="horext">#REF!</definedName>
    <definedName name="hstegefsdss" localSheetId="8" hidden="1">{"'1999'!$A$1:$F$66"}</definedName>
    <definedName name="hstegefsdss" localSheetId="82" hidden="1">{"'1999'!$A$1:$F$66"}</definedName>
    <definedName name="hstegefsdss" localSheetId="41" hidden="1">{"'1999'!$A$1:$F$66"}</definedName>
    <definedName name="hstegefsdss" hidden="1">{"'1999'!$A$1:$F$66"}</definedName>
    <definedName name="HTML_CodePage" hidden="1">1252</definedName>
    <definedName name="HTML_Control" localSheetId="8" hidden="1">{"'Sheet1'!$A$1:$G$85"}</definedName>
    <definedName name="HTML_Control" localSheetId="82" hidden="1">{"'Sheet1'!$A$1:$G$85"}</definedName>
    <definedName name="HTML_Control" localSheetId="41" hidden="1">{"'Sheet1'!$A$1:$G$85"}</definedName>
    <definedName name="HTML_Control" hidden="1">{"'Sheet1'!$A$1:$G$85"}</definedName>
    <definedName name="html_CONTROL1" localSheetId="8" hidden="1">{"'1999'!$A$1:$F$66"}</definedName>
    <definedName name="html_CONTROL1" localSheetId="82" hidden="1">{"'1999'!$A$1:$F$66"}</definedName>
    <definedName name="html_CONTROL1" localSheetId="41" hidden="1">{"'1999'!$A$1:$F$66"}</definedName>
    <definedName name="html_CONTROL1" hidden="1">{"'1999'!$A$1:$F$66"}</definedName>
    <definedName name="HTML_Description" hidden="1">""</definedName>
    <definedName name="HTML_Email" hidden="1">""</definedName>
    <definedName name="HTML_Header" hidden="1">"Sheet1"</definedName>
    <definedName name="HTML_LastUpdate" hidden="1">"2/24/99"</definedName>
    <definedName name="HTML_LineAfter" hidden="1">TRUE</definedName>
    <definedName name="HTML_LineBefore" hidden="1">TRUE</definedName>
    <definedName name="HTML_Name" hidden="1">"Aswath Damodaran"</definedName>
    <definedName name="HTML_OBDlg2" hidden="1">TRUE</definedName>
    <definedName name="HTML_OBDlg4" hidden="1">TRUE</definedName>
    <definedName name="HTML_OS" hidden="1">1</definedName>
    <definedName name="HTML_PathFile" hidden="1">"E:\OfertaPublica\Inscritas\HTML.htm"</definedName>
    <definedName name="HTML_PathFileMac" hidden="1">"Macintosh HD:HomePageStuff:New_Home_Page:datafile:histret.html"</definedName>
    <definedName name="HTML_Title" hidden="1">"Historical Returns on Stocks, Bonds and Bills"</definedName>
    <definedName name="HTML1_1" hidden="1">"[ReturnsHistorical]Sheet1!$A$1:$D$77"</definedName>
    <definedName name="HTML1_10" hidden="1">""</definedName>
    <definedName name="HTML1_11" hidden="1">1</definedName>
    <definedName name="HTML1_12" hidden="1">"Zip 100:New_Home_Page:datafile:histret.html"</definedName>
    <definedName name="HTML1_2" hidden="1">1</definedName>
    <definedName name="HTML1_3" hidden="1">"ReturnsHistorical"</definedName>
    <definedName name="HTML1_4" hidden="1">"Historical Returns on Stocks, Bonds and Bills"</definedName>
    <definedName name="HTML1_5" hidden="1">"Ibbotson Data"</definedName>
    <definedName name="HTML1_6" hidden="1">-4146</definedName>
    <definedName name="HTML1_7" hidden="1">-4146</definedName>
    <definedName name="HTML1_8" hidden="1">"3/17/97"</definedName>
    <definedName name="HTML1_9" hidden="1">"Aswath Damodaran"</definedName>
    <definedName name="HTML2_1" hidden="1">"[histret.xls]Sheet1!$A$1:$G$85"</definedName>
    <definedName name="HTML2_10" hidden="1">""</definedName>
    <definedName name="HTML2_11" hidden="1">1</definedName>
    <definedName name="HTML2_12" hidden="1">"Macintosh HD:New_Home_Page:datafile:histret.html"</definedName>
    <definedName name="HTML2_2" hidden="1">1</definedName>
    <definedName name="HTML2_3" hidden="1">"Historical Returns"</definedName>
    <definedName name="HTML2_4" hidden="1">"Historical Returns on Stocks, Bonds and Bills"</definedName>
    <definedName name="HTML2_5" hidden="1">""</definedName>
    <definedName name="HTML2_6" hidden="1">1</definedName>
    <definedName name="HTML2_7" hidden="1">1</definedName>
    <definedName name="HTML2_8" hidden="1">"2/3/98"</definedName>
    <definedName name="HTML2_9" hidden="1">"Aswath Damodaran"</definedName>
    <definedName name="HTMLCount" hidden="1">2</definedName>
    <definedName name="I" localSheetId="49">#REF!</definedName>
    <definedName name="I" localSheetId="51">#REF!</definedName>
    <definedName name="I" localSheetId="52">#REF!</definedName>
    <definedName name="I" localSheetId="53">#REF!</definedName>
    <definedName name="I" localSheetId="54">#REF!</definedName>
    <definedName name="I" localSheetId="56">#REF!</definedName>
    <definedName name="I" localSheetId="73">#REF!</definedName>
    <definedName name="I" localSheetId="74">#REF!</definedName>
    <definedName name="I" localSheetId="75">#REF!</definedName>
    <definedName name="I" localSheetId="76">#REF!</definedName>
    <definedName name="I" localSheetId="78">#REF!</definedName>
    <definedName name="I" localSheetId="168">#REF!</definedName>
    <definedName name="I" localSheetId="171">#REF!</definedName>
    <definedName name="I" localSheetId="8">#REF!</definedName>
    <definedName name="I" localSheetId="40">#REF!</definedName>
    <definedName name="I" localSheetId="41">#REF!</definedName>
    <definedName name="I">#REF!</definedName>
    <definedName name="IAMR" localSheetId="31" hidden="1">{"PAGOS DOLARES",#N/A,FALSE,"informes"}</definedName>
    <definedName name="IAMR" localSheetId="8" hidden="1">{"PAGOS DOLARES",#N/A,FALSE,"informes"}</definedName>
    <definedName name="IAMR" localSheetId="25" hidden="1">{"PAGOS DOLARES",#N/A,FALSE,"informes"}</definedName>
    <definedName name="IAMR" localSheetId="27" hidden="1">{"PAGOS DOLARES",#N/A,FALSE,"informes"}</definedName>
    <definedName name="IAMR" localSheetId="29" hidden="1">{"PAGOS DOLARES",#N/A,FALSE,"informes"}</definedName>
    <definedName name="IAMR" localSheetId="40" hidden="1">{"PAGOS DOLARES",#N/A,FALSE,"informes"}</definedName>
    <definedName name="IAMR" localSheetId="82" hidden="1">{"PAGOS DOLARES",#N/A,FALSE,"informes"}</definedName>
    <definedName name="IAMR" localSheetId="30" hidden="1">{"PAGOS DOLARES",#N/A,FALSE,"informes"}</definedName>
    <definedName name="IAMR" localSheetId="32" hidden="1">{"PAGOS DOLARES",#N/A,FALSE,"informes"}</definedName>
    <definedName name="IAMR" localSheetId="33" hidden="1">{"PAGOS DOLARES",#N/A,FALSE,"informes"}</definedName>
    <definedName name="IAMR" localSheetId="26" hidden="1">{"PAGOS DOLARES",#N/A,FALSE,"informes"}</definedName>
    <definedName name="IAMR" localSheetId="28" hidden="1">{"PAGOS DOLARES",#N/A,FALSE,"informes"}</definedName>
    <definedName name="IAMR" localSheetId="41" hidden="1">{"PAGOS DOLARES",#N/A,FALSE,"informes"}</definedName>
    <definedName name="IAMR" hidden="1">{"PAGOS DOLARES",#N/A,FALSE,"informes"}</definedName>
    <definedName name="icap" localSheetId="8">#REF!</definedName>
    <definedName name="icap">#REF!</definedName>
    <definedName name="icbf" localSheetId="31">#REF!</definedName>
    <definedName name="icbf" localSheetId="25">#REF!</definedName>
    <definedName name="icbf" localSheetId="27">#REF!</definedName>
    <definedName name="icbf" localSheetId="29">#REF!</definedName>
    <definedName name="icbf" localSheetId="40">#REF!</definedName>
    <definedName name="icbf" localSheetId="30">#REF!</definedName>
    <definedName name="icbf" localSheetId="32">#REF!</definedName>
    <definedName name="icbf" localSheetId="33">#REF!</definedName>
    <definedName name="icbf" localSheetId="26">#REF!</definedName>
    <definedName name="icbf" localSheetId="28">#REF!</definedName>
    <definedName name="icbf" localSheetId="41">#REF!</definedName>
    <definedName name="icbf">#REF!</definedName>
    <definedName name="ihfsderffbh" localSheetId="8" hidden="1">{"'1999'!$A$1:$F$66"}</definedName>
    <definedName name="ihfsderffbh" localSheetId="82" hidden="1">{"'1999'!$A$1:$F$66"}</definedName>
    <definedName name="ihfsderffbh" localSheetId="41" hidden="1">{"'1999'!$A$1:$F$66"}</definedName>
    <definedName name="ihfsderffbh" hidden="1">{"'1999'!$A$1:$F$66"}</definedName>
    <definedName name="ihgffffdds" localSheetId="8" hidden="1">{"'1999'!$A$1:$F$66"}</definedName>
    <definedName name="ihgffffdds" localSheetId="82" hidden="1">{"'1999'!$A$1:$F$66"}</definedName>
    <definedName name="ihgffffdds" localSheetId="41" hidden="1">{"'1999'!$A$1:$F$66"}</definedName>
    <definedName name="ihgffffdds" hidden="1">{"'1999'!$A$1:$F$66"}</definedName>
    <definedName name="IIPC" localSheetId="41">#REF!</definedName>
    <definedName name="IIPC">#REF!</definedName>
    <definedName name="ima" localSheetId="41">#REF!</definedName>
    <definedName name="ima">#REF!</definedName>
    <definedName name="IMAR" localSheetId="31" hidden="1">{"PAGOS DOLARES",#N/A,FALSE,"informes"}</definedName>
    <definedName name="IMAR" localSheetId="8" hidden="1">{"PAGOS DOLARES",#N/A,FALSE,"informes"}</definedName>
    <definedName name="IMAR" localSheetId="25" hidden="1">{"PAGOS DOLARES",#N/A,FALSE,"informes"}</definedName>
    <definedName name="IMAR" localSheetId="27" hidden="1">{"PAGOS DOLARES",#N/A,FALSE,"informes"}</definedName>
    <definedName name="IMAR" localSheetId="29" hidden="1">{"PAGOS DOLARES",#N/A,FALSE,"informes"}</definedName>
    <definedName name="IMAR" localSheetId="40" hidden="1">{"PAGOS DOLARES",#N/A,FALSE,"informes"}</definedName>
    <definedName name="IMAR" localSheetId="82" hidden="1">{"PAGOS DOLARES",#N/A,FALSE,"informes"}</definedName>
    <definedName name="IMAR" localSheetId="30" hidden="1">{"PAGOS DOLARES",#N/A,FALSE,"informes"}</definedName>
    <definedName name="IMAR" localSheetId="32" hidden="1">{"PAGOS DOLARES",#N/A,FALSE,"informes"}</definedName>
    <definedName name="IMAR" localSheetId="33" hidden="1">{"PAGOS DOLARES",#N/A,FALSE,"informes"}</definedName>
    <definedName name="IMAR" localSheetId="26" hidden="1">{"PAGOS DOLARES",#N/A,FALSE,"informes"}</definedName>
    <definedName name="IMAR" localSheetId="28" hidden="1">{"PAGOS DOLARES",#N/A,FALSE,"informes"}</definedName>
    <definedName name="IMAR" localSheetId="41" hidden="1">{"PAGOS DOLARES",#N/A,FALSE,"informes"}</definedName>
    <definedName name="IMAR" hidden="1">{"PAGOS DOLARES",#N/A,FALSE,"informes"}</definedName>
    <definedName name="IMPCUA10" localSheetId="8">#REF!</definedName>
    <definedName name="IMPCUA10">#REF!</definedName>
    <definedName name="IMPCUA2" localSheetId="8">#REF!</definedName>
    <definedName name="IMPCUA2">#REF!</definedName>
    <definedName name="IMPCUA3" localSheetId="8">#REF!</definedName>
    <definedName name="IMPCUA3">#REF!</definedName>
    <definedName name="IMPCUA4">#REF!</definedName>
    <definedName name="IMPCUA5">#REF!</definedName>
    <definedName name="IMPCUA6">#REF!</definedName>
    <definedName name="IMPCUA7">#REF!</definedName>
    <definedName name="IMPCUA7A">#REF!</definedName>
    <definedName name="IMPCUA8">#REF!</definedName>
    <definedName name="IMPCUA9">#REF!</definedName>
    <definedName name="Impotimbre" localSheetId="41">#REF!</definedName>
    <definedName name="Impotimbre">#REF!</definedName>
    <definedName name="impresión" localSheetId="41">#REF!</definedName>
    <definedName name="impresión">#REF!</definedName>
    <definedName name="imprimir.oswa" localSheetId="49" hidden="1">{"epma",#N/A,FALSE,"EPMA"}</definedName>
    <definedName name="imprimir.oswa" localSheetId="50" hidden="1">{"epma",#N/A,FALSE,"EPMA"}</definedName>
    <definedName name="imprimir.oswa" localSheetId="51" hidden="1">{"epma",#N/A,FALSE,"EPMA"}</definedName>
    <definedName name="imprimir.oswa" localSheetId="52" hidden="1">{"epma",#N/A,FALSE,"EPMA"}</definedName>
    <definedName name="imprimir.oswa" localSheetId="53" hidden="1">{"epma",#N/A,FALSE,"EPMA"}</definedName>
    <definedName name="imprimir.oswa" localSheetId="54" hidden="1">{"epma",#N/A,FALSE,"EPMA"}</definedName>
    <definedName name="imprimir.oswa" localSheetId="56" hidden="1">{"epma",#N/A,FALSE,"EPMA"}</definedName>
    <definedName name="imprimir.oswa" localSheetId="72" hidden="1">{"epma",#N/A,FALSE,"EPMA"}</definedName>
    <definedName name="imprimir.oswa" localSheetId="73" hidden="1">{"epma",#N/A,FALSE,"EPMA"}</definedName>
    <definedName name="imprimir.oswa" localSheetId="74" hidden="1">{"epma",#N/A,FALSE,"EPMA"}</definedName>
    <definedName name="imprimir.oswa" localSheetId="75" hidden="1">{"epma",#N/A,FALSE,"EPMA"}</definedName>
    <definedName name="imprimir.oswa" localSheetId="76" hidden="1">{"epma",#N/A,FALSE,"EPMA"}</definedName>
    <definedName name="imprimir.oswa" localSheetId="78" hidden="1">{"epma",#N/A,FALSE,"EPMA"}</definedName>
    <definedName name="imprimir.oswa" localSheetId="31" hidden="1">{"epma",#N/A,FALSE,"EPMA"}</definedName>
    <definedName name="imprimir.oswa" localSheetId="8" hidden="1">{"epma",#N/A,FALSE,"EPMA"}</definedName>
    <definedName name="imprimir.oswa" localSheetId="25" hidden="1">{"epma",#N/A,FALSE,"EPMA"}</definedName>
    <definedName name="imprimir.oswa" localSheetId="27" hidden="1">{"epma",#N/A,FALSE,"EPMA"}</definedName>
    <definedName name="imprimir.oswa" localSheetId="29" hidden="1">{"epma",#N/A,FALSE,"EPMA"}</definedName>
    <definedName name="imprimir.oswa" localSheetId="40" hidden="1">{"epma",#N/A,FALSE,"EPMA"}</definedName>
    <definedName name="imprimir.oswa" localSheetId="82" hidden="1">{"epma",#N/A,FALSE,"EPMA"}</definedName>
    <definedName name="imprimir.oswa" localSheetId="30" hidden="1">{"epma",#N/A,FALSE,"EPMA"}</definedName>
    <definedName name="imprimir.oswa" localSheetId="32" hidden="1">{"epma",#N/A,FALSE,"EPMA"}</definedName>
    <definedName name="imprimir.oswa" localSheetId="33" hidden="1">{"epma",#N/A,FALSE,"EPMA"}</definedName>
    <definedName name="imprimir.oswa" localSheetId="26" hidden="1">{"epma",#N/A,FALSE,"EPMA"}</definedName>
    <definedName name="imprimir.oswa" localSheetId="28" hidden="1">{"epma",#N/A,FALSE,"EPMA"}</definedName>
    <definedName name="imprimir.oswa" localSheetId="41" hidden="1">{"epma",#N/A,FALSE,"EPMA"}</definedName>
    <definedName name="imprimir.oswa" hidden="1">{"epma",#N/A,FALSE,"EPMA"}</definedName>
    <definedName name="impuestos" localSheetId="31" hidden="1">{TRUE,TRUE,-2.75,-17.75,483,276.75,FALSE,TRUE,TRUE,TRUE,0,3,15,1,110,11,8,4,TRUE,TRUE,3,TRUE,1,TRUE,75,"Swvu.EneFeb.","ACwvu.EneFeb.",#N/A,FALSE,FALSE,1.24,0.787401575,0.74,0.984251969,1,"","",FALSE,FALSE,FALSE,FALSE,1,#N/A,1,1,#DIV/0!,FALSE,"Rwvu.EneFeb.","Cwvu.EneFeb.",FALSE,FALSE,FALSE,1,300,300,FALSE,FALSE,TRUE,TRUE,TRUE}</definedName>
    <definedName name="impuestos" localSheetId="8" hidden="1">{TRUE,TRUE,-2.75,-17.75,483,276.75,FALSE,TRUE,TRUE,TRUE,0,3,15,1,110,11,8,4,TRUE,TRUE,3,TRUE,1,TRUE,75,"Swvu.EneFeb.","ACwvu.EneFeb.",#N/A,FALSE,FALSE,1.24,0.787401575,0.74,0.984251969,1,"","",FALSE,FALSE,FALSE,FALSE,1,#N/A,1,1,#DIV/0!,FALSE,"Rwvu.EneFeb.","Cwvu.EneFeb.",FALSE,FALSE,FALSE,1,300,300,FALSE,FALSE,TRUE,TRUE,TRUE}</definedName>
    <definedName name="impuestos" localSheetId="25" hidden="1">{TRUE,TRUE,-2.75,-17.75,483,276.75,FALSE,TRUE,TRUE,TRUE,0,3,15,1,110,11,8,4,TRUE,TRUE,3,TRUE,1,TRUE,75,"Swvu.EneFeb.","ACwvu.EneFeb.",#N/A,FALSE,FALSE,1.24,0.787401575,0.74,0.984251969,1,"","",FALSE,FALSE,FALSE,FALSE,1,#N/A,1,1,#DIV/0!,FALSE,"Rwvu.EneFeb.","Cwvu.EneFeb.",FALSE,FALSE,FALSE,1,300,300,FALSE,FALSE,TRUE,TRUE,TRUE}</definedName>
    <definedName name="impuestos" localSheetId="27" hidden="1">{TRUE,TRUE,-2.75,-17.75,483,276.75,FALSE,TRUE,TRUE,TRUE,0,3,15,1,110,11,8,4,TRUE,TRUE,3,TRUE,1,TRUE,75,"Swvu.EneFeb.","ACwvu.EneFeb.",#N/A,FALSE,FALSE,1.24,0.787401575,0.74,0.984251969,1,"","",FALSE,FALSE,FALSE,FALSE,1,#N/A,1,1,#DIV/0!,FALSE,"Rwvu.EneFeb.","Cwvu.EneFeb.",FALSE,FALSE,FALSE,1,300,300,FALSE,FALSE,TRUE,TRUE,TRUE}</definedName>
    <definedName name="impuestos" localSheetId="29" hidden="1">{TRUE,TRUE,-2.75,-17.75,483,276.75,FALSE,TRUE,TRUE,TRUE,0,3,15,1,110,11,8,4,TRUE,TRUE,3,TRUE,1,TRUE,75,"Swvu.EneFeb.","ACwvu.EneFeb.",#N/A,FALSE,FALSE,1.24,0.787401575,0.74,0.984251969,1,"","",FALSE,FALSE,FALSE,FALSE,1,#N/A,1,1,#DIV/0!,FALSE,"Rwvu.EneFeb.","Cwvu.EneFeb.",FALSE,FALSE,FALSE,1,300,300,FALSE,FALSE,TRUE,TRUE,TRUE}</definedName>
    <definedName name="impuestos" localSheetId="40" hidden="1">{TRUE,TRUE,-2.75,-17.75,483,276.75,FALSE,TRUE,TRUE,TRUE,0,3,15,1,110,11,8,4,TRUE,TRUE,3,TRUE,1,TRUE,75,"Swvu.EneFeb.","ACwvu.EneFeb.",#N/A,FALSE,FALSE,1.24,0.787401575,0.74,0.984251969,1,"","",FALSE,FALSE,FALSE,FALSE,1,#N/A,1,1,#DIV/0!,FALSE,"Rwvu.EneFeb.","Cwvu.EneFeb.",FALSE,FALSE,FALSE,1,300,300,FALSE,FALSE,TRUE,TRUE,TRUE}</definedName>
    <definedName name="impuestos" localSheetId="82" hidden="1">{TRUE,TRUE,-2.75,-17.75,483,276.75,FALSE,TRUE,TRUE,TRUE,0,3,15,1,110,11,8,4,TRUE,TRUE,3,TRUE,1,TRUE,75,"Swvu.EneFeb.","ACwvu.EneFeb.",#N/A,FALSE,FALSE,1.24,0.787401575,0.74,0.984251969,1,"","",FALSE,FALSE,FALSE,FALSE,1,#N/A,1,1,#DIV/0!,FALSE,"Rwvu.EneFeb.","Cwvu.EneFeb.",FALSE,FALSE,FALSE,1,300,300,FALSE,FALSE,TRUE,TRUE,TRUE}</definedName>
    <definedName name="impuestos" localSheetId="30" hidden="1">{TRUE,TRUE,-2.75,-17.75,483,276.75,FALSE,TRUE,TRUE,TRUE,0,3,15,1,110,11,8,4,TRUE,TRUE,3,TRUE,1,TRUE,75,"Swvu.EneFeb.","ACwvu.EneFeb.",#N/A,FALSE,FALSE,1.24,0.787401575,0.74,0.984251969,1,"","",FALSE,FALSE,FALSE,FALSE,1,#N/A,1,1,#DIV/0!,FALSE,"Rwvu.EneFeb.","Cwvu.EneFeb.",FALSE,FALSE,FALSE,1,300,300,FALSE,FALSE,TRUE,TRUE,TRUE}</definedName>
    <definedName name="impuestos" localSheetId="32" hidden="1">{TRUE,TRUE,-2.75,-17.75,483,276.75,FALSE,TRUE,TRUE,TRUE,0,3,15,1,110,11,8,4,TRUE,TRUE,3,TRUE,1,TRUE,75,"Swvu.EneFeb.","ACwvu.EneFeb.",#N/A,FALSE,FALSE,1.24,0.787401575,0.74,0.984251969,1,"","",FALSE,FALSE,FALSE,FALSE,1,#N/A,1,1,#DIV/0!,FALSE,"Rwvu.EneFeb.","Cwvu.EneFeb.",FALSE,FALSE,FALSE,1,300,300,FALSE,FALSE,TRUE,TRUE,TRUE}</definedName>
    <definedName name="impuestos" localSheetId="33" hidden="1">{TRUE,TRUE,-2.75,-17.75,483,276.75,FALSE,TRUE,TRUE,TRUE,0,3,15,1,110,11,8,4,TRUE,TRUE,3,TRUE,1,TRUE,75,"Swvu.EneFeb.","ACwvu.EneFeb.",#N/A,FALSE,FALSE,1.24,0.787401575,0.74,0.984251969,1,"","",FALSE,FALSE,FALSE,FALSE,1,#N/A,1,1,#DIV/0!,FALSE,"Rwvu.EneFeb.","Cwvu.EneFeb.",FALSE,FALSE,FALSE,1,300,300,FALSE,FALSE,TRUE,TRUE,TRUE}</definedName>
    <definedName name="impuestos" localSheetId="26" hidden="1">{TRUE,TRUE,-2.75,-17.75,483,276.75,FALSE,TRUE,TRUE,TRUE,0,3,15,1,110,11,8,4,TRUE,TRUE,3,TRUE,1,TRUE,75,"Swvu.EneFeb.","ACwvu.EneFeb.",#N/A,FALSE,FALSE,1.24,0.787401575,0.74,0.984251969,1,"","",FALSE,FALSE,FALSE,FALSE,1,#N/A,1,1,#DIV/0!,FALSE,"Rwvu.EneFeb.","Cwvu.EneFeb.",FALSE,FALSE,FALSE,1,300,300,FALSE,FALSE,TRUE,TRUE,TRUE}</definedName>
    <definedName name="impuestos" localSheetId="28" hidden="1">{TRUE,TRUE,-2.75,-17.75,483,276.75,FALSE,TRUE,TRUE,TRUE,0,3,15,1,110,11,8,4,TRUE,TRUE,3,TRUE,1,TRUE,75,"Swvu.EneFeb.","ACwvu.EneFeb.",#N/A,FALSE,FALSE,1.24,0.787401575,0.74,0.984251969,1,"","",FALSE,FALSE,FALSE,FALSE,1,#N/A,1,1,#DIV/0!,FALSE,"Rwvu.EneFeb.","Cwvu.EneFeb.",FALSE,FALSE,FALSE,1,300,300,FALSE,FALSE,TRUE,TRUE,TRUE}</definedName>
    <definedName name="impuestos" localSheetId="41" hidden="1">{TRUE,TRUE,-2.75,-17.75,483,276.75,FALSE,TRUE,TRUE,TRUE,0,3,15,1,110,11,8,4,TRUE,TRUE,3,TRUE,1,TRUE,75,"Swvu.EneFeb.","ACwvu.EneFeb.",#N/A,FALSE,FALSE,1.24,0.787401575,0.74,0.984251969,1,"","",FALSE,FALSE,FALSE,FALSE,1,#N/A,1,1,#DIV/0!,FALSE,"Rwvu.EneFeb.","Cwvu.EneFeb.",FALSE,FALSE,FALSE,1,300,300,FALSE,FALSE,TRUE,TRUE,TRUE}</definedName>
    <definedName name="impuestos" hidden="1">{TRUE,TRUE,-2.75,-17.75,483,276.75,FALSE,TRUE,TRUE,TRUE,0,3,15,1,110,11,8,4,TRUE,TRUE,3,TRUE,1,TRUE,75,"Swvu.EneFeb.","ACwvu.EneFeb.",#N/A,FALSE,FALSE,1.24,0.787401575,0.74,0.984251969,1,"","",FALSE,FALSE,FALSE,FALSE,1,#N/A,1,1,#DIV/0!,FALSE,"Rwvu.EneFeb.","Cwvu.EneFeb.",FALSE,FALSE,FALSE,1,300,300,FALSE,FALSE,TRUE,TRUE,TRUE}</definedName>
    <definedName name="IN00_" localSheetId="49">#REF!</definedName>
    <definedName name="IN00_" localSheetId="51">#REF!</definedName>
    <definedName name="IN00_" localSheetId="52">#REF!</definedName>
    <definedName name="IN00_" localSheetId="53">#REF!</definedName>
    <definedName name="IN00_" localSheetId="54">#REF!</definedName>
    <definedName name="IN00_" localSheetId="56">#REF!</definedName>
    <definedName name="IN00_" localSheetId="73">#REF!</definedName>
    <definedName name="IN00_" localSheetId="74">#REF!</definedName>
    <definedName name="IN00_" localSheetId="75">#REF!</definedName>
    <definedName name="IN00_" localSheetId="76">#REF!</definedName>
    <definedName name="IN00_" localSheetId="78">#REF!</definedName>
    <definedName name="IN00_" localSheetId="168">#REF!</definedName>
    <definedName name="IN00_" localSheetId="171">#REF!</definedName>
    <definedName name="IN00_" localSheetId="8">#REF!</definedName>
    <definedName name="IN00_" localSheetId="40">#REF!</definedName>
    <definedName name="IN00_" localSheetId="41">#REF!</definedName>
    <definedName name="IN00_">#REF!</definedName>
    <definedName name="IN93_" localSheetId="49">#REF!</definedName>
    <definedName name="IN93_" localSheetId="51">#REF!</definedName>
    <definedName name="IN93_" localSheetId="52">#REF!</definedName>
    <definedName name="IN93_" localSheetId="53">#REF!</definedName>
    <definedName name="IN93_" localSheetId="54">#REF!</definedName>
    <definedName name="IN93_" localSheetId="56">#REF!</definedName>
    <definedName name="IN93_" localSheetId="73">#REF!</definedName>
    <definedName name="IN93_" localSheetId="74">#REF!</definedName>
    <definedName name="IN93_" localSheetId="75">#REF!</definedName>
    <definedName name="IN93_" localSheetId="76">#REF!</definedName>
    <definedName name="IN93_" localSheetId="78">#REF!</definedName>
    <definedName name="IN93_" localSheetId="168">#REF!</definedName>
    <definedName name="IN93_" localSheetId="171">#REF!</definedName>
    <definedName name="IN93_" localSheetId="40">#REF!</definedName>
    <definedName name="IN93_" localSheetId="41">#REF!</definedName>
    <definedName name="IN93_">#REF!</definedName>
    <definedName name="IN94_" localSheetId="49">#REF!</definedName>
    <definedName name="IN94_" localSheetId="51">#REF!</definedName>
    <definedName name="IN94_" localSheetId="52">#REF!</definedName>
    <definedName name="IN94_" localSheetId="53">#REF!</definedName>
    <definedName name="IN94_" localSheetId="54">#REF!</definedName>
    <definedName name="IN94_" localSheetId="56">#REF!</definedName>
    <definedName name="IN94_" localSheetId="73">#REF!</definedName>
    <definedName name="IN94_" localSheetId="74">#REF!</definedName>
    <definedName name="IN94_" localSheetId="75">#REF!</definedName>
    <definedName name="IN94_" localSheetId="76">#REF!</definedName>
    <definedName name="IN94_" localSheetId="78">#REF!</definedName>
    <definedName name="IN94_" localSheetId="168">#REF!</definedName>
    <definedName name="IN94_" localSheetId="171">#REF!</definedName>
    <definedName name="IN94_" localSheetId="40">#REF!</definedName>
    <definedName name="IN94_" localSheetId="41">#REF!</definedName>
    <definedName name="IN94_">#REF!</definedName>
    <definedName name="IN95_" localSheetId="51">#REF!</definedName>
    <definedName name="IN95_" localSheetId="52">#REF!</definedName>
    <definedName name="IN95_" localSheetId="53">#REF!</definedName>
    <definedName name="IN95_" localSheetId="54">#REF!</definedName>
    <definedName name="IN95_" localSheetId="56">#REF!</definedName>
    <definedName name="IN95_" localSheetId="73">#REF!</definedName>
    <definedName name="IN95_" localSheetId="74">#REF!</definedName>
    <definedName name="IN95_" localSheetId="75">#REF!</definedName>
    <definedName name="IN95_" localSheetId="76">#REF!</definedName>
    <definedName name="IN95_" localSheetId="78">#REF!</definedName>
    <definedName name="IN95_" localSheetId="168">#REF!</definedName>
    <definedName name="IN95_" localSheetId="171">#REF!</definedName>
    <definedName name="IN95_" localSheetId="40">#REF!</definedName>
    <definedName name="IN95_" localSheetId="41">#REF!</definedName>
    <definedName name="IN95_">#REF!</definedName>
    <definedName name="IN96_" localSheetId="51">#REF!</definedName>
    <definedName name="IN96_" localSheetId="52">#REF!</definedName>
    <definedName name="IN96_" localSheetId="53">#REF!</definedName>
    <definedName name="IN96_" localSheetId="54">#REF!</definedName>
    <definedName name="IN96_" localSheetId="56">#REF!</definedName>
    <definedName name="IN96_" localSheetId="73">#REF!</definedName>
    <definedName name="IN96_" localSheetId="74">#REF!</definedName>
    <definedName name="IN96_" localSheetId="75">#REF!</definedName>
    <definedName name="IN96_" localSheetId="76">#REF!</definedName>
    <definedName name="IN96_" localSheetId="78">#REF!</definedName>
    <definedName name="IN96_" localSheetId="168">#REF!</definedName>
    <definedName name="IN96_" localSheetId="171">#REF!</definedName>
    <definedName name="IN96_" localSheetId="40">#REF!</definedName>
    <definedName name="IN96_" localSheetId="41">#REF!</definedName>
    <definedName name="IN96_">#REF!</definedName>
    <definedName name="IN97_" localSheetId="51">#REF!</definedName>
    <definedName name="IN97_" localSheetId="52">#REF!</definedName>
    <definedName name="IN97_" localSheetId="53">#REF!</definedName>
    <definedName name="IN97_" localSheetId="54">#REF!</definedName>
    <definedName name="IN97_" localSheetId="56">#REF!</definedName>
    <definedName name="IN97_" localSheetId="73">#REF!</definedName>
    <definedName name="IN97_" localSheetId="74">#REF!</definedName>
    <definedName name="IN97_" localSheetId="75">#REF!</definedName>
    <definedName name="IN97_" localSheetId="76">#REF!</definedName>
    <definedName name="IN97_" localSheetId="78">#REF!</definedName>
    <definedName name="IN97_" localSheetId="168">#REF!</definedName>
    <definedName name="IN97_" localSheetId="171">#REF!</definedName>
    <definedName name="IN97_" localSheetId="40">#REF!</definedName>
    <definedName name="IN97_" localSheetId="41">#REF!</definedName>
    <definedName name="IN97_">#REF!</definedName>
    <definedName name="IN98_" localSheetId="51">#REF!</definedName>
    <definedName name="IN98_" localSheetId="52">#REF!</definedName>
    <definedName name="IN98_" localSheetId="53">#REF!</definedName>
    <definedName name="IN98_" localSheetId="54">#REF!</definedName>
    <definedName name="IN98_" localSheetId="56">#REF!</definedName>
    <definedName name="IN98_" localSheetId="73">#REF!</definedName>
    <definedName name="IN98_" localSheetId="74">#REF!</definedName>
    <definedName name="IN98_" localSheetId="75">#REF!</definedName>
    <definedName name="IN98_" localSheetId="76">#REF!</definedName>
    <definedName name="IN98_" localSheetId="78">#REF!</definedName>
    <definedName name="IN98_" localSheetId="168">#REF!</definedName>
    <definedName name="IN98_" localSheetId="171">#REF!</definedName>
    <definedName name="IN98_" localSheetId="40">#REF!</definedName>
    <definedName name="IN98_" localSheetId="41">#REF!</definedName>
    <definedName name="IN98_">#REF!</definedName>
    <definedName name="IN99_" localSheetId="51">#REF!</definedName>
    <definedName name="IN99_" localSheetId="52">#REF!</definedName>
    <definedName name="IN99_" localSheetId="53">#REF!</definedName>
    <definedName name="IN99_" localSheetId="54">#REF!</definedName>
    <definedName name="IN99_" localSheetId="56">#REF!</definedName>
    <definedName name="IN99_" localSheetId="73">#REF!</definedName>
    <definedName name="IN99_" localSheetId="74">#REF!</definedName>
    <definedName name="IN99_" localSheetId="75">#REF!</definedName>
    <definedName name="IN99_" localSheetId="76">#REF!</definedName>
    <definedName name="IN99_" localSheetId="78">#REF!</definedName>
    <definedName name="IN99_" localSheetId="168">#REF!</definedName>
    <definedName name="IN99_" localSheetId="171">#REF!</definedName>
    <definedName name="IN99_" localSheetId="40">#REF!</definedName>
    <definedName name="IN99_" localSheetId="41">#REF!</definedName>
    <definedName name="IN99_">#REF!</definedName>
    <definedName name="INCGG00_" localSheetId="51">#REF!</definedName>
    <definedName name="INCGG00_" localSheetId="52">#REF!</definedName>
    <definedName name="INCGG00_" localSheetId="53">#REF!</definedName>
    <definedName name="INCGG00_" localSheetId="54">#REF!</definedName>
    <definedName name="INCGG00_" localSheetId="56">#REF!</definedName>
    <definedName name="INCGG00_" localSheetId="73">#REF!</definedName>
    <definedName name="INCGG00_" localSheetId="74">#REF!</definedName>
    <definedName name="INCGG00_" localSheetId="75">#REF!</definedName>
    <definedName name="INCGG00_" localSheetId="76">#REF!</definedName>
    <definedName name="INCGG00_" localSheetId="78">#REF!</definedName>
    <definedName name="INCGG00_" localSheetId="168">#REF!</definedName>
    <definedName name="INCGG00_" localSheetId="171">#REF!</definedName>
    <definedName name="INCGG00_" localSheetId="40">#REF!</definedName>
    <definedName name="INCGG00_" localSheetId="41">#REF!</definedName>
    <definedName name="INCGG00_">#REF!</definedName>
    <definedName name="INCGG93_" localSheetId="51">#REF!</definedName>
    <definedName name="INCGG93_" localSheetId="52">#REF!</definedName>
    <definedName name="INCGG93_" localSheetId="53">#REF!</definedName>
    <definedName name="INCGG93_" localSheetId="54">#REF!</definedName>
    <definedName name="INCGG93_" localSheetId="56">#REF!</definedName>
    <definedName name="INCGG93_" localSheetId="73">#REF!</definedName>
    <definedName name="INCGG93_" localSheetId="74">#REF!</definedName>
    <definedName name="INCGG93_" localSheetId="75">#REF!</definedName>
    <definedName name="INCGG93_" localSheetId="76">#REF!</definedName>
    <definedName name="INCGG93_" localSheetId="78">#REF!</definedName>
    <definedName name="INCGG93_" localSheetId="168">#REF!</definedName>
    <definedName name="INCGG93_" localSheetId="171">#REF!</definedName>
    <definedName name="INCGG93_" localSheetId="40">#REF!</definedName>
    <definedName name="INCGG93_" localSheetId="41">#REF!</definedName>
    <definedName name="INCGG93_">#REF!</definedName>
    <definedName name="INCGG94_" localSheetId="51">#REF!</definedName>
    <definedName name="INCGG94_" localSheetId="52">#REF!</definedName>
    <definedName name="INCGG94_" localSheetId="53">#REF!</definedName>
    <definedName name="INCGG94_" localSheetId="54">#REF!</definedName>
    <definedName name="INCGG94_" localSheetId="56">#REF!</definedName>
    <definedName name="INCGG94_" localSheetId="73">#REF!</definedName>
    <definedName name="INCGG94_" localSheetId="74">#REF!</definedName>
    <definedName name="INCGG94_" localSheetId="75">#REF!</definedName>
    <definedName name="INCGG94_" localSheetId="76">#REF!</definedName>
    <definedName name="INCGG94_" localSheetId="78">#REF!</definedName>
    <definedName name="INCGG94_" localSheetId="168">#REF!</definedName>
    <definedName name="INCGG94_" localSheetId="171">#REF!</definedName>
    <definedName name="INCGG94_" localSheetId="40">#REF!</definedName>
    <definedName name="INCGG94_" localSheetId="41">#REF!</definedName>
    <definedName name="INCGG94_">#REF!</definedName>
    <definedName name="INCGG95_" localSheetId="51">#REF!</definedName>
    <definedName name="INCGG95_" localSheetId="52">#REF!</definedName>
    <definedName name="INCGG95_" localSheetId="53">#REF!</definedName>
    <definedName name="INCGG95_" localSheetId="54">#REF!</definedName>
    <definedName name="INCGG95_" localSheetId="56">#REF!</definedName>
    <definedName name="INCGG95_" localSheetId="73">#REF!</definedName>
    <definedName name="INCGG95_" localSheetId="74">#REF!</definedName>
    <definedName name="INCGG95_" localSheetId="75">#REF!</definedName>
    <definedName name="INCGG95_" localSheetId="76">#REF!</definedName>
    <definedName name="INCGG95_" localSheetId="78">#REF!</definedName>
    <definedName name="INCGG95_" localSheetId="168">#REF!</definedName>
    <definedName name="INCGG95_" localSheetId="171">#REF!</definedName>
    <definedName name="INCGG95_" localSheetId="40">#REF!</definedName>
    <definedName name="INCGG95_" localSheetId="41">#REF!</definedName>
    <definedName name="INCGG95_">#REF!</definedName>
    <definedName name="INCGG96_" localSheetId="51">#REF!</definedName>
    <definedName name="INCGG96_" localSheetId="52">#REF!</definedName>
    <definedName name="INCGG96_" localSheetId="53">#REF!</definedName>
    <definedName name="INCGG96_" localSheetId="54">#REF!</definedName>
    <definedName name="INCGG96_" localSheetId="56">#REF!</definedName>
    <definedName name="INCGG96_" localSheetId="73">#REF!</definedName>
    <definedName name="INCGG96_" localSheetId="74">#REF!</definedName>
    <definedName name="INCGG96_" localSheetId="75">#REF!</definedName>
    <definedName name="INCGG96_" localSheetId="76">#REF!</definedName>
    <definedName name="INCGG96_" localSheetId="78">#REF!</definedName>
    <definedName name="INCGG96_" localSheetId="168">#REF!</definedName>
    <definedName name="INCGG96_" localSheetId="171">#REF!</definedName>
    <definedName name="INCGG96_" localSheetId="40">#REF!</definedName>
    <definedName name="INCGG96_" localSheetId="41">#REF!</definedName>
    <definedName name="INCGG96_">#REF!</definedName>
    <definedName name="INCGG97_" localSheetId="51">#REF!</definedName>
    <definedName name="INCGG97_" localSheetId="52">#REF!</definedName>
    <definedName name="INCGG97_" localSheetId="53">#REF!</definedName>
    <definedName name="INCGG97_" localSheetId="54">#REF!</definedName>
    <definedName name="INCGG97_" localSheetId="56">#REF!</definedName>
    <definedName name="INCGG97_" localSheetId="73">#REF!</definedName>
    <definedName name="INCGG97_" localSheetId="74">#REF!</definedName>
    <definedName name="INCGG97_" localSheetId="75">#REF!</definedName>
    <definedName name="INCGG97_" localSheetId="76">#REF!</definedName>
    <definedName name="INCGG97_" localSheetId="78">#REF!</definedName>
    <definedName name="INCGG97_" localSheetId="168">#REF!</definedName>
    <definedName name="INCGG97_" localSheetId="171">#REF!</definedName>
    <definedName name="INCGG97_" localSheetId="40">#REF!</definedName>
    <definedName name="INCGG97_" localSheetId="41">#REF!</definedName>
    <definedName name="INCGG97_">#REF!</definedName>
    <definedName name="INCGG98_" localSheetId="51">#REF!</definedName>
    <definedName name="INCGG98_" localSheetId="52">#REF!</definedName>
    <definedName name="INCGG98_" localSheetId="53">#REF!</definedName>
    <definedName name="INCGG98_" localSheetId="54">#REF!</definedName>
    <definedName name="INCGG98_" localSheetId="56">#REF!</definedName>
    <definedName name="INCGG98_" localSheetId="73">#REF!</definedName>
    <definedName name="INCGG98_" localSheetId="74">#REF!</definedName>
    <definedName name="INCGG98_" localSheetId="75">#REF!</definedName>
    <definedName name="INCGG98_" localSheetId="76">#REF!</definedName>
    <definedName name="INCGG98_" localSheetId="78">#REF!</definedName>
    <definedName name="INCGG98_" localSheetId="168">#REF!</definedName>
    <definedName name="INCGG98_" localSheetId="171">#REF!</definedName>
    <definedName name="INCGG98_" localSheetId="40">#REF!</definedName>
    <definedName name="INCGG98_" localSheetId="41">#REF!</definedName>
    <definedName name="INCGG98_">#REF!</definedName>
    <definedName name="INCGG99_" localSheetId="51">#REF!</definedName>
    <definedName name="INCGG99_" localSheetId="52">#REF!</definedName>
    <definedName name="INCGG99_" localSheetId="53">#REF!</definedName>
    <definedName name="INCGG99_" localSheetId="54">#REF!</definedName>
    <definedName name="INCGG99_" localSheetId="56">#REF!</definedName>
    <definedName name="INCGG99_" localSheetId="73">#REF!</definedName>
    <definedName name="INCGG99_" localSheetId="74">#REF!</definedName>
    <definedName name="INCGG99_" localSheetId="75">#REF!</definedName>
    <definedName name="INCGG99_" localSheetId="76">#REF!</definedName>
    <definedName name="INCGG99_" localSheetId="78">#REF!</definedName>
    <definedName name="INCGG99_" localSheetId="168">#REF!</definedName>
    <definedName name="INCGG99_" localSheetId="171">#REF!</definedName>
    <definedName name="INCGG99_" localSheetId="40">#REF!</definedName>
    <definedName name="INCGG99_" localSheetId="41">#REF!</definedName>
    <definedName name="INCGG99_">#REF!</definedName>
    <definedName name="Incr_sal_conv" localSheetId="40">#REF!</definedName>
    <definedName name="Incr_sal_conv" localSheetId="41">#REF!</definedName>
    <definedName name="Incr_sal_conv">#REF!</definedName>
    <definedName name="INCSP00_" localSheetId="49">#REF!</definedName>
    <definedName name="INCSP00_" localSheetId="51">#REF!</definedName>
    <definedName name="INCSP00_" localSheetId="52">#REF!</definedName>
    <definedName name="INCSP00_" localSheetId="53">#REF!</definedName>
    <definedName name="INCSP00_" localSheetId="54">#REF!</definedName>
    <definedName name="INCSP00_" localSheetId="56">#REF!</definedName>
    <definedName name="INCSP00_" localSheetId="73">#REF!</definedName>
    <definedName name="INCSP00_" localSheetId="74">#REF!</definedName>
    <definedName name="INCSP00_" localSheetId="75">#REF!</definedName>
    <definedName name="INCSP00_" localSheetId="76">#REF!</definedName>
    <definedName name="INCSP00_" localSheetId="78">#REF!</definedName>
    <definedName name="INCSP00_" localSheetId="168">#REF!</definedName>
    <definedName name="INCSP00_" localSheetId="171">#REF!</definedName>
    <definedName name="INCSP00_" localSheetId="31">#REF!</definedName>
    <definedName name="INCSP00_" localSheetId="25">#REF!</definedName>
    <definedName name="INCSP00_" localSheetId="27">#REF!</definedName>
    <definedName name="INCSP00_" localSheetId="29">#REF!</definedName>
    <definedName name="INCSP00_" localSheetId="40">#REF!</definedName>
    <definedName name="INCSP00_" localSheetId="82">#REF!</definedName>
    <definedName name="INCSP00_" localSheetId="30">#REF!</definedName>
    <definedName name="INCSP00_" localSheetId="32">#REF!</definedName>
    <definedName name="INCSP00_" localSheetId="33">#REF!</definedName>
    <definedName name="INCSP00_" localSheetId="26">#REF!</definedName>
    <definedName name="INCSP00_" localSheetId="28">#REF!</definedName>
    <definedName name="INCSP00_" localSheetId="41">#REF!</definedName>
    <definedName name="INCSP00_">#REF!</definedName>
    <definedName name="INCSP93_" localSheetId="49">#REF!</definedName>
    <definedName name="INCSP93_" localSheetId="51">#REF!</definedName>
    <definedName name="INCSP93_" localSheetId="52">#REF!</definedName>
    <definedName name="INCSP93_" localSheetId="53">#REF!</definedName>
    <definedName name="INCSP93_" localSheetId="54">#REF!</definedName>
    <definedName name="INCSP93_" localSheetId="56">#REF!</definedName>
    <definedName name="INCSP93_" localSheetId="73">#REF!</definedName>
    <definedName name="INCSP93_" localSheetId="74">#REF!</definedName>
    <definedName name="INCSP93_" localSheetId="75">#REF!</definedName>
    <definedName name="INCSP93_" localSheetId="76">#REF!</definedName>
    <definedName name="INCSP93_" localSheetId="78">#REF!</definedName>
    <definedName name="INCSP93_" localSheetId="168">#REF!</definedName>
    <definedName name="INCSP93_" localSheetId="171">#REF!</definedName>
    <definedName name="INCSP93_" localSheetId="31">#REF!</definedName>
    <definedName name="INCSP93_" localSheetId="25">#REF!</definedName>
    <definedName name="INCSP93_" localSheetId="27">#REF!</definedName>
    <definedName name="INCSP93_" localSheetId="29">#REF!</definedName>
    <definedName name="INCSP93_" localSheetId="40">#REF!</definedName>
    <definedName name="INCSP93_" localSheetId="82">#REF!</definedName>
    <definedName name="INCSP93_" localSheetId="30">#REF!</definedName>
    <definedName name="INCSP93_" localSheetId="32">#REF!</definedName>
    <definedName name="INCSP93_" localSheetId="33">#REF!</definedName>
    <definedName name="INCSP93_" localSheetId="26">#REF!</definedName>
    <definedName name="INCSP93_" localSheetId="28">#REF!</definedName>
    <definedName name="INCSP93_" localSheetId="41">#REF!</definedName>
    <definedName name="INCSP93_">#REF!</definedName>
    <definedName name="INCSP94_" localSheetId="49">#REF!</definedName>
    <definedName name="INCSP94_" localSheetId="51">#REF!</definedName>
    <definedName name="INCSP94_" localSheetId="52">#REF!</definedName>
    <definedName name="INCSP94_" localSheetId="53">#REF!</definedName>
    <definedName name="INCSP94_" localSheetId="54">#REF!</definedName>
    <definedName name="INCSP94_" localSheetId="56">#REF!</definedName>
    <definedName name="INCSP94_" localSheetId="73">#REF!</definedName>
    <definedName name="INCSP94_" localSheetId="74">#REF!</definedName>
    <definedName name="INCSP94_" localSheetId="75">#REF!</definedName>
    <definedName name="INCSP94_" localSheetId="76">#REF!</definedName>
    <definedName name="INCSP94_" localSheetId="78">#REF!</definedName>
    <definedName name="INCSP94_" localSheetId="168">#REF!</definedName>
    <definedName name="INCSP94_" localSheetId="171">#REF!</definedName>
    <definedName name="INCSP94_" localSheetId="31">#REF!</definedName>
    <definedName name="INCSP94_" localSheetId="25">#REF!</definedName>
    <definedName name="INCSP94_" localSheetId="27">#REF!</definedName>
    <definedName name="INCSP94_" localSheetId="29">#REF!</definedName>
    <definedName name="INCSP94_" localSheetId="40">#REF!</definedName>
    <definedName name="INCSP94_" localSheetId="82">#REF!</definedName>
    <definedName name="INCSP94_" localSheetId="30">#REF!</definedName>
    <definedName name="INCSP94_" localSheetId="32">#REF!</definedName>
    <definedName name="INCSP94_" localSheetId="33">#REF!</definedName>
    <definedName name="INCSP94_" localSheetId="26">#REF!</definedName>
    <definedName name="INCSP94_" localSheetId="28">#REF!</definedName>
    <definedName name="INCSP94_" localSheetId="41">#REF!</definedName>
    <definedName name="INCSP94_">#REF!</definedName>
    <definedName name="INCSP95_" localSheetId="51">#REF!</definedName>
    <definedName name="INCSP95_" localSheetId="52">#REF!</definedName>
    <definedName name="INCSP95_" localSheetId="53">#REF!</definedName>
    <definedName name="INCSP95_" localSheetId="54">#REF!</definedName>
    <definedName name="INCSP95_" localSheetId="56">#REF!</definedName>
    <definedName name="INCSP95_" localSheetId="73">#REF!</definedName>
    <definedName name="INCSP95_" localSheetId="74">#REF!</definedName>
    <definedName name="INCSP95_" localSheetId="75">#REF!</definedName>
    <definedName name="INCSP95_" localSheetId="76">#REF!</definedName>
    <definedName name="INCSP95_" localSheetId="78">#REF!</definedName>
    <definedName name="INCSP95_" localSheetId="168">#REF!</definedName>
    <definedName name="INCSP95_" localSheetId="171">#REF!</definedName>
    <definedName name="INCSP95_" localSheetId="40">#REF!</definedName>
    <definedName name="INCSP95_" localSheetId="41">#REF!</definedName>
    <definedName name="INCSP95_">#REF!</definedName>
    <definedName name="INCSP96_" localSheetId="51">#REF!</definedName>
    <definedName name="INCSP96_" localSheetId="52">#REF!</definedName>
    <definedName name="INCSP96_" localSheetId="53">#REF!</definedName>
    <definedName name="INCSP96_" localSheetId="54">#REF!</definedName>
    <definedName name="INCSP96_" localSheetId="56">#REF!</definedName>
    <definedName name="INCSP96_" localSheetId="73">#REF!</definedName>
    <definedName name="INCSP96_" localSheetId="74">#REF!</definedName>
    <definedName name="INCSP96_" localSheetId="75">#REF!</definedName>
    <definedName name="INCSP96_" localSheetId="76">#REF!</definedName>
    <definedName name="INCSP96_" localSheetId="78">#REF!</definedName>
    <definedName name="INCSP96_" localSheetId="168">#REF!</definedName>
    <definedName name="INCSP96_" localSheetId="171">#REF!</definedName>
    <definedName name="INCSP96_" localSheetId="40">#REF!</definedName>
    <definedName name="INCSP96_" localSheetId="41">#REF!</definedName>
    <definedName name="INCSP96_">#REF!</definedName>
    <definedName name="INCSP97_" localSheetId="51">#REF!</definedName>
    <definedName name="INCSP97_" localSheetId="52">#REF!</definedName>
    <definedName name="INCSP97_" localSheetId="53">#REF!</definedName>
    <definedName name="INCSP97_" localSheetId="54">#REF!</definedName>
    <definedName name="INCSP97_" localSheetId="56">#REF!</definedName>
    <definedName name="INCSP97_" localSheetId="73">#REF!</definedName>
    <definedName name="INCSP97_" localSheetId="74">#REF!</definedName>
    <definedName name="INCSP97_" localSheetId="75">#REF!</definedName>
    <definedName name="INCSP97_" localSheetId="76">#REF!</definedName>
    <definedName name="INCSP97_" localSheetId="78">#REF!</definedName>
    <definedName name="INCSP97_" localSheetId="168">#REF!</definedName>
    <definedName name="INCSP97_" localSheetId="171">#REF!</definedName>
    <definedName name="INCSP97_" localSheetId="40">#REF!</definedName>
    <definedName name="INCSP97_" localSheetId="41">#REF!</definedName>
    <definedName name="INCSP97_">#REF!</definedName>
    <definedName name="INCSP98_" localSheetId="51">#REF!</definedName>
    <definedName name="INCSP98_" localSheetId="52">#REF!</definedName>
    <definedName name="INCSP98_" localSheetId="53">#REF!</definedName>
    <definedName name="INCSP98_" localSheetId="54">#REF!</definedName>
    <definedName name="INCSP98_" localSheetId="56">#REF!</definedName>
    <definedName name="INCSP98_" localSheetId="73">#REF!</definedName>
    <definedName name="INCSP98_" localSheetId="74">#REF!</definedName>
    <definedName name="INCSP98_" localSheetId="75">#REF!</definedName>
    <definedName name="INCSP98_" localSheetId="76">#REF!</definedName>
    <definedName name="INCSP98_" localSheetId="78">#REF!</definedName>
    <definedName name="INCSP98_" localSheetId="168">#REF!</definedName>
    <definedName name="INCSP98_" localSheetId="171">#REF!</definedName>
    <definedName name="INCSP98_" localSheetId="40">#REF!</definedName>
    <definedName name="INCSP98_" localSheetId="41">#REF!</definedName>
    <definedName name="INCSP98_">#REF!</definedName>
    <definedName name="INCSP99_" localSheetId="51">#REF!</definedName>
    <definedName name="INCSP99_" localSheetId="52">#REF!</definedName>
    <definedName name="INCSP99_" localSheetId="53">#REF!</definedName>
    <definedName name="INCSP99_" localSheetId="54">#REF!</definedName>
    <definedName name="INCSP99_" localSheetId="56">#REF!</definedName>
    <definedName name="INCSP99_" localSheetId="73">#REF!</definedName>
    <definedName name="INCSP99_" localSheetId="74">#REF!</definedName>
    <definedName name="INCSP99_" localSheetId="75">#REF!</definedName>
    <definedName name="INCSP99_" localSheetId="76">#REF!</definedName>
    <definedName name="INCSP99_" localSheetId="78">#REF!</definedName>
    <definedName name="INCSP99_" localSheetId="168">#REF!</definedName>
    <definedName name="INCSP99_" localSheetId="171">#REF!</definedName>
    <definedName name="INCSP99_" localSheetId="40">#REF!</definedName>
    <definedName name="INCSP99_" localSheetId="41">#REF!</definedName>
    <definedName name="INCSP99_">#REF!</definedName>
    <definedName name="INCTRAN00_" localSheetId="51">#REF!</definedName>
    <definedName name="INCTRAN00_" localSheetId="52">#REF!</definedName>
    <definedName name="INCTRAN00_" localSheetId="53">#REF!</definedName>
    <definedName name="INCTRAN00_" localSheetId="54">#REF!</definedName>
    <definedName name="INCTRAN00_" localSheetId="56">#REF!</definedName>
    <definedName name="INCTRAN00_" localSheetId="73">#REF!</definedName>
    <definedName name="INCTRAN00_" localSheetId="74">#REF!</definedName>
    <definedName name="INCTRAN00_" localSheetId="75">#REF!</definedName>
    <definedName name="INCTRAN00_" localSheetId="76">#REF!</definedName>
    <definedName name="INCTRAN00_" localSheetId="78">#REF!</definedName>
    <definedName name="INCTRAN00_" localSheetId="168">#REF!</definedName>
    <definedName name="INCTRAN00_" localSheetId="171">#REF!</definedName>
    <definedName name="INCTRAN00_" localSheetId="40">#REF!</definedName>
    <definedName name="INCTRAN00_" localSheetId="41">#REF!</definedName>
    <definedName name="INCTRAN00_">#REF!</definedName>
    <definedName name="INCTRAN93_" localSheetId="51">#REF!</definedName>
    <definedName name="INCTRAN93_" localSheetId="52">#REF!</definedName>
    <definedName name="INCTRAN93_" localSheetId="53">#REF!</definedName>
    <definedName name="INCTRAN93_" localSheetId="54">#REF!</definedName>
    <definedName name="INCTRAN93_" localSheetId="56">#REF!</definedName>
    <definedName name="INCTRAN93_" localSheetId="73">#REF!</definedName>
    <definedName name="INCTRAN93_" localSheetId="74">#REF!</definedName>
    <definedName name="INCTRAN93_" localSheetId="75">#REF!</definedName>
    <definedName name="INCTRAN93_" localSheetId="76">#REF!</definedName>
    <definedName name="INCTRAN93_" localSheetId="78">#REF!</definedName>
    <definedName name="INCTRAN93_" localSheetId="168">#REF!</definedName>
    <definedName name="INCTRAN93_" localSheetId="171">#REF!</definedName>
    <definedName name="INCTRAN93_" localSheetId="40">#REF!</definedName>
    <definedName name="INCTRAN93_" localSheetId="41">#REF!</definedName>
    <definedName name="INCTRAN93_">#REF!</definedName>
    <definedName name="INCTRAN94_" localSheetId="51">#REF!</definedName>
    <definedName name="INCTRAN94_" localSheetId="52">#REF!</definedName>
    <definedName name="INCTRAN94_" localSheetId="53">#REF!</definedName>
    <definedName name="INCTRAN94_" localSheetId="54">#REF!</definedName>
    <definedName name="INCTRAN94_" localSheetId="56">#REF!</definedName>
    <definedName name="INCTRAN94_" localSheetId="73">#REF!</definedName>
    <definedName name="INCTRAN94_" localSheetId="74">#REF!</definedName>
    <definedName name="INCTRAN94_" localSheetId="75">#REF!</definedName>
    <definedName name="INCTRAN94_" localSheetId="76">#REF!</definedName>
    <definedName name="INCTRAN94_" localSheetId="78">#REF!</definedName>
    <definedName name="INCTRAN94_" localSheetId="168">#REF!</definedName>
    <definedName name="INCTRAN94_" localSheetId="171">#REF!</definedName>
    <definedName name="INCTRAN94_" localSheetId="40">#REF!</definedName>
    <definedName name="INCTRAN94_" localSheetId="41">#REF!</definedName>
    <definedName name="INCTRAN94_">#REF!</definedName>
    <definedName name="INCTRAN95_" localSheetId="51">#REF!</definedName>
    <definedName name="INCTRAN95_" localSheetId="52">#REF!</definedName>
    <definedName name="INCTRAN95_" localSheetId="53">#REF!</definedName>
    <definedName name="INCTRAN95_" localSheetId="54">#REF!</definedName>
    <definedName name="INCTRAN95_" localSheetId="56">#REF!</definedName>
    <definedName name="INCTRAN95_" localSheetId="73">#REF!</definedName>
    <definedName name="INCTRAN95_" localSheetId="74">#REF!</definedName>
    <definedName name="INCTRAN95_" localSheetId="75">#REF!</definedName>
    <definedName name="INCTRAN95_" localSheetId="76">#REF!</definedName>
    <definedName name="INCTRAN95_" localSheetId="78">#REF!</definedName>
    <definedName name="INCTRAN95_" localSheetId="168">#REF!</definedName>
    <definedName name="INCTRAN95_" localSheetId="171">#REF!</definedName>
    <definedName name="INCTRAN95_" localSheetId="40">#REF!</definedName>
    <definedName name="INCTRAN95_" localSheetId="41">#REF!</definedName>
    <definedName name="INCTRAN95_">#REF!</definedName>
    <definedName name="INCTRAN96_" localSheetId="51">#REF!</definedName>
    <definedName name="INCTRAN96_" localSheetId="52">#REF!</definedName>
    <definedName name="INCTRAN96_" localSheetId="53">#REF!</definedName>
    <definedName name="INCTRAN96_" localSheetId="54">#REF!</definedName>
    <definedName name="INCTRAN96_" localSheetId="56">#REF!</definedName>
    <definedName name="INCTRAN96_" localSheetId="73">#REF!</definedName>
    <definedName name="INCTRAN96_" localSheetId="74">#REF!</definedName>
    <definedName name="INCTRAN96_" localSheetId="75">#REF!</definedName>
    <definedName name="INCTRAN96_" localSheetId="76">#REF!</definedName>
    <definedName name="INCTRAN96_" localSheetId="78">#REF!</definedName>
    <definedName name="INCTRAN96_" localSheetId="168">#REF!</definedName>
    <definedName name="INCTRAN96_" localSheetId="171">#REF!</definedName>
    <definedName name="INCTRAN96_" localSheetId="40">#REF!</definedName>
    <definedName name="INCTRAN96_" localSheetId="41">#REF!</definedName>
    <definedName name="INCTRAN96_">#REF!</definedName>
    <definedName name="INCTRAN97_" localSheetId="51">#REF!</definedName>
    <definedName name="INCTRAN97_" localSheetId="52">#REF!</definedName>
    <definedName name="INCTRAN97_" localSheetId="53">#REF!</definedName>
    <definedName name="INCTRAN97_" localSheetId="54">#REF!</definedName>
    <definedName name="INCTRAN97_" localSheetId="56">#REF!</definedName>
    <definedName name="INCTRAN97_" localSheetId="73">#REF!</definedName>
    <definedName name="INCTRAN97_" localSheetId="74">#REF!</definedName>
    <definedName name="INCTRAN97_" localSheetId="75">#REF!</definedName>
    <definedName name="INCTRAN97_" localSheetId="76">#REF!</definedName>
    <definedName name="INCTRAN97_" localSheetId="78">#REF!</definedName>
    <definedName name="INCTRAN97_" localSheetId="168">#REF!</definedName>
    <definedName name="INCTRAN97_" localSheetId="171">#REF!</definedName>
    <definedName name="INCTRAN97_" localSheetId="40">#REF!</definedName>
    <definedName name="INCTRAN97_" localSheetId="41">#REF!</definedName>
    <definedName name="INCTRAN97_">#REF!</definedName>
    <definedName name="INCTRAN98_" localSheetId="51">#REF!</definedName>
    <definedName name="INCTRAN98_" localSheetId="52">#REF!</definedName>
    <definedName name="INCTRAN98_" localSheetId="53">#REF!</definedName>
    <definedName name="INCTRAN98_" localSheetId="54">#REF!</definedName>
    <definedName name="INCTRAN98_" localSheetId="56">#REF!</definedName>
    <definedName name="INCTRAN98_" localSheetId="73">#REF!</definedName>
    <definedName name="INCTRAN98_" localSheetId="74">#REF!</definedName>
    <definedName name="INCTRAN98_" localSheetId="75">#REF!</definedName>
    <definedName name="INCTRAN98_" localSheetId="76">#REF!</definedName>
    <definedName name="INCTRAN98_" localSheetId="78">#REF!</definedName>
    <definedName name="INCTRAN98_" localSheetId="168">#REF!</definedName>
    <definedName name="INCTRAN98_" localSheetId="171">#REF!</definedName>
    <definedName name="INCTRAN98_" localSheetId="40">#REF!</definedName>
    <definedName name="INCTRAN98_" localSheetId="41">#REF!</definedName>
    <definedName name="INCTRAN98_">#REF!</definedName>
    <definedName name="INCTRAN99_" localSheetId="51">#REF!</definedName>
    <definedName name="INCTRAN99_" localSheetId="52">#REF!</definedName>
    <definedName name="INCTRAN99_" localSheetId="53">#REF!</definedName>
    <definedName name="INCTRAN99_" localSheetId="54">#REF!</definedName>
    <definedName name="INCTRAN99_" localSheetId="56">#REF!</definedName>
    <definedName name="INCTRAN99_" localSheetId="73">#REF!</definedName>
    <definedName name="INCTRAN99_" localSheetId="74">#REF!</definedName>
    <definedName name="INCTRAN99_" localSheetId="75">#REF!</definedName>
    <definedName name="INCTRAN99_" localSheetId="76">#REF!</definedName>
    <definedName name="INCTRAN99_" localSheetId="78">#REF!</definedName>
    <definedName name="INCTRAN99_" localSheetId="168">#REF!</definedName>
    <definedName name="INCTRAN99_" localSheetId="171">#REF!</definedName>
    <definedName name="INCTRAN99_" localSheetId="40">#REF!</definedName>
    <definedName name="INCTRAN99_" localSheetId="41">#REF!</definedName>
    <definedName name="INCTRAN99_">#REF!</definedName>
    <definedName name="ind" localSheetId="41">#REF!</definedName>
    <definedName name="ind">#REF!</definedName>
    <definedName name="Indicadores" localSheetId="40">#REF!</definedName>
    <definedName name="Indicadores" localSheetId="41">#REF!</definedName>
    <definedName name="Indicadores">#REF!</definedName>
    <definedName name="Indicadores_Corte_a" localSheetId="41">OFFSET(#REF!,0,0,COUNT(#REF!))</definedName>
    <definedName name="Indicadores_Corte_a">OFFSET(#REF!,0,0,COUNT(#REF!))</definedName>
    <definedName name="Indicadores_Serie_1">OFFSET(#REF!,0,0,COUNT(#REF!))</definedName>
    <definedName name="Indicadores_Serie_2">OFFSET(#REF!,0,0,COUNT(#REF!))</definedName>
    <definedName name="Indicadores_Serie_3">OFFSET(#REF!,0,0,COUNT(#REF!))</definedName>
    <definedName name="Indicadores_Serie_4">OFFSET(#REF!,0,0,COUNT(#REF!))</definedName>
    <definedName name="Indicadores_Serie_5">OFFSET(#REF!,0,0,COUNT(#REF!))</definedName>
    <definedName name="Indicadores_Serie_6">OFFSET(#REF!,0,0,COUNT(#REF!))</definedName>
    <definedName name="Indicadores_Serie_7">OFFSET(#REF!,0,0,COUNT(#REF!))</definedName>
    <definedName name="Indicadores_Serie_8">OFFSET(#REF!,0,0,COUNT(#REF!))</definedName>
    <definedName name="IndicadoresColumna_título_etiqueta" localSheetId="8">#REF!</definedName>
    <definedName name="IndicadoresColumna_título_etiqueta">#REF!</definedName>
    <definedName name="IndicadoresColumna_título_etiqueta_2" localSheetId="8">#REF!</definedName>
    <definedName name="IndicadoresColumna_título_etiqueta_2">#REF!</definedName>
    <definedName name="IndicadoresColumna_título_etiqueta_3" localSheetId="8">#REF!</definedName>
    <definedName name="IndicadoresColumna_título_etiqueta_3">#REF!</definedName>
    <definedName name="IndicadoresColumna_título_etiqueta_4">#REF!</definedName>
    <definedName name="IndicadoresColumna_título_etiqueta_5">#REF!</definedName>
    <definedName name="IndicadoresSección_subtítulo_etiqueta">#REF!</definedName>
    <definedName name="IndicadoresSección_subtítulo_etiqueta_2">#REF!</definedName>
    <definedName name="IndicadoresSección_subtítulo_etiqueta_3">#REF!</definedName>
    <definedName name="IndicadoresSección_título_etiqueta">#REF!</definedName>
    <definedName name="IndicadoresSección_título_etiqueta_2">#REF!</definedName>
    <definedName name="IndicadoresSección_título_etiqueta_3">#REF!</definedName>
    <definedName name="INDICE_DE_LAS_BOLSAS" localSheetId="40">#REF!</definedName>
    <definedName name="INDICE_DE_LAS_BOLSAS" localSheetId="41">#REF!</definedName>
    <definedName name="INDICE_DE_LAS_BOLSAS">#REF!</definedName>
    <definedName name="INDICE_DE_LAS_BOLSAS_DE_BOGOTA_Y_MEDELLIN" localSheetId="40">#REF!</definedName>
    <definedName name="INDICE_DE_LAS_BOLSAS_DE_BOGOTA_Y_MEDELLIN" localSheetId="41">#REF!</definedName>
    <definedName name="INDICE_DE_LAS_BOLSAS_DE_BOGOTA_Y_MEDELLIN">#REF!</definedName>
    <definedName name="Indice_Principal_Título" localSheetId="41">#REF!</definedName>
    <definedName name="Indice_Principal_Título">#REF!</definedName>
    <definedName name="Indice_PrincipalCategory_etiqueta" localSheetId="41">#REF!</definedName>
    <definedName name="Indice_PrincipalCategory_etiqueta">#REF!</definedName>
    <definedName name="Indice_PrincipalContenido_etiqueta" localSheetId="41">#REF!</definedName>
    <definedName name="Indice_PrincipalContenido_etiqueta">#REF!</definedName>
    <definedName name="Indice_PrincipalContenido_texto">#REF!</definedName>
    <definedName name="Indice_PrincipalCuadro_texto_fuentes">#REF!</definedName>
    <definedName name="Indice_PrincipalCuadro_texto_indicadores">#REF!</definedName>
    <definedName name="Indice_PrincipalCuadro_texto_moneda">#REF!</definedName>
    <definedName name="Indice_PrincipalCuadro_texto_saldos">#REF!</definedName>
    <definedName name="Indice_PrincipalCuadro_texto_servicio">#REF!</definedName>
    <definedName name="Indice_PrincipalCuadro_texto_tasas">#REF!</definedName>
    <definedName name="Indice_PrincipalDatos_y_enlaces_etiqueta">#REF!</definedName>
    <definedName name="Indice_PrincipalDescripción_etiqueta">#REF!</definedName>
    <definedName name="Indice_PrincipalFecha_corte_etiqueta">#REF!</definedName>
    <definedName name="Indice_PrincipalFecha_corte_texto">#REF!</definedName>
    <definedName name="Indice_PrincipalFecha_de_revisión_etiqueta">#REF!</definedName>
    <definedName name="Indice_PrincipalFecha_de_revision_texto">#REF!</definedName>
    <definedName name="Indice_PrincipalFrecuencia_de_publicación_etiqueta">#REF!</definedName>
    <definedName name="Indice_PrincipalFrecuencia_de_publicación_texto">#REF!</definedName>
    <definedName name="Indice_PrincipalFuentes_de_deuda__etiqueta">#REF!</definedName>
    <definedName name="Indice_PrincipalFuentes_de_deuda_externa_texto">#REF!</definedName>
    <definedName name="Indice_PrincipalFuentes_de_deuda_Interna_texto">#REF!</definedName>
    <definedName name="Indice_PrincipalFuentes_de_deuda_total_texto_2">#REF!</definedName>
    <definedName name="Indice_PrincipalFuentes_etiqueta">#REF!</definedName>
    <definedName name="Indice_PrincipalFuentes_texto">#REF!</definedName>
    <definedName name="Indice_PrincipalFuentes_texto_3">#REF!</definedName>
    <definedName name="Indice_PrincipalIndicadores_etiqueta">#REF!</definedName>
    <definedName name="Indice_PrincipalIndicadores_texto">#REF!</definedName>
    <definedName name="Indice_PrincipalInicio">#REF!</definedName>
    <definedName name="Indice_PrincipalLeyenda_etiqueta">#REF!</definedName>
    <definedName name="Indice_PrincipalLeyenda_texto">#REF!</definedName>
    <definedName name="Indice_PrincipalLeyenda_texto_2">#REF!</definedName>
    <definedName name="Indice_PrincipalLeyenda_texto_3">#REF!</definedName>
    <definedName name="Indice_PrincipalLeyenda_texto_4">#REF!</definedName>
    <definedName name="Indice_PrincipalMoneda_de_deuda_etiqueta">#REF!</definedName>
    <definedName name="Indice_PrincipalMoneda_de_deuda_texto">#REF!</definedName>
    <definedName name="Indice_PrincipalMoneda_de_deuda_texto_2">#REF!</definedName>
    <definedName name="Indice_PrincipalMoneda_de_deuda_texto_3">#REF!</definedName>
    <definedName name="Indice_PrincipalSaldos_de_deuda_etiqueta">#REF!</definedName>
    <definedName name="Indice_PrincipalSaldos_de_deuda_texto">#REF!</definedName>
    <definedName name="Indice_PrincipalServicio_de_deuda_texto">#REF!</definedName>
    <definedName name="Indice_PrincipalServicio_de_deuda_texto_2">#REF!</definedName>
    <definedName name="Indice_PrincipalServicio_de_deuda_texto_3">#REF!</definedName>
    <definedName name="Indice_PrincipalTasas_de_deuda_etiqueta">#REF!</definedName>
    <definedName name="Indice_PrincipalTasas_de_deuda_texto">#REF!</definedName>
    <definedName name="Indice_PrincipalTasas_de_deuda_texto_2">#REF!</definedName>
    <definedName name="Indice_PrincipalTasas_de_deuda_texto_3">#REF!</definedName>
    <definedName name="Indice_PrincipalUbicación_etiqueta">#REF!</definedName>
    <definedName name="Indice_PrincipalUbicación_texto">#REF!</definedName>
    <definedName name="indvac" localSheetId="31">#REF!</definedName>
    <definedName name="indvac" localSheetId="25">#REF!</definedName>
    <definedName name="indvac" localSheetId="27">#REF!</definedName>
    <definedName name="indvac" localSheetId="29">#REF!</definedName>
    <definedName name="indvac" localSheetId="40">#REF!</definedName>
    <definedName name="indvac" localSheetId="82">#REF!</definedName>
    <definedName name="indvac" localSheetId="30">#REF!</definedName>
    <definedName name="indvac" localSheetId="32">#REF!</definedName>
    <definedName name="indvac" localSheetId="33">#REF!</definedName>
    <definedName name="indvac" localSheetId="26">#REF!</definedName>
    <definedName name="indvac" localSheetId="28">#REF!</definedName>
    <definedName name="indvac" localSheetId="41">#REF!</definedName>
    <definedName name="indvac">#REF!</definedName>
    <definedName name="inf" localSheetId="31">#REF!</definedName>
    <definedName name="inf" localSheetId="25">#REF!</definedName>
    <definedName name="inf" localSheetId="27">#REF!</definedName>
    <definedName name="inf" localSheetId="29">#REF!</definedName>
    <definedName name="inf" localSheetId="40">#REF!</definedName>
    <definedName name="inf" localSheetId="30">#REF!</definedName>
    <definedName name="inf" localSheetId="32">#REF!</definedName>
    <definedName name="inf" localSheetId="33">#REF!</definedName>
    <definedName name="inf" localSheetId="26">#REF!</definedName>
    <definedName name="inf" localSheetId="28">#REF!</definedName>
    <definedName name="inf" localSheetId="41">#REF!</definedName>
    <definedName name="inf">#REF!</definedName>
    <definedName name="Inflacion" localSheetId="41">#REF!</definedName>
    <definedName name="Inflacion">#REF!</definedName>
    <definedName name="INFLACIÓN_AÑO_COMPLETO" localSheetId="40">#REF!</definedName>
    <definedName name="INFLACIÓN_AÑO_COMPLETO" localSheetId="41">#REF!</definedName>
    <definedName name="INFLACIÓN_AÑO_COMPLETO">#REF!</definedName>
    <definedName name="INFLACIÓN_AÑO_CORRIDO" localSheetId="40">#REF!</definedName>
    <definedName name="INFLACIÓN_AÑO_CORRIDO" localSheetId="41">#REF!</definedName>
    <definedName name="INFLACIÓN_AÑO_CORRIDO">#REF!</definedName>
    <definedName name="INFLACIÓN_MENSUAL" localSheetId="40">#REF!</definedName>
    <definedName name="INFLACIÓN_MENSUAL" localSheetId="41">#REF!</definedName>
    <definedName name="INFLACIÓN_MENSUAL">#REF!</definedName>
    <definedName name="Info_Gral_Excel_2001" localSheetId="31">#REF!</definedName>
    <definedName name="Info_Gral_Excel_2001" localSheetId="25">#REF!</definedName>
    <definedName name="Info_Gral_Excel_2001" localSheetId="27">#REF!</definedName>
    <definedName name="Info_Gral_Excel_2001" localSheetId="29">#REF!</definedName>
    <definedName name="Info_Gral_Excel_2001" localSheetId="40">#REF!</definedName>
    <definedName name="Info_Gral_Excel_2001" localSheetId="82">#REF!</definedName>
    <definedName name="Info_Gral_Excel_2001" localSheetId="30">#REF!</definedName>
    <definedName name="Info_Gral_Excel_2001" localSheetId="32">#REF!</definedName>
    <definedName name="Info_Gral_Excel_2001" localSheetId="33">#REF!</definedName>
    <definedName name="Info_Gral_Excel_2001" localSheetId="26">#REF!</definedName>
    <definedName name="Info_Gral_Excel_2001" localSheetId="28">#REF!</definedName>
    <definedName name="Info_Gral_Excel_2001" localSheetId="41">#REF!</definedName>
    <definedName name="Info_Gral_Excel_2001">#REF!</definedName>
    <definedName name="ingapr" localSheetId="168">#REF!</definedName>
    <definedName name="ingapr" localSheetId="171">#REF!</definedName>
    <definedName name="ingapr" localSheetId="31">#REF!</definedName>
    <definedName name="ingapr" localSheetId="25">#REF!</definedName>
    <definedName name="ingapr" localSheetId="27">#REF!</definedName>
    <definedName name="ingapr" localSheetId="29">#REF!</definedName>
    <definedName name="ingapr" localSheetId="40">#REF!</definedName>
    <definedName name="ingapr" localSheetId="82">#REF!</definedName>
    <definedName name="ingapr" localSheetId="30">#REF!</definedName>
    <definedName name="ingapr" localSheetId="32">#REF!</definedName>
    <definedName name="ingapr" localSheetId="33">#REF!</definedName>
    <definedName name="ingapr" localSheetId="26">#REF!</definedName>
    <definedName name="ingapr" localSheetId="28">#REF!</definedName>
    <definedName name="ingapr" localSheetId="41">#REF!</definedName>
    <definedName name="ingapr">#REF!</definedName>
    <definedName name="ingbas" localSheetId="168">#REF!</definedName>
    <definedName name="ingbas" localSheetId="171">#REF!</definedName>
    <definedName name="ingbas" localSheetId="31">#REF!</definedName>
    <definedName name="ingbas" localSheetId="25">#REF!</definedName>
    <definedName name="ingbas" localSheetId="27">#REF!</definedName>
    <definedName name="ingbas" localSheetId="29">#REF!</definedName>
    <definedName name="ingbas" localSheetId="40">#REF!</definedName>
    <definedName name="ingbas" localSheetId="82">#REF!</definedName>
    <definedName name="ingbas" localSheetId="30">#REF!</definedName>
    <definedName name="ingbas" localSheetId="32">#REF!</definedName>
    <definedName name="ingbas" localSheetId="33">#REF!</definedName>
    <definedName name="ingbas" localSheetId="26">#REF!</definedName>
    <definedName name="ingbas" localSheetId="28">#REF!</definedName>
    <definedName name="ingbas" localSheetId="41">#REF!</definedName>
    <definedName name="ingbas">#REF!</definedName>
    <definedName name="ingest" localSheetId="168">#REF!</definedName>
    <definedName name="ingest" localSheetId="171">#REF!</definedName>
    <definedName name="ingest" localSheetId="40">#REF!</definedName>
    <definedName name="ingest" localSheetId="41">#REF!</definedName>
    <definedName name="ingest">#REF!</definedName>
    <definedName name="IngNivel4Actual">#REF!</definedName>
    <definedName name="ingprg" localSheetId="168">#REF!</definedName>
    <definedName name="ingprg" localSheetId="171">#REF!</definedName>
    <definedName name="ingprg" localSheetId="40">#REF!</definedName>
    <definedName name="ingprg" localSheetId="82">#REF!</definedName>
    <definedName name="ingprg" localSheetId="41">#REF!</definedName>
    <definedName name="ingprg">#REF!</definedName>
    <definedName name="IngRecaudoActual">#REF!</definedName>
    <definedName name="ingresos" localSheetId="49">#REF!</definedName>
    <definedName name="ingresos" localSheetId="51">#REF!</definedName>
    <definedName name="ingresos" localSheetId="52">#REF!</definedName>
    <definedName name="ingresos" localSheetId="53">#REF!</definedName>
    <definedName name="ingresos" localSheetId="54">#REF!</definedName>
    <definedName name="ingresos" localSheetId="56">#REF!</definedName>
    <definedName name="ingresos" localSheetId="73">#REF!</definedName>
    <definedName name="ingresos" localSheetId="74">#REF!</definedName>
    <definedName name="ingresos" localSheetId="75">#REF!</definedName>
    <definedName name="ingresos" localSheetId="76">#REF!</definedName>
    <definedName name="ingresos" localSheetId="78">#REF!</definedName>
    <definedName name="ingresos" localSheetId="168">#REF!</definedName>
    <definedName name="ingresos" localSheetId="171">#REF!</definedName>
    <definedName name="ingresos" localSheetId="40">#REF!</definedName>
    <definedName name="ingresos" localSheetId="82">#REF!</definedName>
    <definedName name="ingresos" localSheetId="41">#REF!</definedName>
    <definedName name="ingresos">#REF!</definedName>
    <definedName name="INGRESOS_DE_LA_NACION__1996_REAL__1997_ESTIMACION_Y_1998_PROYECCION" localSheetId="49">#REF!</definedName>
    <definedName name="INGRESOS_DE_LA_NACION__1996_REAL__1997_ESTIMACION_Y_1998_PROYECCION" localSheetId="51">#REF!</definedName>
    <definedName name="INGRESOS_DE_LA_NACION__1996_REAL__1997_ESTIMACION_Y_1998_PROYECCION" localSheetId="52">#REF!</definedName>
    <definedName name="INGRESOS_DE_LA_NACION__1996_REAL__1997_ESTIMACION_Y_1998_PROYECCION" localSheetId="53">#REF!</definedName>
    <definedName name="INGRESOS_DE_LA_NACION__1996_REAL__1997_ESTIMACION_Y_1998_PROYECCION" localSheetId="54">#REF!</definedName>
    <definedName name="INGRESOS_DE_LA_NACION__1996_REAL__1997_ESTIMACION_Y_1998_PROYECCION" localSheetId="56">#REF!</definedName>
    <definedName name="INGRESOS_DE_LA_NACION__1996_REAL__1997_ESTIMACION_Y_1998_PROYECCION" localSheetId="73">#REF!</definedName>
    <definedName name="INGRESOS_DE_LA_NACION__1996_REAL__1997_ESTIMACION_Y_1998_PROYECCION" localSheetId="74">#REF!</definedName>
    <definedName name="INGRESOS_DE_LA_NACION__1996_REAL__1997_ESTIMACION_Y_1998_PROYECCION" localSheetId="75">#REF!</definedName>
    <definedName name="INGRESOS_DE_LA_NACION__1996_REAL__1997_ESTIMACION_Y_1998_PROYECCION" localSheetId="76">#REF!</definedName>
    <definedName name="INGRESOS_DE_LA_NACION__1996_REAL__1997_ESTIMACION_Y_1998_PROYECCION" localSheetId="78">#REF!</definedName>
    <definedName name="INGRESOS_DE_LA_NACION__1996_REAL__1997_ESTIMACION_Y_1998_PROYECCION" localSheetId="168">#REF!</definedName>
    <definedName name="INGRESOS_DE_LA_NACION__1996_REAL__1997_ESTIMACION_Y_1998_PROYECCION" localSheetId="171">#REF!</definedName>
    <definedName name="INGRESOS_DE_LA_NACION__1996_REAL__1997_ESTIMACION_Y_1998_PROYECCION" localSheetId="40">#REF!</definedName>
    <definedName name="INGRESOS_DE_LA_NACION__1996_REAL__1997_ESTIMACION_Y_1998_PROYECCION" localSheetId="82">#REF!</definedName>
    <definedName name="INGRESOS_DE_LA_NACION__1996_REAL__1997_ESTIMACION_Y_1998_PROYECCION" localSheetId="41">#REF!</definedName>
    <definedName name="INGRESOS_DE_LA_NACION__1996_REAL__1997_ESTIMACION_Y_1998_PROYECCION">#REF!</definedName>
    <definedName name="ingresos97" localSheetId="49">#REF!</definedName>
    <definedName name="ingresos97" localSheetId="51">#REF!</definedName>
    <definedName name="ingresos97" localSheetId="52">#REF!</definedName>
    <definedName name="ingresos97" localSheetId="53">#REF!</definedName>
    <definedName name="ingresos97" localSheetId="54">#REF!</definedName>
    <definedName name="ingresos97" localSheetId="56">#REF!</definedName>
    <definedName name="ingresos97" localSheetId="73">#REF!</definedName>
    <definedName name="ingresos97" localSheetId="74">#REF!</definedName>
    <definedName name="ingresos97" localSheetId="75">#REF!</definedName>
    <definedName name="ingresos97" localSheetId="76">#REF!</definedName>
    <definedName name="ingresos97" localSheetId="78">#REF!</definedName>
    <definedName name="ingresos97" localSheetId="168">#REF!</definedName>
    <definedName name="ingresos97" localSheetId="171">#REF!</definedName>
    <definedName name="ingresos97" localSheetId="40">#REF!</definedName>
    <definedName name="ingresos97" localSheetId="82">#REF!</definedName>
    <definedName name="ingresos97" localSheetId="41">#REF!</definedName>
    <definedName name="ingresos97">#REF!</definedName>
    <definedName name="ingsol" localSheetId="168">#REF!</definedName>
    <definedName name="ingsol" localSheetId="171">#REF!</definedName>
    <definedName name="ingsol" localSheetId="40">#REF!</definedName>
    <definedName name="ingsol" localSheetId="41">#REF!</definedName>
    <definedName name="ingsol">#REF!</definedName>
    <definedName name="IngTipoEntActual">#REF!</definedName>
    <definedName name="instec" localSheetId="40">#REF!</definedName>
    <definedName name="instec" localSheetId="82">#REF!</definedName>
    <definedName name="instec" localSheetId="41">#REF!</definedName>
    <definedName name="instec">#REF!</definedName>
    <definedName name="Interesesdiario" localSheetId="40">#REF!</definedName>
    <definedName name="Interesesdiario" localSheetId="41">#REF!</definedName>
    <definedName name="Interesesdiario">#REF!</definedName>
    <definedName name="INTYCOM00_" localSheetId="170">#REF!</definedName>
    <definedName name="INTYCOM00_" localSheetId="171">#REF!</definedName>
    <definedName name="INTYCOM00_" localSheetId="40">#REF!</definedName>
    <definedName name="INTYCOM00_" localSheetId="41">#REF!</definedName>
    <definedName name="INTYCOM00_">#REF!</definedName>
    <definedName name="INTYCOM94_" localSheetId="170">#REF!</definedName>
    <definedName name="INTYCOM94_" localSheetId="171">#REF!</definedName>
    <definedName name="INTYCOM94_" localSheetId="40">#REF!</definedName>
    <definedName name="INTYCOM94_" localSheetId="41">#REF!</definedName>
    <definedName name="INTYCOM94_">#REF!</definedName>
    <definedName name="INTYCOM95_" localSheetId="170">#REF!</definedName>
    <definedName name="INTYCOM95_" localSheetId="171">#REF!</definedName>
    <definedName name="INTYCOM95_" localSheetId="40">#REF!</definedName>
    <definedName name="INTYCOM95_" localSheetId="41">#REF!</definedName>
    <definedName name="INTYCOM95_">#REF!</definedName>
    <definedName name="INTYCOM96_" localSheetId="170">#REF!</definedName>
    <definedName name="INTYCOM96_" localSheetId="171">#REF!</definedName>
    <definedName name="INTYCOM96_" localSheetId="40">#REF!</definedName>
    <definedName name="INTYCOM96_" localSheetId="41">#REF!</definedName>
    <definedName name="INTYCOM96_">#REF!</definedName>
    <definedName name="INTYCOM97_" localSheetId="170">#REF!</definedName>
    <definedName name="INTYCOM97_" localSheetId="171">#REF!</definedName>
    <definedName name="INTYCOM97_" localSheetId="40">#REF!</definedName>
    <definedName name="INTYCOM97_" localSheetId="41">#REF!</definedName>
    <definedName name="INTYCOM97_">#REF!</definedName>
    <definedName name="INTYCOM98_" localSheetId="170">#REF!</definedName>
    <definedName name="INTYCOM98_" localSheetId="171">#REF!</definedName>
    <definedName name="INTYCOM98_" localSheetId="40">#REF!</definedName>
    <definedName name="INTYCOM98_" localSheetId="41">#REF!</definedName>
    <definedName name="INTYCOM98_">#REF!</definedName>
    <definedName name="INTYCOM99_" localSheetId="170">#REF!</definedName>
    <definedName name="INTYCOM99_" localSheetId="171">#REF!</definedName>
    <definedName name="INTYCOM99_" localSheetId="40">#REF!</definedName>
    <definedName name="INTYCOM99_" localSheetId="41">#REF!</definedName>
    <definedName name="INTYCOM99_">#REF!</definedName>
    <definedName name="INVERSION" localSheetId="31">#REF!</definedName>
    <definedName name="INVERSION" localSheetId="25">#REF!</definedName>
    <definedName name="INVERSION" localSheetId="27">#REF!</definedName>
    <definedName name="INVERSION" localSheetId="29">#REF!</definedName>
    <definedName name="INVERSION" localSheetId="40">#REF!</definedName>
    <definedName name="INVERSION" localSheetId="82">#REF!</definedName>
    <definedName name="INVERSION" localSheetId="30">#REF!</definedName>
    <definedName name="INVERSION" localSheetId="32">#REF!</definedName>
    <definedName name="INVERSION" localSheetId="33">#REF!</definedName>
    <definedName name="INVERSION" localSheetId="26">#REF!</definedName>
    <definedName name="INVERSION" localSheetId="28">#REF!</definedName>
    <definedName name="INVERSION" localSheetId="41">#REF!</definedName>
    <definedName name="INVERSION">#REF!</definedName>
    <definedName name="inversion9899" localSheetId="49">#REF!</definedName>
    <definedName name="inversion9899" localSheetId="31">#REF!</definedName>
    <definedName name="inversion9899" localSheetId="25">#REF!</definedName>
    <definedName name="inversion9899" localSheetId="27">#REF!</definedName>
    <definedName name="inversion9899" localSheetId="29">#REF!</definedName>
    <definedName name="inversion9899" localSheetId="40">#REF!</definedName>
    <definedName name="inversion9899" localSheetId="82">#REF!</definedName>
    <definedName name="inversion9899" localSheetId="30">#REF!</definedName>
    <definedName name="inversion9899" localSheetId="32">#REF!</definedName>
    <definedName name="inversion9899" localSheetId="33">#REF!</definedName>
    <definedName name="inversion9899" localSheetId="26">#REF!</definedName>
    <definedName name="inversion9899" localSheetId="28">#REF!</definedName>
    <definedName name="inversion9899" localSheetId="41">#REF!</definedName>
    <definedName name="inversion9899">#REF!</definedName>
    <definedName name="IPC" localSheetId="31">#REF!</definedName>
    <definedName name="IPC" localSheetId="25">#REF!</definedName>
    <definedName name="IPC" localSheetId="27">#REF!</definedName>
    <definedName name="IPC" localSheetId="29">#REF!</definedName>
    <definedName name="IPC" localSheetId="40">#REF!</definedName>
    <definedName name="IPC" localSheetId="82">#REF!</definedName>
    <definedName name="IPC" localSheetId="30">#REF!</definedName>
    <definedName name="IPC" localSheetId="32">#REF!</definedName>
    <definedName name="IPC" localSheetId="33">#REF!</definedName>
    <definedName name="IPC" localSheetId="26">#REF!</definedName>
    <definedName name="IPC" localSheetId="28">#REF!</definedName>
    <definedName name="IPC" localSheetId="41">#REF!</definedName>
    <definedName name="IPC">#REF!</definedName>
    <definedName name="ipc_2012" localSheetId="41">#REF!</definedName>
    <definedName name="ipc_2012">#REF!</definedName>
    <definedName name="ipc_b" localSheetId="41">#REF!</definedName>
    <definedName name="ipc_b">#REF!</definedName>
    <definedName name="ipc_s" localSheetId="41">#REF!</definedName>
    <definedName name="ipc_s">#REF!</definedName>
    <definedName name="IPC00" localSheetId="31">#REF!</definedName>
    <definedName name="IPC00" localSheetId="25">#REF!</definedName>
    <definedName name="IPC00" localSheetId="27">#REF!</definedName>
    <definedName name="IPC00" localSheetId="29">#REF!</definedName>
    <definedName name="IPC00" localSheetId="40">#REF!</definedName>
    <definedName name="IPC00" localSheetId="30">#REF!</definedName>
    <definedName name="IPC00" localSheetId="32">#REF!</definedName>
    <definedName name="IPC00" localSheetId="33">#REF!</definedName>
    <definedName name="IPC00" localSheetId="26">#REF!</definedName>
    <definedName name="IPC00" localSheetId="28">#REF!</definedName>
    <definedName name="IPC00" localSheetId="41">#REF!</definedName>
    <definedName name="IPC00">#REF!</definedName>
    <definedName name="IPCB" localSheetId="82">#REF!</definedName>
    <definedName name="IPCB" localSheetId="41">#REF!</definedName>
    <definedName name="IPCB">#REF!</definedName>
    <definedName name="IPCP" localSheetId="82">#REF!</definedName>
    <definedName name="IPCP" localSheetId="41">#REF!</definedName>
    <definedName name="IPCP">#REF!</definedName>
    <definedName name="IS" localSheetId="31" hidden="1">{#N/A,#N/A,FALSE,"informes"}</definedName>
    <definedName name="IS" localSheetId="8" hidden="1">{#N/A,#N/A,FALSE,"informes"}</definedName>
    <definedName name="IS" localSheetId="25" hidden="1">{#N/A,#N/A,FALSE,"informes"}</definedName>
    <definedName name="IS" localSheetId="27" hidden="1">{#N/A,#N/A,FALSE,"informes"}</definedName>
    <definedName name="IS" localSheetId="29" hidden="1">{#N/A,#N/A,FALSE,"informes"}</definedName>
    <definedName name="IS" localSheetId="40" hidden="1">{#N/A,#N/A,FALSE,"informes"}</definedName>
    <definedName name="IS" localSheetId="82" hidden="1">{#N/A,#N/A,FALSE,"informes"}</definedName>
    <definedName name="IS" localSheetId="30" hidden="1">{#N/A,#N/A,FALSE,"informes"}</definedName>
    <definedName name="IS" localSheetId="32" hidden="1">{#N/A,#N/A,FALSE,"informes"}</definedName>
    <definedName name="IS" localSheetId="33" hidden="1">{#N/A,#N/A,FALSE,"informes"}</definedName>
    <definedName name="IS" localSheetId="26" hidden="1">{#N/A,#N/A,FALSE,"informes"}</definedName>
    <definedName name="IS" localSheetId="28" hidden="1">{#N/A,#N/A,FALSE,"informes"}</definedName>
    <definedName name="IS" localSheetId="41" hidden="1">{#N/A,#N/A,FALSE,"informes"}</definedName>
    <definedName name="IS" hidden="1">{#N/A,#N/A,FALSE,"informes"}</definedName>
    <definedName name="ISFLSH" localSheetId="8">#REF!</definedName>
    <definedName name="ISFLSH">#REF!</definedName>
    <definedName name="ITCRIPP" localSheetId="40">#REF!</definedName>
    <definedName name="ITCRIPP" localSheetId="41">#REF!</definedName>
    <definedName name="ITCRIPP">#REF!</definedName>
    <definedName name="ITL" localSheetId="40">#REF!</definedName>
    <definedName name="ITL" localSheetId="41">#REF!</definedName>
    <definedName name="ITL">#REF!</definedName>
    <definedName name="IVAN" localSheetId="31" hidden="1">{"PAGOS DOLARES",#N/A,FALSE,"informes"}</definedName>
    <definedName name="IVAN" localSheetId="8" hidden="1">{"PAGOS DOLARES",#N/A,FALSE,"informes"}</definedName>
    <definedName name="IVAN" localSheetId="25" hidden="1">{"PAGOS DOLARES",#N/A,FALSE,"informes"}</definedName>
    <definedName name="IVAN" localSheetId="27" hidden="1">{"PAGOS DOLARES",#N/A,FALSE,"informes"}</definedName>
    <definedName name="IVAN" localSheetId="29" hidden="1">{"PAGOS DOLARES",#N/A,FALSE,"informes"}</definedName>
    <definedName name="IVAN" localSheetId="40" hidden="1">{"PAGOS DOLARES",#N/A,FALSE,"informes"}</definedName>
    <definedName name="IVAN" localSheetId="82" hidden="1">{"PAGOS DOLARES",#N/A,FALSE,"informes"}</definedName>
    <definedName name="IVAN" localSheetId="30" hidden="1">{"PAGOS DOLARES",#N/A,FALSE,"informes"}</definedName>
    <definedName name="IVAN" localSheetId="32" hidden="1">{"PAGOS DOLARES",#N/A,FALSE,"informes"}</definedName>
    <definedName name="IVAN" localSheetId="33" hidden="1">{"PAGOS DOLARES",#N/A,FALSE,"informes"}</definedName>
    <definedName name="IVAN" localSheetId="26" hidden="1">{"PAGOS DOLARES",#N/A,FALSE,"informes"}</definedName>
    <definedName name="IVAN" localSheetId="28" hidden="1">{"PAGOS DOLARES",#N/A,FALSE,"informes"}</definedName>
    <definedName name="IVAN" localSheetId="41" hidden="1">{"PAGOS DOLARES",#N/A,FALSE,"informes"}</definedName>
    <definedName name="IVAN" hidden="1">{"PAGOS DOLARES",#N/A,FALSE,"informes"}</definedName>
    <definedName name="IVG" localSheetId="31" hidden="1">{"PAGOS DOLARES",#N/A,FALSE,"informes"}</definedName>
    <definedName name="IVG" localSheetId="8" hidden="1">{"PAGOS DOLARES",#N/A,FALSE,"informes"}</definedName>
    <definedName name="IVG" localSheetId="25" hidden="1">{"PAGOS DOLARES",#N/A,FALSE,"informes"}</definedName>
    <definedName name="IVG" localSheetId="27" hidden="1">{"PAGOS DOLARES",#N/A,FALSE,"informes"}</definedName>
    <definedName name="IVG" localSheetId="29" hidden="1">{"PAGOS DOLARES",#N/A,FALSE,"informes"}</definedName>
    <definedName name="IVG" localSheetId="40" hidden="1">{"PAGOS DOLARES",#N/A,FALSE,"informes"}</definedName>
    <definedName name="IVG" localSheetId="82" hidden="1">{"PAGOS DOLARES",#N/A,FALSE,"informes"}</definedName>
    <definedName name="IVG" localSheetId="30" hidden="1">{"PAGOS DOLARES",#N/A,FALSE,"informes"}</definedName>
    <definedName name="IVG" localSheetId="32" hidden="1">{"PAGOS DOLARES",#N/A,FALSE,"informes"}</definedName>
    <definedName name="IVG" localSheetId="33" hidden="1">{"PAGOS DOLARES",#N/A,FALSE,"informes"}</definedName>
    <definedName name="IVG" localSheetId="26" hidden="1">{"PAGOS DOLARES",#N/A,FALSE,"informes"}</definedName>
    <definedName name="IVG" localSheetId="28" hidden="1">{"PAGOS DOLARES",#N/A,FALSE,"informes"}</definedName>
    <definedName name="IVG" localSheetId="41" hidden="1">{"PAGOS DOLARES",#N/A,FALSE,"informes"}</definedName>
    <definedName name="IVG" hidden="1">{"PAGOS DOLARES",#N/A,FALSE,"informes"}</definedName>
    <definedName name="ivm" localSheetId="49">#REF!</definedName>
    <definedName name="ivm" localSheetId="168">#REF!</definedName>
    <definedName name="ivm" localSheetId="170">#REF!</definedName>
    <definedName name="ivm" localSheetId="171">#REF!</definedName>
    <definedName name="ivm" localSheetId="8">#REF!</definedName>
    <definedName name="ivm" localSheetId="40">#REF!</definedName>
    <definedName name="ivm" localSheetId="41">#REF!</definedName>
    <definedName name="ivm">#REF!</definedName>
    <definedName name="j6yuu" localSheetId="49" hidden="1">{#N/A,#N/A,FALSE,"informes"}</definedName>
    <definedName name="j6yuu" localSheetId="50" hidden="1">{#N/A,#N/A,FALSE,"informes"}</definedName>
    <definedName name="j6yuu" localSheetId="51" hidden="1">{#N/A,#N/A,FALSE,"informes"}</definedName>
    <definedName name="j6yuu" localSheetId="52" hidden="1">{#N/A,#N/A,FALSE,"informes"}</definedName>
    <definedName name="j6yuu" localSheetId="53" hidden="1">{#N/A,#N/A,FALSE,"informes"}</definedName>
    <definedName name="j6yuu" localSheetId="54" hidden="1">{#N/A,#N/A,FALSE,"informes"}</definedName>
    <definedName name="j6yuu" localSheetId="56" hidden="1">{#N/A,#N/A,FALSE,"informes"}</definedName>
    <definedName name="j6yuu" localSheetId="72" hidden="1">{#N/A,#N/A,FALSE,"informes"}</definedName>
    <definedName name="j6yuu" localSheetId="73" hidden="1">{#N/A,#N/A,FALSE,"informes"}</definedName>
    <definedName name="j6yuu" localSheetId="74" hidden="1">{#N/A,#N/A,FALSE,"informes"}</definedName>
    <definedName name="j6yuu" localSheetId="75" hidden="1">{#N/A,#N/A,FALSE,"informes"}</definedName>
    <definedName name="j6yuu" localSheetId="76" hidden="1">{#N/A,#N/A,FALSE,"informes"}</definedName>
    <definedName name="j6yuu" localSheetId="78" hidden="1">{#N/A,#N/A,FALSE,"informes"}</definedName>
    <definedName name="j6yuu" localSheetId="31" hidden="1">{#N/A,#N/A,FALSE,"informes"}</definedName>
    <definedName name="j6yuu" localSheetId="8" hidden="1">{#N/A,#N/A,FALSE,"informes"}</definedName>
    <definedName name="j6yuu" localSheetId="25" hidden="1">{#N/A,#N/A,FALSE,"informes"}</definedName>
    <definedName name="j6yuu" localSheetId="27" hidden="1">{#N/A,#N/A,FALSE,"informes"}</definedName>
    <definedName name="j6yuu" localSheetId="29" hidden="1">{#N/A,#N/A,FALSE,"informes"}</definedName>
    <definedName name="j6yuu" localSheetId="40" hidden="1">{#N/A,#N/A,FALSE,"informes"}</definedName>
    <definedName name="j6yuu" localSheetId="82" hidden="1">{#N/A,#N/A,FALSE,"informes"}</definedName>
    <definedName name="j6yuu" localSheetId="30" hidden="1">{#N/A,#N/A,FALSE,"informes"}</definedName>
    <definedName name="j6yuu" localSheetId="32" hidden="1">{#N/A,#N/A,FALSE,"informes"}</definedName>
    <definedName name="j6yuu" localSheetId="33" hidden="1">{#N/A,#N/A,FALSE,"informes"}</definedName>
    <definedName name="j6yuu" localSheetId="26" hidden="1">{#N/A,#N/A,FALSE,"informes"}</definedName>
    <definedName name="j6yuu" localSheetId="28" hidden="1">{#N/A,#N/A,FALSE,"informes"}</definedName>
    <definedName name="j6yuu" localSheetId="41" hidden="1">{#N/A,#N/A,FALSE,"informes"}</definedName>
    <definedName name="j6yuu" hidden="1">{#N/A,#N/A,FALSE,"informes"}</definedName>
    <definedName name="jasejrj" localSheetId="49" hidden="1">{"INGRESOS DOLARES",#N/A,FALSE,"informes"}</definedName>
    <definedName name="jasejrj" localSheetId="50" hidden="1">{"INGRESOS DOLARES",#N/A,FALSE,"informes"}</definedName>
    <definedName name="jasejrj" localSheetId="51" hidden="1">{"INGRESOS DOLARES",#N/A,FALSE,"informes"}</definedName>
    <definedName name="jasejrj" localSheetId="52" hidden="1">{"INGRESOS DOLARES",#N/A,FALSE,"informes"}</definedName>
    <definedName name="jasejrj" localSheetId="53" hidden="1">{"INGRESOS DOLARES",#N/A,FALSE,"informes"}</definedName>
    <definedName name="jasejrj" localSheetId="54" hidden="1">{"INGRESOS DOLARES",#N/A,FALSE,"informes"}</definedName>
    <definedName name="jasejrj" localSheetId="56" hidden="1">{"INGRESOS DOLARES",#N/A,FALSE,"informes"}</definedName>
    <definedName name="jasejrj" localSheetId="72" hidden="1">{"INGRESOS DOLARES",#N/A,FALSE,"informes"}</definedName>
    <definedName name="jasejrj" localSheetId="73" hidden="1">{"INGRESOS DOLARES",#N/A,FALSE,"informes"}</definedName>
    <definedName name="jasejrj" localSheetId="74" hidden="1">{"INGRESOS DOLARES",#N/A,FALSE,"informes"}</definedName>
    <definedName name="jasejrj" localSheetId="75" hidden="1">{"INGRESOS DOLARES",#N/A,FALSE,"informes"}</definedName>
    <definedName name="jasejrj" localSheetId="76" hidden="1">{"INGRESOS DOLARES",#N/A,FALSE,"informes"}</definedName>
    <definedName name="jasejrj" localSheetId="78" hidden="1">{"INGRESOS DOLARES",#N/A,FALSE,"informes"}</definedName>
    <definedName name="jasejrj" localSheetId="31" hidden="1">{"INGRESOS DOLARES",#N/A,FALSE,"informes"}</definedName>
    <definedName name="jasejrj" localSheetId="8" hidden="1">{"INGRESOS DOLARES",#N/A,FALSE,"informes"}</definedName>
    <definedName name="jasejrj" localSheetId="25" hidden="1">{"INGRESOS DOLARES",#N/A,FALSE,"informes"}</definedName>
    <definedName name="jasejrj" localSheetId="27" hidden="1">{"INGRESOS DOLARES",#N/A,FALSE,"informes"}</definedName>
    <definedName name="jasejrj" localSheetId="29" hidden="1">{"INGRESOS DOLARES",#N/A,FALSE,"informes"}</definedName>
    <definedName name="jasejrj" localSheetId="40" hidden="1">{"INGRESOS DOLARES",#N/A,FALSE,"informes"}</definedName>
    <definedName name="jasejrj" localSheetId="82" hidden="1">{"INGRESOS DOLARES",#N/A,FALSE,"informes"}</definedName>
    <definedName name="jasejrj" localSheetId="30" hidden="1">{"INGRESOS DOLARES",#N/A,FALSE,"informes"}</definedName>
    <definedName name="jasejrj" localSheetId="32" hidden="1">{"INGRESOS DOLARES",#N/A,FALSE,"informes"}</definedName>
    <definedName name="jasejrj" localSheetId="33" hidden="1">{"INGRESOS DOLARES",#N/A,FALSE,"informes"}</definedName>
    <definedName name="jasejrj" localSheetId="26" hidden="1">{"INGRESOS DOLARES",#N/A,FALSE,"informes"}</definedName>
    <definedName name="jasejrj" localSheetId="28" hidden="1">{"INGRESOS DOLARES",#N/A,FALSE,"informes"}</definedName>
    <definedName name="jasejrj" localSheetId="41" hidden="1">{"INGRESOS DOLARES",#N/A,FALSE,"informes"}</definedName>
    <definedName name="jasejrj" hidden="1">{"INGRESOS DOLARES",#N/A,FALSE,"informes"}</definedName>
    <definedName name="jbkgjhfhkjih" localSheetId="49" hidden="1">{#N/A,#N/A,FALSE,"informes"}</definedName>
    <definedName name="jbkgjhfhkjih" localSheetId="50" hidden="1">{#N/A,#N/A,FALSE,"informes"}</definedName>
    <definedName name="jbkgjhfhkjih" localSheetId="51" hidden="1">{#N/A,#N/A,FALSE,"informes"}</definedName>
    <definedName name="jbkgjhfhkjih" localSheetId="52" hidden="1">{#N/A,#N/A,FALSE,"informes"}</definedName>
    <definedName name="jbkgjhfhkjih" localSheetId="53" hidden="1">{#N/A,#N/A,FALSE,"informes"}</definedName>
    <definedName name="jbkgjhfhkjih" localSheetId="54" hidden="1">{#N/A,#N/A,FALSE,"informes"}</definedName>
    <definedName name="jbkgjhfhkjih" localSheetId="56" hidden="1">{#N/A,#N/A,FALSE,"informes"}</definedName>
    <definedName name="jbkgjhfhkjih" localSheetId="72" hidden="1">{#N/A,#N/A,FALSE,"informes"}</definedName>
    <definedName name="jbkgjhfhkjih" localSheetId="73" hidden="1">{#N/A,#N/A,FALSE,"informes"}</definedName>
    <definedName name="jbkgjhfhkjih" localSheetId="74" hidden="1">{#N/A,#N/A,FALSE,"informes"}</definedName>
    <definedName name="jbkgjhfhkjih" localSheetId="75" hidden="1">{#N/A,#N/A,FALSE,"informes"}</definedName>
    <definedName name="jbkgjhfhkjih" localSheetId="76" hidden="1">{#N/A,#N/A,FALSE,"informes"}</definedName>
    <definedName name="jbkgjhfhkjih" localSheetId="78" hidden="1">{#N/A,#N/A,FALSE,"informes"}</definedName>
    <definedName name="jbkgjhfhkjih" localSheetId="31" hidden="1">{#N/A,#N/A,FALSE,"informes"}</definedName>
    <definedName name="jbkgjhfhkjih" localSheetId="8" hidden="1">{#N/A,#N/A,FALSE,"informes"}</definedName>
    <definedName name="jbkgjhfhkjih" localSheetId="25" hidden="1">{#N/A,#N/A,FALSE,"informes"}</definedName>
    <definedName name="jbkgjhfhkjih" localSheetId="27" hidden="1">{#N/A,#N/A,FALSE,"informes"}</definedName>
    <definedName name="jbkgjhfhkjih" localSheetId="29" hidden="1">{#N/A,#N/A,FALSE,"informes"}</definedName>
    <definedName name="jbkgjhfhkjih" localSheetId="40" hidden="1">{#N/A,#N/A,FALSE,"informes"}</definedName>
    <definedName name="jbkgjhfhkjih" localSheetId="82" hidden="1">{#N/A,#N/A,FALSE,"informes"}</definedName>
    <definedName name="jbkgjhfhkjih" localSheetId="30" hidden="1">{#N/A,#N/A,FALSE,"informes"}</definedName>
    <definedName name="jbkgjhfhkjih" localSheetId="32" hidden="1">{#N/A,#N/A,FALSE,"informes"}</definedName>
    <definedName name="jbkgjhfhkjih" localSheetId="33" hidden="1">{#N/A,#N/A,FALSE,"informes"}</definedName>
    <definedName name="jbkgjhfhkjih" localSheetId="26" hidden="1">{#N/A,#N/A,FALSE,"informes"}</definedName>
    <definedName name="jbkgjhfhkjih" localSheetId="28" hidden="1">{#N/A,#N/A,FALSE,"informes"}</definedName>
    <definedName name="jbkgjhfhkjih" localSheetId="41" hidden="1">{#N/A,#N/A,FALSE,"informes"}</definedName>
    <definedName name="jbkgjhfhkjih" hidden="1">{#N/A,#N/A,FALSE,"informes"}</definedName>
    <definedName name="jdsjsjs" localSheetId="8">OFFSET(#REF!,0,0,COUNT(#REF!),1)</definedName>
    <definedName name="jdsjsjs">OFFSET(#REF!,0,0,COUNT(#REF!),1)</definedName>
    <definedName name="jes" localSheetId="49" hidden="1">{"INGRESOS DOLARES",#N/A,FALSE,"informes"}</definedName>
    <definedName name="jes" localSheetId="50" hidden="1">{"INGRESOS DOLARES",#N/A,FALSE,"informes"}</definedName>
    <definedName name="jes" localSheetId="51" hidden="1">{"INGRESOS DOLARES",#N/A,FALSE,"informes"}</definedName>
    <definedName name="jes" localSheetId="52" hidden="1">{"INGRESOS DOLARES",#N/A,FALSE,"informes"}</definedName>
    <definedName name="jes" localSheetId="53" hidden="1">{"INGRESOS DOLARES",#N/A,FALSE,"informes"}</definedName>
    <definedName name="jes" localSheetId="54" hidden="1">{"INGRESOS DOLARES",#N/A,FALSE,"informes"}</definedName>
    <definedName name="jes" localSheetId="56" hidden="1">{"INGRESOS DOLARES",#N/A,FALSE,"informes"}</definedName>
    <definedName name="jes" localSheetId="72" hidden="1">{"INGRESOS DOLARES",#N/A,FALSE,"informes"}</definedName>
    <definedName name="jes" localSheetId="73" hidden="1">{"INGRESOS DOLARES",#N/A,FALSE,"informes"}</definedName>
    <definedName name="jes" localSheetId="74" hidden="1">{"INGRESOS DOLARES",#N/A,FALSE,"informes"}</definedName>
    <definedName name="jes" localSheetId="75" hidden="1">{"INGRESOS DOLARES",#N/A,FALSE,"informes"}</definedName>
    <definedName name="jes" localSheetId="76" hidden="1">{"INGRESOS DOLARES",#N/A,FALSE,"informes"}</definedName>
    <definedName name="jes" localSheetId="78" hidden="1">{"INGRESOS DOLARES",#N/A,FALSE,"informes"}</definedName>
    <definedName name="jes" localSheetId="31" hidden="1">{"INGRESOS DOLARES",#N/A,FALSE,"informes"}</definedName>
    <definedName name="jes" localSheetId="8" hidden="1">{"INGRESOS DOLARES",#N/A,FALSE,"informes"}</definedName>
    <definedName name="jes" localSheetId="25" hidden="1">{"INGRESOS DOLARES",#N/A,FALSE,"informes"}</definedName>
    <definedName name="jes" localSheetId="27" hidden="1">{"INGRESOS DOLARES",#N/A,FALSE,"informes"}</definedName>
    <definedName name="jes" localSheetId="29" hidden="1">{"INGRESOS DOLARES",#N/A,FALSE,"informes"}</definedName>
    <definedName name="jes" localSheetId="40" hidden="1">{"INGRESOS DOLARES",#N/A,FALSE,"informes"}</definedName>
    <definedName name="jes" localSheetId="82" hidden="1">{"INGRESOS DOLARES",#N/A,FALSE,"informes"}</definedName>
    <definedName name="jes" localSheetId="30" hidden="1">{"INGRESOS DOLARES",#N/A,FALSE,"informes"}</definedName>
    <definedName name="jes" localSheetId="32" hidden="1">{"INGRESOS DOLARES",#N/A,FALSE,"informes"}</definedName>
    <definedName name="jes" localSheetId="33" hidden="1">{"INGRESOS DOLARES",#N/A,FALSE,"informes"}</definedName>
    <definedName name="jes" localSheetId="26" hidden="1">{"INGRESOS DOLARES",#N/A,FALSE,"informes"}</definedName>
    <definedName name="jes" localSheetId="28" hidden="1">{"INGRESOS DOLARES",#N/A,FALSE,"informes"}</definedName>
    <definedName name="jes" localSheetId="41" hidden="1">{"INGRESOS DOLARES",#N/A,FALSE,"informes"}</definedName>
    <definedName name="jes" hidden="1">{"INGRESOS DOLARES",#N/A,FALSE,"informes"}</definedName>
    <definedName name="jgfz" localSheetId="49" hidden="1">{"PAGOS DOLARES",#N/A,FALSE,"informes"}</definedName>
    <definedName name="jgfz" localSheetId="50" hidden="1">{"PAGOS DOLARES",#N/A,FALSE,"informes"}</definedName>
    <definedName name="jgfz" localSheetId="51" hidden="1">{"PAGOS DOLARES",#N/A,FALSE,"informes"}</definedName>
    <definedName name="jgfz" localSheetId="52" hidden="1">{"PAGOS DOLARES",#N/A,FALSE,"informes"}</definedName>
    <definedName name="jgfz" localSheetId="53" hidden="1">{"PAGOS DOLARES",#N/A,FALSE,"informes"}</definedName>
    <definedName name="jgfz" localSheetId="54" hidden="1">{"PAGOS DOLARES",#N/A,FALSE,"informes"}</definedName>
    <definedName name="jgfz" localSheetId="56" hidden="1">{"PAGOS DOLARES",#N/A,FALSE,"informes"}</definedName>
    <definedName name="jgfz" localSheetId="72" hidden="1">{"PAGOS DOLARES",#N/A,FALSE,"informes"}</definedName>
    <definedName name="jgfz" localSheetId="73" hidden="1">{"PAGOS DOLARES",#N/A,FALSE,"informes"}</definedName>
    <definedName name="jgfz" localSheetId="74" hidden="1">{"PAGOS DOLARES",#N/A,FALSE,"informes"}</definedName>
    <definedName name="jgfz" localSheetId="75" hidden="1">{"PAGOS DOLARES",#N/A,FALSE,"informes"}</definedName>
    <definedName name="jgfz" localSheetId="76" hidden="1">{"PAGOS DOLARES",#N/A,FALSE,"informes"}</definedName>
    <definedName name="jgfz" localSheetId="78" hidden="1">{"PAGOS DOLARES",#N/A,FALSE,"informes"}</definedName>
    <definedName name="jgfz" localSheetId="31" hidden="1">{"PAGOS DOLARES",#N/A,FALSE,"informes"}</definedName>
    <definedName name="jgfz" localSheetId="8" hidden="1">{"PAGOS DOLARES",#N/A,FALSE,"informes"}</definedName>
    <definedName name="jgfz" localSheetId="25" hidden="1">{"PAGOS DOLARES",#N/A,FALSE,"informes"}</definedName>
    <definedName name="jgfz" localSheetId="27" hidden="1">{"PAGOS DOLARES",#N/A,FALSE,"informes"}</definedName>
    <definedName name="jgfz" localSheetId="29" hidden="1">{"PAGOS DOLARES",#N/A,FALSE,"informes"}</definedName>
    <definedName name="jgfz" localSheetId="40" hidden="1">{"PAGOS DOLARES",#N/A,FALSE,"informes"}</definedName>
    <definedName name="jgfz" localSheetId="82" hidden="1">{"PAGOS DOLARES",#N/A,FALSE,"informes"}</definedName>
    <definedName name="jgfz" localSheetId="30" hidden="1">{"PAGOS DOLARES",#N/A,FALSE,"informes"}</definedName>
    <definedName name="jgfz" localSheetId="32" hidden="1">{"PAGOS DOLARES",#N/A,FALSE,"informes"}</definedName>
    <definedName name="jgfz" localSheetId="33" hidden="1">{"PAGOS DOLARES",#N/A,FALSE,"informes"}</definedName>
    <definedName name="jgfz" localSheetId="26" hidden="1">{"PAGOS DOLARES",#N/A,FALSE,"informes"}</definedName>
    <definedName name="jgfz" localSheetId="28" hidden="1">{"PAGOS DOLARES",#N/A,FALSE,"informes"}</definedName>
    <definedName name="jgfz" localSheetId="41" hidden="1">{"PAGOS DOLARES",#N/A,FALSE,"informes"}</definedName>
    <definedName name="jgfz" hidden="1">{"PAGOS DOLARES",#N/A,FALSE,"informes"}</definedName>
    <definedName name="jgjgj" localSheetId="49" hidden="1">{#N/A,#N/A,FALSE,"informes"}</definedName>
    <definedName name="jgjgj" localSheetId="50" hidden="1">{#N/A,#N/A,FALSE,"informes"}</definedName>
    <definedName name="jgjgj" localSheetId="51" hidden="1">{#N/A,#N/A,FALSE,"informes"}</definedName>
    <definedName name="jgjgj" localSheetId="52" hidden="1">{#N/A,#N/A,FALSE,"informes"}</definedName>
    <definedName name="jgjgj" localSheetId="53" hidden="1">{#N/A,#N/A,FALSE,"informes"}</definedName>
    <definedName name="jgjgj" localSheetId="54" hidden="1">{#N/A,#N/A,FALSE,"informes"}</definedName>
    <definedName name="jgjgj" localSheetId="56" hidden="1">{#N/A,#N/A,FALSE,"informes"}</definedName>
    <definedName name="jgjgj" localSheetId="72" hidden="1">{#N/A,#N/A,FALSE,"informes"}</definedName>
    <definedName name="jgjgj" localSheetId="73" hidden="1">{#N/A,#N/A,FALSE,"informes"}</definedName>
    <definedName name="jgjgj" localSheetId="74" hidden="1">{#N/A,#N/A,FALSE,"informes"}</definedName>
    <definedName name="jgjgj" localSheetId="75" hidden="1">{#N/A,#N/A,FALSE,"informes"}</definedName>
    <definedName name="jgjgj" localSheetId="76" hidden="1">{#N/A,#N/A,FALSE,"informes"}</definedName>
    <definedName name="jgjgj" localSheetId="78" hidden="1">{#N/A,#N/A,FALSE,"informes"}</definedName>
    <definedName name="jgjgj" localSheetId="31" hidden="1">{#N/A,#N/A,FALSE,"informes"}</definedName>
    <definedName name="jgjgj" localSheetId="8" hidden="1">{#N/A,#N/A,FALSE,"informes"}</definedName>
    <definedName name="jgjgj" localSheetId="25" hidden="1">{#N/A,#N/A,FALSE,"informes"}</definedName>
    <definedName name="jgjgj" localSheetId="27" hidden="1">{#N/A,#N/A,FALSE,"informes"}</definedName>
    <definedName name="jgjgj" localSheetId="29" hidden="1">{#N/A,#N/A,FALSE,"informes"}</definedName>
    <definedName name="jgjgj" localSheetId="40" hidden="1">{#N/A,#N/A,FALSE,"informes"}</definedName>
    <definedName name="jgjgj" localSheetId="82" hidden="1">{#N/A,#N/A,FALSE,"informes"}</definedName>
    <definedName name="jgjgj" localSheetId="30" hidden="1">{#N/A,#N/A,FALSE,"informes"}</definedName>
    <definedName name="jgjgj" localSheetId="32" hidden="1">{#N/A,#N/A,FALSE,"informes"}</definedName>
    <definedName name="jgjgj" localSheetId="33" hidden="1">{#N/A,#N/A,FALSE,"informes"}</definedName>
    <definedName name="jgjgj" localSheetId="26" hidden="1">{#N/A,#N/A,FALSE,"informes"}</definedName>
    <definedName name="jgjgj" localSheetId="28" hidden="1">{#N/A,#N/A,FALSE,"informes"}</definedName>
    <definedName name="jgjgj" localSheetId="41" hidden="1">{#N/A,#N/A,FALSE,"informes"}</definedName>
    <definedName name="jgjgj" hidden="1">{#N/A,#N/A,FALSE,"informes"}</definedName>
    <definedName name="jhet" localSheetId="49" hidden="1">{#N/A,#N/A,FALSE,"informes"}</definedName>
    <definedName name="jhet" localSheetId="50" hidden="1">{#N/A,#N/A,FALSE,"informes"}</definedName>
    <definedName name="jhet" localSheetId="51" hidden="1">{#N/A,#N/A,FALSE,"informes"}</definedName>
    <definedName name="jhet" localSheetId="52" hidden="1">{#N/A,#N/A,FALSE,"informes"}</definedName>
    <definedName name="jhet" localSheetId="53" hidden="1">{#N/A,#N/A,FALSE,"informes"}</definedName>
    <definedName name="jhet" localSheetId="54" hidden="1">{#N/A,#N/A,FALSE,"informes"}</definedName>
    <definedName name="jhet" localSheetId="56" hidden="1">{#N/A,#N/A,FALSE,"informes"}</definedName>
    <definedName name="jhet" localSheetId="72" hidden="1">{#N/A,#N/A,FALSE,"informes"}</definedName>
    <definedName name="jhet" localSheetId="73" hidden="1">{#N/A,#N/A,FALSE,"informes"}</definedName>
    <definedName name="jhet" localSheetId="74" hidden="1">{#N/A,#N/A,FALSE,"informes"}</definedName>
    <definedName name="jhet" localSheetId="75" hidden="1">{#N/A,#N/A,FALSE,"informes"}</definedName>
    <definedName name="jhet" localSheetId="76" hidden="1">{#N/A,#N/A,FALSE,"informes"}</definedName>
    <definedName name="jhet" localSheetId="78" hidden="1">{#N/A,#N/A,FALSE,"informes"}</definedName>
    <definedName name="jhet" localSheetId="31" hidden="1">{#N/A,#N/A,FALSE,"informes"}</definedName>
    <definedName name="jhet" localSheetId="8" hidden="1">{#N/A,#N/A,FALSE,"informes"}</definedName>
    <definedName name="jhet" localSheetId="25" hidden="1">{#N/A,#N/A,FALSE,"informes"}</definedName>
    <definedName name="jhet" localSheetId="27" hidden="1">{#N/A,#N/A,FALSE,"informes"}</definedName>
    <definedName name="jhet" localSheetId="29" hidden="1">{#N/A,#N/A,FALSE,"informes"}</definedName>
    <definedName name="jhet" localSheetId="40" hidden="1">{#N/A,#N/A,FALSE,"informes"}</definedName>
    <definedName name="jhet" localSheetId="82" hidden="1">{#N/A,#N/A,FALSE,"informes"}</definedName>
    <definedName name="jhet" localSheetId="30" hidden="1">{#N/A,#N/A,FALSE,"informes"}</definedName>
    <definedName name="jhet" localSheetId="32" hidden="1">{#N/A,#N/A,FALSE,"informes"}</definedName>
    <definedName name="jhet" localSheetId="33" hidden="1">{#N/A,#N/A,FALSE,"informes"}</definedName>
    <definedName name="jhet" localSheetId="26" hidden="1">{#N/A,#N/A,FALSE,"informes"}</definedName>
    <definedName name="jhet" localSheetId="28" hidden="1">{#N/A,#N/A,FALSE,"informes"}</definedName>
    <definedName name="jhet" localSheetId="41" hidden="1">{#N/A,#N/A,FALSE,"informes"}</definedName>
    <definedName name="jhet" hidden="1">{#N/A,#N/A,FALSE,"informes"}</definedName>
    <definedName name="jhtutuyu6iiiiiiiiiiiiiiiiiiiii" localSheetId="49" hidden="1">{#N/A,#N/A,FALSE,"informes"}</definedName>
    <definedName name="jhtutuyu6iiiiiiiiiiiiiiiiiiiii" localSheetId="50" hidden="1">{#N/A,#N/A,FALSE,"informes"}</definedName>
    <definedName name="jhtutuyu6iiiiiiiiiiiiiiiiiiiii" localSheetId="51" hidden="1">{#N/A,#N/A,FALSE,"informes"}</definedName>
    <definedName name="jhtutuyu6iiiiiiiiiiiiiiiiiiiii" localSheetId="52" hidden="1">{#N/A,#N/A,FALSE,"informes"}</definedName>
    <definedName name="jhtutuyu6iiiiiiiiiiiiiiiiiiiii" localSheetId="53" hidden="1">{#N/A,#N/A,FALSE,"informes"}</definedName>
    <definedName name="jhtutuyu6iiiiiiiiiiiiiiiiiiiii" localSheetId="54" hidden="1">{#N/A,#N/A,FALSE,"informes"}</definedName>
    <definedName name="jhtutuyu6iiiiiiiiiiiiiiiiiiiii" localSheetId="56" hidden="1">{#N/A,#N/A,FALSE,"informes"}</definedName>
    <definedName name="jhtutuyu6iiiiiiiiiiiiiiiiiiiii" localSheetId="72" hidden="1">{#N/A,#N/A,FALSE,"informes"}</definedName>
    <definedName name="jhtutuyu6iiiiiiiiiiiiiiiiiiiii" localSheetId="73" hidden="1">{#N/A,#N/A,FALSE,"informes"}</definedName>
    <definedName name="jhtutuyu6iiiiiiiiiiiiiiiiiiiii" localSheetId="74" hidden="1">{#N/A,#N/A,FALSE,"informes"}</definedName>
    <definedName name="jhtutuyu6iiiiiiiiiiiiiiiiiiiii" localSheetId="75" hidden="1">{#N/A,#N/A,FALSE,"informes"}</definedName>
    <definedName name="jhtutuyu6iiiiiiiiiiiiiiiiiiiii" localSheetId="76" hidden="1">{#N/A,#N/A,FALSE,"informes"}</definedName>
    <definedName name="jhtutuyu6iiiiiiiiiiiiiiiiiiiii" localSheetId="78" hidden="1">{#N/A,#N/A,FALSE,"informes"}</definedName>
    <definedName name="jhtutuyu6iiiiiiiiiiiiiiiiiiiii" localSheetId="31" hidden="1">{#N/A,#N/A,FALSE,"informes"}</definedName>
    <definedName name="jhtutuyu6iiiiiiiiiiiiiiiiiiiii" localSheetId="8" hidden="1">{#N/A,#N/A,FALSE,"informes"}</definedName>
    <definedName name="jhtutuyu6iiiiiiiiiiiiiiiiiiiii" localSheetId="25" hidden="1">{#N/A,#N/A,FALSE,"informes"}</definedName>
    <definedName name="jhtutuyu6iiiiiiiiiiiiiiiiiiiii" localSheetId="27" hidden="1">{#N/A,#N/A,FALSE,"informes"}</definedName>
    <definedName name="jhtutuyu6iiiiiiiiiiiiiiiiiiiii" localSheetId="29" hidden="1">{#N/A,#N/A,FALSE,"informes"}</definedName>
    <definedName name="jhtutuyu6iiiiiiiiiiiiiiiiiiiii" localSheetId="40" hidden="1">{#N/A,#N/A,FALSE,"informes"}</definedName>
    <definedName name="jhtutuyu6iiiiiiiiiiiiiiiiiiiii" localSheetId="82" hidden="1">{#N/A,#N/A,FALSE,"informes"}</definedName>
    <definedName name="jhtutuyu6iiiiiiiiiiiiiiiiiiiii" localSheetId="30" hidden="1">{#N/A,#N/A,FALSE,"informes"}</definedName>
    <definedName name="jhtutuyu6iiiiiiiiiiiiiiiiiiiii" localSheetId="32" hidden="1">{#N/A,#N/A,FALSE,"informes"}</definedName>
    <definedName name="jhtutuyu6iiiiiiiiiiiiiiiiiiiii" localSheetId="33" hidden="1">{#N/A,#N/A,FALSE,"informes"}</definedName>
    <definedName name="jhtutuyu6iiiiiiiiiiiiiiiiiiiii" localSheetId="26" hidden="1">{#N/A,#N/A,FALSE,"informes"}</definedName>
    <definedName name="jhtutuyu6iiiiiiiiiiiiiiiiiiiii" localSheetId="28" hidden="1">{#N/A,#N/A,FALSE,"informes"}</definedName>
    <definedName name="jhtutuyu6iiiiiiiiiiiiiiiiiiiii" localSheetId="41" hidden="1">{#N/A,#N/A,FALSE,"informes"}</definedName>
    <definedName name="jhtutuyu6iiiiiiiiiiiiiiiiiiiii" hidden="1">{#N/A,#N/A,FALSE,"informes"}</definedName>
    <definedName name="jhxkluxtikys" localSheetId="49" hidden="1">{"INGRESOS DOLARES",#N/A,FALSE,"informes"}</definedName>
    <definedName name="jhxkluxtikys" localSheetId="50" hidden="1">{"INGRESOS DOLARES",#N/A,FALSE,"informes"}</definedName>
    <definedName name="jhxkluxtikys" localSheetId="51" hidden="1">{"INGRESOS DOLARES",#N/A,FALSE,"informes"}</definedName>
    <definedName name="jhxkluxtikys" localSheetId="52" hidden="1">{"INGRESOS DOLARES",#N/A,FALSE,"informes"}</definedName>
    <definedName name="jhxkluxtikys" localSheetId="53" hidden="1">{"INGRESOS DOLARES",#N/A,FALSE,"informes"}</definedName>
    <definedName name="jhxkluxtikys" localSheetId="54" hidden="1">{"INGRESOS DOLARES",#N/A,FALSE,"informes"}</definedName>
    <definedName name="jhxkluxtikys" localSheetId="56" hidden="1">{"INGRESOS DOLARES",#N/A,FALSE,"informes"}</definedName>
    <definedName name="jhxkluxtikys" localSheetId="72" hidden="1">{"INGRESOS DOLARES",#N/A,FALSE,"informes"}</definedName>
    <definedName name="jhxkluxtikys" localSheetId="73" hidden="1">{"INGRESOS DOLARES",#N/A,FALSE,"informes"}</definedName>
    <definedName name="jhxkluxtikys" localSheetId="74" hidden="1">{"INGRESOS DOLARES",#N/A,FALSE,"informes"}</definedName>
    <definedName name="jhxkluxtikys" localSheetId="75" hidden="1">{"INGRESOS DOLARES",#N/A,FALSE,"informes"}</definedName>
    <definedName name="jhxkluxtikys" localSheetId="76" hidden="1">{"INGRESOS DOLARES",#N/A,FALSE,"informes"}</definedName>
    <definedName name="jhxkluxtikys" localSheetId="78" hidden="1">{"INGRESOS DOLARES",#N/A,FALSE,"informes"}</definedName>
    <definedName name="jhxkluxtikys" localSheetId="31" hidden="1">{"INGRESOS DOLARES",#N/A,FALSE,"informes"}</definedName>
    <definedName name="jhxkluxtikys" localSheetId="8" hidden="1">{"INGRESOS DOLARES",#N/A,FALSE,"informes"}</definedName>
    <definedName name="jhxkluxtikys" localSheetId="25" hidden="1">{"INGRESOS DOLARES",#N/A,FALSE,"informes"}</definedName>
    <definedName name="jhxkluxtikys" localSheetId="27" hidden="1">{"INGRESOS DOLARES",#N/A,FALSE,"informes"}</definedName>
    <definedName name="jhxkluxtikys" localSheetId="29" hidden="1">{"INGRESOS DOLARES",#N/A,FALSE,"informes"}</definedName>
    <definedName name="jhxkluxtikys" localSheetId="40" hidden="1">{"INGRESOS DOLARES",#N/A,FALSE,"informes"}</definedName>
    <definedName name="jhxkluxtikys" localSheetId="82" hidden="1">{"INGRESOS DOLARES",#N/A,FALSE,"informes"}</definedName>
    <definedName name="jhxkluxtikys" localSheetId="30" hidden="1">{"INGRESOS DOLARES",#N/A,FALSE,"informes"}</definedName>
    <definedName name="jhxkluxtikys" localSheetId="32" hidden="1">{"INGRESOS DOLARES",#N/A,FALSE,"informes"}</definedName>
    <definedName name="jhxkluxtikys" localSheetId="33" hidden="1">{"INGRESOS DOLARES",#N/A,FALSE,"informes"}</definedName>
    <definedName name="jhxkluxtikys" localSheetId="26" hidden="1">{"INGRESOS DOLARES",#N/A,FALSE,"informes"}</definedName>
    <definedName name="jhxkluxtikys" localSheetId="28" hidden="1">{"INGRESOS DOLARES",#N/A,FALSE,"informes"}</definedName>
    <definedName name="jhxkluxtikys" localSheetId="41" hidden="1">{"INGRESOS DOLARES",#N/A,FALSE,"informes"}</definedName>
    <definedName name="jhxkluxtikys" hidden="1">{"INGRESOS DOLARES",#N/A,FALSE,"informes"}</definedName>
    <definedName name="jiko" localSheetId="3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iko" localSheetId="8"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iko" localSheetId="2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iko" localSheetId="27"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iko" localSheetId="29"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iko" localSheetId="4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iko" localSheetId="8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iko" localSheetId="3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iko" localSheetId="3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iko" localSheetId="33"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iko" localSheetId="26"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iko" localSheetId="28"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iko" localSheetId="4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iko"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jjjjjjtgggggggggggggg" localSheetId="8" hidden="1">{"'1999'!$A$1:$F$66"}</definedName>
    <definedName name="jjjjjjjtgggggggggggggg" localSheetId="82" hidden="1">{"'1999'!$A$1:$F$66"}</definedName>
    <definedName name="jjjjjjjtgggggggggggggg" localSheetId="41" hidden="1">{"'1999'!$A$1:$F$66"}</definedName>
    <definedName name="jjjjjjjtgggggggggggggg" hidden="1">{"'1999'!$A$1:$F$66"}</definedName>
    <definedName name="JKJKJK" localSheetId="3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KJKJK" localSheetId="8"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KJKJK" localSheetId="2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KJKJK" localSheetId="27"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KJKJK" localSheetId="29"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KJKJK" localSheetId="4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KJKJK" localSheetId="8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KJKJK" localSheetId="3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KJKJK" localSheetId="3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KJKJK" localSheetId="33"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KJKJK" localSheetId="26"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KJKJK" localSheetId="28"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KJKJK" localSheetId="4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KJKJK"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KJKJKJK" localSheetId="31"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KJKJKJK" localSheetId="8"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KJKJKJK" localSheetId="25"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KJKJKJK" localSheetId="27"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KJKJKJK" localSheetId="29"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KJKJKJK" localSheetId="40"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KJKJKJK" localSheetId="82"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KJKJKJK" localSheetId="30"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KJKJKJK" localSheetId="32"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KJKJKJK" localSheetId="33"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KJKJKJK" localSheetId="26"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KJKJKJK" localSheetId="28"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KJKJKJK" localSheetId="41"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KJKJKJK"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kxhklxr7yikyxrjkr" localSheetId="49" hidden="1">{"PAGOS DOLARES",#N/A,FALSE,"informes"}</definedName>
    <definedName name="jkxhklxr7yikyxrjkr" localSheetId="50" hidden="1">{"PAGOS DOLARES",#N/A,FALSE,"informes"}</definedName>
    <definedName name="jkxhklxr7yikyxrjkr" localSheetId="51" hidden="1">{"PAGOS DOLARES",#N/A,FALSE,"informes"}</definedName>
    <definedName name="jkxhklxr7yikyxrjkr" localSheetId="52" hidden="1">{"PAGOS DOLARES",#N/A,FALSE,"informes"}</definedName>
    <definedName name="jkxhklxr7yikyxrjkr" localSheetId="53" hidden="1">{"PAGOS DOLARES",#N/A,FALSE,"informes"}</definedName>
    <definedName name="jkxhklxr7yikyxrjkr" localSheetId="54" hidden="1">{"PAGOS DOLARES",#N/A,FALSE,"informes"}</definedName>
    <definedName name="jkxhklxr7yikyxrjkr" localSheetId="56" hidden="1">{"PAGOS DOLARES",#N/A,FALSE,"informes"}</definedName>
    <definedName name="jkxhklxr7yikyxrjkr" localSheetId="72" hidden="1">{"PAGOS DOLARES",#N/A,FALSE,"informes"}</definedName>
    <definedName name="jkxhklxr7yikyxrjkr" localSheetId="73" hidden="1">{"PAGOS DOLARES",#N/A,FALSE,"informes"}</definedName>
    <definedName name="jkxhklxr7yikyxrjkr" localSheetId="74" hidden="1">{"PAGOS DOLARES",#N/A,FALSE,"informes"}</definedName>
    <definedName name="jkxhklxr7yikyxrjkr" localSheetId="75" hidden="1">{"PAGOS DOLARES",#N/A,FALSE,"informes"}</definedName>
    <definedName name="jkxhklxr7yikyxrjkr" localSheetId="76" hidden="1">{"PAGOS DOLARES",#N/A,FALSE,"informes"}</definedName>
    <definedName name="jkxhklxr7yikyxrjkr" localSheetId="78" hidden="1">{"PAGOS DOLARES",#N/A,FALSE,"informes"}</definedName>
    <definedName name="jkxhklxr7yikyxrjkr" localSheetId="31" hidden="1">{"PAGOS DOLARES",#N/A,FALSE,"informes"}</definedName>
    <definedName name="jkxhklxr7yikyxrjkr" localSheetId="8" hidden="1">{"PAGOS DOLARES",#N/A,FALSE,"informes"}</definedName>
    <definedName name="jkxhklxr7yikyxrjkr" localSheetId="25" hidden="1">{"PAGOS DOLARES",#N/A,FALSE,"informes"}</definedName>
    <definedName name="jkxhklxr7yikyxrjkr" localSheetId="27" hidden="1">{"PAGOS DOLARES",#N/A,FALSE,"informes"}</definedName>
    <definedName name="jkxhklxr7yikyxrjkr" localSheetId="29" hidden="1">{"PAGOS DOLARES",#N/A,FALSE,"informes"}</definedName>
    <definedName name="jkxhklxr7yikyxrjkr" localSheetId="40" hidden="1">{"PAGOS DOLARES",#N/A,FALSE,"informes"}</definedName>
    <definedName name="jkxhklxr7yikyxrjkr" localSheetId="82" hidden="1">{"PAGOS DOLARES",#N/A,FALSE,"informes"}</definedName>
    <definedName name="jkxhklxr7yikyxrjkr" localSheetId="30" hidden="1">{"PAGOS DOLARES",#N/A,FALSE,"informes"}</definedName>
    <definedName name="jkxhklxr7yikyxrjkr" localSheetId="32" hidden="1">{"PAGOS DOLARES",#N/A,FALSE,"informes"}</definedName>
    <definedName name="jkxhklxr7yikyxrjkr" localSheetId="33" hidden="1">{"PAGOS DOLARES",#N/A,FALSE,"informes"}</definedName>
    <definedName name="jkxhklxr7yikyxrjkr" localSheetId="26" hidden="1">{"PAGOS DOLARES",#N/A,FALSE,"informes"}</definedName>
    <definedName name="jkxhklxr7yikyxrjkr" localSheetId="28" hidden="1">{"PAGOS DOLARES",#N/A,FALSE,"informes"}</definedName>
    <definedName name="jkxhklxr7yikyxrjkr" localSheetId="41" hidden="1">{"PAGOS DOLARES",#N/A,FALSE,"informes"}</definedName>
    <definedName name="jkxhklxr7yikyxrjkr" hidden="1">{"PAGOS DOLARES",#N/A,FALSE,"informes"}</definedName>
    <definedName name="jnk" localSheetId="31"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nk" localSheetId="8"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nk" localSheetId="25"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nk" localSheetId="27"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nk" localSheetId="29"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nk" localSheetId="40"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nk" localSheetId="82"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nk" localSheetId="30"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nk" localSheetId="32"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nk" localSheetId="33"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nk" localSheetId="26"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nk" localSheetId="28"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nk" localSheetId="41"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nk"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PY" localSheetId="40">#REF!</definedName>
    <definedName name="JPY" localSheetId="41">#REF!</definedName>
    <definedName name="JPY">#REF!</definedName>
    <definedName name="jreszjz" localSheetId="49" hidden="1">{#N/A,#N/A,FALSE,"informes"}</definedName>
    <definedName name="jreszjz" localSheetId="50" hidden="1">{#N/A,#N/A,FALSE,"informes"}</definedName>
    <definedName name="jreszjz" localSheetId="51" hidden="1">{#N/A,#N/A,FALSE,"informes"}</definedName>
    <definedName name="jreszjz" localSheetId="52" hidden="1">{#N/A,#N/A,FALSE,"informes"}</definedName>
    <definedName name="jreszjz" localSheetId="53" hidden="1">{#N/A,#N/A,FALSE,"informes"}</definedName>
    <definedName name="jreszjz" localSheetId="54" hidden="1">{#N/A,#N/A,FALSE,"informes"}</definedName>
    <definedName name="jreszjz" localSheetId="56" hidden="1">{#N/A,#N/A,FALSE,"informes"}</definedName>
    <definedName name="jreszjz" localSheetId="72" hidden="1">{#N/A,#N/A,FALSE,"informes"}</definedName>
    <definedName name="jreszjz" localSheetId="73" hidden="1">{#N/A,#N/A,FALSE,"informes"}</definedName>
    <definedName name="jreszjz" localSheetId="74" hidden="1">{#N/A,#N/A,FALSE,"informes"}</definedName>
    <definedName name="jreszjz" localSheetId="75" hidden="1">{#N/A,#N/A,FALSE,"informes"}</definedName>
    <definedName name="jreszjz" localSheetId="76" hidden="1">{#N/A,#N/A,FALSE,"informes"}</definedName>
    <definedName name="jreszjz" localSheetId="78" hidden="1">{#N/A,#N/A,FALSE,"informes"}</definedName>
    <definedName name="jreszjz" localSheetId="31" hidden="1">{#N/A,#N/A,FALSE,"informes"}</definedName>
    <definedName name="jreszjz" localSheetId="8" hidden="1">{#N/A,#N/A,FALSE,"informes"}</definedName>
    <definedName name="jreszjz" localSheetId="25" hidden="1">{#N/A,#N/A,FALSE,"informes"}</definedName>
    <definedName name="jreszjz" localSheetId="27" hidden="1">{#N/A,#N/A,FALSE,"informes"}</definedName>
    <definedName name="jreszjz" localSheetId="29" hidden="1">{#N/A,#N/A,FALSE,"informes"}</definedName>
    <definedName name="jreszjz" localSheetId="40" hidden="1">{#N/A,#N/A,FALSE,"informes"}</definedName>
    <definedName name="jreszjz" localSheetId="82" hidden="1">{#N/A,#N/A,FALSE,"informes"}</definedName>
    <definedName name="jreszjz" localSheetId="30" hidden="1">{#N/A,#N/A,FALSE,"informes"}</definedName>
    <definedName name="jreszjz" localSheetId="32" hidden="1">{#N/A,#N/A,FALSE,"informes"}</definedName>
    <definedName name="jreszjz" localSheetId="33" hidden="1">{#N/A,#N/A,FALSE,"informes"}</definedName>
    <definedName name="jreszjz" localSheetId="26" hidden="1">{#N/A,#N/A,FALSE,"informes"}</definedName>
    <definedName name="jreszjz" localSheetId="28" hidden="1">{#N/A,#N/A,FALSE,"informes"}</definedName>
    <definedName name="jreszjz" localSheetId="41" hidden="1">{#N/A,#N/A,FALSE,"informes"}</definedName>
    <definedName name="jreszjz" hidden="1">{#N/A,#N/A,FALSE,"informes"}</definedName>
    <definedName name="jrxsyktuod" localSheetId="49" hidden="1">{#N/A,#N/A,FALSE,"informes"}</definedName>
    <definedName name="jrxsyktuod" localSheetId="50" hidden="1">{#N/A,#N/A,FALSE,"informes"}</definedName>
    <definedName name="jrxsyktuod" localSheetId="51" hidden="1">{#N/A,#N/A,FALSE,"informes"}</definedName>
    <definedName name="jrxsyktuod" localSheetId="52" hidden="1">{#N/A,#N/A,FALSE,"informes"}</definedName>
    <definedName name="jrxsyktuod" localSheetId="53" hidden="1">{#N/A,#N/A,FALSE,"informes"}</definedName>
    <definedName name="jrxsyktuod" localSheetId="54" hidden="1">{#N/A,#N/A,FALSE,"informes"}</definedName>
    <definedName name="jrxsyktuod" localSheetId="56" hidden="1">{#N/A,#N/A,FALSE,"informes"}</definedName>
    <definedName name="jrxsyktuod" localSheetId="72" hidden="1">{#N/A,#N/A,FALSE,"informes"}</definedName>
    <definedName name="jrxsyktuod" localSheetId="73" hidden="1">{#N/A,#N/A,FALSE,"informes"}</definedName>
    <definedName name="jrxsyktuod" localSheetId="74" hidden="1">{#N/A,#N/A,FALSE,"informes"}</definedName>
    <definedName name="jrxsyktuod" localSheetId="75" hidden="1">{#N/A,#N/A,FALSE,"informes"}</definedName>
    <definedName name="jrxsyktuod" localSheetId="76" hidden="1">{#N/A,#N/A,FALSE,"informes"}</definedName>
    <definedName name="jrxsyktuod" localSheetId="78" hidden="1">{#N/A,#N/A,FALSE,"informes"}</definedName>
    <definedName name="jrxsyktuod" localSheetId="31" hidden="1">{#N/A,#N/A,FALSE,"informes"}</definedName>
    <definedName name="jrxsyktuod" localSheetId="8" hidden="1">{#N/A,#N/A,FALSE,"informes"}</definedName>
    <definedName name="jrxsyktuod" localSheetId="25" hidden="1">{#N/A,#N/A,FALSE,"informes"}</definedName>
    <definedName name="jrxsyktuod" localSheetId="27" hidden="1">{#N/A,#N/A,FALSE,"informes"}</definedName>
    <definedName name="jrxsyktuod" localSheetId="29" hidden="1">{#N/A,#N/A,FALSE,"informes"}</definedName>
    <definedName name="jrxsyktuod" localSheetId="40" hidden="1">{#N/A,#N/A,FALSE,"informes"}</definedName>
    <definedName name="jrxsyktuod" localSheetId="82" hidden="1">{#N/A,#N/A,FALSE,"informes"}</definedName>
    <definedName name="jrxsyktuod" localSheetId="30" hidden="1">{#N/A,#N/A,FALSE,"informes"}</definedName>
    <definedName name="jrxsyktuod" localSheetId="32" hidden="1">{#N/A,#N/A,FALSE,"informes"}</definedName>
    <definedName name="jrxsyktuod" localSheetId="33" hidden="1">{#N/A,#N/A,FALSE,"informes"}</definedName>
    <definedName name="jrxsyktuod" localSheetId="26" hidden="1">{#N/A,#N/A,FALSE,"informes"}</definedName>
    <definedName name="jrxsyktuod" localSheetId="28" hidden="1">{#N/A,#N/A,FALSE,"informes"}</definedName>
    <definedName name="jrxsyktuod" localSheetId="41" hidden="1">{#N/A,#N/A,FALSE,"informes"}</definedName>
    <definedName name="jrxsyktuod" hidden="1">{#N/A,#N/A,FALSE,"informes"}</definedName>
    <definedName name="JU" localSheetId="31" hidden="1">{#N/A,#N/A,FALSE,"informes"}</definedName>
    <definedName name="JU" localSheetId="8" hidden="1">{#N/A,#N/A,FALSE,"informes"}</definedName>
    <definedName name="JU" localSheetId="25" hidden="1">{#N/A,#N/A,FALSE,"informes"}</definedName>
    <definedName name="JU" localSheetId="27" hidden="1">{#N/A,#N/A,FALSE,"informes"}</definedName>
    <definedName name="JU" localSheetId="29" hidden="1">{#N/A,#N/A,FALSE,"informes"}</definedName>
    <definedName name="JU" localSheetId="40" hidden="1">{#N/A,#N/A,FALSE,"informes"}</definedName>
    <definedName name="JU" localSheetId="82" hidden="1">{#N/A,#N/A,FALSE,"informes"}</definedName>
    <definedName name="JU" localSheetId="30" hidden="1">{#N/A,#N/A,FALSE,"informes"}</definedName>
    <definedName name="JU" localSheetId="32" hidden="1">{#N/A,#N/A,FALSE,"informes"}</definedName>
    <definedName name="JU" localSheetId="33" hidden="1">{#N/A,#N/A,FALSE,"informes"}</definedName>
    <definedName name="JU" localSheetId="26" hidden="1">{#N/A,#N/A,FALSE,"informes"}</definedName>
    <definedName name="JU" localSheetId="28" hidden="1">{#N/A,#N/A,FALSE,"informes"}</definedName>
    <definedName name="JU" localSheetId="41" hidden="1">{#N/A,#N/A,FALSE,"informes"}</definedName>
    <definedName name="JU" hidden="1">{#N/A,#N/A,FALSE,"informes"}</definedName>
    <definedName name="Jul" localSheetId="49">#REF!</definedName>
    <definedName name="Jul" localSheetId="170">#REF!</definedName>
    <definedName name="Jul" localSheetId="171">#REF!</definedName>
    <definedName name="Jul" localSheetId="40">#REF!</definedName>
    <definedName name="Jul" localSheetId="41">#REF!</definedName>
    <definedName name="Jul">#REF!</definedName>
    <definedName name="JUL._89" localSheetId="31">#REF!</definedName>
    <definedName name="JUL._89" localSheetId="25">#REF!</definedName>
    <definedName name="JUL._89" localSheetId="27">#REF!</definedName>
    <definedName name="JUL._89" localSheetId="29">#REF!</definedName>
    <definedName name="JUL._89" localSheetId="40">#REF!</definedName>
    <definedName name="JUL._89" localSheetId="82">#REF!</definedName>
    <definedName name="JUL._89" localSheetId="30">#REF!</definedName>
    <definedName name="JUL._89" localSheetId="32">#REF!</definedName>
    <definedName name="JUL._89" localSheetId="33">#REF!</definedName>
    <definedName name="JUL._89" localSheetId="26">#REF!</definedName>
    <definedName name="JUL._89" localSheetId="28">#REF!</definedName>
    <definedName name="JUL._89" localSheetId="41">#REF!</definedName>
    <definedName name="JUL._89">#REF!</definedName>
    <definedName name="Julio09" localSheetId="31">#REF!</definedName>
    <definedName name="Julio09" localSheetId="25">#REF!</definedName>
    <definedName name="Julio09" localSheetId="27">#REF!</definedName>
    <definedName name="Julio09" localSheetId="29">#REF!</definedName>
    <definedName name="Julio09" localSheetId="30">#REF!</definedName>
    <definedName name="Julio09" localSheetId="32">#REF!</definedName>
    <definedName name="Julio09" localSheetId="33">#REF!</definedName>
    <definedName name="Julio09" localSheetId="26">#REF!</definedName>
    <definedName name="Julio09" localSheetId="28">#REF!</definedName>
    <definedName name="Julio09" localSheetId="41">#REF!</definedName>
    <definedName name="Julio09">#REF!</definedName>
    <definedName name="Jun" localSheetId="49">#REF!</definedName>
    <definedName name="Jun" localSheetId="170">#REF!</definedName>
    <definedName name="Jun" localSheetId="171">#REF!</definedName>
    <definedName name="Jun" localSheetId="40">#REF!</definedName>
    <definedName name="Jun" localSheetId="41">#REF!</definedName>
    <definedName name="Jun">#REF!</definedName>
    <definedName name="JUN._89" localSheetId="31">#REF!</definedName>
    <definedName name="JUN._89" localSheetId="25">#REF!</definedName>
    <definedName name="JUN._89" localSheetId="27">#REF!</definedName>
    <definedName name="JUN._89" localSheetId="29">#REF!</definedName>
    <definedName name="JUN._89" localSheetId="40">#REF!</definedName>
    <definedName name="JUN._89" localSheetId="82">#REF!</definedName>
    <definedName name="JUN._89" localSheetId="30">#REF!</definedName>
    <definedName name="JUN._89" localSheetId="32">#REF!</definedName>
    <definedName name="JUN._89" localSheetId="33">#REF!</definedName>
    <definedName name="JUN._89" localSheetId="26">#REF!</definedName>
    <definedName name="JUN._89" localSheetId="28">#REF!</definedName>
    <definedName name="JUN._89" localSheetId="41">#REF!</definedName>
    <definedName name="JUN._89">#REF!</definedName>
    <definedName name="k.snkm" localSheetId="49" hidden="1">{"PAGOS DOLARES",#N/A,FALSE,"informes"}</definedName>
    <definedName name="k.snkm" localSheetId="50" hidden="1">{"PAGOS DOLARES",#N/A,FALSE,"informes"}</definedName>
    <definedName name="k.snkm" localSheetId="51" hidden="1">{"PAGOS DOLARES",#N/A,FALSE,"informes"}</definedName>
    <definedName name="k.snkm" localSheetId="52" hidden="1">{"PAGOS DOLARES",#N/A,FALSE,"informes"}</definedName>
    <definedName name="k.snkm" localSheetId="53" hidden="1">{"PAGOS DOLARES",#N/A,FALSE,"informes"}</definedName>
    <definedName name="k.snkm" localSheetId="54" hidden="1">{"PAGOS DOLARES",#N/A,FALSE,"informes"}</definedName>
    <definedName name="k.snkm" localSheetId="56" hidden="1">{"PAGOS DOLARES",#N/A,FALSE,"informes"}</definedName>
    <definedName name="k.snkm" localSheetId="72" hidden="1">{"PAGOS DOLARES",#N/A,FALSE,"informes"}</definedName>
    <definedName name="k.snkm" localSheetId="73" hidden="1">{"PAGOS DOLARES",#N/A,FALSE,"informes"}</definedName>
    <definedName name="k.snkm" localSheetId="74" hidden="1">{"PAGOS DOLARES",#N/A,FALSE,"informes"}</definedName>
    <definedName name="k.snkm" localSheetId="75" hidden="1">{"PAGOS DOLARES",#N/A,FALSE,"informes"}</definedName>
    <definedName name="k.snkm" localSheetId="76" hidden="1">{"PAGOS DOLARES",#N/A,FALSE,"informes"}</definedName>
    <definedName name="k.snkm" localSheetId="78" hidden="1">{"PAGOS DOLARES",#N/A,FALSE,"informes"}</definedName>
    <definedName name="k.snkm" localSheetId="31" hidden="1">{"PAGOS DOLARES",#N/A,FALSE,"informes"}</definedName>
    <definedName name="k.snkm" localSheetId="8" hidden="1">{"PAGOS DOLARES",#N/A,FALSE,"informes"}</definedName>
    <definedName name="k.snkm" localSheetId="25" hidden="1">{"PAGOS DOLARES",#N/A,FALSE,"informes"}</definedName>
    <definedName name="k.snkm" localSheetId="27" hidden="1">{"PAGOS DOLARES",#N/A,FALSE,"informes"}</definedName>
    <definedName name="k.snkm" localSheetId="29" hidden="1">{"PAGOS DOLARES",#N/A,FALSE,"informes"}</definedName>
    <definedName name="k.snkm" localSheetId="40" hidden="1">{"PAGOS DOLARES",#N/A,FALSE,"informes"}</definedName>
    <definedName name="k.snkm" localSheetId="82" hidden="1">{"PAGOS DOLARES",#N/A,FALSE,"informes"}</definedName>
    <definedName name="k.snkm" localSheetId="30" hidden="1">{"PAGOS DOLARES",#N/A,FALSE,"informes"}</definedName>
    <definedName name="k.snkm" localSheetId="32" hidden="1">{"PAGOS DOLARES",#N/A,FALSE,"informes"}</definedName>
    <definedName name="k.snkm" localSheetId="33" hidden="1">{"PAGOS DOLARES",#N/A,FALSE,"informes"}</definedName>
    <definedName name="k.snkm" localSheetId="26" hidden="1">{"PAGOS DOLARES",#N/A,FALSE,"informes"}</definedName>
    <definedName name="k.snkm" localSheetId="28" hidden="1">{"PAGOS DOLARES",#N/A,FALSE,"informes"}</definedName>
    <definedName name="k.snkm" localSheetId="41" hidden="1">{"PAGOS DOLARES",#N/A,FALSE,"informes"}</definedName>
    <definedName name="k.snkm" hidden="1">{"PAGOS DOLARES",#N/A,FALSE,"informes"}</definedName>
    <definedName name="KBALANCEVSFMI" localSheetId="49">#REF!</definedName>
    <definedName name="KBALANCEVSFMI" localSheetId="51">#REF!</definedName>
    <definedName name="KBALANCEVSFMI" localSheetId="52">#REF!</definedName>
    <definedName name="KBALANCEVSFMI" localSheetId="53">#REF!</definedName>
    <definedName name="KBALANCEVSFMI" localSheetId="54">#REF!</definedName>
    <definedName name="KBALANCEVSFMI" localSheetId="56">#REF!</definedName>
    <definedName name="KBALANCEVSFMI" localSheetId="73">#REF!</definedName>
    <definedName name="KBALANCEVSFMI" localSheetId="74">#REF!</definedName>
    <definedName name="KBALANCEVSFMI" localSheetId="75">#REF!</definedName>
    <definedName name="KBALANCEVSFMI" localSheetId="76">#REF!</definedName>
    <definedName name="KBALANCEVSFMI" localSheetId="78">#REF!</definedName>
    <definedName name="KBALANCEVSFMI" localSheetId="168">#REF!</definedName>
    <definedName name="KBALANCEVSFMI" localSheetId="170">#REF!</definedName>
    <definedName name="KBALANCEVSFMI" localSheetId="171">#REF!</definedName>
    <definedName name="KBALANCEVSFMI" localSheetId="8">#REF!</definedName>
    <definedName name="KBALANCEVSFMI" localSheetId="40">#REF!</definedName>
    <definedName name="KBALANCEVSFMI" localSheetId="41">#REF!</definedName>
    <definedName name="KBALANCEVSFMI">#REF!</definedName>
    <definedName name="kbijdbgea" localSheetId="49" hidden="1">{"PAGOS DOLARES",#N/A,FALSE,"informes"}</definedName>
    <definedName name="kbijdbgea" localSheetId="50" hidden="1">{"PAGOS DOLARES",#N/A,FALSE,"informes"}</definedName>
    <definedName name="kbijdbgea" localSheetId="51" hidden="1">{"PAGOS DOLARES",#N/A,FALSE,"informes"}</definedName>
    <definedName name="kbijdbgea" localSheetId="52" hidden="1">{"PAGOS DOLARES",#N/A,FALSE,"informes"}</definedName>
    <definedName name="kbijdbgea" localSheetId="53" hidden="1">{"PAGOS DOLARES",#N/A,FALSE,"informes"}</definedName>
    <definedName name="kbijdbgea" localSheetId="54" hidden="1">{"PAGOS DOLARES",#N/A,FALSE,"informes"}</definedName>
    <definedName name="kbijdbgea" localSheetId="56" hidden="1">{"PAGOS DOLARES",#N/A,FALSE,"informes"}</definedName>
    <definedName name="kbijdbgea" localSheetId="72" hidden="1">{"PAGOS DOLARES",#N/A,FALSE,"informes"}</definedName>
    <definedName name="kbijdbgea" localSheetId="73" hidden="1">{"PAGOS DOLARES",#N/A,FALSE,"informes"}</definedName>
    <definedName name="kbijdbgea" localSheetId="74" hidden="1">{"PAGOS DOLARES",#N/A,FALSE,"informes"}</definedName>
    <definedName name="kbijdbgea" localSheetId="75" hidden="1">{"PAGOS DOLARES",#N/A,FALSE,"informes"}</definedName>
    <definedName name="kbijdbgea" localSheetId="76" hidden="1">{"PAGOS DOLARES",#N/A,FALSE,"informes"}</definedName>
    <definedName name="kbijdbgea" localSheetId="78" hidden="1">{"PAGOS DOLARES",#N/A,FALSE,"informes"}</definedName>
    <definedName name="kbijdbgea" localSheetId="31" hidden="1">{"PAGOS DOLARES",#N/A,FALSE,"informes"}</definedName>
    <definedName name="kbijdbgea" localSheetId="8" hidden="1">{"PAGOS DOLARES",#N/A,FALSE,"informes"}</definedName>
    <definedName name="kbijdbgea" localSheetId="25" hidden="1">{"PAGOS DOLARES",#N/A,FALSE,"informes"}</definedName>
    <definedName name="kbijdbgea" localSheetId="27" hidden="1">{"PAGOS DOLARES",#N/A,FALSE,"informes"}</definedName>
    <definedName name="kbijdbgea" localSheetId="29" hidden="1">{"PAGOS DOLARES",#N/A,FALSE,"informes"}</definedName>
    <definedName name="kbijdbgea" localSheetId="40" hidden="1">{"PAGOS DOLARES",#N/A,FALSE,"informes"}</definedName>
    <definedName name="kbijdbgea" localSheetId="82" hidden="1">{"PAGOS DOLARES",#N/A,FALSE,"informes"}</definedName>
    <definedName name="kbijdbgea" localSheetId="30" hidden="1">{"PAGOS DOLARES",#N/A,FALSE,"informes"}</definedName>
    <definedName name="kbijdbgea" localSheetId="32" hidden="1">{"PAGOS DOLARES",#N/A,FALSE,"informes"}</definedName>
    <definedName name="kbijdbgea" localSheetId="33" hidden="1">{"PAGOS DOLARES",#N/A,FALSE,"informes"}</definedName>
    <definedName name="kbijdbgea" localSheetId="26" hidden="1">{"PAGOS DOLARES",#N/A,FALSE,"informes"}</definedName>
    <definedName name="kbijdbgea" localSheetId="28" hidden="1">{"PAGOS DOLARES",#N/A,FALSE,"informes"}</definedName>
    <definedName name="kbijdbgea" localSheetId="41" hidden="1">{"PAGOS DOLARES",#N/A,FALSE,"informes"}</definedName>
    <definedName name="kbijdbgea" hidden="1">{"PAGOS DOLARES",#N/A,FALSE,"informes"}</definedName>
    <definedName name="KBJAENB" localSheetId="49" hidden="1">{"INGRESOS DOLARES",#N/A,FALSE,"informes"}</definedName>
    <definedName name="KBJAENB" localSheetId="50" hidden="1">{"INGRESOS DOLARES",#N/A,FALSE,"informes"}</definedName>
    <definedName name="KBJAENB" localSheetId="51" hidden="1">{"INGRESOS DOLARES",#N/A,FALSE,"informes"}</definedName>
    <definedName name="KBJAENB" localSheetId="52" hidden="1">{"INGRESOS DOLARES",#N/A,FALSE,"informes"}</definedName>
    <definedName name="KBJAENB" localSheetId="53" hidden="1">{"INGRESOS DOLARES",#N/A,FALSE,"informes"}</definedName>
    <definedName name="KBJAENB" localSheetId="54" hidden="1">{"INGRESOS DOLARES",#N/A,FALSE,"informes"}</definedName>
    <definedName name="KBJAENB" localSheetId="56" hidden="1">{"INGRESOS DOLARES",#N/A,FALSE,"informes"}</definedName>
    <definedName name="KBJAENB" localSheetId="72" hidden="1">{"INGRESOS DOLARES",#N/A,FALSE,"informes"}</definedName>
    <definedName name="KBJAENB" localSheetId="73" hidden="1">{"INGRESOS DOLARES",#N/A,FALSE,"informes"}</definedName>
    <definedName name="KBJAENB" localSheetId="74" hidden="1">{"INGRESOS DOLARES",#N/A,FALSE,"informes"}</definedName>
    <definedName name="KBJAENB" localSheetId="75" hidden="1">{"INGRESOS DOLARES",#N/A,FALSE,"informes"}</definedName>
    <definedName name="KBJAENB" localSheetId="76" hidden="1">{"INGRESOS DOLARES",#N/A,FALSE,"informes"}</definedName>
    <definedName name="KBJAENB" localSheetId="78" hidden="1">{"INGRESOS DOLARES",#N/A,FALSE,"informes"}</definedName>
    <definedName name="KBJAENB" localSheetId="31" hidden="1">{"INGRESOS DOLARES",#N/A,FALSE,"informes"}</definedName>
    <definedName name="KBJAENB" localSheetId="8" hidden="1">{"INGRESOS DOLARES",#N/A,FALSE,"informes"}</definedName>
    <definedName name="KBJAENB" localSheetId="25" hidden="1">{"INGRESOS DOLARES",#N/A,FALSE,"informes"}</definedName>
    <definedName name="KBJAENB" localSheetId="27" hidden="1">{"INGRESOS DOLARES",#N/A,FALSE,"informes"}</definedName>
    <definedName name="KBJAENB" localSheetId="29" hidden="1">{"INGRESOS DOLARES",#N/A,FALSE,"informes"}</definedName>
    <definedName name="KBJAENB" localSheetId="40" hidden="1">{"INGRESOS DOLARES",#N/A,FALSE,"informes"}</definedName>
    <definedName name="KBJAENB" localSheetId="82" hidden="1">{"INGRESOS DOLARES",#N/A,FALSE,"informes"}</definedName>
    <definedName name="KBJAENB" localSheetId="30" hidden="1">{"INGRESOS DOLARES",#N/A,FALSE,"informes"}</definedName>
    <definedName name="KBJAENB" localSheetId="32" hidden="1">{"INGRESOS DOLARES",#N/A,FALSE,"informes"}</definedName>
    <definedName name="KBJAENB" localSheetId="33" hidden="1">{"INGRESOS DOLARES",#N/A,FALSE,"informes"}</definedName>
    <definedName name="KBJAENB" localSheetId="26" hidden="1">{"INGRESOS DOLARES",#N/A,FALSE,"informes"}</definedName>
    <definedName name="KBJAENB" localSheetId="28" hidden="1">{"INGRESOS DOLARES",#N/A,FALSE,"informes"}</definedName>
    <definedName name="KBJAENB" localSheetId="41" hidden="1">{"INGRESOS DOLARES",#N/A,FALSE,"informes"}</definedName>
    <definedName name="KBJAENB" hidden="1">{"INGRESOS DOLARES",#N/A,FALSE,"informes"}</definedName>
    <definedName name="KDJNHEANBH" localSheetId="49" hidden="1">{"INGRESOS DOLARES",#N/A,FALSE,"informes"}</definedName>
    <definedName name="KDJNHEANBH" localSheetId="50" hidden="1">{"INGRESOS DOLARES",#N/A,FALSE,"informes"}</definedName>
    <definedName name="KDJNHEANBH" localSheetId="51" hidden="1">{"INGRESOS DOLARES",#N/A,FALSE,"informes"}</definedName>
    <definedName name="KDJNHEANBH" localSheetId="52" hidden="1">{"INGRESOS DOLARES",#N/A,FALSE,"informes"}</definedName>
    <definedName name="KDJNHEANBH" localSheetId="53" hidden="1">{"INGRESOS DOLARES",#N/A,FALSE,"informes"}</definedName>
    <definedName name="KDJNHEANBH" localSheetId="54" hidden="1">{"INGRESOS DOLARES",#N/A,FALSE,"informes"}</definedName>
    <definedName name="KDJNHEANBH" localSheetId="56" hidden="1">{"INGRESOS DOLARES",#N/A,FALSE,"informes"}</definedName>
    <definedName name="KDJNHEANBH" localSheetId="72" hidden="1">{"INGRESOS DOLARES",#N/A,FALSE,"informes"}</definedName>
    <definedName name="KDJNHEANBH" localSheetId="73" hidden="1">{"INGRESOS DOLARES",#N/A,FALSE,"informes"}</definedName>
    <definedName name="KDJNHEANBH" localSheetId="74" hidden="1">{"INGRESOS DOLARES",#N/A,FALSE,"informes"}</definedName>
    <definedName name="KDJNHEANBH" localSheetId="75" hidden="1">{"INGRESOS DOLARES",#N/A,FALSE,"informes"}</definedName>
    <definedName name="KDJNHEANBH" localSheetId="76" hidden="1">{"INGRESOS DOLARES",#N/A,FALSE,"informes"}</definedName>
    <definedName name="KDJNHEANBH" localSheetId="78" hidden="1">{"INGRESOS DOLARES",#N/A,FALSE,"informes"}</definedName>
    <definedName name="KDJNHEANBH" localSheetId="31" hidden="1">{"INGRESOS DOLARES",#N/A,FALSE,"informes"}</definedName>
    <definedName name="KDJNHEANBH" localSheetId="8" hidden="1">{"INGRESOS DOLARES",#N/A,FALSE,"informes"}</definedName>
    <definedName name="KDJNHEANBH" localSheetId="25" hidden="1">{"INGRESOS DOLARES",#N/A,FALSE,"informes"}</definedName>
    <definedName name="KDJNHEANBH" localSheetId="27" hidden="1">{"INGRESOS DOLARES",#N/A,FALSE,"informes"}</definedName>
    <definedName name="KDJNHEANBH" localSheetId="29" hidden="1">{"INGRESOS DOLARES",#N/A,FALSE,"informes"}</definedName>
    <definedName name="KDJNHEANBH" localSheetId="40" hidden="1">{"INGRESOS DOLARES",#N/A,FALSE,"informes"}</definedName>
    <definedName name="KDJNHEANBH" localSheetId="82" hidden="1">{"INGRESOS DOLARES",#N/A,FALSE,"informes"}</definedName>
    <definedName name="KDJNHEANBH" localSheetId="30" hidden="1">{"INGRESOS DOLARES",#N/A,FALSE,"informes"}</definedName>
    <definedName name="KDJNHEANBH" localSheetId="32" hidden="1">{"INGRESOS DOLARES",#N/A,FALSE,"informes"}</definedName>
    <definedName name="KDJNHEANBH" localSheetId="33" hidden="1">{"INGRESOS DOLARES",#N/A,FALSE,"informes"}</definedName>
    <definedName name="KDJNHEANBH" localSheetId="26" hidden="1">{"INGRESOS DOLARES",#N/A,FALSE,"informes"}</definedName>
    <definedName name="KDJNHEANBH" localSheetId="28" hidden="1">{"INGRESOS DOLARES",#N/A,FALSE,"informes"}</definedName>
    <definedName name="KDJNHEANBH" localSheetId="41" hidden="1">{"INGRESOS DOLARES",#N/A,FALSE,"informes"}</definedName>
    <definedName name="KDJNHEANBH" hidden="1">{"INGRESOS DOLARES",#N/A,FALSE,"informes"}</definedName>
    <definedName name="kffggg" localSheetId="41">#REF!</definedName>
    <definedName name="kffggg">#REF!</definedName>
    <definedName name="kghs6r4k" localSheetId="49" hidden="1">{#N/A,#N/A,FALSE,"informes"}</definedName>
    <definedName name="kghs6r4k" localSheetId="50" hidden="1">{#N/A,#N/A,FALSE,"informes"}</definedName>
    <definedName name="kghs6r4k" localSheetId="51" hidden="1">{#N/A,#N/A,FALSE,"informes"}</definedName>
    <definedName name="kghs6r4k" localSheetId="52" hidden="1">{#N/A,#N/A,FALSE,"informes"}</definedName>
    <definedName name="kghs6r4k" localSheetId="53" hidden="1">{#N/A,#N/A,FALSE,"informes"}</definedName>
    <definedName name="kghs6r4k" localSheetId="54" hidden="1">{#N/A,#N/A,FALSE,"informes"}</definedName>
    <definedName name="kghs6r4k" localSheetId="56" hidden="1">{#N/A,#N/A,FALSE,"informes"}</definedName>
    <definedName name="kghs6r4k" localSheetId="72" hidden="1">{#N/A,#N/A,FALSE,"informes"}</definedName>
    <definedName name="kghs6r4k" localSheetId="73" hidden="1">{#N/A,#N/A,FALSE,"informes"}</definedName>
    <definedName name="kghs6r4k" localSheetId="74" hidden="1">{#N/A,#N/A,FALSE,"informes"}</definedName>
    <definedName name="kghs6r4k" localSheetId="75" hidden="1">{#N/A,#N/A,FALSE,"informes"}</definedName>
    <definedName name="kghs6r4k" localSheetId="76" hidden="1">{#N/A,#N/A,FALSE,"informes"}</definedName>
    <definedName name="kghs6r4k" localSheetId="78" hidden="1">{#N/A,#N/A,FALSE,"informes"}</definedName>
    <definedName name="kghs6r4k" localSheetId="31" hidden="1">{#N/A,#N/A,FALSE,"informes"}</definedName>
    <definedName name="kghs6r4k" localSheetId="8" hidden="1">{#N/A,#N/A,FALSE,"informes"}</definedName>
    <definedName name="kghs6r4k" localSheetId="25" hidden="1">{#N/A,#N/A,FALSE,"informes"}</definedName>
    <definedName name="kghs6r4k" localSheetId="27" hidden="1">{#N/A,#N/A,FALSE,"informes"}</definedName>
    <definedName name="kghs6r4k" localSheetId="29" hidden="1">{#N/A,#N/A,FALSE,"informes"}</definedName>
    <definedName name="kghs6r4k" localSheetId="40" hidden="1">{#N/A,#N/A,FALSE,"informes"}</definedName>
    <definedName name="kghs6r4k" localSheetId="82" hidden="1">{#N/A,#N/A,FALSE,"informes"}</definedName>
    <definedName name="kghs6r4k" localSheetId="30" hidden="1">{#N/A,#N/A,FALSE,"informes"}</definedName>
    <definedName name="kghs6r4k" localSheetId="32" hidden="1">{#N/A,#N/A,FALSE,"informes"}</definedName>
    <definedName name="kghs6r4k" localSheetId="33" hidden="1">{#N/A,#N/A,FALSE,"informes"}</definedName>
    <definedName name="kghs6r4k" localSheetId="26" hidden="1">{#N/A,#N/A,FALSE,"informes"}</definedName>
    <definedName name="kghs6r4k" localSheetId="28" hidden="1">{#N/A,#N/A,FALSE,"informes"}</definedName>
    <definedName name="kghs6r4k" localSheetId="41" hidden="1">{#N/A,#N/A,FALSE,"informes"}</definedName>
    <definedName name="kghs6r4k" hidden="1">{#N/A,#N/A,FALSE,"informes"}</definedName>
    <definedName name="kjh" localSheetId="8" hidden="1">{"'1999'!$A$1:$F$66"}</definedName>
    <definedName name="kjh" localSheetId="82" hidden="1">{"'1999'!$A$1:$F$66"}</definedName>
    <definedName name="kjh" localSheetId="41" hidden="1">{"'1999'!$A$1:$F$66"}</definedName>
    <definedName name="kjh" hidden="1">{"'1999'!$A$1:$F$66"}</definedName>
    <definedName name="kjhgffffd" localSheetId="8" hidden="1">{"'1999'!$A$1:$F$66"}</definedName>
    <definedName name="kjhgffffd" localSheetId="82" hidden="1">{"'1999'!$A$1:$F$66"}</definedName>
    <definedName name="kjhgffffd" localSheetId="41" hidden="1">{"'1999'!$A$1:$F$66"}</definedName>
    <definedName name="kjhgffffd" hidden="1">{"'1999'!$A$1:$F$66"}</definedName>
    <definedName name="kjnñn" localSheetId="31" hidden="1">#REF!</definedName>
    <definedName name="kjnñn" localSheetId="25" hidden="1">#REF!</definedName>
    <definedName name="kjnñn" localSheetId="27" hidden="1">#REF!</definedName>
    <definedName name="kjnñn" localSheetId="29" hidden="1">#REF!</definedName>
    <definedName name="kjnñn" localSheetId="30" hidden="1">#REF!</definedName>
    <definedName name="kjnñn" localSheetId="32" hidden="1">#REF!</definedName>
    <definedName name="kjnñn" localSheetId="33" hidden="1">#REF!</definedName>
    <definedName name="kjnñn" localSheetId="26" hidden="1">#REF!</definedName>
    <definedName name="kjnñn" localSheetId="28" hidden="1">#REF!</definedName>
    <definedName name="kjnñn" hidden="1">#REF!</definedName>
    <definedName name="KK" localSheetId="49" hidden="1">{#N/A,#N/A,FALSE,"informes"}</definedName>
    <definedName name="KK" localSheetId="50" hidden="1">{#N/A,#N/A,FALSE,"informes"}</definedName>
    <definedName name="KK" localSheetId="51" hidden="1">{#N/A,#N/A,FALSE,"informes"}</definedName>
    <definedName name="KK" localSheetId="52" hidden="1">{#N/A,#N/A,FALSE,"informes"}</definedName>
    <definedName name="KK" localSheetId="53" hidden="1">{#N/A,#N/A,FALSE,"informes"}</definedName>
    <definedName name="KK" localSheetId="54" hidden="1">{#N/A,#N/A,FALSE,"informes"}</definedName>
    <definedName name="KK" localSheetId="56" hidden="1">{#N/A,#N/A,FALSE,"informes"}</definedName>
    <definedName name="KK" localSheetId="72" hidden="1">{#N/A,#N/A,FALSE,"informes"}</definedName>
    <definedName name="KK" localSheetId="73" hidden="1">{#N/A,#N/A,FALSE,"informes"}</definedName>
    <definedName name="KK" localSheetId="74" hidden="1">{#N/A,#N/A,FALSE,"informes"}</definedName>
    <definedName name="KK" localSheetId="75" hidden="1">{#N/A,#N/A,FALSE,"informes"}</definedName>
    <definedName name="KK" localSheetId="76" hidden="1">{#N/A,#N/A,FALSE,"informes"}</definedName>
    <definedName name="KK" localSheetId="78" hidden="1">{#N/A,#N/A,FALSE,"informes"}</definedName>
    <definedName name="KK" localSheetId="31" hidden="1">{#N/A,#N/A,FALSE,"informes"}</definedName>
    <definedName name="KK" localSheetId="8" hidden="1">{#N/A,#N/A,FALSE,"informes"}</definedName>
    <definedName name="KK" localSheetId="25" hidden="1">{#N/A,#N/A,FALSE,"informes"}</definedName>
    <definedName name="KK" localSheetId="27" hidden="1">{#N/A,#N/A,FALSE,"informes"}</definedName>
    <definedName name="KK" localSheetId="29" hidden="1">{#N/A,#N/A,FALSE,"informes"}</definedName>
    <definedName name="KK" localSheetId="40" hidden="1">{#N/A,#N/A,FALSE,"informes"}</definedName>
    <definedName name="KK" localSheetId="82" hidden="1">{#N/A,#N/A,FALSE,"informes"}</definedName>
    <definedName name="KK" localSheetId="30" hidden="1">{#N/A,#N/A,FALSE,"informes"}</definedName>
    <definedName name="KK" localSheetId="32" hidden="1">{#N/A,#N/A,FALSE,"informes"}</definedName>
    <definedName name="KK" localSheetId="33" hidden="1">{#N/A,#N/A,FALSE,"informes"}</definedName>
    <definedName name="KK" localSheetId="26" hidden="1">{#N/A,#N/A,FALSE,"informes"}</definedName>
    <definedName name="KK" localSheetId="28" hidden="1">{#N/A,#N/A,FALSE,"informes"}</definedName>
    <definedName name="KK" localSheetId="41" hidden="1">{#N/A,#N/A,FALSE,"informes"}</definedName>
    <definedName name="KK" hidden="1">{#N/A,#N/A,FALSE,"informes"}</definedName>
    <definedName name="kkkk" localSheetId="40">#REF!</definedName>
    <definedName name="kkkk" localSheetId="41">#REF!</definedName>
    <definedName name="kkkk">#REF!</definedName>
    <definedName name="kkl" localSheetId="31">#REF!</definedName>
    <definedName name="kkl" localSheetId="25">#REF!</definedName>
    <definedName name="kkl" localSheetId="27">#REF!</definedName>
    <definedName name="kkl" localSheetId="29">#REF!</definedName>
    <definedName name="kkl" localSheetId="30">#REF!</definedName>
    <definedName name="kkl" localSheetId="32">#REF!</definedName>
    <definedName name="kkl" localSheetId="33">#REF!</definedName>
    <definedName name="kkl" localSheetId="26">#REF!</definedName>
    <definedName name="kkl" localSheetId="28">#REF!</definedName>
    <definedName name="kkl" localSheetId="41">#REF!</definedName>
    <definedName name="kkl">#REF!</definedName>
    <definedName name="kky" localSheetId="49" hidden="1">{#N/A,#N/A,FALSE,"informes"}</definedName>
    <definedName name="kky" localSheetId="50" hidden="1">{#N/A,#N/A,FALSE,"informes"}</definedName>
    <definedName name="kky" localSheetId="51" hidden="1">{#N/A,#N/A,FALSE,"informes"}</definedName>
    <definedName name="kky" localSheetId="52" hidden="1">{#N/A,#N/A,FALSE,"informes"}</definedName>
    <definedName name="kky" localSheetId="53" hidden="1">{#N/A,#N/A,FALSE,"informes"}</definedName>
    <definedName name="kky" localSheetId="54" hidden="1">{#N/A,#N/A,FALSE,"informes"}</definedName>
    <definedName name="kky" localSheetId="56" hidden="1">{#N/A,#N/A,FALSE,"informes"}</definedName>
    <definedName name="kky" localSheetId="72" hidden="1">{#N/A,#N/A,FALSE,"informes"}</definedName>
    <definedName name="kky" localSheetId="73" hidden="1">{#N/A,#N/A,FALSE,"informes"}</definedName>
    <definedName name="kky" localSheetId="74" hidden="1">{#N/A,#N/A,FALSE,"informes"}</definedName>
    <definedName name="kky" localSheetId="75" hidden="1">{#N/A,#N/A,FALSE,"informes"}</definedName>
    <definedName name="kky" localSheetId="76" hidden="1">{#N/A,#N/A,FALSE,"informes"}</definedName>
    <definedName name="kky" localSheetId="78" hidden="1">{#N/A,#N/A,FALSE,"informes"}</definedName>
    <definedName name="kky" localSheetId="31" hidden="1">{#N/A,#N/A,FALSE,"informes"}</definedName>
    <definedName name="kky" localSheetId="8" hidden="1">{#N/A,#N/A,FALSE,"informes"}</definedName>
    <definedName name="kky" localSheetId="25" hidden="1">{#N/A,#N/A,FALSE,"informes"}</definedName>
    <definedName name="kky" localSheetId="27" hidden="1">{#N/A,#N/A,FALSE,"informes"}</definedName>
    <definedName name="kky" localSheetId="29" hidden="1">{#N/A,#N/A,FALSE,"informes"}</definedName>
    <definedName name="kky" localSheetId="40" hidden="1">{#N/A,#N/A,FALSE,"informes"}</definedName>
    <definedName name="kky" localSheetId="82" hidden="1">{#N/A,#N/A,FALSE,"informes"}</definedName>
    <definedName name="kky" localSheetId="30" hidden="1">{#N/A,#N/A,FALSE,"informes"}</definedName>
    <definedName name="kky" localSheetId="32" hidden="1">{#N/A,#N/A,FALSE,"informes"}</definedName>
    <definedName name="kky" localSheetId="33" hidden="1">{#N/A,#N/A,FALSE,"informes"}</definedName>
    <definedName name="kky" localSheetId="26" hidden="1">{#N/A,#N/A,FALSE,"informes"}</definedName>
    <definedName name="kky" localSheetId="28" hidden="1">{#N/A,#N/A,FALSE,"informes"}</definedName>
    <definedName name="kky" localSheetId="41" hidden="1">{#N/A,#N/A,FALSE,"informes"}</definedName>
    <definedName name="kky" hidden="1">{#N/A,#N/A,FALSE,"informes"}</definedName>
    <definedName name="KOL" localSheetId="31" hidden="1">{#N/A,#N/A,FALSE,"informes"}</definedName>
    <definedName name="KOL" localSheetId="8" hidden="1">{#N/A,#N/A,FALSE,"informes"}</definedName>
    <definedName name="KOL" localSheetId="25" hidden="1">{#N/A,#N/A,FALSE,"informes"}</definedName>
    <definedName name="KOL" localSheetId="27" hidden="1">{#N/A,#N/A,FALSE,"informes"}</definedName>
    <definedName name="KOL" localSheetId="29" hidden="1">{#N/A,#N/A,FALSE,"informes"}</definedName>
    <definedName name="KOL" localSheetId="40" hidden="1">{#N/A,#N/A,FALSE,"informes"}</definedName>
    <definedName name="KOL" localSheetId="82" hidden="1">{#N/A,#N/A,FALSE,"informes"}</definedName>
    <definedName name="KOL" localSheetId="30" hidden="1">{#N/A,#N/A,FALSE,"informes"}</definedName>
    <definedName name="KOL" localSheetId="32" hidden="1">{#N/A,#N/A,FALSE,"informes"}</definedName>
    <definedName name="KOL" localSheetId="33" hidden="1">{#N/A,#N/A,FALSE,"informes"}</definedName>
    <definedName name="KOL" localSheetId="26" hidden="1">{#N/A,#N/A,FALSE,"informes"}</definedName>
    <definedName name="KOL" localSheetId="28" hidden="1">{#N/A,#N/A,FALSE,"informes"}</definedName>
    <definedName name="KOL" localSheetId="41" hidden="1">{#N/A,#N/A,FALSE,"informes"}</definedName>
    <definedName name="KOL" hidden="1">{#N/A,#N/A,FALSE,"informes"}</definedName>
    <definedName name="kryxskrxkl" localSheetId="49" hidden="1">{#N/A,#N/A,FALSE,"informes"}</definedName>
    <definedName name="kryxskrxkl" localSheetId="50" hidden="1">{#N/A,#N/A,FALSE,"informes"}</definedName>
    <definedName name="kryxskrxkl" localSheetId="51" hidden="1">{#N/A,#N/A,FALSE,"informes"}</definedName>
    <definedName name="kryxskrxkl" localSheetId="52" hidden="1">{#N/A,#N/A,FALSE,"informes"}</definedName>
    <definedName name="kryxskrxkl" localSheetId="53" hidden="1">{#N/A,#N/A,FALSE,"informes"}</definedName>
    <definedName name="kryxskrxkl" localSheetId="54" hidden="1">{#N/A,#N/A,FALSE,"informes"}</definedName>
    <definedName name="kryxskrxkl" localSheetId="56" hidden="1">{#N/A,#N/A,FALSE,"informes"}</definedName>
    <definedName name="kryxskrxkl" localSheetId="72" hidden="1">{#N/A,#N/A,FALSE,"informes"}</definedName>
    <definedName name="kryxskrxkl" localSheetId="73" hidden="1">{#N/A,#N/A,FALSE,"informes"}</definedName>
    <definedName name="kryxskrxkl" localSheetId="74" hidden="1">{#N/A,#N/A,FALSE,"informes"}</definedName>
    <definedName name="kryxskrxkl" localSheetId="75" hidden="1">{#N/A,#N/A,FALSE,"informes"}</definedName>
    <definedName name="kryxskrxkl" localSheetId="76" hidden="1">{#N/A,#N/A,FALSE,"informes"}</definedName>
    <definedName name="kryxskrxkl" localSheetId="78" hidden="1">{#N/A,#N/A,FALSE,"informes"}</definedName>
    <definedName name="kryxskrxkl" localSheetId="31" hidden="1">{#N/A,#N/A,FALSE,"informes"}</definedName>
    <definedName name="kryxskrxkl" localSheetId="8" hidden="1">{#N/A,#N/A,FALSE,"informes"}</definedName>
    <definedName name="kryxskrxkl" localSheetId="25" hidden="1">{#N/A,#N/A,FALSE,"informes"}</definedName>
    <definedName name="kryxskrxkl" localSheetId="27" hidden="1">{#N/A,#N/A,FALSE,"informes"}</definedName>
    <definedName name="kryxskrxkl" localSheetId="29" hidden="1">{#N/A,#N/A,FALSE,"informes"}</definedName>
    <definedName name="kryxskrxkl" localSheetId="40" hidden="1">{#N/A,#N/A,FALSE,"informes"}</definedName>
    <definedName name="kryxskrxkl" localSheetId="82" hidden="1">{#N/A,#N/A,FALSE,"informes"}</definedName>
    <definedName name="kryxskrxkl" localSheetId="30" hidden="1">{#N/A,#N/A,FALSE,"informes"}</definedName>
    <definedName name="kryxskrxkl" localSheetId="32" hidden="1">{#N/A,#N/A,FALSE,"informes"}</definedName>
    <definedName name="kryxskrxkl" localSheetId="33" hidden="1">{#N/A,#N/A,FALSE,"informes"}</definedName>
    <definedName name="kryxskrxkl" localSheetId="26" hidden="1">{#N/A,#N/A,FALSE,"informes"}</definedName>
    <definedName name="kryxskrxkl" localSheetId="28" hidden="1">{#N/A,#N/A,FALSE,"informes"}</definedName>
    <definedName name="kryxskrxkl" localSheetId="41" hidden="1">{#N/A,#N/A,FALSE,"informes"}</definedName>
    <definedName name="kryxskrxkl" hidden="1">{#N/A,#N/A,FALSE,"informes"}</definedName>
    <definedName name="lala" localSheetId="8" hidden="1">{"INGRESOS DOLARES",#N/A,FALSE,"informes"}</definedName>
    <definedName name="lala" hidden="1">{"INGRESOS DOLARES",#N/A,FALSE,"informes"}</definedName>
    <definedName name="largo" localSheetId="8">#REF!</definedName>
    <definedName name="largo">#REF!</definedName>
    <definedName name="LBDM" localSheetId="8">#REF!</definedName>
    <definedName name="LBDM" localSheetId="41">#REF!</definedName>
    <definedName name="LBDM">#REF!</definedName>
    <definedName name="LBFF" localSheetId="41">#REF!</definedName>
    <definedName name="LBFF">#REF!</definedName>
    <definedName name="LBLE" localSheetId="41">#REF!</definedName>
    <definedName name="LBLE">#REF!</definedName>
    <definedName name="LE" localSheetId="40">#REF!</definedName>
    <definedName name="LE" localSheetId="41">#REF!</definedName>
    <definedName name="LE">#REF!</definedName>
    <definedName name="LEC" localSheetId="41">#REF!</definedName>
    <definedName name="LEC">#REF!</definedName>
    <definedName name="LES" localSheetId="31" hidden="1">{#N/A,#N/A,FALSE,"informes"}</definedName>
    <definedName name="LES" localSheetId="8" hidden="1">{#N/A,#N/A,FALSE,"informes"}</definedName>
    <definedName name="LES" localSheetId="25" hidden="1">{#N/A,#N/A,FALSE,"informes"}</definedName>
    <definedName name="LES" localSheetId="27" hidden="1">{#N/A,#N/A,FALSE,"informes"}</definedName>
    <definedName name="LES" localSheetId="29" hidden="1">{#N/A,#N/A,FALSE,"informes"}</definedName>
    <definedName name="LES" localSheetId="40" hidden="1">{#N/A,#N/A,FALSE,"informes"}</definedName>
    <definedName name="LES" localSheetId="82" hidden="1">{#N/A,#N/A,FALSE,"informes"}</definedName>
    <definedName name="LES" localSheetId="30" hidden="1">{#N/A,#N/A,FALSE,"informes"}</definedName>
    <definedName name="LES" localSheetId="32" hidden="1">{#N/A,#N/A,FALSE,"informes"}</definedName>
    <definedName name="LES" localSheetId="33" hidden="1">{#N/A,#N/A,FALSE,"informes"}</definedName>
    <definedName name="LES" localSheetId="26" hidden="1">{#N/A,#N/A,FALSE,"informes"}</definedName>
    <definedName name="LES" localSheetId="28" hidden="1">{#N/A,#N/A,FALSE,"informes"}</definedName>
    <definedName name="LES" localSheetId="41" hidden="1">{#N/A,#N/A,FALSE,"informes"}</definedName>
    <definedName name="LES" hidden="1">{#N/A,#N/A,FALSE,"informes"}</definedName>
    <definedName name="letra" localSheetId="8">#REF!</definedName>
    <definedName name="letra">#REF!</definedName>
    <definedName name="LEYHOYBAQ" localSheetId="8">#REF!</definedName>
    <definedName name="LEYHOYBAQ" localSheetId="41">#REF!</definedName>
    <definedName name="LEYHOYBAQ">#REF!</definedName>
    <definedName name="LEYHOYBOG" localSheetId="41">#REF!</definedName>
    <definedName name="LEYHOYBOG">#REF!</definedName>
    <definedName name="LEYHOYBUC" localSheetId="41">#REF!</definedName>
    <definedName name="LEYHOYBUC">#REF!</definedName>
    <definedName name="LEYHOYCAL" localSheetId="41">#REF!</definedName>
    <definedName name="LEYHOYCAL">#REF!</definedName>
    <definedName name="LEYHOYMED" localSheetId="41">#REF!</definedName>
    <definedName name="LEYHOYMED">#REF!</definedName>
    <definedName name="LG" localSheetId="40">#REF!</definedName>
    <definedName name="LG" localSheetId="41">#REF!</definedName>
    <definedName name="LG">#REF!</definedName>
    <definedName name="LGperc" localSheetId="40">#REF!</definedName>
    <definedName name="LGperc" localSheetId="41">#REF!</definedName>
    <definedName name="LGperc">#REF!</definedName>
    <definedName name="LIBRE_00" localSheetId="40">#REF!</definedName>
    <definedName name="LIBRE_00" localSheetId="41">#REF!</definedName>
    <definedName name="LIBRE_00">#REF!</definedName>
    <definedName name="LIBRE_01_RESERVA" localSheetId="40">#REF!</definedName>
    <definedName name="LIBRE_01_RESERVA" localSheetId="41">#REF!</definedName>
    <definedName name="LIBRE_01_RESERVA">#REF!</definedName>
    <definedName name="LIBRE_02" localSheetId="40">#REF!</definedName>
    <definedName name="LIBRE_02" localSheetId="41">#REF!</definedName>
    <definedName name="LIBRE_02">#REF!</definedName>
    <definedName name="LIBRE_94" localSheetId="40">#REF!</definedName>
    <definedName name="LIBRE_94" localSheetId="41">#REF!</definedName>
    <definedName name="LIBRE_94">#REF!</definedName>
    <definedName name="LIBRE_95" localSheetId="40">#REF!</definedName>
    <definedName name="LIBRE_95" localSheetId="41">#REF!</definedName>
    <definedName name="LIBRE_95">#REF!</definedName>
    <definedName name="LIBRE_96" localSheetId="40">#REF!</definedName>
    <definedName name="LIBRE_96" localSheetId="41">#REF!</definedName>
    <definedName name="LIBRE_96">#REF!</definedName>
    <definedName name="LIBRE_97" localSheetId="40">#REF!</definedName>
    <definedName name="LIBRE_97" localSheetId="41">#REF!</definedName>
    <definedName name="LIBRE_97">#REF!</definedName>
    <definedName name="LIBRE_98" localSheetId="40">#REF!</definedName>
    <definedName name="LIBRE_98" localSheetId="41">#REF!</definedName>
    <definedName name="LIBRE_98">#REF!</definedName>
    <definedName name="LIBRE_99" localSheetId="40">#REF!</definedName>
    <definedName name="LIBRE_99" localSheetId="41">#REF!</definedName>
    <definedName name="LIBRE_99">#REF!</definedName>
    <definedName name="liqui" localSheetId="51">#REF!</definedName>
    <definedName name="liqui" localSheetId="52">#REF!</definedName>
    <definedName name="liqui" localSheetId="53">#REF!</definedName>
    <definedName name="liqui" localSheetId="54">#REF!</definedName>
    <definedName name="liqui" localSheetId="56">#REF!</definedName>
    <definedName name="liqui" localSheetId="73">#REF!</definedName>
    <definedName name="liqui" localSheetId="74">#REF!</definedName>
    <definedName name="liqui" localSheetId="75">#REF!</definedName>
    <definedName name="liqui" localSheetId="76">#REF!</definedName>
    <definedName name="liqui" localSheetId="78">#REF!</definedName>
    <definedName name="liqui" localSheetId="168">#REF!</definedName>
    <definedName name="liqui" localSheetId="171">#REF!</definedName>
    <definedName name="liqui" localSheetId="40">#REF!</definedName>
    <definedName name="liqui" localSheetId="41">#REF!</definedName>
    <definedName name="liqui">#REF!</definedName>
    <definedName name="liquidacion97" localSheetId="49">#REF!</definedName>
    <definedName name="liquidacion97" localSheetId="168">#REF!</definedName>
    <definedName name="liquidacion97" localSheetId="170">#REF!</definedName>
    <definedName name="liquidacion97" localSheetId="171">#REF!</definedName>
    <definedName name="liquidacion97" localSheetId="40">#REF!</definedName>
    <definedName name="liquidacion97" localSheetId="41">#REF!</definedName>
    <definedName name="liquidacion97">#REF!</definedName>
    <definedName name="LIS" localSheetId="31" hidden="1">{#N/A,#N/A,FALSE,"informes"}</definedName>
    <definedName name="LIS" localSheetId="8" hidden="1">{#N/A,#N/A,FALSE,"informes"}</definedName>
    <definedName name="LIS" localSheetId="25" hidden="1">{#N/A,#N/A,FALSE,"informes"}</definedName>
    <definedName name="LIS" localSheetId="27" hidden="1">{#N/A,#N/A,FALSE,"informes"}</definedName>
    <definedName name="LIS" localSheetId="29" hidden="1">{#N/A,#N/A,FALSE,"informes"}</definedName>
    <definedName name="LIS" localSheetId="40" hidden="1">{#N/A,#N/A,FALSE,"informes"}</definedName>
    <definedName name="LIS" localSheetId="82" hidden="1">{#N/A,#N/A,FALSE,"informes"}</definedName>
    <definedName name="LIS" localSheetId="30" hidden="1">{#N/A,#N/A,FALSE,"informes"}</definedName>
    <definedName name="LIS" localSheetId="32" hidden="1">{#N/A,#N/A,FALSE,"informes"}</definedName>
    <definedName name="LIS" localSheetId="33" hidden="1">{#N/A,#N/A,FALSE,"informes"}</definedName>
    <definedName name="LIS" localSheetId="26" hidden="1">{#N/A,#N/A,FALSE,"informes"}</definedName>
    <definedName name="LIS" localSheetId="28" hidden="1">{#N/A,#N/A,FALSE,"informes"}</definedName>
    <definedName name="LIS" localSheetId="41" hidden="1">{#N/A,#N/A,FALSE,"informes"}</definedName>
    <definedName name="LIS" hidden="1">{#N/A,#N/A,FALSE,"informes"}</definedName>
    <definedName name="Lista" localSheetId="41">#REF!</definedName>
    <definedName name="Lista">#REF!</definedName>
    <definedName name="ListOffset" hidden="1">1</definedName>
    <definedName name="lklm" localSheetId="31" hidden="1">{TRUE,TRUE,-2.75,-17.75,483,276.75,FALSE,TRUE,TRUE,TRUE,0,1,#N/A,4,#N/A,8.57142857142857,19.625,1,FALSE,FALSE,3,TRUE,1,FALSE,75,"Swvu.OPEF._.96.","ACwvu.OPEF._.96.",#N/A,FALSE,FALSE,1.88,0.787401575,0.39,0.6,1,"","",FALSE,FALSE,FALSE,FALSE,1,#N/A,1,1,"=R4C2:R117C13",FALSE,"Rwvu.OPEF._.96.",#N/A,FALSE,FALSE,FALSE,5,300,300,FALSE,FALSE,TRUE,TRUE,TRUE}</definedName>
    <definedName name="lklm" localSheetId="8" hidden="1">{TRUE,TRUE,-2.75,-17.75,483,276.75,FALSE,TRUE,TRUE,TRUE,0,1,#N/A,4,#N/A,8.57142857142857,19.625,1,FALSE,FALSE,3,TRUE,1,FALSE,75,"Swvu.OPEF._.96.","ACwvu.OPEF._.96.",#N/A,FALSE,FALSE,1.88,0.787401575,0.39,0.6,1,"","",FALSE,FALSE,FALSE,FALSE,1,#N/A,1,1,"=R4C2:R117C13",FALSE,"Rwvu.OPEF._.96.",#N/A,FALSE,FALSE,FALSE,5,300,300,FALSE,FALSE,TRUE,TRUE,TRUE}</definedName>
    <definedName name="lklm" localSheetId="25" hidden="1">{TRUE,TRUE,-2.75,-17.75,483,276.75,FALSE,TRUE,TRUE,TRUE,0,1,#N/A,4,#N/A,8.57142857142857,19.625,1,FALSE,FALSE,3,TRUE,1,FALSE,75,"Swvu.OPEF._.96.","ACwvu.OPEF._.96.",#N/A,FALSE,FALSE,1.88,0.787401575,0.39,0.6,1,"","",FALSE,FALSE,FALSE,FALSE,1,#N/A,1,1,"=R4C2:R117C13",FALSE,"Rwvu.OPEF._.96.",#N/A,FALSE,FALSE,FALSE,5,300,300,FALSE,FALSE,TRUE,TRUE,TRUE}</definedName>
    <definedName name="lklm" localSheetId="27" hidden="1">{TRUE,TRUE,-2.75,-17.75,483,276.75,FALSE,TRUE,TRUE,TRUE,0,1,#N/A,4,#N/A,8.57142857142857,19.625,1,FALSE,FALSE,3,TRUE,1,FALSE,75,"Swvu.OPEF._.96.","ACwvu.OPEF._.96.",#N/A,FALSE,FALSE,1.88,0.787401575,0.39,0.6,1,"","",FALSE,FALSE,FALSE,FALSE,1,#N/A,1,1,"=R4C2:R117C13",FALSE,"Rwvu.OPEF._.96.",#N/A,FALSE,FALSE,FALSE,5,300,300,FALSE,FALSE,TRUE,TRUE,TRUE}</definedName>
    <definedName name="lklm" localSheetId="29" hidden="1">{TRUE,TRUE,-2.75,-17.75,483,276.75,FALSE,TRUE,TRUE,TRUE,0,1,#N/A,4,#N/A,8.57142857142857,19.625,1,FALSE,FALSE,3,TRUE,1,FALSE,75,"Swvu.OPEF._.96.","ACwvu.OPEF._.96.",#N/A,FALSE,FALSE,1.88,0.787401575,0.39,0.6,1,"","",FALSE,FALSE,FALSE,FALSE,1,#N/A,1,1,"=R4C2:R117C13",FALSE,"Rwvu.OPEF._.96.",#N/A,FALSE,FALSE,FALSE,5,300,300,FALSE,FALSE,TRUE,TRUE,TRUE}</definedName>
    <definedName name="lklm" localSheetId="40" hidden="1">{TRUE,TRUE,-2.75,-17.75,483,276.75,FALSE,TRUE,TRUE,TRUE,0,1,#N/A,4,#N/A,8.57142857142857,19.625,1,FALSE,FALSE,3,TRUE,1,FALSE,75,"Swvu.OPEF._.96.","ACwvu.OPEF._.96.",#N/A,FALSE,FALSE,1.88,0.787401575,0.39,0.6,1,"","",FALSE,FALSE,FALSE,FALSE,1,#N/A,1,1,"=R4C2:R117C13",FALSE,"Rwvu.OPEF._.96.",#N/A,FALSE,FALSE,FALSE,5,300,300,FALSE,FALSE,TRUE,TRUE,TRUE}</definedName>
    <definedName name="lklm" localSheetId="82" hidden="1">{TRUE,TRUE,-2.75,-17.75,483,276.75,FALSE,TRUE,TRUE,TRUE,0,1,#N/A,4,#N/A,8.57142857142857,19.625,1,FALSE,FALSE,3,TRUE,1,FALSE,75,"Swvu.OPEF._.96.","ACwvu.OPEF._.96.",#N/A,FALSE,FALSE,1.88,0.787401575,0.39,0.6,1,"","",FALSE,FALSE,FALSE,FALSE,1,#N/A,1,1,"=R4C2:R117C13",FALSE,"Rwvu.OPEF._.96.",#N/A,FALSE,FALSE,FALSE,5,300,300,FALSE,FALSE,TRUE,TRUE,TRUE}</definedName>
    <definedName name="lklm" localSheetId="30" hidden="1">{TRUE,TRUE,-2.75,-17.75,483,276.75,FALSE,TRUE,TRUE,TRUE,0,1,#N/A,4,#N/A,8.57142857142857,19.625,1,FALSE,FALSE,3,TRUE,1,FALSE,75,"Swvu.OPEF._.96.","ACwvu.OPEF._.96.",#N/A,FALSE,FALSE,1.88,0.787401575,0.39,0.6,1,"","",FALSE,FALSE,FALSE,FALSE,1,#N/A,1,1,"=R4C2:R117C13",FALSE,"Rwvu.OPEF._.96.",#N/A,FALSE,FALSE,FALSE,5,300,300,FALSE,FALSE,TRUE,TRUE,TRUE}</definedName>
    <definedName name="lklm" localSheetId="32" hidden="1">{TRUE,TRUE,-2.75,-17.75,483,276.75,FALSE,TRUE,TRUE,TRUE,0,1,#N/A,4,#N/A,8.57142857142857,19.625,1,FALSE,FALSE,3,TRUE,1,FALSE,75,"Swvu.OPEF._.96.","ACwvu.OPEF._.96.",#N/A,FALSE,FALSE,1.88,0.787401575,0.39,0.6,1,"","",FALSE,FALSE,FALSE,FALSE,1,#N/A,1,1,"=R4C2:R117C13",FALSE,"Rwvu.OPEF._.96.",#N/A,FALSE,FALSE,FALSE,5,300,300,FALSE,FALSE,TRUE,TRUE,TRUE}</definedName>
    <definedName name="lklm" localSheetId="33" hidden="1">{TRUE,TRUE,-2.75,-17.75,483,276.75,FALSE,TRUE,TRUE,TRUE,0,1,#N/A,4,#N/A,8.57142857142857,19.625,1,FALSE,FALSE,3,TRUE,1,FALSE,75,"Swvu.OPEF._.96.","ACwvu.OPEF._.96.",#N/A,FALSE,FALSE,1.88,0.787401575,0.39,0.6,1,"","",FALSE,FALSE,FALSE,FALSE,1,#N/A,1,1,"=R4C2:R117C13",FALSE,"Rwvu.OPEF._.96.",#N/A,FALSE,FALSE,FALSE,5,300,300,FALSE,FALSE,TRUE,TRUE,TRUE}</definedName>
    <definedName name="lklm" localSheetId="26" hidden="1">{TRUE,TRUE,-2.75,-17.75,483,276.75,FALSE,TRUE,TRUE,TRUE,0,1,#N/A,4,#N/A,8.57142857142857,19.625,1,FALSE,FALSE,3,TRUE,1,FALSE,75,"Swvu.OPEF._.96.","ACwvu.OPEF._.96.",#N/A,FALSE,FALSE,1.88,0.787401575,0.39,0.6,1,"","",FALSE,FALSE,FALSE,FALSE,1,#N/A,1,1,"=R4C2:R117C13",FALSE,"Rwvu.OPEF._.96.",#N/A,FALSE,FALSE,FALSE,5,300,300,FALSE,FALSE,TRUE,TRUE,TRUE}</definedName>
    <definedName name="lklm" localSheetId="28" hidden="1">{TRUE,TRUE,-2.75,-17.75,483,276.75,FALSE,TRUE,TRUE,TRUE,0,1,#N/A,4,#N/A,8.57142857142857,19.625,1,FALSE,FALSE,3,TRUE,1,FALSE,75,"Swvu.OPEF._.96.","ACwvu.OPEF._.96.",#N/A,FALSE,FALSE,1.88,0.787401575,0.39,0.6,1,"","",FALSE,FALSE,FALSE,FALSE,1,#N/A,1,1,"=R4C2:R117C13",FALSE,"Rwvu.OPEF._.96.",#N/A,FALSE,FALSE,FALSE,5,300,300,FALSE,FALSE,TRUE,TRUE,TRUE}</definedName>
    <definedName name="lklm" localSheetId="41" hidden="1">{TRUE,TRUE,-2.75,-17.75,483,276.75,FALSE,TRUE,TRUE,TRUE,0,1,#N/A,4,#N/A,8.57142857142857,19.625,1,FALSE,FALSE,3,TRUE,1,FALSE,75,"Swvu.OPEF._.96.","ACwvu.OPEF._.96.",#N/A,FALSE,FALSE,1.88,0.787401575,0.39,0.6,1,"","",FALSE,FALSE,FALSE,FALSE,1,#N/A,1,1,"=R4C2:R117C13",FALSE,"Rwvu.OPEF._.96.",#N/A,FALSE,FALSE,FALSE,5,300,300,FALSE,FALSE,TRUE,TRUE,TRUE}</definedName>
    <definedName name="lklm" hidden="1">{TRUE,TRUE,-2.75,-17.75,483,276.75,FALSE,TRUE,TRUE,TRUE,0,1,#N/A,4,#N/A,8.57142857142857,19.625,1,FALSE,FALSE,3,TRUE,1,FALSE,75,"Swvu.OPEF._.96.","ACwvu.OPEF._.96.",#N/A,FALSE,FALSE,1.88,0.787401575,0.39,0.6,1,"","",FALSE,FALSE,FALSE,FALSE,1,#N/A,1,1,"=R4C2:R117C13",FALSE,"Rwvu.OPEF._.96.",#N/A,FALSE,FALSE,FALSE,5,300,300,FALSE,FALSE,TRUE,TRUE,TRUE}</definedName>
    <definedName name="lkrjslkndalñkvnkea" localSheetId="49" hidden="1">{"INGRESOS DOLARES",#N/A,FALSE,"informes"}</definedName>
    <definedName name="lkrjslkndalñkvnkea" localSheetId="50" hidden="1">{"INGRESOS DOLARES",#N/A,FALSE,"informes"}</definedName>
    <definedName name="lkrjslkndalñkvnkea" localSheetId="51" hidden="1">{"INGRESOS DOLARES",#N/A,FALSE,"informes"}</definedName>
    <definedName name="lkrjslkndalñkvnkea" localSheetId="52" hidden="1">{"INGRESOS DOLARES",#N/A,FALSE,"informes"}</definedName>
    <definedName name="lkrjslkndalñkvnkea" localSheetId="53" hidden="1">{"INGRESOS DOLARES",#N/A,FALSE,"informes"}</definedName>
    <definedName name="lkrjslkndalñkvnkea" localSheetId="54" hidden="1">{"INGRESOS DOLARES",#N/A,FALSE,"informes"}</definedName>
    <definedName name="lkrjslkndalñkvnkea" localSheetId="56" hidden="1">{"INGRESOS DOLARES",#N/A,FALSE,"informes"}</definedName>
    <definedName name="lkrjslkndalñkvnkea" localSheetId="72" hidden="1">{"INGRESOS DOLARES",#N/A,FALSE,"informes"}</definedName>
    <definedName name="lkrjslkndalñkvnkea" localSheetId="73" hidden="1">{"INGRESOS DOLARES",#N/A,FALSE,"informes"}</definedName>
    <definedName name="lkrjslkndalñkvnkea" localSheetId="74" hidden="1">{"INGRESOS DOLARES",#N/A,FALSE,"informes"}</definedName>
    <definedName name="lkrjslkndalñkvnkea" localSheetId="75" hidden="1">{"INGRESOS DOLARES",#N/A,FALSE,"informes"}</definedName>
    <definedName name="lkrjslkndalñkvnkea" localSheetId="76" hidden="1">{"INGRESOS DOLARES",#N/A,FALSE,"informes"}</definedName>
    <definedName name="lkrjslkndalñkvnkea" localSheetId="78" hidden="1">{"INGRESOS DOLARES",#N/A,FALSE,"informes"}</definedName>
    <definedName name="lkrjslkndalñkvnkea" localSheetId="31" hidden="1">{"INGRESOS DOLARES",#N/A,FALSE,"informes"}</definedName>
    <definedName name="lkrjslkndalñkvnkea" localSheetId="8" hidden="1">{"INGRESOS DOLARES",#N/A,FALSE,"informes"}</definedName>
    <definedName name="lkrjslkndalñkvnkea" localSheetId="25" hidden="1">{"INGRESOS DOLARES",#N/A,FALSE,"informes"}</definedName>
    <definedName name="lkrjslkndalñkvnkea" localSheetId="27" hidden="1">{"INGRESOS DOLARES",#N/A,FALSE,"informes"}</definedName>
    <definedName name="lkrjslkndalñkvnkea" localSheetId="29" hidden="1">{"INGRESOS DOLARES",#N/A,FALSE,"informes"}</definedName>
    <definedName name="lkrjslkndalñkvnkea" localSheetId="40" hidden="1">{"INGRESOS DOLARES",#N/A,FALSE,"informes"}</definedName>
    <definedName name="lkrjslkndalñkvnkea" localSheetId="82" hidden="1">{"INGRESOS DOLARES",#N/A,FALSE,"informes"}</definedName>
    <definedName name="lkrjslkndalñkvnkea" localSheetId="30" hidden="1">{"INGRESOS DOLARES",#N/A,FALSE,"informes"}</definedName>
    <definedName name="lkrjslkndalñkvnkea" localSheetId="32" hidden="1">{"INGRESOS DOLARES",#N/A,FALSE,"informes"}</definedName>
    <definedName name="lkrjslkndalñkvnkea" localSheetId="33" hidden="1">{"INGRESOS DOLARES",#N/A,FALSE,"informes"}</definedName>
    <definedName name="lkrjslkndalñkvnkea" localSheetId="26" hidden="1">{"INGRESOS DOLARES",#N/A,FALSE,"informes"}</definedName>
    <definedName name="lkrjslkndalñkvnkea" localSheetId="28" hidden="1">{"INGRESOS DOLARES",#N/A,FALSE,"informes"}</definedName>
    <definedName name="lkrjslkndalñkvnkea" localSheetId="41" hidden="1">{"INGRESOS DOLARES",#N/A,FALSE,"informes"}</definedName>
    <definedName name="lkrjslkndalñkvnkea" hidden="1">{"INGRESOS DOLARES",#N/A,FALSE,"informes"}</definedName>
    <definedName name="LL" localSheetId="31" hidden="1">{#N/A,#N/A,FALSE,"informes"}</definedName>
    <definedName name="LL" localSheetId="8" hidden="1">{#N/A,#N/A,FALSE,"informes"}</definedName>
    <definedName name="LL" localSheetId="25" hidden="1">{#N/A,#N/A,FALSE,"informes"}</definedName>
    <definedName name="LL" localSheetId="27" hidden="1">{#N/A,#N/A,FALSE,"informes"}</definedName>
    <definedName name="LL" localSheetId="29" hidden="1">{#N/A,#N/A,FALSE,"informes"}</definedName>
    <definedName name="LL" localSheetId="40" hidden="1">{#N/A,#N/A,FALSE,"informes"}</definedName>
    <definedName name="LL" localSheetId="82" hidden="1">{"PAGOS DOLARES",#N/A,FALSE,"informes"}</definedName>
    <definedName name="LL" localSheetId="30" hidden="1">{#N/A,#N/A,FALSE,"informes"}</definedName>
    <definedName name="LL" localSheetId="32" hidden="1">{#N/A,#N/A,FALSE,"informes"}</definedName>
    <definedName name="LL" localSheetId="33" hidden="1">{#N/A,#N/A,FALSE,"informes"}</definedName>
    <definedName name="LL" localSheetId="26" hidden="1">{#N/A,#N/A,FALSE,"informes"}</definedName>
    <definedName name="LL" localSheetId="28" hidden="1">{#N/A,#N/A,FALSE,"informes"}</definedName>
    <definedName name="LL" localSheetId="41" hidden="1">{"PAGOS DOLARES",#N/A,FALSE,"informes"}</definedName>
    <definedName name="LL" hidden="1">{#N/A,#N/A,FALSE,"informes"}</definedName>
    <definedName name="LO" localSheetId="31" hidden="1">{"PAGOS DOLARES",#N/A,FALSE,"informes"}</definedName>
    <definedName name="LO" localSheetId="8" hidden="1">{"PAGOS DOLARES",#N/A,FALSE,"informes"}</definedName>
    <definedName name="LO" localSheetId="25" hidden="1">{"PAGOS DOLARES",#N/A,FALSE,"informes"}</definedName>
    <definedName name="LO" localSheetId="27" hidden="1">{"PAGOS DOLARES",#N/A,FALSE,"informes"}</definedName>
    <definedName name="LO" localSheetId="29" hidden="1">{"PAGOS DOLARES",#N/A,FALSE,"informes"}</definedName>
    <definedName name="LO" localSheetId="40" hidden="1">{"PAGOS DOLARES",#N/A,FALSE,"informes"}</definedName>
    <definedName name="LO" localSheetId="82" hidden="1">{"PAGOS DOLARES",#N/A,FALSE,"informes"}</definedName>
    <definedName name="LO" localSheetId="30" hidden="1">{"PAGOS DOLARES",#N/A,FALSE,"informes"}</definedName>
    <definedName name="LO" localSheetId="32" hidden="1">{"PAGOS DOLARES",#N/A,FALSE,"informes"}</definedName>
    <definedName name="LO" localSheetId="33" hidden="1">{"PAGOS DOLARES",#N/A,FALSE,"informes"}</definedName>
    <definedName name="LO" localSheetId="26" hidden="1">{"PAGOS DOLARES",#N/A,FALSE,"informes"}</definedName>
    <definedName name="LO" localSheetId="28" hidden="1">{"PAGOS DOLARES",#N/A,FALSE,"informes"}</definedName>
    <definedName name="LO" localSheetId="41" hidden="1">{"PAGOS DOLARES",#N/A,FALSE,"informes"}</definedName>
    <definedName name="LO" hidden="1">{"PAGOS DOLARES",#N/A,FALSE,"informes"}</definedName>
    <definedName name="Logico">#REF!</definedName>
    <definedName name="loq" localSheetId="31"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loq" localSheetId="8"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loq" localSheetId="25"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loq" localSheetId="27"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loq" localSheetId="29"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loq" localSheetId="40"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loq" localSheetId="82"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loq" localSheetId="30"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loq" localSheetId="32"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loq" localSheetId="33"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loq" localSheetId="26"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loq" localSheetId="28"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loq" localSheetId="41"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loq"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LP" localSheetId="40">#REF!</definedName>
    <definedName name="LP" localSheetId="41">#REF!</definedName>
    <definedName name="LP">#REF!</definedName>
    <definedName name="LPEperc" localSheetId="40">#REF!</definedName>
    <definedName name="LPEperc" localSheetId="41">#REF!</definedName>
    <definedName name="LPEperc">#REF!</definedName>
    <definedName name="LPORTADASECTOR" localSheetId="49">#REF!</definedName>
    <definedName name="LPORTADASECTOR" localSheetId="51">#REF!</definedName>
    <definedName name="LPORTADASECTOR" localSheetId="52">#REF!</definedName>
    <definedName name="LPORTADASECTOR" localSheetId="53">#REF!</definedName>
    <definedName name="LPORTADASECTOR" localSheetId="54">#REF!</definedName>
    <definedName name="LPORTADASECTOR" localSheetId="56">#REF!</definedName>
    <definedName name="LPORTADASECTOR" localSheetId="73">#REF!</definedName>
    <definedName name="LPORTADASECTOR" localSheetId="74">#REF!</definedName>
    <definedName name="LPORTADASECTOR" localSheetId="75">#REF!</definedName>
    <definedName name="LPORTADASECTOR" localSheetId="76">#REF!</definedName>
    <definedName name="LPORTADASECTOR" localSheetId="78">#REF!</definedName>
    <definedName name="LPORTADASECTOR" localSheetId="168">#REF!</definedName>
    <definedName name="LPORTADASECTOR" localSheetId="170">#REF!</definedName>
    <definedName name="LPORTADASECTOR" localSheetId="171">#REF!</definedName>
    <definedName name="LPORTADASECTOR" localSheetId="40">#REF!</definedName>
    <definedName name="LPORTADASECTOR" localSheetId="41">#REF!</definedName>
    <definedName name="LPORTADASECTOR">#REF!</definedName>
    <definedName name="LPperc" localSheetId="40">#REF!</definedName>
    <definedName name="LPperc" localSheetId="41">#REF!</definedName>
    <definedName name="LPperc">#REF!</definedName>
    <definedName name="LSFR" localSheetId="41">#REF!</definedName>
    <definedName name="LSFR">#REF!</definedName>
    <definedName name="LUI" localSheetId="31" hidden="1">{#N/A,#N/A,FALSE,"informes"}</definedName>
    <definedName name="LUI" localSheetId="8" hidden="1">{#N/A,#N/A,FALSE,"informes"}</definedName>
    <definedName name="LUI" localSheetId="25" hidden="1">{#N/A,#N/A,FALSE,"informes"}</definedName>
    <definedName name="LUI" localSheetId="27" hidden="1">{#N/A,#N/A,FALSE,"informes"}</definedName>
    <definedName name="LUI" localSheetId="29" hidden="1">{#N/A,#N/A,FALSE,"informes"}</definedName>
    <definedName name="LUI" localSheetId="40" hidden="1">{#N/A,#N/A,FALSE,"informes"}</definedName>
    <definedName name="LUI" localSheetId="82" hidden="1">{#N/A,#N/A,FALSE,"informes"}</definedName>
    <definedName name="LUI" localSheetId="30" hidden="1">{#N/A,#N/A,FALSE,"informes"}</definedName>
    <definedName name="LUI" localSheetId="32" hidden="1">{#N/A,#N/A,FALSE,"informes"}</definedName>
    <definedName name="LUI" localSheetId="33" hidden="1">{#N/A,#N/A,FALSE,"informes"}</definedName>
    <definedName name="LUI" localSheetId="26" hidden="1">{#N/A,#N/A,FALSE,"informes"}</definedName>
    <definedName name="LUI" localSheetId="28" hidden="1">{#N/A,#N/A,FALSE,"informes"}</definedName>
    <definedName name="LUI" localSheetId="41" hidden="1">{#N/A,#N/A,FALSE,"informes"}</definedName>
    <definedName name="LUI" hidden="1">{#N/A,#N/A,FALSE,"informes"}</definedName>
    <definedName name="LUNA" localSheetId="31" hidden="1">{"PAGOS DOLARES",#N/A,FALSE,"informes"}</definedName>
    <definedName name="LUNA" localSheetId="8" hidden="1">{"PAGOS DOLARES",#N/A,FALSE,"informes"}</definedName>
    <definedName name="LUNA" localSheetId="25" hidden="1">{"PAGOS DOLARES",#N/A,FALSE,"informes"}</definedName>
    <definedName name="LUNA" localSheetId="27" hidden="1">{"PAGOS DOLARES",#N/A,FALSE,"informes"}</definedName>
    <definedName name="LUNA" localSheetId="29" hidden="1">{"PAGOS DOLARES",#N/A,FALSE,"informes"}</definedName>
    <definedName name="LUNA" localSheetId="40" hidden="1">{"PAGOS DOLARES",#N/A,FALSE,"informes"}</definedName>
    <definedName name="LUNA" localSheetId="82" hidden="1">{"PAGOS DOLARES",#N/A,FALSE,"informes"}</definedName>
    <definedName name="LUNA" localSheetId="30" hidden="1">{"PAGOS DOLARES",#N/A,FALSE,"informes"}</definedName>
    <definedName name="LUNA" localSheetId="32" hidden="1">{"PAGOS DOLARES",#N/A,FALSE,"informes"}</definedName>
    <definedName name="LUNA" localSheetId="33" hidden="1">{"PAGOS DOLARES",#N/A,FALSE,"informes"}</definedName>
    <definedName name="LUNA" localSheetId="26" hidden="1">{"PAGOS DOLARES",#N/A,FALSE,"informes"}</definedName>
    <definedName name="LUNA" localSheetId="28" hidden="1">{"PAGOS DOLARES",#N/A,FALSE,"informes"}</definedName>
    <definedName name="LUNA" localSheetId="41" hidden="1">{"PAGOS DOLARES",#N/A,FALSE,"informes"}</definedName>
    <definedName name="LUNA" hidden="1">{"PAGOS DOLARES",#N/A,FALSE,"informes"}</definedName>
    <definedName name="LUZ" localSheetId="31" hidden="1">{#N/A,#N/A,FALSE,"informes"}</definedName>
    <definedName name="LUZ" localSheetId="8" hidden="1">{#N/A,#N/A,FALSE,"informes"}</definedName>
    <definedName name="LUZ" localSheetId="25" hidden="1">{#N/A,#N/A,FALSE,"informes"}</definedName>
    <definedName name="LUZ" localSheetId="27" hidden="1">{#N/A,#N/A,FALSE,"informes"}</definedName>
    <definedName name="LUZ" localSheetId="29" hidden="1">{#N/A,#N/A,FALSE,"informes"}</definedName>
    <definedName name="LUZ" localSheetId="40" hidden="1">{#N/A,#N/A,FALSE,"informes"}</definedName>
    <definedName name="LUZ" localSheetId="82" hidden="1">{#N/A,#N/A,FALSE,"informes"}</definedName>
    <definedName name="LUZ" localSheetId="30" hidden="1">{#N/A,#N/A,FALSE,"informes"}</definedName>
    <definedName name="LUZ" localSheetId="32" hidden="1">{#N/A,#N/A,FALSE,"informes"}</definedName>
    <definedName name="LUZ" localSheetId="33" hidden="1">{#N/A,#N/A,FALSE,"informes"}</definedName>
    <definedName name="LUZ" localSheetId="26" hidden="1">{#N/A,#N/A,FALSE,"informes"}</definedName>
    <definedName name="LUZ" localSheetId="28" hidden="1">{#N/A,#N/A,FALSE,"informes"}</definedName>
    <definedName name="LUZ" localSheetId="41" hidden="1">{#N/A,#N/A,FALSE,"informes"}</definedName>
    <definedName name="LUZ" hidden="1">{#N/A,#N/A,FALSE,"informes"}</definedName>
    <definedName name="M" localSheetId="49">#REF!</definedName>
    <definedName name="M" localSheetId="51">#REF!</definedName>
    <definedName name="M" localSheetId="52">#REF!</definedName>
    <definedName name="M" localSheetId="53">#REF!</definedName>
    <definedName name="M" localSheetId="54">#REF!</definedName>
    <definedName name="M" localSheetId="56">#REF!</definedName>
    <definedName name="M" localSheetId="73">#REF!</definedName>
    <definedName name="M" localSheetId="74">#REF!</definedName>
    <definedName name="M" localSheetId="75">#REF!</definedName>
    <definedName name="M" localSheetId="76">#REF!</definedName>
    <definedName name="M" localSheetId="78">#REF!</definedName>
    <definedName name="M" localSheetId="170">#REF!</definedName>
    <definedName name="M" localSheetId="171">#REF!</definedName>
    <definedName name="M" localSheetId="40">#REF!</definedName>
    <definedName name="M" localSheetId="41">#REF!</definedName>
    <definedName name="M">#REF!</definedName>
    <definedName name="MA" localSheetId="49">#REF!</definedName>
    <definedName name="MA" localSheetId="168">#REF!</definedName>
    <definedName name="MA" localSheetId="170">#REF!</definedName>
    <definedName name="MA" localSheetId="171">#REF!</definedName>
    <definedName name="MA" localSheetId="40">#REF!</definedName>
    <definedName name="MA" localSheetId="39">#REF!</definedName>
    <definedName name="MA" localSheetId="41">#REF!</definedName>
    <definedName name="MA" localSheetId="42">#REF!</definedName>
    <definedName name="MA">#REF!</definedName>
    <definedName name="MACRO" localSheetId="31">#REF!</definedName>
    <definedName name="MACRO" localSheetId="25">#REF!</definedName>
    <definedName name="MACRO" localSheetId="27">#REF!</definedName>
    <definedName name="MACRO" localSheetId="29">#REF!</definedName>
    <definedName name="MACRO" localSheetId="40">#REF!</definedName>
    <definedName name="MACRO" localSheetId="82">#REF!</definedName>
    <definedName name="MACRO" localSheetId="30">#REF!</definedName>
    <definedName name="MACRO" localSheetId="32">#REF!</definedName>
    <definedName name="MACRO" localSheetId="33">#REF!</definedName>
    <definedName name="MACRO" localSheetId="26">#REF!</definedName>
    <definedName name="MACRO" localSheetId="28">#REF!</definedName>
    <definedName name="MACRO" localSheetId="41">#REF!</definedName>
    <definedName name="MACRO">#REF!</definedName>
    <definedName name="Mar" localSheetId="49">#REF!</definedName>
    <definedName name="Mar" localSheetId="170">#REF!</definedName>
    <definedName name="Mar" localSheetId="171">#REF!</definedName>
    <definedName name="Mar" localSheetId="40">#REF!</definedName>
    <definedName name="Mar" localSheetId="41">#REF!</definedName>
    <definedName name="Mar">#REF!</definedName>
    <definedName name="MAR._89" localSheetId="31">#REF!</definedName>
    <definedName name="MAR._89" localSheetId="25">#REF!</definedName>
    <definedName name="MAR._89" localSheetId="27">#REF!</definedName>
    <definedName name="MAR._89" localSheetId="29">#REF!</definedName>
    <definedName name="MAR._89" localSheetId="40">#REF!</definedName>
    <definedName name="MAR._89" localSheetId="82">#REF!</definedName>
    <definedName name="MAR._89" localSheetId="30">#REF!</definedName>
    <definedName name="MAR._89" localSheetId="32">#REF!</definedName>
    <definedName name="MAR._89" localSheetId="33">#REF!</definedName>
    <definedName name="MAR._89" localSheetId="26">#REF!</definedName>
    <definedName name="MAR._89" localSheetId="28">#REF!</definedName>
    <definedName name="MAR._89" localSheetId="41">#REF!</definedName>
    <definedName name="MAR._89">#REF!</definedName>
    <definedName name="Margen" localSheetId="41">#REF!</definedName>
    <definedName name="Margen">#REF!</definedName>
    <definedName name="mario" localSheetId="8" hidden="1">{#N/A,#N/A,FALSE,"Aging Summary";#N/A,#N/A,FALSE,"Ratio Analysis";#N/A,#N/A,FALSE,"Test 120 Day Accts";#N/A,#N/A,FALSE,"Tickmarks"}</definedName>
    <definedName name="mario" localSheetId="82" hidden="1">{#N/A,#N/A,FALSE,"Aging Summary";#N/A,#N/A,FALSE,"Ratio Analysis";#N/A,#N/A,FALSE,"Test 120 Day Accts";#N/A,#N/A,FALSE,"Tickmarks"}</definedName>
    <definedName name="mario" localSheetId="41" hidden="1">{#N/A,#N/A,FALSE,"Aging Summary";#N/A,#N/A,FALSE,"Ratio Analysis";#N/A,#N/A,FALSE,"Test 120 Day Accts";#N/A,#N/A,FALSE,"Tickmarks"}</definedName>
    <definedName name="mario" hidden="1">{#N/A,#N/A,FALSE,"Aging Summary";#N/A,#N/A,FALSE,"Ratio Analysis";#N/A,#N/A,FALSE,"Test 120 Day Accts";#N/A,#N/A,FALSE,"Tickmarks"}</definedName>
    <definedName name="Marzo07" localSheetId="31">#REF!</definedName>
    <definedName name="Marzo07" localSheetId="8">#REF!</definedName>
    <definedName name="Marzo07" localSheetId="25">#REF!</definedName>
    <definedName name="Marzo07" localSheetId="27">#REF!</definedName>
    <definedName name="Marzo07" localSheetId="29">#REF!</definedName>
    <definedName name="Marzo07" localSheetId="30">#REF!</definedName>
    <definedName name="Marzo07" localSheetId="32">#REF!</definedName>
    <definedName name="Marzo07" localSheetId="33">#REF!</definedName>
    <definedName name="Marzo07" localSheetId="26">#REF!</definedName>
    <definedName name="Marzo07" localSheetId="28">#REF!</definedName>
    <definedName name="Marzo07">#REF!</definedName>
    <definedName name="MARZON" localSheetId="49">#REF!</definedName>
    <definedName name="MARZON" localSheetId="168">#REF!</definedName>
    <definedName name="MARZON" localSheetId="170">#REF!</definedName>
    <definedName name="MARZON" localSheetId="171">#REF!</definedName>
    <definedName name="MARZON" localSheetId="40">#REF!</definedName>
    <definedName name="MARZON" localSheetId="41">#REF!</definedName>
    <definedName name="MARZON">#REF!</definedName>
    <definedName name="MARZOP" localSheetId="49">#REF!</definedName>
    <definedName name="MARZOP" localSheetId="168">#REF!</definedName>
    <definedName name="MARZOP" localSheetId="170">#REF!</definedName>
    <definedName name="MARZOP" localSheetId="171">#REF!</definedName>
    <definedName name="MARZOP" localSheetId="31">#REF!</definedName>
    <definedName name="MARZOP" localSheetId="25">#REF!</definedName>
    <definedName name="MARZOP" localSheetId="27">#REF!</definedName>
    <definedName name="MARZOP" localSheetId="29">#REF!</definedName>
    <definedName name="MARZOP" localSheetId="40">#REF!</definedName>
    <definedName name="MARZOP" localSheetId="82">#REF!</definedName>
    <definedName name="MARZOP" localSheetId="30">#REF!</definedName>
    <definedName name="MARZOP" localSheetId="32">#REF!</definedName>
    <definedName name="MARZOP" localSheetId="33">#REF!</definedName>
    <definedName name="MARZOP" localSheetId="26">#REF!</definedName>
    <definedName name="MARZOP" localSheetId="28">#REF!</definedName>
    <definedName name="MARZOP" localSheetId="41">#REF!</definedName>
    <definedName name="MARZOP">#REF!</definedName>
    <definedName name="MARZORN" localSheetId="49">#REF!</definedName>
    <definedName name="MARZORN" localSheetId="168">#REF!</definedName>
    <definedName name="MARZORN" localSheetId="171">#REF!</definedName>
    <definedName name="MARZORN" localSheetId="31">#REF!</definedName>
    <definedName name="MARZORN" localSheetId="25">#REF!</definedName>
    <definedName name="MARZORN" localSheetId="27">#REF!</definedName>
    <definedName name="MARZORN" localSheetId="29">#REF!</definedName>
    <definedName name="MARZORN" localSheetId="40">#REF!</definedName>
    <definedName name="MARZORN" localSheetId="82">#REF!</definedName>
    <definedName name="MARZORN" localSheetId="30">#REF!</definedName>
    <definedName name="MARZORN" localSheetId="32">#REF!</definedName>
    <definedName name="MARZORN" localSheetId="33">#REF!</definedName>
    <definedName name="MARZORN" localSheetId="26">#REF!</definedName>
    <definedName name="MARZORN" localSheetId="28">#REF!</definedName>
    <definedName name="MARZORN" localSheetId="41">#REF!</definedName>
    <definedName name="MARZORN">#REF!</definedName>
    <definedName name="MARZORP" localSheetId="49">#REF!</definedName>
    <definedName name="MARZORP" localSheetId="168">#REF!</definedName>
    <definedName name="MARZORP" localSheetId="171">#REF!</definedName>
    <definedName name="MARZORP" localSheetId="31">#REF!</definedName>
    <definedName name="MARZORP" localSheetId="25">#REF!</definedName>
    <definedName name="MARZORP" localSheetId="27">#REF!</definedName>
    <definedName name="MARZORP" localSheetId="29">#REF!</definedName>
    <definedName name="MARZORP" localSheetId="40">#REF!</definedName>
    <definedName name="MARZORP" localSheetId="82">#REF!</definedName>
    <definedName name="MARZORP" localSheetId="30">#REF!</definedName>
    <definedName name="MARZORP" localSheetId="32">#REF!</definedName>
    <definedName name="MARZORP" localSheetId="33">#REF!</definedName>
    <definedName name="MARZORP" localSheetId="26">#REF!</definedName>
    <definedName name="MARZORP" localSheetId="28">#REF!</definedName>
    <definedName name="MARZORP" localSheetId="41">#REF!</definedName>
    <definedName name="MARZORP">#REF!</definedName>
    <definedName name="MATRIZRICS" localSheetId="40">#REF!</definedName>
    <definedName name="MATRIZRICS" localSheetId="41">#REF!</definedName>
    <definedName name="MATRIZRICS">#REF!</definedName>
    <definedName name="May" localSheetId="49">#REF!</definedName>
    <definedName name="May" localSheetId="170">#REF!</definedName>
    <definedName name="May" localSheetId="171">#REF!</definedName>
    <definedName name="May" localSheetId="40">#REF!</definedName>
    <definedName name="May" localSheetId="41">#REF!</definedName>
    <definedName name="May">#REF!</definedName>
    <definedName name="MAY._89" localSheetId="31">#REF!</definedName>
    <definedName name="MAY._89" localSheetId="25">#REF!</definedName>
    <definedName name="MAY._89" localSheetId="27">#REF!</definedName>
    <definedName name="MAY._89" localSheetId="29">#REF!</definedName>
    <definedName name="MAY._89" localSheetId="40">#REF!</definedName>
    <definedName name="MAY._89" localSheetId="82">#REF!</definedName>
    <definedName name="MAY._89" localSheetId="30">#REF!</definedName>
    <definedName name="MAY._89" localSheetId="32">#REF!</definedName>
    <definedName name="MAY._89" localSheetId="33">#REF!</definedName>
    <definedName name="MAY._89" localSheetId="26">#REF!</definedName>
    <definedName name="MAY._89" localSheetId="28">#REF!</definedName>
    <definedName name="MAY._89" localSheetId="41">#REF!</definedName>
    <definedName name="MAY._89">#REF!</definedName>
    <definedName name="MCV" localSheetId="41">#REF!</definedName>
    <definedName name="MCV">#REF!</definedName>
    <definedName name="Mdo" localSheetId="41">#REF!</definedName>
    <definedName name="Mdo">#REF!</definedName>
    <definedName name="ME" localSheetId="82">#REF!</definedName>
    <definedName name="ME">#REF!</definedName>
    <definedName name="mec" localSheetId="41">#REF!</definedName>
    <definedName name="mec">#REF!</definedName>
    <definedName name="MEC_UVR" localSheetId="41">OFFSET(#REF!,0,0,COUNTA(#REF!),1)</definedName>
    <definedName name="MEC_UVR">OFFSET(#REF!,0,0,COUNTA(#REF!),1)</definedName>
    <definedName name="Mensaje" localSheetId="41">#REF!</definedName>
    <definedName name="Mensaje">#REF!</definedName>
    <definedName name="MENUIMP" localSheetId="49">#REF!</definedName>
    <definedName name="MENUIMP" localSheetId="31">#REF!</definedName>
    <definedName name="MENUIMP" localSheetId="25">#REF!</definedName>
    <definedName name="MENUIMP" localSheetId="27">#REF!</definedName>
    <definedName name="MENUIMP" localSheetId="29">#REF!</definedName>
    <definedName name="MENUIMP" localSheetId="40">#REF!</definedName>
    <definedName name="MENUIMP" localSheetId="30">#REF!</definedName>
    <definedName name="MENUIMP" localSheetId="32">#REF!</definedName>
    <definedName name="MENUIMP" localSheetId="33">#REF!</definedName>
    <definedName name="MENUIMP" localSheetId="26">#REF!</definedName>
    <definedName name="MENUIMP" localSheetId="28">#REF!</definedName>
    <definedName name="MENUIMP" localSheetId="41">#REF!</definedName>
    <definedName name="MENUIMP">#REF!</definedName>
    <definedName name="mes" localSheetId="31">#REF!</definedName>
    <definedName name="mes" localSheetId="25">#REF!</definedName>
    <definedName name="mes" localSheetId="27">#REF!</definedName>
    <definedName name="mes" localSheetId="29">#REF!</definedName>
    <definedName name="mes" localSheetId="40">#REF!</definedName>
    <definedName name="mes" localSheetId="30">#REF!</definedName>
    <definedName name="mes" localSheetId="32">#REF!</definedName>
    <definedName name="mes" localSheetId="33">#REF!</definedName>
    <definedName name="mes" localSheetId="26">#REF!</definedName>
    <definedName name="mes" localSheetId="28">#REF!</definedName>
    <definedName name="mes" localSheetId="41">#REF!</definedName>
    <definedName name="mes">#REF!</definedName>
    <definedName name="meses">#REF!</definedName>
    <definedName name="MesSub" localSheetId="41">OFFSET(#REF!,0,0,COUNTA(#REF!),1)</definedName>
    <definedName name="MesSub">OFFSET(#REF!,0,0,COUNTA(#REF!),1)</definedName>
    <definedName name="MET89B" localSheetId="31">#REF!</definedName>
    <definedName name="MET89B" localSheetId="8">#REF!</definedName>
    <definedName name="MET89B" localSheetId="25">#REF!</definedName>
    <definedName name="MET89B" localSheetId="27">#REF!</definedName>
    <definedName name="MET89B" localSheetId="29">#REF!</definedName>
    <definedName name="MET89B" localSheetId="40">#REF!</definedName>
    <definedName name="MET89B" localSheetId="30">#REF!</definedName>
    <definedName name="MET89B" localSheetId="32">#REF!</definedName>
    <definedName name="MET89B" localSheetId="33">#REF!</definedName>
    <definedName name="MET89B" localSheetId="26">#REF!</definedName>
    <definedName name="MET89B" localSheetId="28">#REF!</definedName>
    <definedName name="MET89B" localSheetId="41">#REF!</definedName>
    <definedName name="MET89B">#REF!</definedName>
    <definedName name="MET90B" localSheetId="40">#REF!</definedName>
    <definedName name="MET90B" localSheetId="41">#REF!</definedName>
    <definedName name="MET90B">#REF!</definedName>
    <definedName name="MET91B" localSheetId="40">#REF!</definedName>
    <definedName name="MET91B" localSheetId="41">#REF!</definedName>
    <definedName name="MET91B">#REF!</definedName>
    <definedName name="MET92B" localSheetId="40">#REF!</definedName>
    <definedName name="MET92B" localSheetId="41">#REF!</definedName>
    <definedName name="MET92B">#REF!</definedName>
    <definedName name="MET93B" localSheetId="40">#REF!</definedName>
    <definedName name="MET93B" localSheetId="41">#REF!</definedName>
    <definedName name="MET93B">#REF!</definedName>
    <definedName name="MET93C" localSheetId="40">#REF!</definedName>
    <definedName name="MET93C" localSheetId="41">#REF!</definedName>
    <definedName name="MET93C">#REF!</definedName>
    <definedName name="MET93D" localSheetId="40">#REF!</definedName>
    <definedName name="MET93D" localSheetId="41">#REF!</definedName>
    <definedName name="MET93D">#REF!</definedName>
    <definedName name="MET94B" localSheetId="40">#REF!</definedName>
    <definedName name="MET94B" localSheetId="41">#REF!</definedName>
    <definedName name="MET94B">#REF!</definedName>
    <definedName name="MET94C" localSheetId="40">#REF!</definedName>
    <definedName name="MET94C" localSheetId="41">#REF!</definedName>
    <definedName name="MET94C">#REF!</definedName>
    <definedName name="MET94D" localSheetId="40">#REF!</definedName>
    <definedName name="MET94D" localSheetId="41">#REF!</definedName>
    <definedName name="MET94D">#REF!</definedName>
    <definedName name="MET95A" localSheetId="40">#REF!</definedName>
    <definedName name="MET95A" localSheetId="41">#REF!</definedName>
    <definedName name="MET95A">#REF!</definedName>
    <definedName name="MET95B" localSheetId="40">#REF!</definedName>
    <definedName name="MET95B" localSheetId="41">#REF!</definedName>
    <definedName name="MET95B">#REF!</definedName>
    <definedName name="MET95C" localSheetId="40">#REF!</definedName>
    <definedName name="MET95C" localSheetId="41">#REF!</definedName>
    <definedName name="MET95C">#REF!</definedName>
    <definedName name="MET95D" localSheetId="40">#REF!</definedName>
    <definedName name="MET95D" localSheetId="41">#REF!</definedName>
    <definedName name="MET95D">#REF!</definedName>
    <definedName name="MET95E" localSheetId="40">#REF!</definedName>
    <definedName name="MET95E" localSheetId="41">#REF!</definedName>
    <definedName name="MET95E">#REF!</definedName>
    <definedName name="MET96A" localSheetId="40">#REF!</definedName>
    <definedName name="MET96A" localSheetId="41">#REF!</definedName>
    <definedName name="MET96A">#REF!</definedName>
    <definedName name="MET96B" localSheetId="40">#REF!</definedName>
    <definedName name="MET96B" localSheetId="41">#REF!</definedName>
    <definedName name="MET96B">#REF!</definedName>
    <definedName name="MET96C" localSheetId="40">#REF!</definedName>
    <definedName name="MET96C" localSheetId="41">#REF!</definedName>
    <definedName name="MET96C">#REF!</definedName>
    <definedName name="MET96D" localSheetId="40">#REF!</definedName>
    <definedName name="MET96D" localSheetId="41">#REF!</definedName>
    <definedName name="MET96D">#REF!</definedName>
    <definedName name="MET96E" localSheetId="40">#REF!</definedName>
    <definedName name="MET96E" localSheetId="41">#REF!</definedName>
    <definedName name="MET96E">#REF!</definedName>
    <definedName name="METROCRECIM" localSheetId="51">#REF!</definedName>
    <definedName name="METROCRECIM" localSheetId="52">#REF!</definedName>
    <definedName name="METROCRECIM" localSheetId="53">#REF!</definedName>
    <definedName name="METROCRECIM" localSheetId="54">#REF!</definedName>
    <definedName name="METROCRECIM" localSheetId="56">#REF!</definedName>
    <definedName name="METROCRECIM" localSheetId="73">#REF!</definedName>
    <definedName name="METROCRECIM" localSheetId="74">#REF!</definedName>
    <definedName name="METROCRECIM" localSheetId="75">#REF!</definedName>
    <definedName name="METROCRECIM" localSheetId="76">#REF!</definedName>
    <definedName name="METROCRECIM" localSheetId="78">#REF!</definedName>
    <definedName name="METROCRECIM" localSheetId="168">#REF!</definedName>
    <definedName name="METROCRECIM" localSheetId="170">#REF!</definedName>
    <definedName name="METROCRECIM" localSheetId="171">#REF!</definedName>
    <definedName name="METROCRECIM" localSheetId="40">#REF!</definedName>
    <definedName name="METROCRECIM" localSheetId="41">#REF!</definedName>
    <definedName name="METROCRECIM">#REF!</definedName>
    <definedName name="METROPESOS" localSheetId="51">#REF!</definedName>
    <definedName name="METROPESOS" localSheetId="52">#REF!</definedName>
    <definedName name="METROPESOS" localSheetId="53">#REF!</definedName>
    <definedName name="METROPESOS" localSheetId="54">#REF!</definedName>
    <definedName name="METROPESOS" localSheetId="56">#REF!</definedName>
    <definedName name="METROPESOS" localSheetId="73">#REF!</definedName>
    <definedName name="METROPESOS" localSheetId="74">#REF!</definedName>
    <definedName name="METROPESOS" localSheetId="75">#REF!</definedName>
    <definedName name="METROPESOS" localSheetId="76">#REF!</definedName>
    <definedName name="METROPESOS" localSheetId="78">#REF!</definedName>
    <definedName name="METROPESOS" localSheetId="168">#REF!</definedName>
    <definedName name="METROPESOS" localSheetId="171">#REF!</definedName>
    <definedName name="METROPESOS" localSheetId="40">#REF!</definedName>
    <definedName name="METROPESOS" localSheetId="41">#REF!</definedName>
    <definedName name="METROPESOS">#REF!</definedName>
    <definedName name="METROPIB" localSheetId="51">#REF!</definedName>
    <definedName name="METROPIB" localSheetId="52">#REF!</definedName>
    <definedName name="METROPIB" localSheetId="53">#REF!</definedName>
    <definedName name="METROPIB" localSheetId="54">#REF!</definedName>
    <definedName name="METROPIB" localSheetId="56">#REF!</definedName>
    <definedName name="METROPIB" localSheetId="73">#REF!</definedName>
    <definedName name="METROPIB" localSheetId="74">#REF!</definedName>
    <definedName name="METROPIB" localSheetId="75">#REF!</definedName>
    <definedName name="METROPIB" localSheetId="76">#REF!</definedName>
    <definedName name="METROPIB" localSheetId="78">#REF!</definedName>
    <definedName name="METROPIB" localSheetId="168">#REF!</definedName>
    <definedName name="METROPIB" localSheetId="171">#REF!</definedName>
    <definedName name="METROPIB" localSheetId="40">#REF!</definedName>
    <definedName name="METROPIB" localSheetId="41">#REF!</definedName>
    <definedName name="METROPIB">#REF!</definedName>
    <definedName name="METROS" localSheetId="40">#REF!</definedName>
    <definedName name="METROS" localSheetId="41">#REF!</definedName>
    <definedName name="METROS">#REF!</definedName>
    <definedName name="METROS1" localSheetId="40">#REF!</definedName>
    <definedName name="METROS1" localSheetId="41">#REF!</definedName>
    <definedName name="METROS1">#REF!</definedName>
    <definedName name="METROS2" localSheetId="40">#REF!</definedName>
    <definedName name="METROS2" localSheetId="41">#REF!</definedName>
    <definedName name="METROS2">#REF!</definedName>
    <definedName name="mgmpInterior" localSheetId="41">#REF!</definedName>
    <definedName name="mgmpInterior">#REF!</definedName>
    <definedName name="mia" localSheetId="31" hidden="1">{#N/A,#N/A,FALSE,"informes"}</definedName>
    <definedName name="mia" localSheetId="8" hidden="1">{#N/A,#N/A,FALSE,"informes"}</definedName>
    <definedName name="mia" localSheetId="25" hidden="1">{#N/A,#N/A,FALSE,"informes"}</definedName>
    <definedName name="mia" localSheetId="27" hidden="1">{#N/A,#N/A,FALSE,"informes"}</definedName>
    <definedName name="mia" localSheetId="29" hidden="1">{#N/A,#N/A,FALSE,"informes"}</definedName>
    <definedName name="mia" localSheetId="40" hidden="1">{#N/A,#N/A,FALSE,"informes"}</definedName>
    <definedName name="mia" localSheetId="82" hidden="1">{#N/A,#N/A,FALSE,"informes"}</definedName>
    <definedName name="mia" localSheetId="30" hidden="1">{#N/A,#N/A,FALSE,"informes"}</definedName>
    <definedName name="mia" localSheetId="32" hidden="1">{#N/A,#N/A,FALSE,"informes"}</definedName>
    <definedName name="mia" localSheetId="33" hidden="1">{#N/A,#N/A,FALSE,"informes"}</definedName>
    <definedName name="mia" localSheetId="26" hidden="1">{#N/A,#N/A,FALSE,"informes"}</definedName>
    <definedName name="mia" localSheetId="28" hidden="1">{#N/A,#N/A,FALSE,"informes"}</definedName>
    <definedName name="mia" localSheetId="41" hidden="1">{#N/A,#N/A,FALSE,"informes"}</definedName>
    <definedName name="mia" hidden="1">{#N/A,#N/A,FALSE,"informes"}</definedName>
    <definedName name="mibase" localSheetId="8">#REF!</definedName>
    <definedName name="mibase" localSheetId="66">#REF!</definedName>
    <definedName name="mibase" localSheetId="68">#REF!</definedName>
    <definedName name="mibase" localSheetId="82">#REF!</definedName>
    <definedName name="mibase" localSheetId="87">#REF!</definedName>
    <definedName name="mibase">#REF!</definedName>
    <definedName name="MILITARES" localSheetId="168">#REF!</definedName>
    <definedName name="MILITARES" localSheetId="171">#REF!</definedName>
    <definedName name="MILITARES" localSheetId="40">#REF!</definedName>
    <definedName name="MILITARES" localSheetId="82">#REF!</definedName>
    <definedName name="MILITARES" localSheetId="41">#REF!</definedName>
    <definedName name="MILITARES">#REF!</definedName>
    <definedName name="MILL" localSheetId="40">#REF!</definedName>
    <definedName name="MILL" localSheetId="41">#REF!</definedName>
    <definedName name="MILL">#REF!</definedName>
    <definedName name="MINISTRO" localSheetId="49">#REF!</definedName>
    <definedName name="MINISTRO" localSheetId="168">#REF!</definedName>
    <definedName name="MINISTRO" localSheetId="170">#REF!</definedName>
    <definedName name="MINISTRO" localSheetId="171">#REF!</definedName>
    <definedName name="MINISTRO" localSheetId="40">#REF!</definedName>
    <definedName name="MINISTRO" localSheetId="41">#REF!</definedName>
    <definedName name="MINISTRO">#REF!</definedName>
    <definedName name="mio" localSheetId="40">#REF!</definedName>
    <definedName name="mio" localSheetId="41">#REF!</definedName>
    <definedName name="mio">#REF!</definedName>
    <definedName name="MM" localSheetId="31" hidden="1">{"PAGOS DOLARES",#N/A,FALSE,"informes"}</definedName>
    <definedName name="MM" localSheetId="8" hidden="1">{"PAGOS DOLARES",#N/A,FALSE,"informes"}</definedName>
    <definedName name="MM" localSheetId="25" hidden="1">{"PAGOS DOLARES",#N/A,FALSE,"informes"}</definedName>
    <definedName name="MM" localSheetId="27" hidden="1">{"PAGOS DOLARES",#N/A,FALSE,"informes"}</definedName>
    <definedName name="MM" localSheetId="29" hidden="1">{"PAGOS DOLARES",#N/A,FALSE,"informes"}</definedName>
    <definedName name="MM" localSheetId="40" hidden="1">{"PAGOS DOLARES",#N/A,FALSE,"informes"}</definedName>
    <definedName name="MM" localSheetId="82" hidden="1">{"PAGOS DOLARES",#N/A,FALSE,"informes"}</definedName>
    <definedName name="MM" localSheetId="30" hidden="1">{"PAGOS DOLARES",#N/A,FALSE,"informes"}</definedName>
    <definedName name="MM" localSheetId="32" hidden="1">{"PAGOS DOLARES",#N/A,FALSE,"informes"}</definedName>
    <definedName name="MM" localSheetId="33" hidden="1">{"PAGOS DOLARES",#N/A,FALSE,"informes"}</definedName>
    <definedName name="MM" localSheetId="26" hidden="1">{"PAGOS DOLARES",#N/A,FALSE,"informes"}</definedName>
    <definedName name="MM" localSheetId="28" hidden="1">{"PAGOS DOLARES",#N/A,FALSE,"informes"}</definedName>
    <definedName name="MM" localSheetId="41" hidden="1">{"PAGOS DOLARES",#N/A,FALSE,"informes"}</definedName>
    <definedName name="MM" hidden="1">{"PAGOS DOLARES",#N/A,FALSE,"informes"}</definedName>
    <definedName name="mmm" localSheetId="41">#REF!</definedName>
    <definedName name="mmm">#REF!</definedName>
    <definedName name="MMMMMM" localSheetId="31" hidden="1">{"INGRESOS DOLARES",#N/A,FALSE,"informes"}</definedName>
    <definedName name="MMMMMM" localSheetId="8" hidden="1">{"INGRESOS DOLARES",#N/A,FALSE,"informes"}</definedName>
    <definedName name="MMMMMM" localSheetId="25" hidden="1">{"INGRESOS DOLARES",#N/A,FALSE,"informes"}</definedName>
    <definedName name="MMMMMM" localSheetId="27" hidden="1">{"INGRESOS DOLARES",#N/A,FALSE,"informes"}</definedName>
    <definedName name="MMMMMM" localSheetId="29" hidden="1">{"INGRESOS DOLARES",#N/A,FALSE,"informes"}</definedName>
    <definedName name="MMMMMM" localSheetId="40" hidden="1">{"INGRESOS DOLARES",#N/A,FALSE,"informes"}</definedName>
    <definedName name="MMMMMM" localSheetId="82" hidden="1">{"INGRESOS DOLARES",#N/A,FALSE,"informes"}</definedName>
    <definedName name="MMMMMM" localSheetId="30" hidden="1">{"INGRESOS DOLARES",#N/A,FALSE,"informes"}</definedName>
    <definedName name="MMMMMM" localSheetId="32" hidden="1">{"INGRESOS DOLARES",#N/A,FALSE,"informes"}</definedName>
    <definedName name="MMMMMM" localSheetId="33" hidden="1">{"INGRESOS DOLARES",#N/A,FALSE,"informes"}</definedName>
    <definedName name="MMMMMM" localSheetId="26" hidden="1">{"INGRESOS DOLARES",#N/A,FALSE,"informes"}</definedName>
    <definedName name="MMMMMM" localSheetId="28" hidden="1">{"INGRESOS DOLARES",#N/A,FALSE,"informes"}</definedName>
    <definedName name="MMMMMM" localSheetId="41" hidden="1">{"INGRESOS DOLARES",#N/A,FALSE,"informes"}</definedName>
    <definedName name="MMMMMM" hidden="1">{"INGRESOS DOLARES",#N/A,FALSE,"informes"}</definedName>
    <definedName name="MMULTEWUMATRANSCORR" localSheetId="8">#REF!</definedName>
    <definedName name="MMULTEWUMATRANSCORR">#REF!</definedName>
    <definedName name="MN" localSheetId="31" hidden="1">{"PAGOS DOLARES",#N/A,FALSE,"informes"}</definedName>
    <definedName name="MN" localSheetId="8" hidden="1">{"PAGOS DOLARES",#N/A,FALSE,"informes"}</definedName>
    <definedName name="MN" localSheetId="25" hidden="1">{"PAGOS DOLARES",#N/A,FALSE,"informes"}</definedName>
    <definedName name="MN" localSheetId="27" hidden="1">{"PAGOS DOLARES",#N/A,FALSE,"informes"}</definedName>
    <definedName name="MN" localSheetId="29" hidden="1">{"PAGOS DOLARES",#N/A,FALSE,"informes"}</definedName>
    <definedName name="MN" localSheetId="40" hidden="1">{"PAGOS DOLARES",#N/A,FALSE,"informes"}</definedName>
    <definedName name="MN" localSheetId="82" hidden="1">{"PAGOS DOLARES",#N/A,FALSE,"informes"}</definedName>
    <definedName name="MN" localSheetId="30" hidden="1">{"PAGOS DOLARES",#N/A,FALSE,"informes"}</definedName>
    <definedName name="MN" localSheetId="32" hidden="1">{"PAGOS DOLARES",#N/A,FALSE,"informes"}</definedName>
    <definedName name="MN" localSheetId="33" hidden="1">{"PAGOS DOLARES",#N/A,FALSE,"informes"}</definedName>
    <definedName name="MN" localSheetId="26" hidden="1">{"PAGOS DOLARES",#N/A,FALSE,"informes"}</definedName>
    <definedName name="MN" localSheetId="28" hidden="1">{"PAGOS DOLARES",#N/A,FALSE,"informes"}</definedName>
    <definedName name="MN" localSheetId="41" hidden="1">{"PAGOS DOLARES",#N/A,FALSE,"informes"}</definedName>
    <definedName name="MN" hidden="1">{"PAGOS DOLARES",#N/A,FALSE,"informes"}</definedName>
    <definedName name="Mnemotecnicos" localSheetId="8">#REF!</definedName>
    <definedName name="Mnemotecnicos">#REF!</definedName>
    <definedName name="Mon_UVR" localSheetId="8">OFFSET(#REF!,0,0,COUNTA(#REF!),1)</definedName>
    <definedName name="Mon_UVR">OFFSET(#REF!,0,0,COUNTA(#REF!),1)</definedName>
    <definedName name="Moneda_externa_Corte_a">OFFSET(#REF!,0,0,COUNT(#REF!))</definedName>
    <definedName name="Moneda_externa_Serie_1">OFFSET(#REF!,0,0,COUNT(#REF!))</definedName>
    <definedName name="Moneda_externa_Serie_2">OFFSET(#REF!,0,0,COUNT(#REF!))</definedName>
    <definedName name="Moneda_externa_Serie_3">OFFSET(#REF!,0,0,COUNT(#REF!))</definedName>
    <definedName name="Moneda_externa_Serie_4">OFFSET(#REF!,0,0,COUNT(#REF!))</definedName>
    <definedName name="Moneda_externa_Serie_5">OFFSET(#REF!,0,0,COUNT(#REF!))</definedName>
    <definedName name="Moneda_externaColumna_título_etiqueta" localSheetId="8">#REF!</definedName>
    <definedName name="Moneda_externaColumna_título_etiqueta">#REF!</definedName>
    <definedName name="Moneda_externaColumna_título_etiqueta_2" localSheetId="8">#REF!</definedName>
    <definedName name="Moneda_externaColumna_título_etiqueta_2">#REF!</definedName>
    <definedName name="Moneda_externaColumna_título_etiqueta_3" localSheetId="8">#REF!</definedName>
    <definedName name="Moneda_externaColumna_título_etiqueta_3">#REF!</definedName>
    <definedName name="Moneda_externaColumna_título_etiqueta_4">#REF!</definedName>
    <definedName name="Moneda_externaColumna_título_etiqueta_5">#REF!</definedName>
    <definedName name="Moneda_externaColumna_título_etiqueta_6">#REF!</definedName>
    <definedName name="Moneda_externaSección_subtítulo_etiqueta">#REF!</definedName>
    <definedName name="Moneda_externaSección_título_etiqueta">#REF!</definedName>
    <definedName name="Moneda_interna_Corte_a" localSheetId="8">OFFSET(#REF!,0,0,COUNT(#REF!))</definedName>
    <definedName name="Moneda_interna_Corte_a">OFFSET(#REF!,0,0,COUNT(#REF!))</definedName>
    <definedName name="Moneda_interna_Serie_1">OFFSET(#REF!,0,0,COUNT(#REF!))</definedName>
    <definedName name="Moneda_interna_Serie_2">OFFSET(#REF!,0,0,COUNT(#REF!))</definedName>
    <definedName name="Moneda_interna_Serie_3">OFFSET(#REF!,0,0,COUNT(#REF!))</definedName>
    <definedName name="Moneda_interna_serie_4">OFFSET(#REF!,0,0,COUNT(#REF!))</definedName>
    <definedName name="Moneda_internaColumna_título_etiqueta" localSheetId="8">#REF!</definedName>
    <definedName name="Moneda_internaColumna_título_etiqueta">#REF!</definedName>
    <definedName name="Moneda_internaColumna_título_etiqueta_2" localSheetId="8">#REF!</definedName>
    <definedName name="Moneda_internaColumna_título_etiqueta_2">#REF!</definedName>
    <definedName name="Moneda_internaColumna_título_etiqueta_3" localSheetId="8">#REF!</definedName>
    <definedName name="Moneda_internaColumna_título_etiqueta_3">#REF!</definedName>
    <definedName name="Moneda_internaColumna_título_etiqueta_4">#REF!</definedName>
    <definedName name="Moneda_internaColumna_título_etiqueta_5">#REF!</definedName>
    <definedName name="Moneda_internaSección_subtítulo_etiqueta">#REF!</definedName>
    <definedName name="Moneda_internaSección_título_etiqueta">#REF!</definedName>
    <definedName name="Moneda_total_Corte_a" localSheetId="8">OFFSET(#REF!,0,0,COUNT(#REF!))</definedName>
    <definedName name="Moneda_total_Corte_a">OFFSET(#REF!,0,0,COUNT(#REF!))</definedName>
    <definedName name="Moneda_total_Serie_1">OFFSET(#REF!,0,0,COUNT(#REF!))</definedName>
    <definedName name="Moneda_total_Serie_2">OFFSET(#REF!,0,0,COUNT(#REF!))</definedName>
    <definedName name="Moneda_total_Serie_3">OFFSET(#REF!,0,0,COUNT(#REF!))</definedName>
    <definedName name="Moneda_total_Serie_4">OFFSET(#REF!,0,0,COUNT(#REF!))</definedName>
    <definedName name="Moneda_total_Serie_5">OFFSET(#REF!,0,0,COUNT(#REF!))</definedName>
    <definedName name="Moneda_totalColumna_título_etiqueta" localSheetId="8">#REF!</definedName>
    <definedName name="Moneda_totalColumna_título_etiqueta">#REF!</definedName>
    <definedName name="Moneda_totalColumna_título_etiqueta_2" localSheetId="8">#REF!</definedName>
    <definedName name="Moneda_totalColumna_título_etiqueta_2">#REF!</definedName>
    <definedName name="Moneda_totalColumna_título_etiqueta_3" localSheetId="8">#REF!</definedName>
    <definedName name="Moneda_totalColumna_título_etiqueta_3">#REF!</definedName>
    <definedName name="Moneda_totalColumna_título_etiqueta_4">#REF!</definedName>
    <definedName name="Moneda_totalColumna_título_etiqueta_5">#REF!</definedName>
    <definedName name="Moneda_totalColumna_título_etiqueta_6">#REF!</definedName>
    <definedName name="Moneda_totalColumna_título_etiqueta_7">#REF!</definedName>
    <definedName name="Moneda_totalSección_subtítulo_etiqueta">#REF!</definedName>
    <definedName name="Moneda_totalSección_título_etiqueta">#REF!</definedName>
    <definedName name="MORATORIOS" localSheetId="41">#REF!</definedName>
    <definedName name="MORATORIOS">#REF!</definedName>
    <definedName name="mr" localSheetId="31" hidden="1">{TRUE,TRUE,-2.75,-17.75,483,276.75,FALSE,TRUE,TRUE,TRUE,0,3,15,1,110,11,8,4,TRUE,TRUE,3,TRUE,1,TRUE,75,"Swvu.EneFeb.","ACwvu.EneFeb.",#N/A,FALSE,FALSE,1.24,0.787401575,0.74,0.984251969,1,"","",FALSE,FALSE,FALSE,FALSE,1,#N/A,1,1,#DIV/0!,FALSE,"Rwvu.EneFeb.","Cwvu.EneFeb.",FALSE,FALSE,FALSE,1,300,300,FALSE,FALSE,TRUE,TRUE,TRUE}</definedName>
    <definedName name="mr" localSheetId="8" hidden="1">{TRUE,TRUE,-2.75,-17.75,483,276.75,FALSE,TRUE,TRUE,TRUE,0,3,15,1,110,11,8,4,TRUE,TRUE,3,TRUE,1,TRUE,75,"Swvu.EneFeb.","ACwvu.EneFeb.",#N/A,FALSE,FALSE,1.24,0.787401575,0.74,0.984251969,1,"","",FALSE,FALSE,FALSE,FALSE,1,#N/A,1,1,#DIV/0!,FALSE,"Rwvu.EneFeb.","Cwvu.EneFeb.",FALSE,FALSE,FALSE,1,300,300,FALSE,FALSE,TRUE,TRUE,TRUE}</definedName>
    <definedName name="mr" localSheetId="25" hidden="1">{TRUE,TRUE,-2.75,-17.75,483,276.75,FALSE,TRUE,TRUE,TRUE,0,3,15,1,110,11,8,4,TRUE,TRUE,3,TRUE,1,TRUE,75,"Swvu.EneFeb.","ACwvu.EneFeb.",#N/A,FALSE,FALSE,1.24,0.787401575,0.74,0.984251969,1,"","",FALSE,FALSE,FALSE,FALSE,1,#N/A,1,1,#DIV/0!,FALSE,"Rwvu.EneFeb.","Cwvu.EneFeb.",FALSE,FALSE,FALSE,1,300,300,FALSE,FALSE,TRUE,TRUE,TRUE}</definedName>
    <definedName name="mr" localSheetId="27" hidden="1">{TRUE,TRUE,-2.75,-17.75,483,276.75,FALSE,TRUE,TRUE,TRUE,0,3,15,1,110,11,8,4,TRUE,TRUE,3,TRUE,1,TRUE,75,"Swvu.EneFeb.","ACwvu.EneFeb.",#N/A,FALSE,FALSE,1.24,0.787401575,0.74,0.984251969,1,"","",FALSE,FALSE,FALSE,FALSE,1,#N/A,1,1,#DIV/0!,FALSE,"Rwvu.EneFeb.","Cwvu.EneFeb.",FALSE,FALSE,FALSE,1,300,300,FALSE,FALSE,TRUE,TRUE,TRUE}</definedName>
    <definedName name="mr" localSheetId="29" hidden="1">{TRUE,TRUE,-2.75,-17.75,483,276.75,FALSE,TRUE,TRUE,TRUE,0,3,15,1,110,11,8,4,TRUE,TRUE,3,TRUE,1,TRUE,75,"Swvu.EneFeb.","ACwvu.EneFeb.",#N/A,FALSE,FALSE,1.24,0.787401575,0.74,0.984251969,1,"","",FALSE,FALSE,FALSE,FALSE,1,#N/A,1,1,#DIV/0!,FALSE,"Rwvu.EneFeb.","Cwvu.EneFeb.",FALSE,FALSE,FALSE,1,300,300,FALSE,FALSE,TRUE,TRUE,TRUE}</definedName>
    <definedName name="mr" localSheetId="40" hidden="1">{TRUE,TRUE,-2.75,-17.75,483,276.75,FALSE,TRUE,TRUE,TRUE,0,3,15,1,110,11,8,4,TRUE,TRUE,3,TRUE,1,TRUE,75,"Swvu.EneFeb.","ACwvu.EneFeb.",#N/A,FALSE,FALSE,1.24,0.787401575,0.74,0.984251969,1,"","",FALSE,FALSE,FALSE,FALSE,1,#N/A,1,1,#DIV/0!,FALSE,"Rwvu.EneFeb.","Cwvu.EneFeb.",FALSE,FALSE,FALSE,1,300,300,FALSE,FALSE,TRUE,TRUE,TRUE}</definedName>
    <definedName name="mr" localSheetId="82" hidden="1">{TRUE,TRUE,-2.75,-17.75,483,276.75,FALSE,TRUE,TRUE,TRUE,0,3,15,1,110,11,8,4,TRUE,TRUE,3,TRUE,1,TRUE,75,"Swvu.EneFeb.","ACwvu.EneFeb.",#N/A,FALSE,FALSE,1.24,0.787401575,0.74,0.984251969,1,"","",FALSE,FALSE,FALSE,FALSE,1,#N/A,1,1,#DIV/0!,FALSE,"Rwvu.EneFeb.","Cwvu.EneFeb.",FALSE,FALSE,FALSE,1,300,300,FALSE,FALSE,TRUE,TRUE,TRUE}</definedName>
    <definedName name="mr" localSheetId="30" hidden="1">{TRUE,TRUE,-2.75,-17.75,483,276.75,FALSE,TRUE,TRUE,TRUE,0,3,15,1,110,11,8,4,TRUE,TRUE,3,TRUE,1,TRUE,75,"Swvu.EneFeb.","ACwvu.EneFeb.",#N/A,FALSE,FALSE,1.24,0.787401575,0.74,0.984251969,1,"","",FALSE,FALSE,FALSE,FALSE,1,#N/A,1,1,#DIV/0!,FALSE,"Rwvu.EneFeb.","Cwvu.EneFeb.",FALSE,FALSE,FALSE,1,300,300,FALSE,FALSE,TRUE,TRUE,TRUE}</definedName>
    <definedName name="mr" localSheetId="32" hidden="1">{TRUE,TRUE,-2.75,-17.75,483,276.75,FALSE,TRUE,TRUE,TRUE,0,3,15,1,110,11,8,4,TRUE,TRUE,3,TRUE,1,TRUE,75,"Swvu.EneFeb.","ACwvu.EneFeb.",#N/A,FALSE,FALSE,1.24,0.787401575,0.74,0.984251969,1,"","",FALSE,FALSE,FALSE,FALSE,1,#N/A,1,1,#DIV/0!,FALSE,"Rwvu.EneFeb.","Cwvu.EneFeb.",FALSE,FALSE,FALSE,1,300,300,FALSE,FALSE,TRUE,TRUE,TRUE}</definedName>
    <definedName name="mr" localSheetId="33" hidden="1">{TRUE,TRUE,-2.75,-17.75,483,276.75,FALSE,TRUE,TRUE,TRUE,0,3,15,1,110,11,8,4,TRUE,TRUE,3,TRUE,1,TRUE,75,"Swvu.EneFeb.","ACwvu.EneFeb.",#N/A,FALSE,FALSE,1.24,0.787401575,0.74,0.984251969,1,"","",FALSE,FALSE,FALSE,FALSE,1,#N/A,1,1,#DIV/0!,FALSE,"Rwvu.EneFeb.","Cwvu.EneFeb.",FALSE,FALSE,FALSE,1,300,300,FALSE,FALSE,TRUE,TRUE,TRUE}</definedName>
    <definedName name="mr" localSheetId="26" hidden="1">{TRUE,TRUE,-2.75,-17.75,483,276.75,FALSE,TRUE,TRUE,TRUE,0,3,15,1,110,11,8,4,TRUE,TRUE,3,TRUE,1,TRUE,75,"Swvu.EneFeb.","ACwvu.EneFeb.",#N/A,FALSE,FALSE,1.24,0.787401575,0.74,0.984251969,1,"","",FALSE,FALSE,FALSE,FALSE,1,#N/A,1,1,#DIV/0!,FALSE,"Rwvu.EneFeb.","Cwvu.EneFeb.",FALSE,FALSE,FALSE,1,300,300,FALSE,FALSE,TRUE,TRUE,TRUE}</definedName>
    <definedName name="mr" localSheetId="28" hidden="1">{TRUE,TRUE,-2.75,-17.75,483,276.75,FALSE,TRUE,TRUE,TRUE,0,3,15,1,110,11,8,4,TRUE,TRUE,3,TRUE,1,TRUE,75,"Swvu.EneFeb.","ACwvu.EneFeb.",#N/A,FALSE,FALSE,1.24,0.787401575,0.74,0.984251969,1,"","",FALSE,FALSE,FALSE,FALSE,1,#N/A,1,1,#DIV/0!,FALSE,"Rwvu.EneFeb.","Cwvu.EneFeb.",FALSE,FALSE,FALSE,1,300,300,FALSE,FALSE,TRUE,TRUE,TRUE}</definedName>
    <definedName name="mr" localSheetId="41" hidden="1">{TRUE,TRUE,-2.75,-17.75,483,276.75,FALSE,TRUE,TRUE,TRUE,0,3,15,1,110,11,8,4,TRUE,TRUE,3,TRUE,1,TRUE,75,"Swvu.EneFeb.","ACwvu.EneFeb.",#N/A,FALSE,FALSE,1.24,0.787401575,0.74,0.984251969,1,"","",FALSE,FALSE,FALSE,FALSE,1,#N/A,1,1,#DIV/0!,FALSE,"Rwvu.EneFeb.","Cwvu.EneFeb.",FALSE,FALSE,FALSE,1,300,300,FALSE,FALSE,TRUE,TRUE,TRUE}</definedName>
    <definedName name="mr" hidden="1">{TRUE,TRUE,-2.75,-17.75,483,276.75,FALSE,TRUE,TRUE,TRUE,0,3,15,1,110,11,8,4,TRUE,TRUE,3,TRUE,1,TRUE,75,"Swvu.EneFeb.","ACwvu.EneFeb.",#N/A,FALSE,FALSE,1.24,0.787401575,0.74,0.984251969,1,"","",FALSE,FALSE,FALSE,FALSE,1,#N/A,1,1,#DIV/0!,FALSE,"Rwvu.EneFeb.","Cwvu.EneFeb.",FALSE,FALSE,FALSE,1,300,300,FALSE,FALSE,TRUE,TRUE,TRUE}</definedName>
    <definedName name="MUNICIPIO" localSheetId="40">#REF!</definedName>
    <definedName name="MUNICIPIO" localSheetId="41">#REF!</definedName>
    <definedName name="MUNICIPIO">#REF!</definedName>
    <definedName name="mw" localSheetId="31" hidden="1">{TRUE,TRUE,-2.75,-17.75,483,276.75,FALSE,TRUE,TRUE,TRUE,0,3,15,1,110,11,8,4,TRUE,TRUE,3,TRUE,1,TRUE,75,"Swvu.EneFeb.","ACwvu.EneFeb.",#N/A,FALSE,FALSE,1.24,0.787401575,0.74,0.984251969,1,"","",FALSE,FALSE,FALSE,FALSE,1,#N/A,1,1,#DIV/0!,FALSE,"Rwvu.EneFeb.","Cwvu.EneFeb.",FALSE,FALSE,FALSE,1,300,300,FALSE,FALSE,TRUE,TRUE,TRUE}</definedName>
    <definedName name="mw" localSheetId="8" hidden="1">{TRUE,TRUE,-2.75,-17.75,483,276.75,FALSE,TRUE,TRUE,TRUE,0,3,15,1,110,11,8,4,TRUE,TRUE,3,TRUE,1,TRUE,75,"Swvu.EneFeb.","ACwvu.EneFeb.",#N/A,FALSE,FALSE,1.24,0.787401575,0.74,0.984251969,1,"","",FALSE,FALSE,FALSE,FALSE,1,#N/A,1,1,#DIV/0!,FALSE,"Rwvu.EneFeb.","Cwvu.EneFeb.",FALSE,FALSE,FALSE,1,300,300,FALSE,FALSE,TRUE,TRUE,TRUE}</definedName>
    <definedName name="mw" localSheetId="25" hidden="1">{TRUE,TRUE,-2.75,-17.75,483,276.75,FALSE,TRUE,TRUE,TRUE,0,3,15,1,110,11,8,4,TRUE,TRUE,3,TRUE,1,TRUE,75,"Swvu.EneFeb.","ACwvu.EneFeb.",#N/A,FALSE,FALSE,1.24,0.787401575,0.74,0.984251969,1,"","",FALSE,FALSE,FALSE,FALSE,1,#N/A,1,1,#DIV/0!,FALSE,"Rwvu.EneFeb.","Cwvu.EneFeb.",FALSE,FALSE,FALSE,1,300,300,FALSE,FALSE,TRUE,TRUE,TRUE}</definedName>
    <definedName name="mw" localSheetId="27" hidden="1">{TRUE,TRUE,-2.75,-17.75,483,276.75,FALSE,TRUE,TRUE,TRUE,0,3,15,1,110,11,8,4,TRUE,TRUE,3,TRUE,1,TRUE,75,"Swvu.EneFeb.","ACwvu.EneFeb.",#N/A,FALSE,FALSE,1.24,0.787401575,0.74,0.984251969,1,"","",FALSE,FALSE,FALSE,FALSE,1,#N/A,1,1,#DIV/0!,FALSE,"Rwvu.EneFeb.","Cwvu.EneFeb.",FALSE,FALSE,FALSE,1,300,300,FALSE,FALSE,TRUE,TRUE,TRUE}</definedName>
    <definedName name="mw" localSheetId="29" hidden="1">{TRUE,TRUE,-2.75,-17.75,483,276.75,FALSE,TRUE,TRUE,TRUE,0,3,15,1,110,11,8,4,TRUE,TRUE,3,TRUE,1,TRUE,75,"Swvu.EneFeb.","ACwvu.EneFeb.",#N/A,FALSE,FALSE,1.24,0.787401575,0.74,0.984251969,1,"","",FALSE,FALSE,FALSE,FALSE,1,#N/A,1,1,#DIV/0!,FALSE,"Rwvu.EneFeb.","Cwvu.EneFeb.",FALSE,FALSE,FALSE,1,300,300,FALSE,FALSE,TRUE,TRUE,TRUE}</definedName>
    <definedName name="mw" localSheetId="40" hidden="1">{TRUE,TRUE,-2.75,-17.75,483,276.75,FALSE,TRUE,TRUE,TRUE,0,3,15,1,110,11,8,4,TRUE,TRUE,3,TRUE,1,TRUE,75,"Swvu.EneFeb.","ACwvu.EneFeb.",#N/A,FALSE,FALSE,1.24,0.787401575,0.74,0.984251969,1,"","",FALSE,FALSE,FALSE,FALSE,1,#N/A,1,1,#DIV/0!,FALSE,"Rwvu.EneFeb.","Cwvu.EneFeb.",FALSE,FALSE,FALSE,1,300,300,FALSE,FALSE,TRUE,TRUE,TRUE}</definedName>
    <definedName name="mw" localSheetId="82" hidden="1">{TRUE,TRUE,-2.75,-17.75,483,276.75,FALSE,TRUE,TRUE,TRUE,0,3,15,1,110,11,8,4,TRUE,TRUE,3,TRUE,1,TRUE,75,"Swvu.EneFeb.","ACwvu.EneFeb.",#N/A,FALSE,FALSE,1.24,0.787401575,0.74,0.984251969,1,"","",FALSE,FALSE,FALSE,FALSE,1,#N/A,1,1,#DIV/0!,FALSE,"Rwvu.EneFeb.","Cwvu.EneFeb.",FALSE,FALSE,FALSE,1,300,300,FALSE,FALSE,TRUE,TRUE,TRUE}</definedName>
    <definedName name="mw" localSheetId="30" hidden="1">{TRUE,TRUE,-2.75,-17.75,483,276.75,FALSE,TRUE,TRUE,TRUE,0,3,15,1,110,11,8,4,TRUE,TRUE,3,TRUE,1,TRUE,75,"Swvu.EneFeb.","ACwvu.EneFeb.",#N/A,FALSE,FALSE,1.24,0.787401575,0.74,0.984251969,1,"","",FALSE,FALSE,FALSE,FALSE,1,#N/A,1,1,#DIV/0!,FALSE,"Rwvu.EneFeb.","Cwvu.EneFeb.",FALSE,FALSE,FALSE,1,300,300,FALSE,FALSE,TRUE,TRUE,TRUE}</definedName>
    <definedName name="mw" localSheetId="32" hidden="1">{TRUE,TRUE,-2.75,-17.75,483,276.75,FALSE,TRUE,TRUE,TRUE,0,3,15,1,110,11,8,4,TRUE,TRUE,3,TRUE,1,TRUE,75,"Swvu.EneFeb.","ACwvu.EneFeb.",#N/A,FALSE,FALSE,1.24,0.787401575,0.74,0.984251969,1,"","",FALSE,FALSE,FALSE,FALSE,1,#N/A,1,1,#DIV/0!,FALSE,"Rwvu.EneFeb.","Cwvu.EneFeb.",FALSE,FALSE,FALSE,1,300,300,FALSE,FALSE,TRUE,TRUE,TRUE}</definedName>
    <definedName name="mw" localSheetId="33" hidden="1">{TRUE,TRUE,-2.75,-17.75,483,276.75,FALSE,TRUE,TRUE,TRUE,0,3,15,1,110,11,8,4,TRUE,TRUE,3,TRUE,1,TRUE,75,"Swvu.EneFeb.","ACwvu.EneFeb.",#N/A,FALSE,FALSE,1.24,0.787401575,0.74,0.984251969,1,"","",FALSE,FALSE,FALSE,FALSE,1,#N/A,1,1,#DIV/0!,FALSE,"Rwvu.EneFeb.","Cwvu.EneFeb.",FALSE,FALSE,FALSE,1,300,300,FALSE,FALSE,TRUE,TRUE,TRUE}</definedName>
    <definedName name="mw" localSheetId="26" hidden="1">{TRUE,TRUE,-2.75,-17.75,483,276.75,FALSE,TRUE,TRUE,TRUE,0,3,15,1,110,11,8,4,TRUE,TRUE,3,TRUE,1,TRUE,75,"Swvu.EneFeb.","ACwvu.EneFeb.",#N/A,FALSE,FALSE,1.24,0.787401575,0.74,0.984251969,1,"","",FALSE,FALSE,FALSE,FALSE,1,#N/A,1,1,#DIV/0!,FALSE,"Rwvu.EneFeb.","Cwvu.EneFeb.",FALSE,FALSE,FALSE,1,300,300,FALSE,FALSE,TRUE,TRUE,TRUE}</definedName>
    <definedName name="mw" localSheetId="28" hidden="1">{TRUE,TRUE,-2.75,-17.75,483,276.75,FALSE,TRUE,TRUE,TRUE,0,3,15,1,110,11,8,4,TRUE,TRUE,3,TRUE,1,TRUE,75,"Swvu.EneFeb.","ACwvu.EneFeb.",#N/A,FALSE,FALSE,1.24,0.787401575,0.74,0.984251969,1,"","",FALSE,FALSE,FALSE,FALSE,1,#N/A,1,1,#DIV/0!,FALSE,"Rwvu.EneFeb.","Cwvu.EneFeb.",FALSE,FALSE,FALSE,1,300,300,FALSE,FALSE,TRUE,TRUE,TRUE}</definedName>
    <definedName name="mw" localSheetId="41" hidden="1">{TRUE,TRUE,-2.75,-17.75,483,276.75,FALSE,TRUE,TRUE,TRUE,0,3,15,1,110,11,8,4,TRUE,TRUE,3,TRUE,1,TRUE,75,"Swvu.EneFeb.","ACwvu.EneFeb.",#N/A,FALSE,FALSE,1.24,0.787401575,0.74,0.984251969,1,"","",FALSE,FALSE,FALSE,FALSE,1,#N/A,1,1,#DIV/0!,FALSE,"Rwvu.EneFeb.","Cwvu.EneFeb.",FALSE,FALSE,FALSE,1,300,300,FALSE,FALSE,TRUE,TRUE,TRUE}</definedName>
    <definedName name="mw" hidden="1">{TRUE,TRUE,-2.75,-17.75,483,276.75,FALSE,TRUE,TRUE,TRUE,0,3,15,1,110,11,8,4,TRUE,TRUE,3,TRUE,1,TRUE,75,"Swvu.EneFeb.","ACwvu.EneFeb.",#N/A,FALSE,FALSE,1.24,0.787401575,0.74,0.984251969,1,"","",FALSE,FALSE,FALSE,FALSE,1,#N/A,1,1,#DIV/0!,FALSE,"Rwvu.EneFeb.","Cwvu.EneFeb.",FALSE,FALSE,FALSE,1,300,300,FALSE,FALSE,TRUE,TRUE,TRUE}</definedName>
    <definedName name="n" localSheetId="40">#REF!</definedName>
    <definedName name="n" localSheetId="41">#REF!</definedName>
    <definedName name="n">#REF!</definedName>
    <definedName name="N1_">#REF!</definedName>
    <definedName name="N2_">#REF!</definedName>
    <definedName name="N3_">#REF!</definedName>
    <definedName name="NACION" localSheetId="49">#REF!</definedName>
    <definedName name="NACION" localSheetId="51">#REF!</definedName>
    <definedName name="NACION" localSheetId="52">#REF!</definedName>
    <definedName name="NACION" localSheetId="53">#REF!</definedName>
    <definedName name="NACION" localSheetId="54">#REF!</definedName>
    <definedName name="NACION" localSheetId="56">#REF!</definedName>
    <definedName name="NACION" localSheetId="73">#REF!</definedName>
    <definedName name="NACION" localSheetId="74">#REF!</definedName>
    <definedName name="NACION" localSheetId="75">#REF!</definedName>
    <definedName name="NACION" localSheetId="76">#REF!</definedName>
    <definedName name="NACION" localSheetId="78">#REF!</definedName>
    <definedName name="NACION" localSheetId="168">#REF!</definedName>
    <definedName name="NACION" localSheetId="170">#REF!</definedName>
    <definedName name="NACION" localSheetId="171">#REF!</definedName>
    <definedName name="NACION" localSheetId="31">#REF!</definedName>
    <definedName name="NACION" localSheetId="25">#REF!</definedName>
    <definedName name="NACION" localSheetId="27">#REF!</definedName>
    <definedName name="NACION" localSheetId="29">#REF!</definedName>
    <definedName name="NACION" localSheetId="40">#REF!</definedName>
    <definedName name="NACION" localSheetId="30">#REF!</definedName>
    <definedName name="NACION" localSheetId="32">#REF!</definedName>
    <definedName name="NACION" localSheetId="33">#REF!</definedName>
    <definedName name="NACION" localSheetId="26">#REF!</definedName>
    <definedName name="NACION" localSheetId="28">#REF!</definedName>
    <definedName name="NACION" localSheetId="41">#REF!</definedName>
    <definedName name="NACION">#REF!</definedName>
    <definedName name="names" localSheetId="41">#REF!</definedName>
    <definedName name="names">#REF!</definedName>
    <definedName name="names_w" localSheetId="41">#REF!</definedName>
    <definedName name="names_w">#REF!</definedName>
    <definedName name="Naturaleza1">#REF!</definedName>
    <definedName name="Naturaleza2">#REF!</definedName>
    <definedName name="Naturaleza3">#REF!</definedName>
    <definedName name="NE" localSheetId="31">#REF!</definedName>
    <definedName name="NE" localSheetId="25">#REF!</definedName>
    <definedName name="NE" localSheetId="27">#REF!</definedName>
    <definedName name="NE" localSheetId="29">#REF!</definedName>
    <definedName name="NE" localSheetId="40">#REF!</definedName>
    <definedName name="NE" localSheetId="30">#REF!</definedName>
    <definedName name="NE" localSheetId="32">#REF!</definedName>
    <definedName name="NE" localSheetId="33">#REF!</definedName>
    <definedName name="NE" localSheetId="26">#REF!</definedName>
    <definedName name="NE" localSheetId="28">#REF!</definedName>
    <definedName name="NE" localSheetId="41">#REF!</definedName>
    <definedName name="NE">#REF!</definedName>
    <definedName name="Nemos" localSheetId="31">#REF!</definedName>
    <definedName name="Nemos" localSheetId="25">#REF!</definedName>
    <definedName name="Nemos" localSheetId="27">#REF!</definedName>
    <definedName name="Nemos" localSheetId="29">#REF!</definedName>
    <definedName name="Nemos" localSheetId="30">#REF!</definedName>
    <definedName name="Nemos" localSheetId="32">#REF!</definedName>
    <definedName name="Nemos" localSheetId="33">#REF!</definedName>
    <definedName name="Nemos" localSheetId="26">#REF!</definedName>
    <definedName name="Nemos" localSheetId="28">#REF!</definedName>
    <definedName name="Nemos">#REF!</definedName>
    <definedName name="NEperc" localSheetId="40">#REF!</definedName>
    <definedName name="NEperc" localSheetId="41">#REF!</definedName>
    <definedName name="NEperc">#REF!</definedName>
    <definedName name="NETO1" localSheetId="40">#REF!</definedName>
    <definedName name="NETO1" localSheetId="41">#REF!</definedName>
    <definedName name="NETO1">#REF!</definedName>
    <definedName name="NETO2" localSheetId="40">#REF!</definedName>
    <definedName name="NETO2" localSheetId="41">#REF!</definedName>
    <definedName name="NETO2">#REF!</definedName>
    <definedName name="NETO3" localSheetId="40">#REF!</definedName>
    <definedName name="NETO3" localSheetId="41">#REF!</definedName>
    <definedName name="NETO3">#REF!</definedName>
    <definedName name="NETO4" localSheetId="40">#REF!</definedName>
    <definedName name="NETO4" localSheetId="41">#REF!</definedName>
    <definedName name="NETO4">#REF!</definedName>
    <definedName name="new" localSheetId="31" hidden="1">#REF!</definedName>
    <definedName name="new" localSheetId="29" hidden="1">#REF!</definedName>
    <definedName name="new" localSheetId="40" hidden="1">#REF!</definedName>
    <definedName name="new" localSheetId="30" hidden="1">#REF!</definedName>
    <definedName name="new" localSheetId="32" hidden="1">#REF!</definedName>
    <definedName name="new" localSheetId="33" hidden="1">#REF!</definedName>
    <definedName name="new" localSheetId="41" hidden="1">#REF!</definedName>
    <definedName name="new" hidden="1">#REF!</definedName>
    <definedName name="nfoajañañldlfdkfkfgkfggjgjgj" localSheetId="49" hidden="1">{"PAGOS DOLARES",#N/A,FALSE,"informes"}</definedName>
    <definedName name="nfoajañañldlfdkfkfgkfggjgjgj" localSheetId="50" hidden="1">{"PAGOS DOLARES",#N/A,FALSE,"informes"}</definedName>
    <definedName name="nfoajañañldlfdkfkfgkfggjgjgj" localSheetId="51" hidden="1">{"PAGOS DOLARES",#N/A,FALSE,"informes"}</definedName>
    <definedName name="nfoajañañldlfdkfkfgkfggjgjgj" localSheetId="52" hidden="1">{"PAGOS DOLARES",#N/A,FALSE,"informes"}</definedName>
    <definedName name="nfoajañañldlfdkfkfgkfggjgjgj" localSheetId="53" hidden="1">{"PAGOS DOLARES",#N/A,FALSE,"informes"}</definedName>
    <definedName name="nfoajañañldlfdkfkfgkfggjgjgj" localSheetId="54" hidden="1">{"PAGOS DOLARES",#N/A,FALSE,"informes"}</definedName>
    <definedName name="nfoajañañldlfdkfkfgkfggjgjgj" localSheetId="56" hidden="1">{"PAGOS DOLARES",#N/A,FALSE,"informes"}</definedName>
    <definedName name="nfoajañañldlfdkfkfgkfggjgjgj" localSheetId="72" hidden="1">{"PAGOS DOLARES",#N/A,FALSE,"informes"}</definedName>
    <definedName name="nfoajañañldlfdkfkfgkfggjgjgj" localSheetId="73" hidden="1">{"PAGOS DOLARES",#N/A,FALSE,"informes"}</definedName>
    <definedName name="nfoajañañldlfdkfkfgkfggjgjgj" localSheetId="74" hidden="1">{"PAGOS DOLARES",#N/A,FALSE,"informes"}</definedName>
    <definedName name="nfoajañañldlfdkfkfgkfggjgjgj" localSheetId="75" hidden="1">{"PAGOS DOLARES",#N/A,FALSE,"informes"}</definedName>
    <definedName name="nfoajañañldlfdkfkfgkfggjgjgj" localSheetId="76" hidden="1">{"PAGOS DOLARES",#N/A,FALSE,"informes"}</definedName>
    <definedName name="nfoajañañldlfdkfkfgkfggjgjgj" localSheetId="78" hidden="1">{"PAGOS DOLARES",#N/A,FALSE,"informes"}</definedName>
    <definedName name="nfoajañañldlfdkfkfgkfggjgjgj" localSheetId="31" hidden="1">{"PAGOS DOLARES",#N/A,FALSE,"informes"}</definedName>
    <definedName name="nfoajañañldlfdkfkfgkfggjgjgj" localSheetId="8" hidden="1">{"PAGOS DOLARES",#N/A,FALSE,"informes"}</definedName>
    <definedName name="nfoajañañldlfdkfkfgkfggjgjgj" localSheetId="25" hidden="1">{"PAGOS DOLARES",#N/A,FALSE,"informes"}</definedName>
    <definedName name="nfoajañañldlfdkfkfgkfggjgjgj" localSheetId="27" hidden="1">{"PAGOS DOLARES",#N/A,FALSE,"informes"}</definedName>
    <definedName name="nfoajañañldlfdkfkfgkfggjgjgj" localSheetId="29" hidden="1">{"PAGOS DOLARES",#N/A,FALSE,"informes"}</definedName>
    <definedName name="nfoajañañldlfdkfkfgkfggjgjgj" localSheetId="40" hidden="1">{"PAGOS DOLARES",#N/A,FALSE,"informes"}</definedName>
    <definedName name="nfoajañañldlfdkfkfgkfggjgjgj" localSheetId="82" hidden="1">{"PAGOS DOLARES",#N/A,FALSE,"informes"}</definedName>
    <definedName name="nfoajañañldlfdkfkfgkfggjgjgj" localSheetId="30" hidden="1">{"PAGOS DOLARES",#N/A,FALSE,"informes"}</definedName>
    <definedName name="nfoajañañldlfdkfkfgkfggjgjgj" localSheetId="32" hidden="1">{"PAGOS DOLARES",#N/A,FALSE,"informes"}</definedName>
    <definedName name="nfoajañañldlfdkfkfgkfggjgjgj" localSheetId="33" hidden="1">{"PAGOS DOLARES",#N/A,FALSE,"informes"}</definedName>
    <definedName name="nfoajañañldlfdkfkfgkfggjgjgj" localSheetId="26" hidden="1">{"PAGOS DOLARES",#N/A,FALSE,"informes"}</definedName>
    <definedName name="nfoajañañldlfdkfkfgkfggjgjgj" localSheetId="28" hidden="1">{"PAGOS DOLARES",#N/A,FALSE,"informes"}</definedName>
    <definedName name="nfoajañañldlfdkfkfgkfggjgjgj" localSheetId="41" hidden="1">{"PAGOS DOLARES",#N/A,FALSE,"informes"}</definedName>
    <definedName name="nfoajañañldlfdkfkfgkfggjgjgj" hidden="1">{"PAGOS DOLARES",#N/A,FALSE,"informes"}</definedName>
    <definedName name="NGDP" localSheetId="41">#REF!</definedName>
    <definedName name="NGDP">#REF!</definedName>
    <definedName name="nivcar" localSheetId="40">#REF!</definedName>
    <definedName name="nivcar" localSheetId="82">#REF!</definedName>
    <definedName name="nivcar" localSheetId="41">#REF!</definedName>
    <definedName name="nivcar">#REF!</definedName>
    <definedName name="nivel" localSheetId="168">#REF!</definedName>
    <definedName name="nivel" localSheetId="171">#REF!</definedName>
    <definedName name="nivel" localSheetId="40">#REF!</definedName>
    <definedName name="nivel" localSheetId="82">#REF!</definedName>
    <definedName name="nivel" localSheetId="41">#REF!</definedName>
    <definedName name="nivel">#REF!</definedName>
    <definedName name="njzetzektryk" localSheetId="49" hidden="1">{"PAGOS DOLARES",#N/A,FALSE,"informes"}</definedName>
    <definedName name="njzetzektryk" localSheetId="50" hidden="1">{"PAGOS DOLARES",#N/A,FALSE,"informes"}</definedName>
    <definedName name="njzetzektryk" localSheetId="51" hidden="1">{"PAGOS DOLARES",#N/A,FALSE,"informes"}</definedName>
    <definedName name="njzetzektryk" localSheetId="52" hidden="1">{"PAGOS DOLARES",#N/A,FALSE,"informes"}</definedName>
    <definedName name="njzetzektryk" localSheetId="53" hidden="1">{"PAGOS DOLARES",#N/A,FALSE,"informes"}</definedName>
    <definedName name="njzetzektryk" localSheetId="54" hidden="1">{"PAGOS DOLARES",#N/A,FALSE,"informes"}</definedName>
    <definedName name="njzetzektryk" localSheetId="56" hidden="1">{"PAGOS DOLARES",#N/A,FALSE,"informes"}</definedName>
    <definedName name="njzetzektryk" localSheetId="72" hidden="1">{"PAGOS DOLARES",#N/A,FALSE,"informes"}</definedName>
    <definedName name="njzetzektryk" localSheetId="73" hidden="1">{"PAGOS DOLARES",#N/A,FALSE,"informes"}</definedName>
    <definedName name="njzetzektryk" localSheetId="74" hidden="1">{"PAGOS DOLARES",#N/A,FALSE,"informes"}</definedName>
    <definedName name="njzetzektryk" localSheetId="75" hidden="1">{"PAGOS DOLARES",#N/A,FALSE,"informes"}</definedName>
    <definedName name="njzetzektryk" localSheetId="76" hidden="1">{"PAGOS DOLARES",#N/A,FALSE,"informes"}</definedName>
    <definedName name="njzetzektryk" localSheetId="78" hidden="1">{"PAGOS DOLARES",#N/A,FALSE,"informes"}</definedName>
    <definedName name="njzetzektryk" localSheetId="31" hidden="1">{"PAGOS DOLARES",#N/A,FALSE,"informes"}</definedName>
    <definedName name="njzetzektryk" localSheetId="8" hidden="1">{"PAGOS DOLARES",#N/A,FALSE,"informes"}</definedName>
    <definedName name="njzetzektryk" localSheetId="25" hidden="1">{"PAGOS DOLARES",#N/A,FALSE,"informes"}</definedName>
    <definedName name="njzetzektryk" localSheetId="27" hidden="1">{"PAGOS DOLARES",#N/A,FALSE,"informes"}</definedName>
    <definedName name="njzetzektryk" localSheetId="29" hidden="1">{"PAGOS DOLARES",#N/A,FALSE,"informes"}</definedName>
    <definedName name="njzetzektryk" localSheetId="40" hidden="1">{"PAGOS DOLARES",#N/A,FALSE,"informes"}</definedName>
    <definedName name="njzetzektryk" localSheetId="82" hidden="1">{"PAGOS DOLARES",#N/A,FALSE,"informes"}</definedName>
    <definedName name="njzetzektryk" localSheetId="30" hidden="1">{"PAGOS DOLARES",#N/A,FALSE,"informes"}</definedName>
    <definedName name="njzetzektryk" localSheetId="32" hidden="1">{"PAGOS DOLARES",#N/A,FALSE,"informes"}</definedName>
    <definedName name="njzetzektryk" localSheetId="33" hidden="1">{"PAGOS DOLARES",#N/A,FALSE,"informes"}</definedName>
    <definedName name="njzetzektryk" localSheetId="26" hidden="1">{"PAGOS DOLARES",#N/A,FALSE,"informes"}</definedName>
    <definedName name="njzetzektryk" localSheetId="28" hidden="1">{"PAGOS DOLARES",#N/A,FALSE,"informes"}</definedName>
    <definedName name="njzetzektryk" localSheetId="41" hidden="1">{"PAGOS DOLARES",#N/A,FALSE,"informes"}</definedName>
    <definedName name="njzetzektryk" hidden="1">{"PAGOS DOLARES",#N/A,FALSE,"informes"}</definedName>
    <definedName name="nklfrtmhosdgmlfgpnjrmsnmlrmn" localSheetId="49" hidden="1">{#N/A,#N/A,FALSE,"informes"}</definedName>
    <definedName name="nklfrtmhosdgmlfgpnjrmsnmlrmn" localSheetId="50" hidden="1">{#N/A,#N/A,FALSE,"informes"}</definedName>
    <definedName name="nklfrtmhosdgmlfgpnjrmsnmlrmn" localSheetId="51" hidden="1">{#N/A,#N/A,FALSE,"informes"}</definedName>
    <definedName name="nklfrtmhosdgmlfgpnjrmsnmlrmn" localSheetId="52" hidden="1">{#N/A,#N/A,FALSE,"informes"}</definedName>
    <definedName name="nklfrtmhosdgmlfgpnjrmsnmlrmn" localSheetId="53" hidden="1">{#N/A,#N/A,FALSE,"informes"}</definedName>
    <definedName name="nklfrtmhosdgmlfgpnjrmsnmlrmn" localSheetId="54" hidden="1">{#N/A,#N/A,FALSE,"informes"}</definedName>
    <definedName name="nklfrtmhosdgmlfgpnjrmsnmlrmn" localSheetId="56" hidden="1">{#N/A,#N/A,FALSE,"informes"}</definedName>
    <definedName name="nklfrtmhosdgmlfgpnjrmsnmlrmn" localSheetId="72" hidden="1">{#N/A,#N/A,FALSE,"informes"}</definedName>
    <definedName name="nklfrtmhosdgmlfgpnjrmsnmlrmn" localSheetId="73" hidden="1">{#N/A,#N/A,FALSE,"informes"}</definedName>
    <definedName name="nklfrtmhosdgmlfgpnjrmsnmlrmn" localSheetId="74" hidden="1">{#N/A,#N/A,FALSE,"informes"}</definedName>
    <definedName name="nklfrtmhosdgmlfgpnjrmsnmlrmn" localSheetId="75" hidden="1">{#N/A,#N/A,FALSE,"informes"}</definedName>
    <definedName name="nklfrtmhosdgmlfgpnjrmsnmlrmn" localSheetId="76" hidden="1">{#N/A,#N/A,FALSE,"informes"}</definedName>
    <definedName name="nklfrtmhosdgmlfgpnjrmsnmlrmn" localSheetId="78" hidden="1">{#N/A,#N/A,FALSE,"informes"}</definedName>
    <definedName name="nklfrtmhosdgmlfgpnjrmsnmlrmn" localSheetId="31" hidden="1">{#N/A,#N/A,FALSE,"informes"}</definedName>
    <definedName name="nklfrtmhosdgmlfgpnjrmsnmlrmn" localSheetId="8" hidden="1">{#N/A,#N/A,FALSE,"informes"}</definedName>
    <definedName name="nklfrtmhosdgmlfgpnjrmsnmlrmn" localSheetId="25" hidden="1">{#N/A,#N/A,FALSE,"informes"}</definedName>
    <definedName name="nklfrtmhosdgmlfgpnjrmsnmlrmn" localSheetId="27" hidden="1">{#N/A,#N/A,FALSE,"informes"}</definedName>
    <definedName name="nklfrtmhosdgmlfgpnjrmsnmlrmn" localSheetId="29" hidden="1">{#N/A,#N/A,FALSE,"informes"}</definedName>
    <definedName name="nklfrtmhosdgmlfgpnjrmsnmlrmn" localSheetId="40" hidden="1">{#N/A,#N/A,FALSE,"informes"}</definedName>
    <definedName name="nklfrtmhosdgmlfgpnjrmsnmlrmn" localSheetId="82" hidden="1">{#N/A,#N/A,FALSE,"informes"}</definedName>
    <definedName name="nklfrtmhosdgmlfgpnjrmsnmlrmn" localSheetId="30" hidden="1">{#N/A,#N/A,FALSE,"informes"}</definedName>
    <definedName name="nklfrtmhosdgmlfgpnjrmsnmlrmn" localSheetId="32" hidden="1">{#N/A,#N/A,FALSE,"informes"}</definedName>
    <definedName name="nklfrtmhosdgmlfgpnjrmsnmlrmn" localSheetId="33" hidden="1">{#N/A,#N/A,FALSE,"informes"}</definedName>
    <definedName name="nklfrtmhosdgmlfgpnjrmsnmlrmn" localSheetId="26" hidden="1">{#N/A,#N/A,FALSE,"informes"}</definedName>
    <definedName name="nklfrtmhosdgmlfgpnjrmsnmlrmn" localSheetId="28" hidden="1">{#N/A,#N/A,FALSE,"informes"}</definedName>
    <definedName name="nklfrtmhosdgmlfgpnjrmsnmlrmn" localSheetId="41" hidden="1">{#N/A,#N/A,FALSE,"informes"}</definedName>
    <definedName name="nklfrtmhosdgmlfgpnjrmsnmlrmn" hidden="1">{#N/A,#N/A,FALSE,"informes"}</definedName>
    <definedName name="NLG" localSheetId="40">#REF!</definedName>
    <definedName name="NLG" localSheetId="41">#REF!</definedName>
    <definedName name="NLG">#REF!</definedName>
    <definedName name="nmklmeaknkgñlnkkgnmplrsñmjg" localSheetId="49" hidden="1">{#N/A,#N/A,FALSE,"informes"}</definedName>
    <definedName name="nmklmeaknkgñlnkkgnmplrsñmjg" localSheetId="50" hidden="1">{#N/A,#N/A,FALSE,"informes"}</definedName>
    <definedName name="nmklmeaknkgñlnkkgnmplrsñmjg" localSheetId="51" hidden="1">{#N/A,#N/A,FALSE,"informes"}</definedName>
    <definedName name="nmklmeaknkgñlnkkgnmplrsñmjg" localSheetId="52" hidden="1">{#N/A,#N/A,FALSE,"informes"}</definedName>
    <definedName name="nmklmeaknkgñlnkkgnmplrsñmjg" localSheetId="53" hidden="1">{#N/A,#N/A,FALSE,"informes"}</definedName>
    <definedName name="nmklmeaknkgñlnkkgnmplrsñmjg" localSheetId="54" hidden="1">{#N/A,#N/A,FALSE,"informes"}</definedName>
    <definedName name="nmklmeaknkgñlnkkgnmplrsñmjg" localSheetId="56" hidden="1">{#N/A,#N/A,FALSE,"informes"}</definedName>
    <definedName name="nmklmeaknkgñlnkkgnmplrsñmjg" localSheetId="72" hidden="1">{#N/A,#N/A,FALSE,"informes"}</definedName>
    <definedName name="nmklmeaknkgñlnkkgnmplrsñmjg" localSheetId="73" hidden="1">{#N/A,#N/A,FALSE,"informes"}</definedName>
    <definedName name="nmklmeaknkgñlnkkgnmplrsñmjg" localSheetId="74" hidden="1">{#N/A,#N/A,FALSE,"informes"}</definedName>
    <definedName name="nmklmeaknkgñlnkkgnmplrsñmjg" localSheetId="75" hidden="1">{#N/A,#N/A,FALSE,"informes"}</definedName>
    <definedName name="nmklmeaknkgñlnkkgnmplrsñmjg" localSheetId="76" hidden="1">{#N/A,#N/A,FALSE,"informes"}</definedName>
    <definedName name="nmklmeaknkgñlnkkgnmplrsñmjg" localSheetId="78" hidden="1">{#N/A,#N/A,FALSE,"informes"}</definedName>
    <definedName name="nmklmeaknkgñlnkkgnmplrsñmjg" localSheetId="31" hidden="1">{#N/A,#N/A,FALSE,"informes"}</definedName>
    <definedName name="nmklmeaknkgñlnkkgnmplrsñmjg" localSheetId="8" hidden="1">{#N/A,#N/A,FALSE,"informes"}</definedName>
    <definedName name="nmklmeaknkgñlnkkgnmplrsñmjg" localSheetId="25" hidden="1">{#N/A,#N/A,FALSE,"informes"}</definedName>
    <definedName name="nmklmeaknkgñlnkkgnmplrsñmjg" localSheetId="27" hidden="1">{#N/A,#N/A,FALSE,"informes"}</definedName>
    <definedName name="nmklmeaknkgñlnkkgnmplrsñmjg" localSheetId="29" hidden="1">{#N/A,#N/A,FALSE,"informes"}</definedName>
    <definedName name="nmklmeaknkgñlnkkgnmplrsñmjg" localSheetId="40" hidden="1">{#N/A,#N/A,FALSE,"informes"}</definedName>
    <definedName name="nmklmeaknkgñlnkkgnmplrsñmjg" localSheetId="82" hidden="1">{#N/A,#N/A,FALSE,"informes"}</definedName>
    <definedName name="nmklmeaknkgñlnkkgnmplrsñmjg" localSheetId="30" hidden="1">{#N/A,#N/A,FALSE,"informes"}</definedName>
    <definedName name="nmklmeaknkgñlnkkgnmplrsñmjg" localSheetId="32" hidden="1">{#N/A,#N/A,FALSE,"informes"}</definedName>
    <definedName name="nmklmeaknkgñlnkkgnmplrsñmjg" localSheetId="33" hidden="1">{#N/A,#N/A,FALSE,"informes"}</definedName>
    <definedName name="nmklmeaknkgñlnkkgnmplrsñmjg" localSheetId="26" hidden="1">{#N/A,#N/A,FALSE,"informes"}</definedName>
    <definedName name="nmklmeaknkgñlnkkgnmplrsñmjg" localSheetId="28" hidden="1">{#N/A,#N/A,FALSE,"informes"}</definedName>
    <definedName name="nmklmeaknkgñlnkkgnmplrsñmjg" localSheetId="41" hidden="1">{#N/A,#N/A,FALSE,"informes"}</definedName>
    <definedName name="nmklmeaknkgñlnkkgnmplrsñmjg" hidden="1">{#N/A,#N/A,FALSE,"informes"}</definedName>
    <definedName name="nmltmylnmapemhammonkha" localSheetId="49" hidden="1">{"PAGOS DOLARES",#N/A,FALSE,"informes"}</definedName>
    <definedName name="nmltmylnmapemhammonkha" localSheetId="50" hidden="1">{"PAGOS DOLARES",#N/A,FALSE,"informes"}</definedName>
    <definedName name="nmltmylnmapemhammonkha" localSheetId="51" hidden="1">{"PAGOS DOLARES",#N/A,FALSE,"informes"}</definedName>
    <definedName name="nmltmylnmapemhammonkha" localSheetId="52" hidden="1">{"PAGOS DOLARES",#N/A,FALSE,"informes"}</definedName>
    <definedName name="nmltmylnmapemhammonkha" localSheetId="53" hidden="1">{"PAGOS DOLARES",#N/A,FALSE,"informes"}</definedName>
    <definedName name="nmltmylnmapemhammonkha" localSheetId="54" hidden="1">{"PAGOS DOLARES",#N/A,FALSE,"informes"}</definedName>
    <definedName name="nmltmylnmapemhammonkha" localSheetId="56" hidden="1">{"PAGOS DOLARES",#N/A,FALSE,"informes"}</definedName>
    <definedName name="nmltmylnmapemhammonkha" localSheetId="72" hidden="1">{"PAGOS DOLARES",#N/A,FALSE,"informes"}</definedName>
    <definedName name="nmltmylnmapemhammonkha" localSheetId="73" hidden="1">{"PAGOS DOLARES",#N/A,FALSE,"informes"}</definedName>
    <definedName name="nmltmylnmapemhammonkha" localSheetId="74" hidden="1">{"PAGOS DOLARES",#N/A,FALSE,"informes"}</definedName>
    <definedName name="nmltmylnmapemhammonkha" localSheetId="75" hidden="1">{"PAGOS DOLARES",#N/A,FALSE,"informes"}</definedName>
    <definedName name="nmltmylnmapemhammonkha" localSheetId="76" hidden="1">{"PAGOS DOLARES",#N/A,FALSE,"informes"}</definedName>
    <definedName name="nmltmylnmapemhammonkha" localSheetId="78" hidden="1">{"PAGOS DOLARES",#N/A,FALSE,"informes"}</definedName>
    <definedName name="nmltmylnmapemhammonkha" localSheetId="31" hidden="1">{"PAGOS DOLARES",#N/A,FALSE,"informes"}</definedName>
    <definedName name="nmltmylnmapemhammonkha" localSheetId="8" hidden="1">{"PAGOS DOLARES",#N/A,FALSE,"informes"}</definedName>
    <definedName name="nmltmylnmapemhammonkha" localSheetId="25" hidden="1">{"PAGOS DOLARES",#N/A,FALSE,"informes"}</definedName>
    <definedName name="nmltmylnmapemhammonkha" localSheetId="27" hidden="1">{"PAGOS DOLARES",#N/A,FALSE,"informes"}</definedName>
    <definedName name="nmltmylnmapemhammonkha" localSheetId="29" hidden="1">{"PAGOS DOLARES",#N/A,FALSE,"informes"}</definedName>
    <definedName name="nmltmylnmapemhammonkha" localSheetId="40" hidden="1">{"PAGOS DOLARES",#N/A,FALSE,"informes"}</definedName>
    <definedName name="nmltmylnmapemhammonkha" localSheetId="82" hidden="1">{"PAGOS DOLARES",#N/A,FALSE,"informes"}</definedName>
    <definedName name="nmltmylnmapemhammonkha" localSheetId="30" hidden="1">{"PAGOS DOLARES",#N/A,FALSE,"informes"}</definedName>
    <definedName name="nmltmylnmapemhammonkha" localSheetId="32" hidden="1">{"PAGOS DOLARES",#N/A,FALSE,"informes"}</definedName>
    <definedName name="nmltmylnmapemhammonkha" localSheetId="33" hidden="1">{"PAGOS DOLARES",#N/A,FALSE,"informes"}</definedName>
    <definedName name="nmltmylnmapemhammonkha" localSheetId="26" hidden="1">{"PAGOS DOLARES",#N/A,FALSE,"informes"}</definedName>
    <definedName name="nmltmylnmapemhammonkha" localSheetId="28" hidden="1">{"PAGOS DOLARES",#N/A,FALSE,"informes"}</definedName>
    <definedName name="nmltmylnmapemhammonkha" localSheetId="41" hidden="1">{"PAGOS DOLARES",#N/A,FALSE,"informes"}</definedName>
    <definedName name="nmltmylnmapemhammonkha" hidden="1">{"PAGOS DOLARES",#N/A,FALSE,"informes"}</definedName>
    <definedName name="nnn" localSheetId="8" hidden="1">#REF!</definedName>
    <definedName name="nnn" hidden="1">#REF!</definedName>
    <definedName name="No" localSheetId="8">#REF!</definedName>
    <definedName name="No">#REF!</definedName>
    <definedName name="NOINCLUIDCRECIM" localSheetId="49">#REF!</definedName>
    <definedName name="NOINCLUIDCRECIM" localSheetId="51">#REF!</definedName>
    <definedName name="NOINCLUIDCRECIM" localSheetId="52">#REF!</definedName>
    <definedName name="NOINCLUIDCRECIM" localSheetId="53">#REF!</definedName>
    <definedName name="NOINCLUIDCRECIM" localSheetId="54">#REF!</definedName>
    <definedName name="NOINCLUIDCRECIM" localSheetId="56">#REF!</definedName>
    <definedName name="NOINCLUIDCRECIM" localSheetId="73">#REF!</definedName>
    <definedName name="NOINCLUIDCRECIM" localSheetId="74">#REF!</definedName>
    <definedName name="NOINCLUIDCRECIM" localSheetId="75">#REF!</definedName>
    <definedName name="NOINCLUIDCRECIM" localSheetId="76">#REF!</definedName>
    <definedName name="NOINCLUIDCRECIM" localSheetId="78">#REF!</definedName>
    <definedName name="NOINCLUIDCRECIM" localSheetId="168">#REF!</definedName>
    <definedName name="NOINCLUIDCRECIM" localSheetId="171">#REF!</definedName>
    <definedName name="NOINCLUIDCRECIM" localSheetId="40">#REF!</definedName>
    <definedName name="NOINCLUIDCRECIM" localSheetId="41">#REF!</definedName>
    <definedName name="NOINCLUIDCRECIM">#REF!</definedName>
    <definedName name="NOINCLUIPESOS" localSheetId="49">#REF!</definedName>
    <definedName name="NOINCLUIPESOS" localSheetId="51">#REF!</definedName>
    <definedName name="NOINCLUIPESOS" localSheetId="52">#REF!</definedName>
    <definedName name="NOINCLUIPESOS" localSheetId="53">#REF!</definedName>
    <definedName name="NOINCLUIPESOS" localSheetId="54">#REF!</definedName>
    <definedName name="NOINCLUIPESOS" localSheetId="56">#REF!</definedName>
    <definedName name="NOINCLUIPESOS" localSheetId="73">#REF!</definedName>
    <definedName name="NOINCLUIPESOS" localSheetId="74">#REF!</definedName>
    <definedName name="NOINCLUIPESOS" localSheetId="75">#REF!</definedName>
    <definedName name="NOINCLUIPESOS" localSheetId="76">#REF!</definedName>
    <definedName name="NOINCLUIPESOS" localSheetId="78">#REF!</definedName>
    <definedName name="NOINCLUIPESOS" localSheetId="168">#REF!</definedName>
    <definedName name="NOINCLUIPESOS" localSheetId="171">#REF!</definedName>
    <definedName name="NOINCLUIPESOS" localSheetId="40">#REF!</definedName>
    <definedName name="NOINCLUIPESOS" localSheetId="41">#REF!</definedName>
    <definedName name="NOINCLUIPESOS">#REF!</definedName>
    <definedName name="NOK" localSheetId="40">#REF!</definedName>
    <definedName name="NOK" localSheetId="41">#REF!</definedName>
    <definedName name="NOK">#REF!</definedName>
    <definedName name="Nombre" localSheetId="41">#REF!</definedName>
    <definedName name="Nombre">#REF!</definedName>
    <definedName name="nomcar" localSheetId="40">#REF!</definedName>
    <definedName name="nomcar" localSheetId="41">#REF!</definedName>
    <definedName name="nomcar">#REF!</definedName>
    <definedName name="NominalCP" localSheetId="40">#REF!</definedName>
    <definedName name="NominalCP" localSheetId="41">#REF!</definedName>
    <definedName name="NominalCP">#REF!</definedName>
    <definedName name="nomniv" localSheetId="168">#REF!</definedName>
    <definedName name="nomniv" localSheetId="171">#REF!</definedName>
    <definedName name="nomniv" localSheetId="31">#REF!</definedName>
    <definedName name="nomniv" localSheetId="25">#REF!</definedName>
    <definedName name="nomniv" localSheetId="27">#REF!</definedName>
    <definedName name="nomniv" localSheetId="29">#REF!</definedName>
    <definedName name="nomniv" localSheetId="40">#REF!</definedName>
    <definedName name="nomniv" localSheetId="82">#REF!</definedName>
    <definedName name="nomniv" localSheetId="30">#REF!</definedName>
    <definedName name="nomniv" localSheetId="32">#REF!</definedName>
    <definedName name="nomniv" localSheetId="33">#REF!</definedName>
    <definedName name="nomniv" localSheetId="26">#REF!</definedName>
    <definedName name="nomniv" localSheetId="28">#REF!</definedName>
    <definedName name="nomniv" localSheetId="41">#REF!</definedName>
    <definedName name="nomniv">#REF!</definedName>
    <definedName name="noñkrmjeamnmtlnmkbvnsr" localSheetId="49" hidden="1">{#N/A,#N/A,FALSE,"informes"}</definedName>
    <definedName name="noñkrmjeamnmtlnmkbvnsr" localSheetId="50" hidden="1">{#N/A,#N/A,FALSE,"informes"}</definedName>
    <definedName name="noñkrmjeamnmtlnmkbvnsr" localSheetId="51" hidden="1">{#N/A,#N/A,FALSE,"informes"}</definedName>
    <definedName name="noñkrmjeamnmtlnmkbvnsr" localSheetId="52" hidden="1">{#N/A,#N/A,FALSE,"informes"}</definedName>
    <definedName name="noñkrmjeamnmtlnmkbvnsr" localSheetId="53" hidden="1">{#N/A,#N/A,FALSE,"informes"}</definedName>
    <definedName name="noñkrmjeamnmtlnmkbvnsr" localSheetId="54" hidden="1">{#N/A,#N/A,FALSE,"informes"}</definedName>
    <definedName name="noñkrmjeamnmtlnmkbvnsr" localSheetId="56" hidden="1">{#N/A,#N/A,FALSE,"informes"}</definedName>
    <definedName name="noñkrmjeamnmtlnmkbvnsr" localSheetId="72" hidden="1">{#N/A,#N/A,FALSE,"informes"}</definedName>
    <definedName name="noñkrmjeamnmtlnmkbvnsr" localSheetId="73" hidden="1">{#N/A,#N/A,FALSE,"informes"}</definedName>
    <definedName name="noñkrmjeamnmtlnmkbvnsr" localSheetId="74" hidden="1">{#N/A,#N/A,FALSE,"informes"}</definedName>
    <definedName name="noñkrmjeamnmtlnmkbvnsr" localSheetId="75" hidden="1">{#N/A,#N/A,FALSE,"informes"}</definedName>
    <definedName name="noñkrmjeamnmtlnmkbvnsr" localSheetId="76" hidden="1">{#N/A,#N/A,FALSE,"informes"}</definedName>
    <definedName name="noñkrmjeamnmtlnmkbvnsr" localSheetId="78" hidden="1">{#N/A,#N/A,FALSE,"informes"}</definedName>
    <definedName name="noñkrmjeamnmtlnmkbvnsr" localSheetId="31" hidden="1">{#N/A,#N/A,FALSE,"informes"}</definedName>
    <definedName name="noñkrmjeamnmtlnmkbvnsr" localSheetId="8" hidden="1">{#N/A,#N/A,FALSE,"informes"}</definedName>
    <definedName name="noñkrmjeamnmtlnmkbvnsr" localSheetId="25" hidden="1">{#N/A,#N/A,FALSE,"informes"}</definedName>
    <definedName name="noñkrmjeamnmtlnmkbvnsr" localSheetId="27" hidden="1">{#N/A,#N/A,FALSE,"informes"}</definedName>
    <definedName name="noñkrmjeamnmtlnmkbvnsr" localSheetId="29" hidden="1">{#N/A,#N/A,FALSE,"informes"}</definedName>
    <definedName name="noñkrmjeamnmtlnmkbvnsr" localSheetId="40" hidden="1">{#N/A,#N/A,FALSE,"informes"}</definedName>
    <definedName name="noñkrmjeamnmtlnmkbvnsr" localSheetId="82" hidden="1">{#N/A,#N/A,FALSE,"informes"}</definedName>
    <definedName name="noñkrmjeamnmtlnmkbvnsr" localSheetId="30" hidden="1">{#N/A,#N/A,FALSE,"informes"}</definedName>
    <definedName name="noñkrmjeamnmtlnmkbvnsr" localSheetId="32" hidden="1">{#N/A,#N/A,FALSE,"informes"}</definedName>
    <definedName name="noñkrmjeamnmtlnmkbvnsr" localSheetId="33" hidden="1">{#N/A,#N/A,FALSE,"informes"}</definedName>
    <definedName name="noñkrmjeamnmtlnmkbvnsr" localSheetId="26" hidden="1">{#N/A,#N/A,FALSE,"informes"}</definedName>
    <definedName name="noñkrmjeamnmtlnmkbvnsr" localSheetId="28" hidden="1">{#N/A,#N/A,FALSE,"informes"}</definedName>
    <definedName name="noñkrmjeamnmtlnmkbvnsr" localSheetId="41" hidden="1">{#N/A,#N/A,FALSE,"informes"}</definedName>
    <definedName name="noñkrmjeamnmtlnmkbvnsr" hidden="1">{#N/A,#N/A,FALSE,"informes"}</definedName>
    <definedName name="NOS" localSheetId="31" hidden="1">{"INGRESOS DOLARES",#N/A,FALSE,"informes"}</definedName>
    <definedName name="NOS" localSheetId="8" hidden="1">{"INGRESOS DOLARES",#N/A,FALSE,"informes"}</definedName>
    <definedName name="NOS" localSheetId="25" hidden="1">{"INGRESOS DOLARES",#N/A,FALSE,"informes"}</definedName>
    <definedName name="NOS" localSheetId="27" hidden="1">{"INGRESOS DOLARES",#N/A,FALSE,"informes"}</definedName>
    <definedName name="NOS" localSheetId="29" hidden="1">{"INGRESOS DOLARES",#N/A,FALSE,"informes"}</definedName>
    <definedName name="NOS" localSheetId="40" hidden="1">{"INGRESOS DOLARES",#N/A,FALSE,"informes"}</definedName>
    <definedName name="NOS" localSheetId="82" hidden="1">{"INGRESOS DOLARES",#N/A,FALSE,"informes"}</definedName>
    <definedName name="NOS" localSheetId="30" hidden="1">{"INGRESOS DOLARES",#N/A,FALSE,"informes"}</definedName>
    <definedName name="NOS" localSheetId="32" hidden="1">{"INGRESOS DOLARES",#N/A,FALSE,"informes"}</definedName>
    <definedName name="NOS" localSheetId="33" hidden="1">{"INGRESOS DOLARES",#N/A,FALSE,"informes"}</definedName>
    <definedName name="NOS" localSheetId="26" hidden="1">{"INGRESOS DOLARES",#N/A,FALSE,"informes"}</definedName>
    <definedName name="NOS" localSheetId="28" hidden="1">{"INGRESOS DOLARES",#N/A,FALSE,"informes"}</definedName>
    <definedName name="NOS" localSheetId="41" hidden="1">{"INGRESOS DOLARES",#N/A,FALSE,"informes"}</definedName>
    <definedName name="NOS" hidden="1">{"INGRESOS DOLARES",#N/A,FALSE,"informes"}</definedName>
    <definedName name="Nov" localSheetId="49">#REF!</definedName>
    <definedName name="Nov" localSheetId="170">#REF!</definedName>
    <definedName name="Nov" localSheetId="171">#REF!</definedName>
    <definedName name="NOV" localSheetId="31">#REF!</definedName>
    <definedName name="NOV" localSheetId="25">#REF!</definedName>
    <definedName name="NOV" localSheetId="27">#REF!</definedName>
    <definedName name="NOV" localSheetId="29">#REF!</definedName>
    <definedName name="NOV" localSheetId="40">#REF!</definedName>
    <definedName name="NOV" localSheetId="30">#REF!</definedName>
    <definedName name="NOV" localSheetId="32">#REF!</definedName>
    <definedName name="NOV" localSheetId="33">#REF!</definedName>
    <definedName name="NOV" localSheetId="26">#REF!</definedName>
    <definedName name="NOV" localSheetId="28">#REF!</definedName>
    <definedName name="Nov" localSheetId="41">#REF!</definedName>
    <definedName name="NOV">#REF!</definedName>
    <definedName name="NOV._89" localSheetId="31">#REF!</definedName>
    <definedName name="NOV._89" localSheetId="25">#REF!</definedName>
    <definedName name="NOV._89" localSheetId="27">#REF!</definedName>
    <definedName name="NOV._89" localSheetId="29">#REF!</definedName>
    <definedName name="NOV._89" localSheetId="40">#REF!</definedName>
    <definedName name="NOV._89" localSheetId="82">#REF!</definedName>
    <definedName name="NOV._89" localSheetId="30">#REF!</definedName>
    <definedName name="NOV._89" localSheetId="32">#REF!</definedName>
    <definedName name="NOV._89" localSheetId="33">#REF!</definedName>
    <definedName name="NOV._89" localSheetId="26">#REF!</definedName>
    <definedName name="NOV._89" localSheetId="28">#REF!</definedName>
    <definedName name="NOV._89" localSheetId="41">#REF!</definedName>
    <definedName name="NOV._89">#REF!</definedName>
    <definedName name="NOVDEUDAFLOTANTE" localSheetId="49">#REF!</definedName>
    <definedName name="NOVDEUDAFLOTANTE" localSheetId="51">#REF!</definedName>
    <definedName name="NOVDEUDAFLOTANTE" localSheetId="52">#REF!</definedName>
    <definedName name="NOVDEUDAFLOTANTE" localSheetId="53">#REF!</definedName>
    <definedName name="NOVDEUDAFLOTANTE" localSheetId="54">#REF!</definedName>
    <definedName name="NOVDEUDAFLOTANTE" localSheetId="56">#REF!</definedName>
    <definedName name="NOVDEUDAFLOTANTE" localSheetId="73">#REF!</definedName>
    <definedName name="NOVDEUDAFLOTANTE" localSheetId="74">#REF!</definedName>
    <definedName name="NOVDEUDAFLOTANTE" localSheetId="75">#REF!</definedName>
    <definedName name="NOVDEUDAFLOTANTE" localSheetId="76">#REF!</definedName>
    <definedName name="NOVDEUDAFLOTANTE" localSheetId="78">#REF!</definedName>
    <definedName name="NOVDEUDAFLOTANTE" localSheetId="168">#REF!</definedName>
    <definedName name="NOVDEUDAFLOTANTE" localSheetId="170">#REF!</definedName>
    <definedName name="NOVDEUDAFLOTANTE" localSheetId="171">#REF!</definedName>
    <definedName name="NOVDEUDAFLOTANTE" localSheetId="31">#REF!</definedName>
    <definedName name="NOVDEUDAFLOTANTE" localSheetId="25">#REF!</definedName>
    <definedName name="NOVDEUDAFLOTANTE" localSheetId="27">#REF!</definedName>
    <definedName name="NOVDEUDAFLOTANTE" localSheetId="29">#REF!</definedName>
    <definedName name="NOVDEUDAFLOTANTE" localSheetId="40">#REF!</definedName>
    <definedName name="NOVDEUDAFLOTANTE" localSheetId="82">#REF!</definedName>
    <definedName name="NOVDEUDAFLOTANTE" localSheetId="30">#REF!</definedName>
    <definedName name="NOVDEUDAFLOTANTE" localSheetId="32">#REF!</definedName>
    <definedName name="NOVDEUDAFLOTANTE" localSheetId="33">#REF!</definedName>
    <definedName name="NOVDEUDAFLOTANTE" localSheetId="26">#REF!</definedName>
    <definedName name="NOVDEUDAFLOTANTE" localSheetId="28">#REF!</definedName>
    <definedName name="NOVDEUDAFLOTANTE" localSheetId="41">#REF!</definedName>
    <definedName name="NOVDEUDAFLOTANTE">#REF!</definedName>
    <definedName name="NOVEDAD" localSheetId="31">#REF!</definedName>
    <definedName name="NOVEDAD" localSheetId="29">#REF!</definedName>
    <definedName name="NOVEDAD" localSheetId="30">#REF!</definedName>
    <definedName name="NOVEDAD" localSheetId="32">#REF!</definedName>
    <definedName name="NOVEDAD" localSheetId="33">#REF!</definedName>
    <definedName name="NOVEDAD">#REF!</definedName>
    <definedName name="novedad1" localSheetId="31">#REF!</definedName>
    <definedName name="novedad1" localSheetId="29">#REF!</definedName>
    <definedName name="novedad1" localSheetId="30">#REF!</definedName>
    <definedName name="novedad1" localSheetId="32">#REF!</definedName>
    <definedName name="novedad1" localSheetId="33">#REF!</definedName>
    <definedName name="novedad1">#REF!</definedName>
    <definedName name="NOVEDADES" localSheetId="31">#REF!</definedName>
    <definedName name="NOVEDADES" localSheetId="29">#REF!</definedName>
    <definedName name="NOVEDADES" localSheetId="30">#REF!</definedName>
    <definedName name="NOVEDADES" localSheetId="32">#REF!</definedName>
    <definedName name="NOVEDADES" localSheetId="33">#REF!</definedName>
    <definedName name="NOVEDADES">#REF!</definedName>
    <definedName name="NOVEVOLREZAGO" localSheetId="49">#REF!</definedName>
    <definedName name="NOVEVOLREZAGO" localSheetId="51">#REF!</definedName>
    <definedName name="NOVEVOLREZAGO" localSheetId="52">#REF!</definedName>
    <definedName name="NOVEVOLREZAGO" localSheetId="53">#REF!</definedName>
    <definedName name="NOVEVOLREZAGO" localSheetId="54">#REF!</definedName>
    <definedName name="NOVEVOLREZAGO" localSheetId="56">#REF!</definedName>
    <definedName name="NOVEVOLREZAGO" localSheetId="73">#REF!</definedName>
    <definedName name="NOVEVOLREZAGO" localSheetId="74">#REF!</definedName>
    <definedName name="NOVEVOLREZAGO" localSheetId="75">#REF!</definedName>
    <definedName name="NOVEVOLREZAGO" localSheetId="76">#REF!</definedName>
    <definedName name="NOVEVOLREZAGO" localSheetId="78">#REF!</definedName>
    <definedName name="NOVEVOLREZAGO" localSheetId="168">#REF!</definedName>
    <definedName name="NOVEVOLREZAGO" localSheetId="171">#REF!</definedName>
    <definedName name="NOVEVOLREZAGO" localSheetId="31">#REF!</definedName>
    <definedName name="NOVEVOLREZAGO" localSheetId="29">#REF!</definedName>
    <definedName name="NOVEVOLREZAGO" localSheetId="40">#REF!</definedName>
    <definedName name="NOVEVOLREZAGO" localSheetId="82">#REF!</definedName>
    <definedName name="NOVEVOLREZAGO" localSheetId="30">#REF!</definedName>
    <definedName name="NOVEVOLREZAGO" localSheetId="32">#REF!</definedName>
    <definedName name="NOVEVOLREZAGO" localSheetId="33">#REF!</definedName>
    <definedName name="NOVEVOLREZAGO" localSheetId="41">#REF!</definedName>
    <definedName name="NOVEVOLREZAGO">#REF!</definedName>
    <definedName name="Nro_inmuebles" localSheetId="41">#REF!</definedName>
    <definedName name="Nro_inmuebles">#REF!</definedName>
    <definedName name="Nro_oblig_recibidas_en_efectivo" localSheetId="41">#REF!</definedName>
    <definedName name="Nro_oblig_recibidas_en_efectivo">#REF!</definedName>
    <definedName name="nsfj" localSheetId="49" hidden="1">{"PAGOS DOLARES",#N/A,FALSE,"informes"}</definedName>
    <definedName name="nsfj" localSheetId="50" hidden="1">{"PAGOS DOLARES",#N/A,FALSE,"informes"}</definedName>
    <definedName name="nsfj" localSheetId="51" hidden="1">{"PAGOS DOLARES",#N/A,FALSE,"informes"}</definedName>
    <definedName name="nsfj" localSheetId="52" hidden="1">{"PAGOS DOLARES",#N/A,FALSE,"informes"}</definedName>
    <definedName name="nsfj" localSheetId="53" hidden="1">{"PAGOS DOLARES",#N/A,FALSE,"informes"}</definedName>
    <definedName name="nsfj" localSheetId="54" hidden="1">{"PAGOS DOLARES",#N/A,FALSE,"informes"}</definedName>
    <definedName name="nsfj" localSheetId="56" hidden="1">{"PAGOS DOLARES",#N/A,FALSE,"informes"}</definedName>
    <definedName name="nsfj" localSheetId="72" hidden="1">{"PAGOS DOLARES",#N/A,FALSE,"informes"}</definedName>
    <definedName name="nsfj" localSheetId="73" hidden="1">{"PAGOS DOLARES",#N/A,FALSE,"informes"}</definedName>
    <definedName name="nsfj" localSheetId="74" hidden="1">{"PAGOS DOLARES",#N/A,FALSE,"informes"}</definedName>
    <definedName name="nsfj" localSheetId="75" hidden="1">{"PAGOS DOLARES",#N/A,FALSE,"informes"}</definedName>
    <definedName name="nsfj" localSheetId="76" hidden="1">{"PAGOS DOLARES",#N/A,FALSE,"informes"}</definedName>
    <definedName name="nsfj" localSheetId="78" hidden="1">{"PAGOS DOLARES",#N/A,FALSE,"informes"}</definedName>
    <definedName name="nsfj" localSheetId="31" hidden="1">{"PAGOS DOLARES",#N/A,FALSE,"informes"}</definedName>
    <definedName name="nsfj" localSheetId="8" hidden="1">{"PAGOS DOLARES",#N/A,FALSE,"informes"}</definedName>
    <definedName name="nsfj" localSheetId="25" hidden="1">{"PAGOS DOLARES",#N/A,FALSE,"informes"}</definedName>
    <definedName name="nsfj" localSheetId="27" hidden="1">{"PAGOS DOLARES",#N/A,FALSE,"informes"}</definedName>
    <definedName name="nsfj" localSheetId="29" hidden="1">{"PAGOS DOLARES",#N/A,FALSE,"informes"}</definedName>
    <definedName name="nsfj" localSheetId="40" hidden="1">{"PAGOS DOLARES",#N/A,FALSE,"informes"}</definedName>
    <definedName name="nsfj" localSheetId="82" hidden="1">{"PAGOS DOLARES",#N/A,FALSE,"informes"}</definedName>
    <definedName name="nsfj" localSheetId="30" hidden="1">{"PAGOS DOLARES",#N/A,FALSE,"informes"}</definedName>
    <definedName name="nsfj" localSheetId="32" hidden="1">{"PAGOS DOLARES",#N/A,FALSE,"informes"}</definedName>
    <definedName name="nsfj" localSheetId="33" hidden="1">{"PAGOS DOLARES",#N/A,FALSE,"informes"}</definedName>
    <definedName name="nsfj" localSheetId="26" hidden="1">{"PAGOS DOLARES",#N/A,FALSE,"informes"}</definedName>
    <definedName name="nsfj" localSheetId="28" hidden="1">{"PAGOS DOLARES",#N/A,FALSE,"informes"}</definedName>
    <definedName name="nsfj" localSheetId="41" hidden="1">{"PAGOS DOLARES",#N/A,FALSE,"informes"}</definedName>
    <definedName name="nsfj" hidden="1">{"PAGOS DOLARES",#N/A,FALSE,"informes"}</definedName>
    <definedName name="NUB" localSheetId="31" hidden="1">{#N/A,#N/A,FALSE,"informes"}</definedName>
    <definedName name="NUB" localSheetId="8" hidden="1">{#N/A,#N/A,FALSE,"informes"}</definedName>
    <definedName name="NUB" localSheetId="25" hidden="1">{#N/A,#N/A,FALSE,"informes"}</definedName>
    <definedName name="NUB" localSheetId="27" hidden="1">{#N/A,#N/A,FALSE,"informes"}</definedName>
    <definedName name="NUB" localSheetId="29" hidden="1">{#N/A,#N/A,FALSE,"informes"}</definedName>
    <definedName name="NUB" localSheetId="40" hidden="1">{#N/A,#N/A,FALSE,"informes"}</definedName>
    <definedName name="NUB" localSheetId="82" hidden="1">{#N/A,#N/A,FALSE,"informes"}</definedName>
    <definedName name="NUB" localSheetId="30" hidden="1">{#N/A,#N/A,FALSE,"informes"}</definedName>
    <definedName name="NUB" localSheetId="32" hidden="1">{#N/A,#N/A,FALSE,"informes"}</definedName>
    <definedName name="NUB" localSheetId="33" hidden="1">{#N/A,#N/A,FALSE,"informes"}</definedName>
    <definedName name="NUB" localSheetId="26" hidden="1">{#N/A,#N/A,FALSE,"informes"}</definedName>
    <definedName name="NUB" localSheetId="28" hidden="1">{#N/A,#N/A,FALSE,"informes"}</definedName>
    <definedName name="NUB" localSheetId="41" hidden="1">{#N/A,#N/A,FALSE,"informes"}</definedName>
    <definedName name="NUB" hidden="1">{#N/A,#N/A,FALSE,"informes"}</definedName>
    <definedName name="Nuevo">#REF!</definedName>
    <definedName name="numperi" localSheetId="40">#REF!</definedName>
    <definedName name="numperi" localSheetId="41">#REF!</definedName>
    <definedName name="numperi">#REF!</definedName>
    <definedName name="nvh" localSheetId="8" hidden="1">{"'1999'!$A$1:$F$66"}</definedName>
    <definedName name="nvh" localSheetId="82" hidden="1">{"'1999'!$A$1:$F$66"}</definedName>
    <definedName name="nvh" localSheetId="41" hidden="1">{"'1999'!$A$1:$F$66"}</definedName>
    <definedName name="nvh" hidden="1">{"'1999'!$A$1:$F$66"}</definedName>
    <definedName name="ñ">#REF!</definedName>
    <definedName name="ÑÑ" localSheetId="49" hidden="1">{"INGRESOS DOLARES",#N/A,FALSE,"informes"}</definedName>
    <definedName name="ÑÑ" localSheetId="50" hidden="1">{"INGRESOS DOLARES",#N/A,FALSE,"informes"}</definedName>
    <definedName name="ÑÑ" localSheetId="51" hidden="1">{"INGRESOS DOLARES",#N/A,FALSE,"informes"}</definedName>
    <definedName name="ÑÑ" localSheetId="52" hidden="1">{"INGRESOS DOLARES",#N/A,FALSE,"informes"}</definedName>
    <definedName name="ÑÑ" localSheetId="53" hidden="1">{"INGRESOS DOLARES",#N/A,FALSE,"informes"}</definedName>
    <definedName name="ÑÑ" localSheetId="54" hidden="1">{"INGRESOS DOLARES",#N/A,FALSE,"informes"}</definedName>
    <definedName name="ÑÑ" localSheetId="56" hidden="1">{"INGRESOS DOLARES",#N/A,FALSE,"informes"}</definedName>
    <definedName name="ÑÑ" localSheetId="72" hidden="1">{"INGRESOS DOLARES",#N/A,FALSE,"informes"}</definedName>
    <definedName name="ÑÑ" localSheetId="73" hidden="1">{"INGRESOS DOLARES",#N/A,FALSE,"informes"}</definedName>
    <definedName name="ÑÑ" localSheetId="74" hidden="1">{"INGRESOS DOLARES",#N/A,FALSE,"informes"}</definedName>
    <definedName name="ÑÑ" localSheetId="75" hidden="1">{"INGRESOS DOLARES",#N/A,FALSE,"informes"}</definedName>
    <definedName name="ÑÑ" localSheetId="76" hidden="1">{"INGRESOS DOLARES",#N/A,FALSE,"informes"}</definedName>
    <definedName name="ÑÑ" localSheetId="78" hidden="1">{"INGRESOS DOLARES",#N/A,FALSE,"informes"}</definedName>
    <definedName name="ÑÑ" localSheetId="31" hidden="1">{"INGRESOS DOLARES",#N/A,FALSE,"informes"}</definedName>
    <definedName name="ÑÑ" localSheetId="8" hidden="1">{"INGRESOS DOLARES",#N/A,FALSE,"informes"}</definedName>
    <definedName name="ÑÑ" localSheetId="25" hidden="1">{"INGRESOS DOLARES",#N/A,FALSE,"informes"}</definedName>
    <definedName name="ÑÑ" localSheetId="27" hidden="1">{"INGRESOS DOLARES",#N/A,FALSE,"informes"}</definedName>
    <definedName name="ÑÑ" localSheetId="29" hidden="1">{"INGRESOS DOLARES",#N/A,FALSE,"informes"}</definedName>
    <definedName name="ÑÑ" localSheetId="40" hidden="1">{"INGRESOS DOLARES",#N/A,FALSE,"informes"}</definedName>
    <definedName name="ÑÑ" localSheetId="82" hidden="1">{"INGRESOS DOLARES",#N/A,FALSE,"informes"}</definedName>
    <definedName name="ÑÑ" localSheetId="30" hidden="1">{"INGRESOS DOLARES",#N/A,FALSE,"informes"}</definedName>
    <definedName name="ÑÑ" localSheetId="32" hidden="1">{"INGRESOS DOLARES",#N/A,FALSE,"informes"}</definedName>
    <definedName name="ÑÑ" localSheetId="33" hidden="1">{"INGRESOS DOLARES",#N/A,FALSE,"informes"}</definedName>
    <definedName name="ÑÑ" localSheetId="26" hidden="1">{"INGRESOS DOLARES",#N/A,FALSE,"informes"}</definedName>
    <definedName name="ÑÑ" localSheetId="28" hidden="1">{"INGRESOS DOLARES",#N/A,FALSE,"informes"}</definedName>
    <definedName name="ÑÑ" localSheetId="41" hidden="1">{"INGRESOS DOLARES",#N/A,FALSE,"informes"}</definedName>
    <definedName name="ÑÑ" hidden="1">{"INGRESOS DOLARES",#N/A,FALSE,"informes"}</definedName>
    <definedName name="ñññ" localSheetId="8" hidden="1">{"'1999'!$A$1:$F$66"}</definedName>
    <definedName name="ñññ" localSheetId="82" hidden="1">{"'1999'!$A$1:$F$66"}</definedName>
    <definedName name="ñññ" localSheetId="41" hidden="1">{"'1999'!$A$1:$F$66"}</definedName>
    <definedName name="ñññ" hidden="1">{"'1999'!$A$1:$F$66"}</definedName>
    <definedName name="OBJET" localSheetId="41">#REF!</definedName>
    <definedName name="OBJET">#REF!</definedName>
    <definedName name="Objetivo" localSheetId="41">#REF!</definedName>
    <definedName name="Objetivo">#REF!</definedName>
    <definedName name="objetivospnd" localSheetId="41">#REF!</definedName>
    <definedName name="objetivospnd">#REF!</definedName>
    <definedName name="ObjG_Proy" localSheetId="82">#REF!</definedName>
    <definedName name="ObjG_Proy" localSheetId="41">#REF!</definedName>
    <definedName name="ObjG_Proy">#REF!</definedName>
    <definedName name="Oct" localSheetId="49">#REF!</definedName>
    <definedName name="Oct" localSheetId="170">#REF!</definedName>
    <definedName name="Oct" localSheetId="171">#REF!</definedName>
    <definedName name="Oct" localSheetId="40">#REF!</definedName>
    <definedName name="Oct" localSheetId="41">#REF!</definedName>
    <definedName name="Oct">#REF!</definedName>
    <definedName name="OCT._89" localSheetId="31">#REF!</definedName>
    <definedName name="OCT._89" localSheetId="25">#REF!</definedName>
    <definedName name="OCT._89" localSheetId="27">#REF!</definedName>
    <definedName name="OCT._89" localSheetId="29">#REF!</definedName>
    <definedName name="OCT._89" localSheetId="40">#REF!</definedName>
    <definedName name="OCT._89" localSheetId="82">#REF!</definedName>
    <definedName name="OCT._89" localSheetId="30">#REF!</definedName>
    <definedName name="OCT._89" localSheetId="32">#REF!</definedName>
    <definedName name="OCT._89" localSheetId="33">#REF!</definedName>
    <definedName name="OCT._89" localSheetId="26">#REF!</definedName>
    <definedName name="OCT._89" localSheetId="28">#REF!</definedName>
    <definedName name="OCT._89" localSheetId="41">#REF!</definedName>
    <definedName name="OCT._89">#REF!</definedName>
    <definedName name="OE97B" localSheetId="49">#REF!</definedName>
    <definedName name="OE97B" localSheetId="51">#REF!</definedName>
    <definedName name="OE97B" localSheetId="52">#REF!</definedName>
    <definedName name="OE97B" localSheetId="53">#REF!</definedName>
    <definedName name="OE97B" localSheetId="54">#REF!</definedName>
    <definedName name="OE97B" localSheetId="56">#REF!</definedName>
    <definedName name="OE97B" localSheetId="73">#REF!</definedName>
    <definedName name="OE97B" localSheetId="74">#REF!</definedName>
    <definedName name="OE97B" localSheetId="75">#REF!</definedName>
    <definedName name="OE97B" localSheetId="76">#REF!</definedName>
    <definedName name="OE97B" localSheetId="78">#REF!</definedName>
    <definedName name="OE97B" localSheetId="168">#REF!</definedName>
    <definedName name="OE97B" localSheetId="170">#REF!</definedName>
    <definedName name="OE97B" localSheetId="171">#REF!</definedName>
    <definedName name="OE97B" localSheetId="31">#REF!</definedName>
    <definedName name="OE97B" localSheetId="25">#REF!</definedName>
    <definedName name="OE97B" localSheetId="27">#REF!</definedName>
    <definedName name="OE97B" localSheetId="29">#REF!</definedName>
    <definedName name="OE97B" localSheetId="40">#REF!</definedName>
    <definedName name="OE97B" localSheetId="82">#REF!</definedName>
    <definedName name="OE97B" localSheetId="30">#REF!</definedName>
    <definedName name="OE97B" localSheetId="32">#REF!</definedName>
    <definedName name="OE97B" localSheetId="33">#REF!</definedName>
    <definedName name="OE97B" localSheetId="26">#REF!</definedName>
    <definedName name="OE97B" localSheetId="28">#REF!</definedName>
    <definedName name="OE97B" localSheetId="41">#REF!</definedName>
    <definedName name="OE97B">#REF!</definedName>
    <definedName name="OEC" localSheetId="49">#REF!</definedName>
    <definedName name="OEC" localSheetId="31">#REF!</definedName>
    <definedName name="OEC" localSheetId="25">#REF!</definedName>
    <definedName name="OEC" localSheetId="27">#REF!</definedName>
    <definedName name="OEC" localSheetId="29">#REF!</definedName>
    <definedName name="OEC" localSheetId="40">#REF!</definedName>
    <definedName name="OEC" localSheetId="82">#REF!</definedName>
    <definedName name="OEC" localSheetId="30">#REF!</definedName>
    <definedName name="OEC" localSheetId="32">#REF!</definedName>
    <definedName name="OEC" localSheetId="33">#REF!</definedName>
    <definedName name="OEC" localSheetId="26">#REF!</definedName>
    <definedName name="OEC" localSheetId="28">#REF!</definedName>
    <definedName name="OEC" localSheetId="41">#REF!</definedName>
    <definedName name="OEC">#REF!</definedName>
    <definedName name="OECDflag2019" localSheetId="41">#REF!</definedName>
    <definedName name="OECDflag2019">#REF!</definedName>
    <definedName name="OECDflag2020" localSheetId="41">#REF!</definedName>
    <definedName name="OECDflag2020">#REF!</definedName>
    <definedName name="OEPROY97" localSheetId="49">#REF!</definedName>
    <definedName name="OEPROY97" localSheetId="51">#REF!</definedName>
    <definedName name="OEPROY97" localSheetId="52">#REF!</definedName>
    <definedName name="OEPROY97" localSheetId="53">#REF!</definedName>
    <definedName name="OEPROY97" localSheetId="54">#REF!</definedName>
    <definedName name="OEPROY97" localSheetId="56">#REF!</definedName>
    <definedName name="OEPROY97" localSheetId="73">#REF!</definedName>
    <definedName name="OEPROY97" localSheetId="74">#REF!</definedName>
    <definedName name="OEPROY97" localSheetId="75">#REF!</definedName>
    <definedName name="OEPROY97" localSheetId="76">#REF!</definedName>
    <definedName name="OEPROY97" localSheetId="78">#REF!</definedName>
    <definedName name="OEPROY97" localSheetId="168">#REF!</definedName>
    <definedName name="OEPROY97" localSheetId="171">#REF!</definedName>
    <definedName name="OEPROY97" localSheetId="31">#REF!</definedName>
    <definedName name="OEPROY97" localSheetId="25">#REF!</definedName>
    <definedName name="OEPROY97" localSheetId="27">#REF!</definedName>
    <definedName name="OEPROY97" localSheetId="29">#REF!</definedName>
    <definedName name="OEPROY97" localSheetId="40">#REF!</definedName>
    <definedName name="OEPROY97" localSheetId="82">#REF!</definedName>
    <definedName name="OEPROY97" localSheetId="30">#REF!</definedName>
    <definedName name="OEPROY97" localSheetId="32">#REF!</definedName>
    <definedName name="OEPROY97" localSheetId="33">#REF!</definedName>
    <definedName name="OEPROY97" localSheetId="26">#REF!</definedName>
    <definedName name="OEPROY97" localSheetId="28">#REF!</definedName>
    <definedName name="OEPROY97" localSheetId="41">#REF!</definedName>
    <definedName name="OEPROY97">#REF!</definedName>
    <definedName name="oìjhioeonmonmea" localSheetId="49" hidden="1">{#N/A,#N/A,FALSE,"informes"}</definedName>
    <definedName name="oìjhioeonmonmea" localSheetId="50" hidden="1">{#N/A,#N/A,FALSE,"informes"}</definedName>
    <definedName name="oìjhioeonmonmea" localSheetId="51" hidden="1">{#N/A,#N/A,FALSE,"informes"}</definedName>
    <definedName name="oìjhioeonmonmea" localSheetId="52" hidden="1">{#N/A,#N/A,FALSE,"informes"}</definedName>
    <definedName name="oìjhioeonmonmea" localSheetId="53" hidden="1">{#N/A,#N/A,FALSE,"informes"}</definedName>
    <definedName name="oìjhioeonmonmea" localSheetId="54" hidden="1">{#N/A,#N/A,FALSE,"informes"}</definedName>
    <definedName name="oìjhioeonmonmea" localSheetId="56" hidden="1">{#N/A,#N/A,FALSE,"informes"}</definedName>
    <definedName name="oìjhioeonmonmea" localSheetId="72" hidden="1">{#N/A,#N/A,FALSE,"informes"}</definedName>
    <definedName name="oìjhioeonmonmea" localSheetId="73" hidden="1">{#N/A,#N/A,FALSE,"informes"}</definedName>
    <definedName name="oìjhioeonmonmea" localSheetId="74" hidden="1">{#N/A,#N/A,FALSE,"informes"}</definedName>
    <definedName name="oìjhioeonmonmea" localSheetId="75" hidden="1">{#N/A,#N/A,FALSE,"informes"}</definedName>
    <definedName name="oìjhioeonmonmea" localSheetId="76" hidden="1">{#N/A,#N/A,FALSE,"informes"}</definedName>
    <definedName name="oìjhioeonmonmea" localSheetId="78" hidden="1">{#N/A,#N/A,FALSE,"informes"}</definedName>
    <definedName name="oìjhioeonmonmea" localSheetId="31" hidden="1">{#N/A,#N/A,FALSE,"informes"}</definedName>
    <definedName name="oìjhioeonmonmea" localSheetId="8" hidden="1">{#N/A,#N/A,FALSE,"informes"}</definedName>
    <definedName name="oìjhioeonmonmea" localSheetId="25" hidden="1">{#N/A,#N/A,FALSE,"informes"}</definedName>
    <definedName name="oìjhioeonmonmea" localSheetId="27" hidden="1">{#N/A,#N/A,FALSE,"informes"}</definedName>
    <definedName name="oìjhioeonmonmea" localSheetId="29" hidden="1">{#N/A,#N/A,FALSE,"informes"}</definedName>
    <definedName name="oìjhioeonmonmea" localSheetId="40" hidden="1">{#N/A,#N/A,FALSE,"informes"}</definedName>
    <definedName name="oìjhioeonmonmea" localSheetId="82" hidden="1">{#N/A,#N/A,FALSE,"informes"}</definedName>
    <definedName name="oìjhioeonmonmea" localSheetId="30" hidden="1">{#N/A,#N/A,FALSE,"informes"}</definedName>
    <definedName name="oìjhioeonmonmea" localSheetId="32" hidden="1">{#N/A,#N/A,FALSE,"informes"}</definedName>
    <definedName name="oìjhioeonmonmea" localSheetId="33" hidden="1">{#N/A,#N/A,FALSE,"informes"}</definedName>
    <definedName name="oìjhioeonmonmea" localSheetId="26" hidden="1">{#N/A,#N/A,FALSE,"informes"}</definedName>
    <definedName name="oìjhioeonmonmea" localSheetId="28" hidden="1">{#N/A,#N/A,FALSE,"informes"}</definedName>
    <definedName name="oìjhioeonmonmea" localSheetId="41" hidden="1">{#N/A,#N/A,FALSE,"informes"}</definedName>
    <definedName name="oìjhioeonmonmea" hidden="1">{#N/A,#N/A,FALSE,"informes"}</definedName>
    <definedName name="ojo" localSheetId="168">#REF!</definedName>
    <definedName name="ojo" localSheetId="170">#REF!</definedName>
    <definedName name="ojo" localSheetId="171">#REF!</definedName>
    <definedName name="ojo" localSheetId="8">#REF!</definedName>
    <definedName name="ojo" localSheetId="40">#REF!</definedName>
    <definedName name="ojo" localSheetId="41">#REF!</definedName>
    <definedName name="ojo">#REF!</definedName>
    <definedName name="ONCE" localSheetId="40">#REF!</definedName>
    <definedName name="ONCE" localSheetId="41">#REF!</definedName>
    <definedName name="ONCE">#REF!</definedName>
    <definedName name="ONOD" localSheetId="31">#REF!</definedName>
    <definedName name="ONOD" localSheetId="25">#REF!</definedName>
    <definedName name="ONOD" localSheetId="27">#REF!</definedName>
    <definedName name="ONOD" localSheetId="29">#REF!</definedName>
    <definedName name="ONOD" localSheetId="30">#REF!</definedName>
    <definedName name="ONOD" localSheetId="32">#REF!</definedName>
    <definedName name="ONOD" localSheetId="33">#REF!</definedName>
    <definedName name="ONOD" localSheetId="26">#REF!</definedName>
    <definedName name="ONOD" localSheetId="28">#REF!</definedName>
    <definedName name="ONOD" localSheetId="41">#REF!</definedName>
    <definedName name="ONOD">#REF!</definedName>
    <definedName name="OO" localSheetId="49" hidden="1">{"PAGOS DOLARES",#N/A,FALSE,"informes"}</definedName>
    <definedName name="OO" localSheetId="50" hidden="1">{"PAGOS DOLARES",#N/A,FALSE,"informes"}</definedName>
    <definedName name="OO" localSheetId="51" hidden="1">{"PAGOS DOLARES",#N/A,FALSE,"informes"}</definedName>
    <definedName name="OO" localSheetId="52" hidden="1">{"PAGOS DOLARES",#N/A,FALSE,"informes"}</definedName>
    <definedName name="OO" localSheetId="53" hidden="1">{"PAGOS DOLARES",#N/A,FALSE,"informes"}</definedName>
    <definedName name="OO" localSheetId="54" hidden="1">{"PAGOS DOLARES",#N/A,FALSE,"informes"}</definedName>
    <definedName name="OO" localSheetId="56" hidden="1">{"PAGOS DOLARES",#N/A,FALSE,"informes"}</definedName>
    <definedName name="OO" localSheetId="72" hidden="1">{"PAGOS DOLARES",#N/A,FALSE,"informes"}</definedName>
    <definedName name="OO" localSheetId="73" hidden="1">{"PAGOS DOLARES",#N/A,FALSE,"informes"}</definedName>
    <definedName name="OO" localSheetId="74" hidden="1">{"PAGOS DOLARES",#N/A,FALSE,"informes"}</definedName>
    <definedName name="OO" localSheetId="75" hidden="1">{"PAGOS DOLARES",#N/A,FALSE,"informes"}</definedName>
    <definedName name="OO" localSheetId="76" hidden="1">{"PAGOS DOLARES",#N/A,FALSE,"informes"}</definedName>
    <definedName name="OO" localSheetId="78" hidden="1">{"PAGOS DOLARES",#N/A,FALSE,"informes"}</definedName>
    <definedName name="OO" localSheetId="31" hidden="1">{"PAGOS DOLARES",#N/A,FALSE,"informes"}</definedName>
    <definedName name="OO" localSheetId="8" hidden="1">{"PAGOS DOLARES",#N/A,FALSE,"informes"}</definedName>
    <definedName name="OO" localSheetId="25" hidden="1">{"PAGOS DOLARES",#N/A,FALSE,"informes"}</definedName>
    <definedName name="OO" localSheetId="27" hidden="1">{"PAGOS DOLARES",#N/A,FALSE,"informes"}</definedName>
    <definedName name="OO" localSheetId="29" hidden="1">{"PAGOS DOLARES",#N/A,FALSE,"informes"}</definedName>
    <definedName name="OO" localSheetId="40" hidden="1">{"PAGOS DOLARES",#N/A,FALSE,"informes"}</definedName>
    <definedName name="OO" localSheetId="82" hidden="1">{"PAGOS DOLARES",#N/A,FALSE,"informes"}</definedName>
    <definedName name="OO" localSheetId="30" hidden="1">{"PAGOS DOLARES",#N/A,FALSE,"informes"}</definedName>
    <definedName name="OO" localSheetId="32" hidden="1">{"PAGOS DOLARES",#N/A,FALSE,"informes"}</definedName>
    <definedName name="OO" localSheetId="33" hidden="1">{"PAGOS DOLARES",#N/A,FALSE,"informes"}</definedName>
    <definedName name="OO" localSheetId="26" hidden="1">{"PAGOS DOLARES",#N/A,FALSE,"informes"}</definedName>
    <definedName name="OO" localSheetId="28" hidden="1">{"PAGOS DOLARES",#N/A,FALSE,"informes"}</definedName>
    <definedName name="OO" localSheetId="41" hidden="1">{"PAGOS DOLARES",#N/A,FALSE,"informes"}</definedName>
    <definedName name="OO" hidden="1">{"PAGOS DOLARES",#N/A,FALSE,"informes"}</definedName>
    <definedName name="OOO" localSheetId="3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OO" localSheetId="8"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OO" localSheetId="2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OO" localSheetId="27"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OO" localSheetId="29"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OO" localSheetId="4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OO" localSheetId="8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OO" localSheetId="3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OO" localSheetId="3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OO" localSheetId="33"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OO" localSheetId="26"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OO" localSheetId="28"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OO" localSheetId="4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OO"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oooooooooo" localSheetId="8">#REF!</definedName>
    <definedName name="ooooooooooo">#REF!</definedName>
    <definedName name="OPERTESO2003" localSheetId="31">#REF!</definedName>
    <definedName name="OPERTESO2003" localSheetId="25">#REF!</definedName>
    <definedName name="OPERTESO2003" localSheetId="27">#REF!</definedName>
    <definedName name="OPERTESO2003" localSheetId="29">#REF!</definedName>
    <definedName name="OPERTESO2003" localSheetId="40">#REF!</definedName>
    <definedName name="OPERTESO2003" localSheetId="30">#REF!</definedName>
    <definedName name="OPERTESO2003" localSheetId="32">#REF!</definedName>
    <definedName name="OPERTESO2003" localSheetId="33">#REF!</definedName>
    <definedName name="OPERTESO2003" localSheetId="26">#REF!</definedName>
    <definedName name="OPERTESO2003" localSheetId="28">#REF!</definedName>
    <definedName name="OPERTESO2003" localSheetId="41">#REF!</definedName>
    <definedName name="OPERTESO2003">#REF!</definedName>
    <definedName name="opetesore00" localSheetId="49">#REF!</definedName>
    <definedName name="opetesore00" localSheetId="51">#REF!</definedName>
    <definedName name="opetesore00" localSheetId="52">#REF!</definedName>
    <definedName name="opetesore00" localSheetId="53">#REF!</definedName>
    <definedName name="opetesore00" localSheetId="54">#REF!</definedName>
    <definedName name="opetesore00" localSheetId="56">#REF!</definedName>
    <definedName name="opetesore00" localSheetId="73">#REF!</definedName>
    <definedName name="opetesore00" localSheetId="74">#REF!</definedName>
    <definedName name="opetesore00" localSheetId="75">#REF!</definedName>
    <definedName name="opetesore00" localSheetId="76">#REF!</definedName>
    <definedName name="opetesore00" localSheetId="78">#REF!</definedName>
    <definedName name="opetesore00" localSheetId="168">#REF!</definedName>
    <definedName name="opetesore00" localSheetId="171">#REF!</definedName>
    <definedName name="opetesore00" localSheetId="31">#REF!</definedName>
    <definedName name="opetesore00" localSheetId="25">#REF!</definedName>
    <definedName name="opetesore00" localSheetId="27">#REF!</definedName>
    <definedName name="opetesore00" localSheetId="29">#REF!</definedName>
    <definedName name="opetesore00" localSheetId="40">#REF!</definedName>
    <definedName name="opetesore00" localSheetId="30">#REF!</definedName>
    <definedName name="opetesore00" localSheetId="32">#REF!</definedName>
    <definedName name="opetesore00" localSheetId="33">#REF!</definedName>
    <definedName name="opetesore00" localSheetId="26">#REF!</definedName>
    <definedName name="opetesore00" localSheetId="28">#REF!</definedName>
    <definedName name="opetesore00" localSheetId="41">#REF!</definedName>
    <definedName name="opetesore00">#REF!</definedName>
    <definedName name="opetesore98" localSheetId="49">#REF!</definedName>
    <definedName name="opetesore98" localSheetId="51">#REF!</definedName>
    <definedName name="opetesore98" localSheetId="52">#REF!</definedName>
    <definedName name="opetesore98" localSheetId="53">#REF!</definedName>
    <definedName name="opetesore98" localSheetId="54">#REF!</definedName>
    <definedName name="opetesore98" localSheetId="56">#REF!</definedName>
    <definedName name="opetesore98" localSheetId="73">#REF!</definedName>
    <definedName name="opetesore98" localSheetId="74">#REF!</definedName>
    <definedName name="opetesore98" localSheetId="75">#REF!</definedName>
    <definedName name="opetesore98" localSheetId="76">#REF!</definedName>
    <definedName name="opetesore98" localSheetId="78">#REF!</definedName>
    <definedName name="opetesore98" localSheetId="168">#REF!</definedName>
    <definedName name="opetesore98" localSheetId="171">#REF!</definedName>
    <definedName name="opetesore98" localSheetId="31">#REF!</definedName>
    <definedName name="opetesore98" localSheetId="25">#REF!</definedName>
    <definedName name="opetesore98" localSheetId="27">#REF!</definedName>
    <definedName name="opetesore98" localSheetId="29">#REF!</definedName>
    <definedName name="opetesore98" localSheetId="40">#REF!</definedName>
    <definedName name="opetesore98" localSheetId="30">#REF!</definedName>
    <definedName name="opetesore98" localSheetId="32">#REF!</definedName>
    <definedName name="opetesore98" localSheetId="33">#REF!</definedName>
    <definedName name="opetesore98" localSheetId="26">#REF!</definedName>
    <definedName name="opetesore98" localSheetId="28">#REF!</definedName>
    <definedName name="opetesore98" localSheetId="41">#REF!</definedName>
    <definedName name="opetesore98">#REF!</definedName>
    <definedName name="opetesore99" localSheetId="51">#REF!</definedName>
    <definedName name="opetesore99" localSheetId="52">#REF!</definedName>
    <definedName name="opetesore99" localSheetId="53">#REF!</definedName>
    <definedName name="opetesore99" localSheetId="54">#REF!</definedName>
    <definedName name="opetesore99" localSheetId="56">#REF!</definedName>
    <definedName name="opetesore99" localSheetId="73">#REF!</definedName>
    <definedName name="opetesore99" localSheetId="74">#REF!</definedName>
    <definedName name="opetesore99" localSheetId="75">#REF!</definedName>
    <definedName name="opetesore99" localSheetId="76">#REF!</definedName>
    <definedName name="opetesore99" localSheetId="78">#REF!</definedName>
    <definedName name="opetesore99" localSheetId="168">#REF!</definedName>
    <definedName name="opetesore99" localSheetId="171">#REF!</definedName>
    <definedName name="opetesore99" localSheetId="40">#REF!</definedName>
    <definedName name="opetesore99" localSheetId="41">#REF!</definedName>
    <definedName name="opetesore99">#REF!</definedName>
    <definedName name="OPEWDS" hidden="1">#REF!</definedName>
    <definedName name="ORcapital" localSheetId="168">#REF!</definedName>
    <definedName name="ORcapital" localSheetId="171">#REF!</definedName>
    <definedName name="ORcapital" localSheetId="40">#REF!</definedName>
    <definedName name="ORcapital" localSheetId="41">#REF!</definedName>
    <definedName name="ORcapital">#REF!</definedName>
    <definedName name="Ord_Subp" localSheetId="41">#REF!</definedName>
    <definedName name="Ord_Subp">#REF!</definedName>
    <definedName name="orden" localSheetId="41">#REF!</definedName>
    <definedName name="orden">#REF!</definedName>
    <definedName name="ORTJBJBHKBFNKJD" localSheetId="49" hidden="1">{"INGRESOS DOLARES",#N/A,FALSE,"informes"}</definedName>
    <definedName name="ORTJBJBHKBFNKJD" localSheetId="50" hidden="1">{"INGRESOS DOLARES",#N/A,FALSE,"informes"}</definedName>
    <definedName name="ORTJBJBHKBFNKJD" localSheetId="51" hidden="1">{"INGRESOS DOLARES",#N/A,FALSE,"informes"}</definedName>
    <definedName name="ORTJBJBHKBFNKJD" localSheetId="52" hidden="1">{"INGRESOS DOLARES",#N/A,FALSE,"informes"}</definedName>
    <definedName name="ORTJBJBHKBFNKJD" localSheetId="53" hidden="1">{"INGRESOS DOLARES",#N/A,FALSE,"informes"}</definedName>
    <definedName name="ORTJBJBHKBFNKJD" localSheetId="54" hidden="1">{"INGRESOS DOLARES",#N/A,FALSE,"informes"}</definedName>
    <definedName name="ORTJBJBHKBFNKJD" localSheetId="56" hidden="1">{"INGRESOS DOLARES",#N/A,FALSE,"informes"}</definedName>
    <definedName name="ORTJBJBHKBFNKJD" localSheetId="72" hidden="1">{"INGRESOS DOLARES",#N/A,FALSE,"informes"}</definedName>
    <definedName name="ORTJBJBHKBFNKJD" localSheetId="73" hidden="1">{"INGRESOS DOLARES",#N/A,FALSE,"informes"}</definedName>
    <definedName name="ORTJBJBHKBFNKJD" localSheetId="74" hidden="1">{"INGRESOS DOLARES",#N/A,FALSE,"informes"}</definedName>
    <definedName name="ORTJBJBHKBFNKJD" localSheetId="75" hidden="1">{"INGRESOS DOLARES",#N/A,FALSE,"informes"}</definedName>
    <definedName name="ORTJBJBHKBFNKJD" localSheetId="76" hidden="1">{"INGRESOS DOLARES",#N/A,FALSE,"informes"}</definedName>
    <definedName name="ORTJBJBHKBFNKJD" localSheetId="78" hidden="1">{"INGRESOS DOLARES",#N/A,FALSE,"informes"}</definedName>
    <definedName name="ORTJBJBHKBFNKJD" localSheetId="31" hidden="1">{"INGRESOS DOLARES",#N/A,FALSE,"informes"}</definedName>
    <definedName name="ORTJBJBHKBFNKJD" localSheetId="8" hidden="1">{"INGRESOS DOLARES",#N/A,FALSE,"informes"}</definedName>
    <definedName name="ORTJBJBHKBFNKJD" localSheetId="25" hidden="1">{"INGRESOS DOLARES",#N/A,FALSE,"informes"}</definedName>
    <definedName name="ORTJBJBHKBFNKJD" localSheetId="27" hidden="1">{"INGRESOS DOLARES",#N/A,FALSE,"informes"}</definedName>
    <definedName name="ORTJBJBHKBFNKJD" localSheetId="29" hidden="1">{"INGRESOS DOLARES",#N/A,FALSE,"informes"}</definedName>
    <definedName name="ORTJBJBHKBFNKJD" localSheetId="40" hidden="1">{"INGRESOS DOLARES",#N/A,FALSE,"informes"}</definedName>
    <definedName name="ORTJBJBHKBFNKJD" localSheetId="82" hidden="1">{"INGRESOS DOLARES",#N/A,FALSE,"informes"}</definedName>
    <definedName name="ORTJBJBHKBFNKJD" localSheetId="30" hidden="1">{"INGRESOS DOLARES",#N/A,FALSE,"informes"}</definedName>
    <definedName name="ORTJBJBHKBFNKJD" localSheetId="32" hidden="1">{"INGRESOS DOLARES",#N/A,FALSE,"informes"}</definedName>
    <definedName name="ORTJBJBHKBFNKJD" localSheetId="33" hidden="1">{"INGRESOS DOLARES",#N/A,FALSE,"informes"}</definedName>
    <definedName name="ORTJBJBHKBFNKJD" localSheetId="26" hidden="1">{"INGRESOS DOLARES",#N/A,FALSE,"informes"}</definedName>
    <definedName name="ORTJBJBHKBFNKJD" localSheetId="28" hidden="1">{"INGRESOS DOLARES",#N/A,FALSE,"informes"}</definedName>
    <definedName name="ORTJBJBHKBFNKJD" localSheetId="41" hidden="1">{"INGRESOS DOLARES",#N/A,FALSE,"informes"}</definedName>
    <definedName name="ORTJBJBHKBFNKJD" hidden="1">{"INGRESOS DOLARES",#N/A,FALSE,"informes"}</definedName>
    <definedName name="OTRAS" localSheetId="49">#REF!</definedName>
    <definedName name="OTRAS" localSheetId="168">#REF!</definedName>
    <definedName name="OTRAS" localSheetId="171">#REF!</definedName>
    <definedName name="OTRAS" localSheetId="8">#REF!</definedName>
    <definedName name="OTRAS" localSheetId="40">#REF!</definedName>
    <definedName name="OTRAS" localSheetId="41">#REF!</definedName>
    <definedName name="OTRAS">#REF!</definedName>
    <definedName name="otro" localSheetId="40">#REF!</definedName>
    <definedName name="OTRO" localSheetId="41">#REF!</definedName>
    <definedName name="otro">#REF!</definedName>
    <definedName name="otro_fonpet" localSheetId="3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tro_fonpet" localSheetId="8"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tro_fonpet" localSheetId="2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tro_fonpet" localSheetId="27"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tro_fonpet" localSheetId="29"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tro_fonpet" localSheetId="4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tro_fonpet" localSheetId="8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tro_fonpet" localSheetId="3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tro_fonpet" localSheetId="3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tro_fonpet" localSheetId="33"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tro_fonpet" localSheetId="26"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tro_fonpet" localSheetId="28"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tro_fonpet" localSheetId="4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tro_fonpet"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tros" localSheetId="40">#REF!</definedName>
    <definedName name="OTROS" localSheetId="41">#REF!</definedName>
    <definedName name="otros">#REF!</definedName>
    <definedName name="P" localSheetId="49">#REF!</definedName>
    <definedName name="P" localSheetId="170">#REF!</definedName>
    <definedName name="P" localSheetId="171">#REF!</definedName>
    <definedName name="P" localSheetId="31" hidden="1">{#N/A,#N/A,FALSE,"informes"}</definedName>
    <definedName name="P" localSheetId="8">#REF!</definedName>
    <definedName name="P" localSheetId="25" hidden="1">{#N/A,#N/A,FALSE,"informes"}</definedName>
    <definedName name="P" localSheetId="27" hidden="1">{#N/A,#N/A,FALSE,"informes"}</definedName>
    <definedName name="P" localSheetId="29" hidden="1">{#N/A,#N/A,FALSE,"informes"}</definedName>
    <definedName name="P" localSheetId="40" hidden="1">{#N/A,#N/A,FALSE,"informes"}</definedName>
    <definedName name="P" localSheetId="30" hidden="1">{#N/A,#N/A,FALSE,"informes"}</definedName>
    <definedName name="P" localSheetId="32" hidden="1">{#N/A,#N/A,FALSE,"informes"}</definedName>
    <definedName name="P" localSheetId="33" hidden="1">{#N/A,#N/A,FALSE,"informes"}</definedName>
    <definedName name="P" localSheetId="26" hidden="1">{#N/A,#N/A,FALSE,"informes"}</definedName>
    <definedName name="P" localSheetId="28" hidden="1">{#N/A,#N/A,FALSE,"informes"}</definedName>
    <definedName name="P" localSheetId="41" hidden="1">#REF!</definedName>
    <definedName name="P" hidden="1">{#N/A,#N/A,FALSE,"informes"}</definedName>
    <definedName name="pac03año" localSheetId="40">#REF!</definedName>
    <definedName name="pac03año" localSheetId="82">#REF!</definedName>
    <definedName name="pac03año" localSheetId="41">#REF!</definedName>
    <definedName name="pac03año">#REF!</definedName>
    <definedName name="Pago" localSheetId="82">#REF!</definedName>
    <definedName name="Pago" localSheetId="41">#REF!</definedName>
    <definedName name="Pago">#REF!</definedName>
    <definedName name="PAGOPROM00_" localSheetId="49">#REF!</definedName>
    <definedName name="PAGOPROM00_" localSheetId="51">#REF!</definedName>
    <definedName name="PAGOPROM00_" localSheetId="52">#REF!</definedName>
    <definedName name="PAGOPROM00_" localSheetId="53">#REF!</definedName>
    <definedName name="PAGOPROM00_" localSheetId="54">#REF!</definedName>
    <definedName name="PAGOPROM00_" localSheetId="56">#REF!</definedName>
    <definedName name="PAGOPROM00_" localSheetId="73">#REF!</definedName>
    <definedName name="PAGOPROM00_" localSheetId="74">#REF!</definedName>
    <definedName name="PAGOPROM00_" localSheetId="75">#REF!</definedName>
    <definedName name="PAGOPROM00_" localSheetId="76">#REF!</definedName>
    <definedName name="PAGOPROM00_" localSheetId="78">#REF!</definedName>
    <definedName name="PAGOPROM00_" localSheetId="168">#REF!</definedName>
    <definedName name="PAGOPROM00_" localSheetId="170">#REF!</definedName>
    <definedName name="PAGOPROM00_" localSheetId="171">#REF!</definedName>
    <definedName name="PAGOPROM00_" localSheetId="40">#REF!</definedName>
    <definedName name="PAGOPROM00_" localSheetId="82">#REF!</definedName>
    <definedName name="PAGOPROM00_" localSheetId="41">#REF!</definedName>
    <definedName name="PAGOPROM00_">#REF!</definedName>
    <definedName name="PAGOPROM93_" localSheetId="51">#REF!</definedName>
    <definedName name="PAGOPROM93_" localSheetId="52">#REF!</definedName>
    <definedName name="PAGOPROM93_" localSheetId="53">#REF!</definedName>
    <definedName name="PAGOPROM93_" localSheetId="54">#REF!</definedName>
    <definedName name="PAGOPROM93_" localSheetId="56">#REF!</definedName>
    <definedName name="PAGOPROM93_" localSheetId="73">#REF!</definedName>
    <definedName name="PAGOPROM93_" localSheetId="74">#REF!</definedName>
    <definedName name="PAGOPROM93_" localSheetId="75">#REF!</definedName>
    <definedName name="PAGOPROM93_" localSheetId="76">#REF!</definedName>
    <definedName name="PAGOPROM93_" localSheetId="78">#REF!</definedName>
    <definedName name="PAGOPROM93_" localSheetId="168">#REF!</definedName>
    <definedName name="PAGOPROM93_" localSheetId="171">#REF!</definedName>
    <definedName name="PAGOPROM93_" localSheetId="40">#REF!</definedName>
    <definedName name="PAGOPROM93_" localSheetId="41">#REF!</definedName>
    <definedName name="PAGOPROM93_">#REF!</definedName>
    <definedName name="PAGOPROM94_" localSheetId="51">#REF!</definedName>
    <definedName name="PAGOPROM94_" localSheetId="52">#REF!</definedName>
    <definedName name="PAGOPROM94_" localSheetId="53">#REF!</definedName>
    <definedName name="PAGOPROM94_" localSheetId="54">#REF!</definedName>
    <definedName name="PAGOPROM94_" localSheetId="56">#REF!</definedName>
    <definedName name="PAGOPROM94_" localSheetId="73">#REF!</definedName>
    <definedName name="PAGOPROM94_" localSheetId="74">#REF!</definedName>
    <definedName name="PAGOPROM94_" localSheetId="75">#REF!</definedName>
    <definedName name="PAGOPROM94_" localSheetId="76">#REF!</definedName>
    <definedName name="PAGOPROM94_" localSheetId="78">#REF!</definedName>
    <definedName name="PAGOPROM94_" localSheetId="168">#REF!</definedName>
    <definedName name="PAGOPROM94_" localSheetId="171">#REF!</definedName>
    <definedName name="PAGOPROM94_" localSheetId="40">#REF!</definedName>
    <definedName name="PAGOPROM94_" localSheetId="41">#REF!</definedName>
    <definedName name="PAGOPROM94_">#REF!</definedName>
    <definedName name="PAGOPROM95_" localSheetId="51">#REF!</definedName>
    <definedName name="PAGOPROM95_" localSheetId="52">#REF!</definedName>
    <definedName name="PAGOPROM95_" localSheetId="53">#REF!</definedName>
    <definedName name="PAGOPROM95_" localSheetId="54">#REF!</definedName>
    <definedName name="PAGOPROM95_" localSheetId="56">#REF!</definedName>
    <definedName name="PAGOPROM95_" localSheetId="73">#REF!</definedName>
    <definedName name="PAGOPROM95_" localSheetId="74">#REF!</definedName>
    <definedName name="PAGOPROM95_" localSheetId="75">#REF!</definedName>
    <definedName name="PAGOPROM95_" localSheetId="76">#REF!</definedName>
    <definedName name="PAGOPROM95_" localSheetId="78">#REF!</definedName>
    <definedName name="PAGOPROM95_" localSheetId="168">#REF!</definedName>
    <definedName name="PAGOPROM95_" localSheetId="171">#REF!</definedName>
    <definedName name="PAGOPROM95_" localSheetId="40">#REF!</definedName>
    <definedName name="PAGOPROM95_" localSheetId="41">#REF!</definedName>
    <definedName name="PAGOPROM95_">#REF!</definedName>
    <definedName name="PAGOPROM96_" localSheetId="51">#REF!</definedName>
    <definedName name="PAGOPROM96_" localSheetId="52">#REF!</definedName>
    <definedName name="PAGOPROM96_" localSheetId="53">#REF!</definedName>
    <definedName name="PAGOPROM96_" localSheetId="54">#REF!</definedName>
    <definedName name="PAGOPROM96_" localSheetId="56">#REF!</definedName>
    <definedName name="PAGOPROM96_" localSheetId="73">#REF!</definedName>
    <definedName name="PAGOPROM96_" localSheetId="74">#REF!</definedName>
    <definedName name="PAGOPROM96_" localSheetId="75">#REF!</definedName>
    <definedName name="PAGOPROM96_" localSheetId="76">#REF!</definedName>
    <definedName name="PAGOPROM96_" localSheetId="78">#REF!</definedName>
    <definedName name="PAGOPROM96_" localSheetId="168">#REF!</definedName>
    <definedName name="PAGOPROM96_" localSheetId="171">#REF!</definedName>
    <definedName name="PAGOPROM96_" localSheetId="40">#REF!</definedName>
    <definedName name="PAGOPROM96_" localSheetId="41">#REF!</definedName>
    <definedName name="PAGOPROM96_">#REF!</definedName>
    <definedName name="PAGOPROM97_" localSheetId="51">#REF!</definedName>
    <definedName name="PAGOPROM97_" localSheetId="52">#REF!</definedName>
    <definedName name="PAGOPROM97_" localSheetId="53">#REF!</definedName>
    <definedName name="PAGOPROM97_" localSheetId="54">#REF!</definedName>
    <definedName name="PAGOPROM97_" localSheetId="56">#REF!</definedName>
    <definedName name="PAGOPROM97_" localSheetId="73">#REF!</definedName>
    <definedName name="PAGOPROM97_" localSheetId="74">#REF!</definedName>
    <definedName name="PAGOPROM97_" localSheetId="75">#REF!</definedName>
    <definedName name="PAGOPROM97_" localSheetId="76">#REF!</definedName>
    <definedName name="PAGOPROM97_" localSheetId="78">#REF!</definedName>
    <definedName name="PAGOPROM97_" localSheetId="168">#REF!</definedName>
    <definedName name="PAGOPROM97_" localSheetId="171">#REF!</definedName>
    <definedName name="PAGOPROM97_" localSheetId="40">#REF!</definedName>
    <definedName name="PAGOPROM97_" localSheetId="41">#REF!</definedName>
    <definedName name="PAGOPROM97_">#REF!</definedName>
    <definedName name="PAGOPROM98_" localSheetId="51">#REF!</definedName>
    <definedName name="PAGOPROM98_" localSheetId="52">#REF!</definedName>
    <definedName name="PAGOPROM98_" localSheetId="53">#REF!</definedName>
    <definedName name="PAGOPROM98_" localSheetId="54">#REF!</definedName>
    <definedName name="PAGOPROM98_" localSheetId="56">#REF!</definedName>
    <definedName name="PAGOPROM98_" localSheetId="73">#REF!</definedName>
    <definedName name="PAGOPROM98_" localSheetId="74">#REF!</definedName>
    <definedName name="PAGOPROM98_" localSheetId="75">#REF!</definedName>
    <definedName name="PAGOPROM98_" localSheetId="76">#REF!</definedName>
    <definedName name="PAGOPROM98_" localSheetId="78">#REF!</definedName>
    <definedName name="PAGOPROM98_" localSheetId="168">#REF!</definedName>
    <definedName name="PAGOPROM98_" localSheetId="171">#REF!</definedName>
    <definedName name="PAGOPROM98_" localSheetId="40">#REF!</definedName>
    <definedName name="PAGOPROM98_" localSheetId="41">#REF!</definedName>
    <definedName name="PAGOPROM98_">#REF!</definedName>
    <definedName name="PAGOPROM99_" localSheetId="51">#REF!</definedName>
    <definedName name="PAGOPROM99_" localSheetId="52">#REF!</definedName>
    <definedName name="PAGOPROM99_" localSheetId="53">#REF!</definedName>
    <definedName name="PAGOPROM99_" localSheetId="54">#REF!</definedName>
    <definedName name="PAGOPROM99_" localSheetId="56">#REF!</definedName>
    <definedName name="PAGOPROM99_" localSheetId="73">#REF!</definedName>
    <definedName name="PAGOPROM99_" localSheetId="74">#REF!</definedName>
    <definedName name="PAGOPROM99_" localSheetId="75">#REF!</definedName>
    <definedName name="PAGOPROM99_" localSheetId="76">#REF!</definedName>
    <definedName name="PAGOPROM99_" localSheetId="78">#REF!</definedName>
    <definedName name="PAGOPROM99_" localSheetId="168">#REF!</definedName>
    <definedName name="PAGOPROM99_" localSheetId="171">#REF!</definedName>
    <definedName name="PAGOPROM99_" localSheetId="40">#REF!</definedName>
    <definedName name="PAGOPROM99_" localSheetId="41">#REF!</definedName>
    <definedName name="PAGOPROM99_">#REF!</definedName>
    <definedName name="PagosCP" localSheetId="40">#REF!</definedName>
    <definedName name="PagosCP" localSheetId="41">#REF!</definedName>
    <definedName name="PagosCP">#REF!</definedName>
    <definedName name="pailitas" localSheetId="41">#REF!</definedName>
    <definedName name="pailitas">#REF!</definedName>
    <definedName name="paraque" localSheetId="31" hidden="1">{#N/A,#N/A,FALSE,"informes"}</definedName>
    <definedName name="paraque" localSheetId="8" hidden="1">{#N/A,#N/A,FALSE,"informes"}</definedName>
    <definedName name="paraque" localSheetId="25" hidden="1">{#N/A,#N/A,FALSE,"informes"}</definedName>
    <definedName name="paraque" localSheetId="27" hidden="1">{#N/A,#N/A,FALSE,"informes"}</definedName>
    <definedName name="paraque" localSheetId="29" hidden="1">{#N/A,#N/A,FALSE,"informes"}</definedName>
    <definedName name="paraque" localSheetId="40" hidden="1">{#N/A,#N/A,FALSE,"informes"}</definedName>
    <definedName name="paraque" localSheetId="82" hidden="1">{#N/A,#N/A,FALSE,"informes"}</definedName>
    <definedName name="paraque" localSheetId="30" hidden="1">{#N/A,#N/A,FALSE,"informes"}</definedName>
    <definedName name="paraque" localSheetId="32" hidden="1">{#N/A,#N/A,FALSE,"informes"}</definedName>
    <definedName name="paraque" localSheetId="33" hidden="1">{#N/A,#N/A,FALSE,"informes"}</definedName>
    <definedName name="paraque" localSheetId="26" hidden="1">{#N/A,#N/A,FALSE,"informes"}</definedName>
    <definedName name="paraque" localSheetId="28" hidden="1">{#N/A,#N/A,FALSE,"informes"}</definedName>
    <definedName name="paraque" localSheetId="41" hidden="1">{#N/A,#N/A,FALSE,"informes"}</definedName>
    <definedName name="paraque" hidden="1">{#N/A,#N/A,FALSE,"informes"}</definedName>
    <definedName name="PARTICIPACIONES_1997___2000" localSheetId="49">#REF!</definedName>
    <definedName name="PARTICIPACIONES_1997___2000" localSheetId="168">#REF!</definedName>
    <definedName name="PARTICIPACIONES_1997___2000" localSheetId="170">#REF!</definedName>
    <definedName name="PARTICIPACIONES_1997___2000" localSheetId="171">#REF!</definedName>
    <definedName name="PARTICIPACIONES_1997___2000" localSheetId="8">#REF!</definedName>
    <definedName name="PARTICIPACIONES_1997___2000" localSheetId="40">#REF!</definedName>
    <definedName name="PARTICIPACIONES_1997___2000" localSheetId="41">#REF!</definedName>
    <definedName name="PARTICIPACIONES_1997___2000">#REF!</definedName>
    <definedName name="PARTMUN00_" localSheetId="170">#REF!</definedName>
    <definedName name="PARTMUN00_" localSheetId="171">#REF!</definedName>
    <definedName name="PARTMUN00_" localSheetId="40">#REF!</definedName>
    <definedName name="PARTMUN00_" localSheetId="41">#REF!</definedName>
    <definedName name="PARTMUN00_">#REF!</definedName>
    <definedName name="PARTMUN93_" localSheetId="170">#REF!</definedName>
    <definedName name="PARTMUN93_" localSheetId="171">#REF!</definedName>
    <definedName name="PARTMUN93_" localSheetId="40">#REF!</definedName>
    <definedName name="PARTMUN93_" localSheetId="41">#REF!</definedName>
    <definedName name="PARTMUN93_">#REF!</definedName>
    <definedName name="PARTMUN94_" localSheetId="170">#REF!</definedName>
    <definedName name="PARTMUN94_" localSheetId="171">#REF!</definedName>
    <definedName name="PARTMUN94_" localSheetId="40">#REF!</definedName>
    <definedName name="PARTMUN94_" localSheetId="41">#REF!</definedName>
    <definedName name="PARTMUN94_">#REF!</definedName>
    <definedName name="PARTMUN95_" localSheetId="170">#REF!</definedName>
    <definedName name="PARTMUN95_" localSheetId="171">#REF!</definedName>
    <definedName name="PARTMUN95_" localSheetId="40">#REF!</definedName>
    <definedName name="PARTMUN95_" localSheetId="41">#REF!</definedName>
    <definedName name="PARTMUN95_">#REF!</definedName>
    <definedName name="PARTMUN96_" localSheetId="170">#REF!</definedName>
    <definedName name="PARTMUN96_" localSheetId="171">#REF!</definedName>
    <definedName name="PARTMUN96_" localSheetId="40">#REF!</definedName>
    <definedName name="PARTMUN96_" localSheetId="41">#REF!</definedName>
    <definedName name="PARTMUN96_">#REF!</definedName>
    <definedName name="PARTMUN97_" localSheetId="170">#REF!</definedName>
    <definedName name="PARTMUN97_" localSheetId="171">#REF!</definedName>
    <definedName name="PARTMUN97_" localSheetId="40">#REF!</definedName>
    <definedName name="PARTMUN97_" localSheetId="41">#REF!</definedName>
    <definedName name="PARTMUN97_">#REF!</definedName>
    <definedName name="PARTMUN98_" localSheetId="170">#REF!</definedName>
    <definedName name="PARTMUN98_" localSheetId="171">#REF!</definedName>
    <definedName name="PARTMUN98_" localSheetId="40">#REF!</definedName>
    <definedName name="PARTMUN98_" localSheetId="41">#REF!</definedName>
    <definedName name="PARTMUN98_">#REF!</definedName>
    <definedName name="PARTMUN99_" localSheetId="170">#REF!</definedName>
    <definedName name="PARTMUN99_" localSheetId="171">#REF!</definedName>
    <definedName name="PARTMUN99_" localSheetId="40">#REF!</definedName>
    <definedName name="PARTMUN99_" localSheetId="41">#REF!</definedName>
    <definedName name="PARTMUN99_">#REF!</definedName>
    <definedName name="PAS" localSheetId="31">#REF!</definedName>
    <definedName name="PAS" localSheetId="25">#REF!</definedName>
    <definedName name="PAS" localSheetId="27">#REF!</definedName>
    <definedName name="PAS" localSheetId="29">#REF!</definedName>
    <definedName name="PAS" localSheetId="40">#REF!</definedName>
    <definedName name="PAS" localSheetId="82">#REF!</definedName>
    <definedName name="PAS" localSheetId="30">#REF!</definedName>
    <definedName name="PAS" localSheetId="32">#REF!</definedName>
    <definedName name="PAS" localSheetId="33">#REF!</definedName>
    <definedName name="PAS" localSheetId="26">#REF!</definedName>
    <definedName name="PAS" localSheetId="28">#REF!</definedName>
    <definedName name="PAS" localSheetId="41">#REF!</definedName>
    <definedName name="PAS">#REF!</definedName>
    <definedName name="pbndfpgnesirpg" localSheetId="41">#REF!</definedName>
    <definedName name="pbndfpgnesirpg">#REF!</definedName>
    <definedName name="Pcpta_00" localSheetId="40">#REF!</definedName>
    <definedName name="Pcpta_00" localSheetId="41">#REF!</definedName>
    <definedName name="Pcpta_00">#REF!</definedName>
    <definedName name="Pcpta_01" localSheetId="40">#REF!</definedName>
    <definedName name="Pcpta_01" localSheetId="41">#REF!</definedName>
    <definedName name="Pcpta_01">#REF!</definedName>
    <definedName name="Pcpta_02" localSheetId="40">#REF!</definedName>
    <definedName name="Pcpta_02" localSheetId="41">#REF!</definedName>
    <definedName name="Pcpta_02">#REF!</definedName>
    <definedName name="Pcpta_99" localSheetId="40">#REF!</definedName>
    <definedName name="Pcpta_99" localSheetId="41">#REF!</definedName>
    <definedName name="Pcpta_99">#REF!</definedName>
    <definedName name="PE" localSheetId="31">#REF!</definedName>
    <definedName name="PE" localSheetId="25">#REF!</definedName>
    <definedName name="PE" localSheetId="27">#REF!</definedName>
    <definedName name="PE" localSheetId="29">#REF!</definedName>
    <definedName name="PE" localSheetId="40">#REF!</definedName>
    <definedName name="PE" localSheetId="82">#REF!</definedName>
    <definedName name="PE" localSheetId="30">#REF!</definedName>
    <definedName name="PE" localSheetId="32">#REF!</definedName>
    <definedName name="PE" localSheetId="33">#REF!</definedName>
    <definedName name="PE" localSheetId="26">#REF!</definedName>
    <definedName name="PE" localSheetId="28">#REF!</definedName>
    <definedName name="PE" localSheetId="41">#REF!</definedName>
    <definedName name="PE">#REF!</definedName>
    <definedName name="PENE" localSheetId="31" hidden="1">{"PAGOS DOLARES",#N/A,FALSE,"informes"}</definedName>
    <definedName name="PENE" localSheetId="8" hidden="1">{"PAGOS DOLARES",#N/A,FALSE,"informes"}</definedName>
    <definedName name="PENE" localSheetId="25" hidden="1">{"PAGOS DOLARES",#N/A,FALSE,"informes"}</definedName>
    <definedName name="PENE" localSheetId="27" hidden="1">{"PAGOS DOLARES",#N/A,FALSE,"informes"}</definedName>
    <definedName name="PENE" localSheetId="29" hidden="1">{"PAGOS DOLARES",#N/A,FALSE,"informes"}</definedName>
    <definedName name="PENE" localSheetId="40" hidden="1">{"PAGOS DOLARES",#N/A,FALSE,"informes"}</definedName>
    <definedName name="PENE" localSheetId="82" hidden="1">{"PAGOS DOLARES",#N/A,FALSE,"informes"}</definedName>
    <definedName name="PENE" localSheetId="30" hidden="1">{"PAGOS DOLARES",#N/A,FALSE,"informes"}</definedName>
    <definedName name="PENE" localSheetId="32" hidden="1">{"PAGOS DOLARES",#N/A,FALSE,"informes"}</definedName>
    <definedName name="PENE" localSheetId="33" hidden="1">{"PAGOS DOLARES",#N/A,FALSE,"informes"}</definedName>
    <definedName name="PENE" localSheetId="26" hidden="1">{"PAGOS DOLARES",#N/A,FALSE,"informes"}</definedName>
    <definedName name="PENE" localSheetId="28" hidden="1">{"PAGOS DOLARES",#N/A,FALSE,"informes"}</definedName>
    <definedName name="PENE" localSheetId="41" hidden="1">{"PAGOS DOLARES",#N/A,FALSE,"informes"}</definedName>
    <definedName name="PENE" hidden="1">{"PAGOS DOLARES",#N/A,FALSE,"informes"}</definedName>
    <definedName name="PERIODO" localSheetId="40">#REF!</definedName>
    <definedName name="PERIODO" localSheetId="41">#REF!</definedName>
    <definedName name="PERIODO">#REF!</definedName>
    <definedName name="PERNOTEC00_" localSheetId="49">#REF!</definedName>
    <definedName name="PERNOTEC00_" localSheetId="51">#REF!</definedName>
    <definedName name="PERNOTEC00_" localSheetId="52">#REF!</definedName>
    <definedName name="PERNOTEC00_" localSheetId="53">#REF!</definedName>
    <definedName name="PERNOTEC00_" localSheetId="54">#REF!</definedName>
    <definedName name="PERNOTEC00_" localSheetId="56">#REF!</definedName>
    <definedName name="PERNOTEC00_" localSheetId="73">#REF!</definedName>
    <definedName name="PERNOTEC00_" localSheetId="74">#REF!</definedName>
    <definedName name="PERNOTEC00_" localSheetId="75">#REF!</definedName>
    <definedName name="PERNOTEC00_" localSheetId="76">#REF!</definedName>
    <definedName name="PERNOTEC00_" localSheetId="78">#REF!</definedName>
    <definedName name="PERNOTEC00_" localSheetId="168">#REF!</definedName>
    <definedName name="PERNOTEC00_" localSheetId="170">#REF!</definedName>
    <definedName name="PERNOTEC00_" localSheetId="171">#REF!</definedName>
    <definedName name="PERNOTEC00_" localSheetId="40">#REF!</definedName>
    <definedName name="PERNOTEC00_" localSheetId="82">#REF!</definedName>
    <definedName name="PERNOTEC00_" localSheetId="41">#REF!</definedName>
    <definedName name="PERNOTEC00_">#REF!</definedName>
    <definedName name="PERNOTEC93_" localSheetId="49">#REF!</definedName>
    <definedName name="PERNOTEC93_" localSheetId="51">#REF!</definedName>
    <definedName name="PERNOTEC93_" localSheetId="52">#REF!</definedName>
    <definedName name="PERNOTEC93_" localSheetId="53">#REF!</definedName>
    <definedName name="PERNOTEC93_" localSheetId="54">#REF!</definedName>
    <definedName name="PERNOTEC93_" localSheetId="56">#REF!</definedName>
    <definedName name="PERNOTEC93_" localSheetId="73">#REF!</definedName>
    <definedName name="PERNOTEC93_" localSheetId="74">#REF!</definedName>
    <definedName name="PERNOTEC93_" localSheetId="75">#REF!</definedName>
    <definedName name="PERNOTEC93_" localSheetId="76">#REF!</definedName>
    <definedName name="PERNOTEC93_" localSheetId="78">#REF!</definedName>
    <definedName name="PERNOTEC93_" localSheetId="168">#REF!</definedName>
    <definedName name="PERNOTEC93_" localSheetId="171">#REF!</definedName>
    <definedName name="PERNOTEC93_" localSheetId="40">#REF!</definedName>
    <definedName name="PERNOTEC93_" localSheetId="82">#REF!</definedName>
    <definedName name="PERNOTEC93_" localSheetId="41">#REF!</definedName>
    <definedName name="PERNOTEC93_">#REF!</definedName>
    <definedName name="PERNOTEC94_" localSheetId="49">#REF!</definedName>
    <definedName name="PERNOTEC94_" localSheetId="51">#REF!</definedName>
    <definedName name="PERNOTEC94_" localSheetId="52">#REF!</definedName>
    <definedName name="PERNOTEC94_" localSheetId="53">#REF!</definedName>
    <definedName name="PERNOTEC94_" localSheetId="54">#REF!</definedName>
    <definedName name="PERNOTEC94_" localSheetId="56">#REF!</definedName>
    <definedName name="PERNOTEC94_" localSheetId="73">#REF!</definedName>
    <definedName name="PERNOTEC94_" localSheetId="74">#REF!</definedName>
    <definedName name="PERNOTEC94_" localSheetId="75">#REF!</definedName>
    <definedName name="PERNOTEC94_" localSheetId="76">#REF!</definedName>
    <definedName name="PERNOTEC94_" localSheetId="78">#REF!</definedName>
    <definedName name="PERNOTEC94_" localSheetId="168">#REF!</definedName>
    <definedName name="PERNOTEC94_" localSheetId="171">#REF!</definedName>
    <definedName name="PERNOTEC94_" localSheetId="40">#REF!</definedName>
    <definedName name="PERNOTEC94_" localSheetId="82">#REF!</definedName>
    <definedName name="PERNOTEC94_" localSheetId="41">#REF!</definedName>
    <definedName name="PERNOTEC94_">#REF!</definedName>
    <definedName name="PERNOTEC95_" localSheetId="51">#REF!</definedName>
    <definedName name="PERNOTEC95_" localSheetId="52">#REF!</definedName>
    <definedName name="PERNOTEC95_" localSheetId="53">#REF!</definedName>
    <definedName name="PERNOTEC95_" localSheetId="54">#REF!</definedName>
    <definedName name="PERNOTEC95_" localSheetId="56">#REF!</definedName>
    <definedName name="PERNOTEC95_" localSheetId="73">#REF!</definedName>
    <definedName name="PERNOTEC95_" localSheetId="74">#REF!</definedName>
    <definedName name="PERNOTEC95_" localSheetId="75">#REF!</definedName>
    <definedName name="PERNOTEC95_" localSheetId="76">#REF!</definedName>
    <definedName name="PERNOTEC95_" localSheetId="78">#REF!</definedName>
    <definedName name="PERNOTEC95_" localSheetId="168">#REF!</definedName>
    <definedName name="PERNOTEC95_" localSheetId="171">#REF!</definedName>
    <definedName name="PERNOTEC95_" localSheetId="40">#REF!</definedName>
    <definedName name="PERNOTEC95_" localSheetId="41">#REF!</definedName>
    <definedName name="PERNOTEC95_">#REF!</definedName>
    <definedName name="PERNOTEC96_" localSheetId="51">#REF!</definedName>
    <definedName name="PERNOTEC96_" localSheetId="52">#REF!</definedName>
    <definedName name="PERNOTEC96_" localSheetId="53">#REF!</definedName>
    <definedName name="PERNOTEC96_" localSheetId="54">#REF!</definedName>
    <definedName name="PERNOTEC96_" localSheetId="56">#REF!</definedName>
    <definedName name="PERNOTEC96_" localSheetId="73">#REF!</definedName>
    <definedName name="PERNOTEC96_" localSheetId="74">#REF!</definedName>
    <definedName name="PERNOTEC96_" localSheetId="75">#REF!</definedName>
    <definedName name="PERNOTEC96_" localSheetId="76">#REF!</definedName>
    <definedName name="PERNOTEC96_" localSheetId="78">#REF!</definedName>
    <definedName name="PERNOTEC96_" localSheetId="168">#REF!</definedName>
    <definedName name="PERNOTEC96_" localSheetId="171">#REF!</definedName>
    <definedName name="PERNOTEC96_" localSheetId="40">#REF!</definedName>
    <definedName name="PERNOTEC96_" localSheetId="41">#REF!</definedName>
    <definedName name="PERNOTEC96_">#REF!</definedName>
    <definedName name="PERNOTEC97_" localSheetId="51">#REF!</definedName>
    <definedName name="PERNOTEC97_" localSheetId="52">#REF!</definedName>
    <definedName name="PERNOTEC97_" localSheetId="53">#REF!</definedName>
    <definedName name="PERNOTEC97_" localSheetId="54">#REF!</definedName>
    <definedName name="PERNOTEC97_" localSheetId="56">#REF!</definedName>
    <definedName name="PERNOTEC97_" localSheetId="73">#REF!</definedName>
    <definedName name="PERNOTEC97_" localSheetId="74">#REF!</definedName>
    <definedName name="PERNOTEC97_" localSheetId="75">#REF!</definedName>
    <definedName name="PERNOTEC97_" localSheetId="76">#REF!</definedName>
    <definedName name="PERNOTEC97_" localSheetId="78">#REF!</definedName>
    <definedName name="PERNOTEC97_" localSheetId="168">#REF!</definedName>
    <definedName name="PERNOTEC97_" localSheetId="171">#REF!</definedName>
    <definedName name="PERNOTEC97_" localSheetId="40">#REF!</definedName>
    <definedName name="PERNOTEC97_" localSheetId="41">#REF!</definedName>
    <definedName name="PERNOTEC97_">#REF!</definedName>
    <definedName name="PERNOTEC98_" localSheetId="51">#REF!</definedName>
    <definedName name="PERNOTEC98_" localSheetId="52">#REF!</definedName>
    <definedName name="PERNOTEC98_" localSheetId="53">#REF!</definedName>
    <definedName name="PERNOTEC98_" localSheetId="54">#REF!</definedName>
    <definedName name="PERNOTEC98_" localSheetId="56">#REF!</definedName>
    <definedName name="PERNOTEC98_" localSheetId="73">#REF!</definedName>
    <definedName name="PERNOTEC98_" localSheetId="74">#REF!</definedName>
    <definedName name="PERNOTEC98_" localSheetId="75">#REF!</definedName>
    <definedName name="PERNOTEC98_" localSheetId="76">#REF!</definedName>
    <definedName name="PERNOTEC98_" localSheetId="78">#REF!</definedName>
    <definedName name="PERNOTEC98_" localSheetId="168">#REF!</definedName>
    <definedName name="PERNOTEC98_" localSheetId="171">#REF!</definedName>
    <definedName name="PERNOTEC98_" localSheetId="40">#REF!</definedName>
    <definedName name="PERNOTEC98_" localSheetId="41">#REF!</definedName>
    <definedName name="PERNOTEC98_">#REF!</definedName>
    <definedName name="PERNOTEC99_" localSheetId="51">#REF!</definedName>
    <definedName name="PERNOTEC99_" localSheetId="52">#REF!</definedName>
    <definedName name="PERNOTEC99_" localSheetId="53">#REF!</definedName>
    <definedName name="PERNOTEC99_" localSheetId="54">#REF!</definedName>
    <definedName name="PERNOTEC99_" localSheetId="56">#REF!</definedName>
    <definedName name="PERNOTEC99_" localSheetId="73">#REF!</definedName>
    <definedName name="PERNOTEC99_" localSheetId="74">#REF!</definedName>
    <definedName name="PERNOTEC99_" localSheetId="75">#REF!</definedName>
    <definedName name="PERNOTEC99_" localSheetId="76">#REF!</definedName>
    <definedName name="PERNOTEC99_" localSheetId="78">#REF!</definedName>
    <definedName name="PERNOTEC99_" localSheetId="168">#REF!</definedName>
    <definedName name="PERNOTEC99_" localSheetId="171">#REF!</definedName>
    <definedName name="PERNOTEC99_" localSheetId="40">#REF!</definedName>
    <definedName name="PERNOTEC99_" localSheetId="41">#REF!</definedName>
    <definedName name="PERNOTEC99_">#REF!</definedName>
    <definedName name="PEROTRA00_" localSheetId="51">#REF!</definedName>
    <definedName name="PEROTRA00_" localSheetId="52">#REF!</definedName>
    <definedName name="PEROTRA00_" localSheetId="53">#REF!</definedName>
    <definedName name="PEROTRA00_" localSheetId="54">#REF!</definedName>
    <definedName name="PEROTRA00_" localSheetId="56">#REF!</definedName>
    <definedName name="PEROTRA00_" localSheetId="73">#REF!</definedName>
    <definedName name="PEROTRA00_" localSheetId="74">#REF!</definedName>
    <definedName name="PEROTRA00_" localSheetId="75">#REF!</definedName>
    <definedName name="PEROTRA00_" localSheetId="76">#REF!</definedName>
    <definedName name="PEROTRA00_" localSheetId="78">#REF!</definedName>
    <definedName name="PEROTRA00_" localSheetId="168">#REF!</definedName>
    <definedName name="PEROTRA00_" localSheetId="171">#REF!</definedName>
    <definedName name="PEROTRA00_" localSheetId="40">#REF!</definedName>
    <definedName name="PEROTRA00_" localSheetId="41">#REF!</definedName>
    <definedName name="PEROTRA00_">#REF!</definedName>
    <definedName name="PEROTRA93_" localSheetId="51">#REF!</definedName>
    <definedName name="PEROTRA93_" localSheetId="52">#REF!</definedName>
    <definedName name="PEROTRA93_" localSheetId="53">#REF!</definedName>
    <definedName name="PEROTRA93_" localSheetId="54">#REF!</definedName>
    <definedName name="PEROTRA93_" localSheetId="56">#REF!</definedName>
    <definedName name="PEROTRA93_" localSheetId="73">#REF!</definedName>
    <definedName name="PEROTRA93_" localSheetId="74">#REF!</definedName>
    <definedName name="PEROTRA93_" localSheetId="75">#REF!</definedName>
    <definedName name="PEROTRA93_" localSheetId="76">#REF!</definedName>
    <definedName name="PEROTRA93_" localSheetId="78">#REF!</definedName>
    <definedName name="PEROTRA93_" localSheetId="168">#REF!</definedName>
    <definedName name="PEROTRA93_" localSheetId="171">#REF!</definedName>
    <definedName name="PEROTRA93_" localSheetId="40">#REF!</definedName>
    <definedName name="PEROTRA93_" localSheetId="41">#REF!</definedName>
    <definedName name="PEROTRA93_">#REF!</definedName>
    <definedName name="PEROTRA94_" localSheetId="51">#REF!</definedName>
    <definedName name="PEROTRA94_" localSheetId="52">#REF!</definedName>
    <definedName name="PEROTRA94_" localSheetId="53">#REF!</definedName>
    <definedName name="PEROTRA94_" localSheetId="54">#REF!</definedName>
    <definedName name="PEROTRA94_" localSheetId="56">#REF!</definedName>
    <definedName name="PEROTRA94_" localSheetId="73">#REF!</definedName>
    <definedName name="PEROTRA94_" localSheetId="74">#REF!</definedName>
    <definedName name="PEROTRA94_" localSheetId="75">#REF!</definedName>
    <definedName name="PEROTRA94_" localSheetId="76">#REF!</definedName>
    <definedName name="PEROTRA94_" localSheetId="78">#REF!</definedName>
    <definedName name="PEROTRA94_" localSheetId="168">#REF!</definedName>
    <definedName name="PEROTRA94_" localSheetId="171">#REF!</definedName>
    <definedName name="PEROTRA94_" localSheetId="40">#REF!</definedName>
    <definedName name="PEROTRA94_" localSheetId="41">#REF!</definedName>
    <definedName name="PEROTRA94_">#REF!</definedName>
    <definedName name="PEROTRA95_" localSheetId="51">#REF!</definedName>
    <definedName name="PEROTRA95_" localSheetId="52">#REF!</definedName>
    <definedName name="PEROTRA95_" localSheetId="53">#REF!</definedName>
    <definedName name="PEROTRA95_" localSheetId="54">#REF!</definedName>
    <definedName name="PEROTRA95_" localSheetId="56">#REF!</definedName>
    <definedName name="PEROTRA95_" localSheetId="73">#REF!</definedName>
    <definedName name="PEROTRA95_" localSheetId="74">#REF!</definedName>
    <definedName name="PEROTRA95_" localSheetId="75">#REF!</definedName>
    <definedName name="PEROTRA95_" localSheetId="76">#REF!</definedName>
    <definedName name="PEROTRA95_" localSheetId="78">#REF!</definedName>
    <definedName name="PEROTRA95_" localSheetId="168">#REF!</definedName>
    <definedName name="PEROTRA95_" localSheetId="171">#REF!</definedName>
    <definedName name="PEROTRA95_" localSheetId="40">#REF!</definedName>
    <definedName name="PEROTRA95_" localSheetId="41">#REF!</definedName>
    <definedName name="PEROTRA95_">#REF!</definedName>
    <definedName name="PEROTRA96_" localSheetId="51">#REF!</definedName>
    <definedName name="PEROTRA96_" localSheetId="52">#REF!</definedName>
    <definedName name="PEROTRA96_" localSheetId="53">#REF!</definedName>
    <definedName name="PEROTRA96_" localSheetId="54">#REF!</definedName>
    <definedName name="PEROTRA96_" localSheetId="56">#REF!</definedName>
    <definedName name="PEROTRA96_" localSheetId="73">#REF!</definedName>
    <definedName name="PEROTRA96_" localSheetId="74">#REF!</definedName>
    <definedName name="PEROTRA96_" localSheetId="75">#REF!</definedName>
    <definedName name="PEROTRA96_" localSheetId="76">#REF!</definedName>
    <definedName name="PEROTRA96_" localSheetId="78">#REF!</definedName>
    <definedName name="PEROTRA96_" localSheetId="168">#REF!</definedName>
    <definedName name="PEROTRA96_" localSheetId="171">#REF!</definedName>
    <definedName name="PEROTRA96_" localSheetId="40">#REF!</definedName>
    <definedName name="PEROTRA96_" localSheetId="41">#REF!</definedName>
    <definedName name="PEROTRA96_">#REF!</definedName>
    <definedName name="PEROTRA97_" localSheetId="51">#REF!</definedName>
    <definedName name="PEROTRA97_" localSheetId="52">#REF!</definedName>
    <definedName name="PEROTRA97_" localSheetId="53">#REF!</definedName>
    <definedName name="PEROTRA97_" localSheetId="54">#REF!</definedName>
    <definedName name="PEROTRA97_" localSheetId="56">#REF!</definedName>
    <definedName name="PEROTRA97_" localSheetId="73">#REF!</definedName>
    <definedName name="PEROTRA97_" localSheetId="74">#REF!</definedName>
    <definedName name="PEROTRA97_" localSheetId="75">#REF!</definedName>
    <definedName name="PEROTRA97_" localSheetId="76">#REF!</definedName>
    <definedName name="PEROTRA97_" localSheetId="78">#REF!</definedName>
    <definedName name="PEROTRA97_" localSheetId="168">#REF!</definedName>
    <definedName name="PEROTRA97_" localSheetId="171">#REF!</definedName>
    <definedName name="PEROTRA97_" localSheetId="40">#REF!</definedName>
    <definedName name="PEROTRA97_" localSheetId="41">#REF!</definedName>
    <definedName name="PEROTRA97_">#REF!</definedName>
    <definedName name="PEROTRA98_" localSheetId="51">#REF!</definedName>
    <definedName name="PEROTRA98_" localSheetId="52">#REF!</definedName>
    <definedName name="PEROTRA98_" localSheetId="53">#REF!</definedName>
    <definedName name="PEROTRA98_" localSheetId="54">#REF!</definedName>
    <definedName name="PEROTRA98_" localSheetId="56">#REF!</definedName>
    <definedName name="PEROTRA98_" localSheetId="73">#REF!</definedName>
    <definedName name="PEROTRA98_" localSheetId="74">#REF!</definedName>
    <definedName name="PEROTRA98_" localSheetId="75">#REF!</definedName>
    <definedName name="PEROTRA98_" localSheetId="76">#REF!</definedName>
    <definedName name="PEROTRA98_" localSheetId="78">#REF!</definedName>
    <definedName name="PEROTRA98_" localSheetId="168">#REF!</definedName>
    <definedName name="PEROTRA98_" localSheetId="171">#REF!</definedName>
    <definedName name="PEROTRA98_" localSheetId="40">#REF!</definedName>
    <definedName name="PEROTRA98_" localSheetId="41">#REF!</definedName>
    <definedName name="PEROTRA98_">#REF!</definedName>
    <definedName name="PEROTRA99_" localSheetId="51">#REF!</definedName>
    <definedName name="PEROTRA99_" localSheetId="52">#REF!</definedName>
    <definedName name="PEROTRA99_" localSheetId="53">#REF!</definedName>
    <definedName name="PEROTRA99_" localSheetId="54">#REF!</definedName>
    <definedName name="PEROTRA99_" localSheetId="56">#REF!</definedName>
    <definedName name="PEROTRA99_" localSheetId="73">#REF!</definedName>
    <definedName name="PEROTRA99_" localSheetId="74">#REF!</definedName>
    <definedName name="PEROTRA99_" localSheetId="75">#REF!</definedName>
    <definedName name="PEROTRA99_" localSheetId="76">#REF!</definedName>
    <definedName name="PEROTRA99_" localSheetId="78">#REF!</definedName>
    <definedName name="PEROTRA99_" localSheetId="168">#REF!</definedName>
    <definedName name="PEROTRA99_" localSheetId="171">#REF!</definedName>
    <definedName name="PEROTRA99_" localSheetId="40">#REF!</definedName>
    <definedName name="PEROTRA99_" localSheetId="41">#REF!</definedName>
    <definedName name="PEROTRA99_">#REF!</definedName>
    <definedName name="PERTRANS00_" localSheetId="51">#REF!</definedName>
    <definedName name="PERTRANS00_" localSheetId="52">#REF!</definedName>
    <definedName name="PERTRANS00_" localSheetId="53">#REF!</definedName>
    <definedName name="PERTRANS00_" localSheetId="54">#REF!</definedName>
    <definedName name="PERTRANS00_" localSheetId="56">#REF!</definedName>
    <definedName name="PERTRANS00_" localSheetId="73">#REF!</definedName>
    <definedName name="PERTRANS00_" localSheetId="74">#REF!</definedName>
    <definedName name="PERTRANS00_" localSheetId="75">#REF!</definedName>
    <definedName name="PERTRANS00_" localSheetId="76">#REF!</definedName>
    <definedName name="PERTRANS00_" localSheetId="78">#REF!</definedName>
    <definedName name="PERTRANS00_" localSheetId="168">#REF!</definedName>
    <definedName name="PERTRANS00_" localSheetId="171">#REF!</definedName>
    <definedName name="PERTRANS00_" localSheetId="40">#REF!</definedName>
    <definedName name="PERTRANS00_" localSheetId="41">#REF!</definedName>
    <definedName name="PERTRANS00_">#REF!</definedName>
    <definedName name="PERTRANS93_" localSheetId="51">#REF!</definedName>
    <definedName name="PERTRANS93_" localSheetId="52">#REF!</definedName>
    <definedName name="PERTRANS93_" localSheetId="53">#REF!</definedName>
    <definedName name="PERTRANS93_" localSheetId="54">#REF!</definedName>
    <definedName name="PERTRANS93_" localSheetId="56">#REF!</definedName>
    <definedName name="PERTRANS93_" localSheetId="73">#REF!</definedName>
    <definedName name="PERTRANS93_" localSheetId="74">#REF!</definedName>
    <definedName name="PERTRANS93_" localSheetId="75">#REF!</definedName>
    <definedName name="PERTRANS93_" localSheetId="76">#REF!</definedName>
    <definedName name="PERTRANS93_" localSheetId="78">#REF!</definedName>
    <definedName name="PERTRANS93_" localSheetId="168">#REF!</definedName>
    <definedName name="PERTRANS93_" localSheetId="171">#REF!</definedName>
    <definedName name="PERTRANS93_" localSheetId="40">#REF!</definedName>
    <definedName name="PERTRANS93_" localSheetId="41">#REF!</definedName>
    <definedName name="PERTRANS93_">#REF!</definedName>
    <definedName name="PERTRANS94_" localSheetId="51">#REF!</definedName>
    <definedName name="PERTRANS94_" localSheetId="52">#REF!</definedName>
    <definedName name="PERTRANS94_" localSheetId="53">#REF!</definedName>
    <definedName name="PERTRANS94_" localSheetId="54">#REF!</definedName>
    <definedName name="PERTRANS94_" localSheetId="56">#REF!</definedName>
    <definedName name="PERTRANS94_" localSheetId="73">#REF!</definedName>
    <definedName name="PERTRANS94_" localSheetId="74">#REF!</definedName>
    <definedName name="PERTRANS94_" localSheetId="75">#REF!</definedName>
    <definedName name="PERTRANS94_" localSheetId="76">#REF!</definedName>
    <definedName name="PERTRANS94_" localSheetId="78">#REF!</definedName>
    <definedName name="PERTRANS94_" localSheetId="168">#REF!</definedName>
    <definedName name="PERTRANS94_" localSheetId="171">#REF!</definedName>
    <definedName name="PERTRANS94_" localSheetId="40">#REF!</definedName>
    <definedName name="PERTRANS94_" localSheetId="41">#REF!</definedName>
    <definedName name="PERTRANS94_">#REF!</definedName>
    <definedName name="PERTRANS95_" localSheetId="51">#REF!</definedName>
    <definedName name="PERTRANS95_" localSheetId="52">#REF!</definedName>
    <definedName name="PERTRANS95_" localSheetId="53">#REF!</definedName>
    <definedName name="PERTRANS95_" localSheetId="54">#REF!</definedName>
    <definedName name="PERTRANS95_" localSheetId="56">#REF!</definedName>
    <definedName name="PERTRANS95_" localSheetId="73">#REF!</definedName>
    <definedName name="PERTRANS95_" localSheetId="74">#REF!</definedName>
    <definedName name="PERTRANS95_" localSheetId="75">#REF!</definedName>
    <definedName name="PERTRANS95_" localSheetId="76">#REF!</definedName>
    <definedName name="PERTRANS95_" localSheetId="78">#REF!</definedName>
    <definedName name="PERTRANS95_" localSheetId="168">#REF!</definedName>
    <definedName name="PERTRANS95_" localSheetId="171">#REF!</definedName>
    <definedName name="PERTRANS95_" localSheetId="40">#REF!</definedName>
    <definedName name="PERTRANS95_" localSheetId="41">#REF!</definedName>
    <definedName name="PERTRANS95_">#REF!</definedName>
    <definedName name="PERTRANS96_" localSheetId="51">#REF!</definedName>
    <definedName name="PERTRANS96_" localSheetId="52">#REF!</definedName>
    <definedName name="PERTRANS96_" localSheetId="53">#REF!</definedName>
    <definedName name="PERTRANS96_" localSheetId="54">#REF!</definedName>
    <definedName name="PERTRANS96_" localSheetId="56">#REF!</definedName>
    <definedName name="PERTRANS96_" localSheetId="73">#REF!</definedName>
    <definedName name="PERTRANS96_" localSheetId="74">#REF!</definedName>
    <definedName name="PERTRANS96_" localSheetId="75">#REF!</definedName>
    <definedName name="PERTRANS96_" localSheetId="76">#REF!</definedName>
    <definedName name="PERTRANS96_" localSheetId="78">#REF!</definedName>
    <definedName name="PERTRANS96_" localSheetId="168">#REF!</definedName>
    <definedName name="PERTRANS96_" localSheetId="171">#REF!</definedName>
    <definedName name="PERTRANS96_" localSheetId="40">#REF!</definedName>
    <definedName name="PERTRANS96_" localSheetId="41">#REF!</definedName>
    <definedName name="PERTRANS96_">#REF!</definedName>
    <definedName name="PERTRANS97_" localSheetId="51">#REF!</definedName>
    <definedName name="PERTRANS97_" localSheetId="52">#REF!</definedName>
    <definedName name="PERTRANS97_" localSheetId="53">#REF!</definedName>
    <definedName name="PERTRANS97_" localSheetId="54">#REF!</definedName>
    <definedName name="PERTRANS97_" localSheetId="56">#REF!</definedName>
    <definedName name="PERTRANS97_" localSheetId="73">#REF!</definedName>
    <definedName name="PERTRANS97_" localSheetId="74">#REF!</definedName>
    <definedName name="PERTRANS97_" localSheetId="75">#REF!</definedName>
    <definedName name="PERTRANS97_" localSheetId="76">#REF!</definedName>
    <definedName name="PERTRANS97_" localSheetId="78">#REF!</definedName>
    <definedName name="PERTRANS97_" localSheetId="168">#REF!</definedName>
    <definedName name="PERTRANS97_" localSheetId="171">#REF!</definedName>
    <definedName name="PERTRANS97_" localSheetId="40">#REF!</definedName>
    <definedName name="PERTRANS97_" localSheetId="41">#REF!</definedName>
    <definedName name="PERTRANS97_">#REF!</definedName>
    <definedName name="PERTRANS98_" localSheetId="51">#REF!</definedName>
    <definedName name="PERTRANS98_" localSheetId="52">#REF!</definedName>
    <definedName name="PERTRANS98_" localSheetId="53">#REF!</definedName>
    <definedName name="PERTRANS98_" localSheetId="54">#REF!</definedName>
    <definedName name="PERTRANS98_" localSheetId="56">#REF!</definedName>
    <definedName name="PERTRANS98_" localSheetId="73">#REF!</definedName>
    <definedName name="PERTRANS98_" localSheetId="74">#REF!</definedName>
    <definedName name="PERTRANS98_" localSheetId="75">#REF!</definedName>
    <definedName name="PERTRANS98_" localSheetId="76">#REF!</definedName>
    <definedName name="PERTRANS98_" localSheetId="78">#REF!</definedName>
    <definedName name="PERTRANS98_" localSheetId="168">#REF!</definedName>
    <definedName name="PERTRANS98_" localSheetId="171">#REF!</definedName>
    <definedName name="PERTRANS98_" localSheetId="40">#REF!</definedName>
    <definedName name="PERTRANS98_" localSheetId="41">#REF!</definedName>
    <definedName name="PERTRANS98_">#REF!</definedName>
    <definedName name="PERTRANS99_" localSheetId="51">#REF!</definedName>
    <definedName name="PERTRANS99_" localSheetId="52">#REF!</definedName>
    <definedName name="PERTRANS99_" localSheetId="53">#REF!</definedName>
    <definedName name="PERTRANS99_" localSheetId="54">#REF!</definedName>
    <definedName name="PERTRANS99_" localSheetId="56">#REF!</definedName>
    <definedName name="PERTRANS99_" localSheetId="73">#REF!</definedName>
    <definedName name="PERTRANS99_" localSheetId="74">#REF!</definedName>
    <definedName name="PERTRANS99_" localSheetId="75">#REF!</definedName>
    <definedName name="PERTRANS99_" localSheetId="76">#REF!</definedName>
    <definedName name="PERTRANS99_" localSheetId="78">#REF!</definedName>
    <definedName name="PERTRANS99_" localSheetId="168">#REF!</definedName>
    <definedName name="PERTRANS99_" localSheetId="171">#REF!</definedName>
    <definedName name="PERTRANS99_" localSheetId="40">#REF!</definedName>
    <definedName name="PERTRANS99_" localSheetId="41">#REF!</definedName>
    <definedName name="PERTRANS99_">#REF!</definedName>
    <definedName name="peso95015">#REF!</definedName>
    <definedName name="PESOS" localSheetId="40">#REF!</definedName>
    <definedName name="PESOS" localSheetId="41">#REF!</definedName>
    <definedName name="PESOS">#REF!</definedName>
    <definedName name="PESOS___DOLARES" localSheetId="40">#REF!</definedName>
    <definedName name="PESOS___DOLARES" localSheetId="41">#REF!</definedName>
    <definedName name="PESOS___DOLARES">#REF!</definedName>
    <definedName name="PESOS_DOLARES" localSheetId="40">#REF!</definedName>
    <definedName name="PESOS_DOLARES" localSheetId="41">#REF!</definedName>
    <definedName name="PESOS_DOLARES">#REF!</definedName>
    <definedName name="PIB" localSheetId="51">#REF!</definedName>
    <definedName name="PIB" localSheetId="52">#REF!</definedName>
    <definedName name="PIB" localSheetId="53">#REF!</definedName>
    <definedName name="PIB" localSheetId="54">#REF!</definedName>
    <definedName name="PIB" localSheetId="56">#REF!</definedName>
    <definedName name="PIB" localSheetId="73">#REF!</definedName>
    <definedName name="PIB" localSheetId="74">#REF!</definedName>
    <definedName name="PIB" localSheetId="75">#REF!</definedName>
    <definedName name="PIB" localSheetId="76">#REF!</definedName>
    <definedName name="PIB" localSheetId="78">#REF!</definedName>
    <definedName name="PIB" localSheetId="168">#REF!</definedName>
    <definedName name="PIB" localSheetId="171">#REF!</definedName>
    <definedName name="PIB" localSheetId="40">#REF!</definedName>
    <definedName name="PIB" localSheetId="41">#REF!</definedName>
    <definedName name="PIB">#REF!</definedName>
    <definedName name="PIB00" localSheetId="49">#REF!</definedName>
    <definedName name="PIB00" localSheetId="170">#REF!</definedName>
    <definedName name="PIB00" localSheetId="171">#REF!</definedName>
    <definedName name="PIB00" localSheetId="40">#REF!</definedName>
    <definedName name="PIB00" localSheetId="41">#REF!</definedName>
    <definedName name="PIB00">#REF!</definedName>
    <definedName name="PIB00_" localSheetId="170">#REF!</definedName>
    <definedName name="PIB00_" localSheetId="171">#REF!</definedName>
    <definedName name="PIB00_" localSheetId="40">#REF!</definedName>
    <definedName name="PIB00_" localSheetId="41">#REF!</definedName>
    <definedName name="PIB00_">#REF!</definedName>
    <definedName name="PIB93_" localSheetId="170">#REF!</definedName>
    <definedName name="PIB93_" localSheetId="171">#REF!</definedName>
    <definedName name="PIB93_" localSheetId="40">#REF!</definedName>
    <definedName name="PIB93_" localSheetId="41">#REF!</definedName>
    <definedName name="PIB93_">#REF!</definedName>
    <definedName name="PIB94_" localSheetId="170">#REF!</definedName>
    <definedName name="PIB94_" localSheetId="171">#REF!</definedName>
    <definedName name="PIB94_" localSheetId="40">#REF!</definedName>
    <definedName name="PIB94_" localSheetId="41">#REF!</definedName>
    <definedName name="PIB94_">#REF!</definedName>
    <definedName name="PIB95_" localSheetId="170">#REF!</definedName>
    <definedName name="PIB95_" localSheetId="171">#REF!</definedName>
    <definedName name="PIB95_" localSheetId="40">#REF!</definedName>
    <definedName name="PIB95_" localSheetId="41">#REF!</definedName>
    <definedName name="PIB95_">#REF!</definedName>
    <definedName name="PIB96_" localSheetId="170">#REF!</definedName>
    <definedName name="PIB96_" localSheetId="171">#REF!</definedName>
    <definedName name="PIB96_" localSheetId="40">#REF!</definedName>
    <definedName name="PIB96_" localSheetId="41">#REF!</definedName>
    <definedName name="PIB96_">#REF!</definedName>
    <definedName name="PIB97_" localSheetId="170">#REF!</definedName>
    <definedName name="PIB97_" localSheetId="171">#REF!</definedName>
    <definedName name="PIB97_" localSheetId="40">#REF!</definedName>
    <definedName name="PIB97_" localSheetId="41">#REF!</definedName>
    <definedName name="PIB97_">#REF!</definedName>
    <definedName name="PIB98_" localSheetId="170">#REF!</definedName>
    <definedName name="PIB98_" localSheetId="171">#REF!</definedName>
    <definedName name="PIB98_" localSheetId="40">#REF!</definedName>
    <definedName name="PIB98_" localSheetId="41">#REF!</definedName>
    <definedName name="PIB98_">#REF!</definedName>
    <definedName name="PIB99_" localSheetId="170">#REF!</definedName>
    <definedName name="PIB99_" localSheetId="171">#REF!</definedName>
    <definedName name="PIB99_" localSheetId="40">#REF!</definedName>
    <definedName name="PIB99_" localSheetId="41">#REF!</definedName>
    <definedName name="PIB99_">#REF!</definedName>
    <definedName name="PICN_00_REAF_98" localSheetId="31">#REF!</definedName>
    <definedName name="PICN_00_REAF_98" localSheetId="25">#REF!</definedName>
    <definedName name="PICN_00_REAF_98" localSheetId="27">#REF!</definedName>
    <definedName name="PICN_00_REAF_98" localSheetId="29">#REF!</definedName>
    <definedName name="PICN_00_REAF_98" localSheetId="40">#REF!</definedName>
    <definedName name="PICN_00_REAF_98" localSheetId="82">#REF!</definedName>
    <definedName name="PICN_00_REAF_98" localSheetId="30">#REF!</definedName>
    <definedName name="PICN_00_REAF_98" localSheetId="32">#REF!</definedName>
    <definedName name="PICN_00_REAF_98" localSheetId="33">#REF!</definedName>
    <definedName name="PICN_00_REAF_98" localSheetId="26">#REF!</definedName>
    <definedName name="PICN_00_REAF_98" localSheetId="28">#REF!</definedName>
    <definedName name="PICN_00_REAF_98" localSheetId="41">#REF!</definedName>
    <definedName name="PICN_00_REAF_98">#REF!</definedName>
    <definedName name="PICN_01_RESERVA" localSheetId="31">#REF!</definedName>
    <definedName name="PICN_01_RESERVA" localSheetId="25">#REF!</definedName>
    <definedName name="PICN_01_RESERVA" localSheetId="27">#REF!</definedName>
    <definedName name="PICN_01_RESERVA" localSheetId="29">#REF!</definedName>
    <definedName name="PICN_01_RESERVA" localSheetId="40">#REF!</definedName>
    <definedName name="PICN_01_RESERVA" localSheetId="82">#REF!</definedName>
    <definedName name="PICN_01_RESERVA" localSheetId="30">#REF!</definedName>
    <definedName name="PICN_01_RESERVA" localSheetId="32">#REF!</definedName>
    <definedName name="PICN_01_RESERVA" localSheetId="33">#REF!</definedName>
    <definedName name="PICN_01_RESERVA" localSheetId="26">#REF!</definedName>
    <definedName name="PICN_01_RESERVA" localSheetId="28">#REF!</definedName>
    <definedName name="PICN_01_RESERVA" localSheetId="41">#REF!</definedName>
    <definedName name="PICN_01_RESERVA">#REF!</definedName>
    <definedName name="PICN_94" localSheetId="31">#REF!</definedName>
    <definedName name="PICN_94" localSheetId="25">#REF!</definedName>
    <definedName name="PICN_94" localSheetId="27">#REF!</definedName>
    <definedName name="PICN_94" localSheetId="29">#REF!</definedName>
    <definedName name="PICN_94" localSheetId="40">#REF!</definedName>
    <definedName name="PICN_94" localSheetId="82">#REF!</definedName>
    <definedName name="PICN_94" localSheetId="30">#REF!</definedName>
    <definedName name="PICN_94" localSheetId="32">#REF!</definedName>
    <definedName name="PICN_94" localSheetId="33">#REF!</definedName>
    <definedName name="PICN_94" localSheetId="26">#REF!</definedName>
    <definedName name="PICN_94" localSheetId="28">#REF!</definedName>
    <definedName name="PICN_94" localSheetId="41">#REF!</definedName>
    <definedName name="PICN_94">#REF!</definedName>
    <definedName name="PICN_95" localSheetId="40">#REF!</definedName>
    <definedName name="PICN_95" localSheetId="41">#REF!</definedName>
    <definedName name="PICN_95">#REF!</definedName>
    <definedName name="PICN_96" localSheetId="40">#REF!</definedName>
    <definedName name="PICN_96" localSheetId="41">#REF!</definedName>
    <definedName name="PICN_96">#REF!</definedName>
    <definedName name="PICN_97" localSheetId="40">#REF!</definedName>
    <definedName name="PICN_97" localSheetId="41">#REF!</definedName>
    <definedName name="PICN_97">#REF!</definedName>
    <definedName name="PICN_98" localSheetId="40">#REF!</definedName>
    <definedName name="PICN_98" localSheetId="41">#REF!</definedName>
    <definedName name="PICN_98">#REF!</definedName>
    <definedName name="PICN_99_REF_97" localSheetId="40">#REF!</definedName>
    <definedName name="PICN_99_REF_97" localSheetId="41">#REF!</definedName>
    <definedName name="PICN_99_REF_97">#REF!</definedName>
    <definedName name="piuu" localSheetId="31" hidden="1">{"INGRESOS DOLARES",#N/A,FALSE,"informes"}</definedName>
    <definedName name="piuu" localSheetId="8" hidden="1">{"INGRESOS DOLARES",#N/A,FALSE,"informes"}</definedName>
    <definedName name="piuu" localSheetId="25" hidden="1">{"INGRESOS DOLARES",#N/A,FALSE,"informes"}</definedName>
    <definedName name="piuu" localSheetId="27" hidden="1">{"INGRESOS DOLARES",#N/A,FALSE,"informes"}</definedName>
    <definedName name="piuu" localSheetId="29" hidden="1">{"INGRESOS DOLARES",#N/A,FALSE,"informes"}</definedName>
    <definedName name="piuu" localSheetId="40" hidden="1">{"INGRESOS DOLARES",#N/A,FALSE,"informes"}</definedName>
    <definedName name="piuu" localSheetId="82" hidden="1">{"INGRESOS DOLARES",#N/A,FALSE,"informes"}</definedName>
    <definedName name="piuu" localSheetId="30" hidden="1">{"INGRESOS DOLARES",#N/A,FALSE,"informes"}</definedName>
    <definedName name="piuu" localSheetId="32" hidden="1">{"INGRESOS DOLARES",#N/A,FALSE,"informes"}</definedName>
    <definedName name="piuu" localSheetId="33" hidden="1">{"INGRESOS DOLARES",#N/A,FALSE,"informes"}</definedName>
    <definedName name="piuu" localSheetId="26" hidden="1">{"INGRESOS DOLARES",#N/A,FALSE,"informes"}</definedName>
    <definedName name="piuu" localSheetId="28" hidden="1">{"INGRESOS DOLARES",#N/A,FALSE,"informes"}</definedName>
    <definedName name="piuu" localSheetId="41" hidden="1">{"INGRESOS DOLARES",#N/A,FALSE,"informes"}</definedName>
    <definedName name="piuu" hidden="1">{"INGRESOS DOLARES",#N/A,FALSE,"informes"}</definedName>
    <definedName name="PM" localSheetId="8">#REF!</definedName>
    <definedName name="PM">#REF!</definedName>
    <definedName name="PMES01" localSheetId="31" hidden="1">{#N/A,#N/A,FALSE,"informes"}</definedName>
    <definedName name="PMES01" localSheetId="8" hidden="1">{#N/A,#N/A,FALSE,"informes"}</definedName>
    <definedName name="PMES01" localSheetId="25" hidden="1">{#N/A,#N/A,FALSE,"informes"}</definedName>
    <definedName name="PMES01" localSheetId="27" hidden="1">{#N/A,#N/A,FALSE,"informes"}</definedName>
    <definedName name="PMES01" localSheetId="29" hidden="1">{#N/A,#N/A,FALSE,"informes"}</definedName>
    <definedName name="PMES01" localSheetId="40" hidden="1">{#N/A,#N/A,FALSE,"informes"}</definedName>
    <definedName name="PMES01" localSheetId="82" hidden="1">{#N/A,#N/A,FALSE,"informes"}</definedName>
    <definedName name="PMES01" localSheetId="30" hidden="1">{#N/A,#N/A,FALSE,"informes"}</definedName>
    <definedName name="PMES01" localSheetId="32" hidden="1">{#N/A,#N/A,FALSE,"informes"}</definedName>
    <definedName name="PMES01" localSheetId="33" hidden="1">{#N/A,#N/A,FALSE,"informes"}</definedName>
    <definedName name="PMES01" localSheetId="26" hidden="1">{#N/A,#N/A,FALSE,"informes"}</definedName>
    <definedName name="PMES01" localSheetId="28" hidden="1">{#N/A,#N/A,FALSE,"informes"}</definedName>
    <definedName name="PMES01" localSheetId="41" hidden="1">{#N/A,#N/A,FALSE,"informes"}</definedName>
    <definedName name="PMES01" hidden="1">{#N/A,#N/A,FALSE,"informes"}</definedName>
    <definedName name="PMES2" localSheetId="31" hidden="1">{"PAGOS DOLARES",#N/A,FALSE,"informes"}</definedName>
    <definedName name="PMES2" localSheetId="8" hidden="1">{"PAGOS DOLARES",#N/A,FALSE,"informes"}</definedName>
    <definedName name="PMES2" localSheetId="25" hidden="1">{"PAGOS DOLARES",#N/A,FALSE,"informes"}</definedName>
    <definedName name="PMES2" localSheetId="27" hidden="1">{"PAGOS DOLARES",#N/A,FALSE,"informes"}</definedName>
    <definedName name="PMES2" localSheetId="29" hidden="1">{"PAGOS DOLARES",#N/A,FALSE,"informes"}</definedName>
    <definedName name="PMES2" localSheetId="40" hidden="1">{"PAGOS DOLARES",#N/A,FALSE,"informes"}</definedName>
    <definedName name="PMES2" localSheetId="82" hidden="1">{"PAGOS DOLARES",#N/A,FALSE,"informes"}</definedName>
    <definedName name="PMES2" localSheetId="30" hidden="1">{"PAGOS DOLARES",#N/A,FALSE,"informes"}</definedName>
    <definedName name="PMES2" localSheetId="32" hidden="1">{"PAGOS DOLARES",#N/A,FALSE,"informes"}</definedName>
    <definedName name="PMES2" localSheetId="33" hidden="1">{"PAGOS DOLARES",#N/A,FALSE,"informes"}</definedName>
    <definedName name="PMES2" localSheetId="26" hidden="1">{"PAGOS DOLARES",#N/A,FALSE,"informes"}</definedName>
    <definedName name="PMES2" localSheetId="28" hidden="1">{"PAGOS DOLARES",#N/A,FALSE,"informes"}</definedName>
    <definedName name="PMES2" localSheetId="41" hidden="1">{"PAGOS DOLARES",#N/A,FALSE,"informes"}</definedName>
    <definedName name="PMES2" hidden="1">{"PAGOS DOLARES",#N/A,FALSE,"informes"}</definedName>
    <definedName name="PMG" localSheetId="41">#REF!</definedName>
    <definedName name="PMG">#REF!</definedName>
    <definedName name="PONJRYIONJPEKHN" localSheetId="49" hidden="1">{#N/A,#N/A,FALSE,"informes"}</definedName>
    <definedName name="PONJRYIONJPEKHN" localSheetId="50" hidden="1">{#N/A,#N/A,FALSE,"informes"}</definedName>
    <definedName name="PONJRYIONJPEKHN" localSheetId="51" hidden="1">{#N/A,#N/A,FALSE,"informes"}</definedName>
    <definedName name="PONJRYIONJPEKHN" localSheetId="52" hidden="1">{#N/A,#N/A,FALSE,"informes"}</definedName>
    <definedName name="PONJRYIONJPEKHN" localSheetId="53" hidden="1">{#N/A,#N/A,FALSE,"informes"}</definedName>
    <definedName name="PONJRYIONJPEKHN" localSheetId="54" hidden="1">{#N/A,#N/A,FALSE,"informes"}</definedName>
    <definedName name="PONJRYIONJPEKHN" localSheetId="56" hidden="1">{#N/A,#N/A,FALSE,"informes"}</definedName>
    <definedName name="PONJRYIONJPEKHN" localSheetId="72" hidden="1">{#N/A,#N/A,FALSE,"informes"}</definedName>
    <definedName name="PONJRYIONJPEKHN" localSheetId="73" hidden="1">{#N/A,#N/A,FALSE,"informes"}</definedName>
    <definedName name="PONJRYIONJPEKHN" localSheetId="74" hidden="1">{#N/A,#N/A,FALSE,"informes"}</definedName>
    <definedName name="PONJRYIONJPEKHN" localSheetId="75" hidden="1">{#N/A,#N/A,FALSE,"informes"}</definedName>
    <definedName name="PONJRYIONJPEKHN" localSheetId="76" hidden="1">{#N/A,#N/A,FALSE,"informes"}</definedName>
    <definedName name="PONJRYIONJPEKHN" localSheetId="78" hidden="1">{#N/A,#N/A,FALSE,"informes"}</definedName>
    <definedName name="PONJRYIONJPEKHN" localSheetId="31" hidden="1">{#N/A,#N/A,FALSE,"informes"}</definedName>
    <definedName name="PONJRYIONJPEKHN" localSheetId="8" hidden="1">{#N/A,#N/A,FALSE,"informes"}</definedName>
    <definedName name="PONJRYIONJPEKHN" localSheetId="25" hidden="1">{#N/A,#N/A,FALSE,"informes"}</definedName>
    <definedName name="PONJRYIONJPEKHN" localSheetId="27" hidden="1">{#N/A,#N/A,FALSE,"informes"}</definedName>
    <definedName name="PONJRYIONJPEKHN" localSheetId="29" hidden="1">{#N/A,#N/A,FALSE,"informes"}</definedName>
    <definedName name="PONJRYIONJPEKHN" localSheetId="40" hidden="1">{#N/A,#N/A,FALSE,"informes"}</definedName>
    <definedName name="PONJRYIONJPEKHN" localSheetId="82" hidden="1">{#N/A,#N/A,FALSE,"informes"}</definedName>
    <definedName name="PONJRYIONJPEKHN" localSheetId="30" hidden="1">{#N/A,#N/A,FALSE,"informes"}</definedName>
    <definedName name="PONJRYIONJPEKHN" localSheetId="32" hidden="1">{#N/A,#N/A,FALSE,"informes"}</definedName>
    <definedName name="PONJRYIONJPEKHN" localSheetId="33" hidden="1">{#N/A,#N/A,FALSE,"informes"}</definedName>
    <definedName name="PONJRYIONJPEKHN" localSheetId="26" hidden="1">{#N/A,#N/A,FALSE,"informes"}</definedName>
    <definedName name="PONJRYIONJPEKHN" localSheetId="28" hidden="1">{#N/A,#N/A,FALSE,"informes"}</definedName>
    <definedName name="PONJRYIONJPEKHN" localSheetId="41" hidden="1">{#N/A,#N/A,FALSE,"informes"}</definedName>
    <definedName name="PONJRYIONJPEKHN" hidden="1">{#N/A,#N/A,FALSE,"informes"}</definedName>
    <definedName name="PORC_LIBRE_00" localSheetId="40">#REF!</definedName>
    <definedName name="PORC_LIBRE_00" localSheetId="41">#REF!</definedName>
    <definedName name="PORC_LIBRE_00">#REF!</definedName>
    <definedName name="PORC_LIBRE_01" localSheetId="40">#REF!</definedName>
    <definedName name="PORC_LIBRE_01" localSheetId="41">#REF!</definedName>
    <definedName name="PORC_LIBRE_01">#REF!</definedName>
    <definedName name="PORC_LIBRE_02" localSheetId="40">#REF!</definedName>
    <definedName name="PORC_LIBRE_02" localSheetId="41">#REF!</definedName>
    <definedName name="PORC_LIBRE_02">#REF!</definedName>
    <definedName name="PORC_LIBRE_94" localSheetId="40">#REF!</definedName>
    <definedName name="PORC_LIBRE_94" localSheetId="41">#REF!</definedName>
    <definedName name="PORC_LIBRE_94">#REF!</definedName>
    <definedName name="PORC_LIBRE_95" localSheetId="40">#REF!</definedName>
    <definedName name="PORC_LIBRE_95" localSheetId="41">#REF!</definedName>
    <definedName name="PORC_LIBRE_95">#REF!</definedName>
    <definedName name="PORC_LIBRE_96" localSheetId="40">#REF!</definedName>
    <definedName name="PORC_LIBRE_96" localSheetId="41">#REF!</definedName>
    <definedName name="PORC_LIBRE_96">#REF!</definedName>
    <definedName name="PORC_LIBRE_97" localSheetId="40">#REF!</definedName>
    <definedName name="PORC_LIBRE_97" localSheetId="41">#REF!</definedName>
    <definedName name="PORC_LIBRE_97">#REF!</definedName>
    <definedName name="PORC_LIBRE_98" localSheetId="40">#REF!</definedName>
    <definedName name="PORC_LIBRE_98" localSheetId="41">#REF!</definedName>
    <definedName name="PORC_LIBRE_98">#REF!</definedName>
    <definedName name="PORC_LIBRE_99" localSheetId="40">#REF!</definedName>
    <definedName name="PORC_LIBRE_99" localSheetId="41">#REF!</definedName>
    <definedName name="PORC_LIBRE_99">#REF!</definedName>
    <definedName name="pp" localSheetId="49" hidden="1">{"INGRESOS DOLARES",#N/A,FALSE,"informes"}</definedName>
    <definedName name="pp" localSheetId="50" hidden="1">{"INGRESOS DOLARES",#N/A,FALSE,"informes"}</definedName>
    <definedName name="pp" localSheetId="51" hidden="1">{"INGRESOS DOLARES",#N/A,FALSE,"informes"}</definedName>
    <definedName name="pp" localSheetId="52" hidden="1">{"INGRESOS DOLARES",#N/A,FALSE,"informes"}</definedName>
    <definedName name="pp" localSheetId="53" hidden="1">{"INGRESOS DOLARES",#N/A,FALSE,"informes"}</definedName>
    <definedName name="pp" localSheetId="54" hidden="1">{"INGRESOS DOLARES",#N/A,FALSE,"informes"}</definedName>
    <definedName name="pp" localSheetId="56" hidden="1">{"INGRESOS DOLARES",#N/A,FALSE,"informes"}</definedName>
    <definedName name="pp" localSheetId="72" hidden="1">{"INGRESOS DOLARES",#N/A,FALSE,"informes"}</definedName>
    <definedName name="pp" localSheetId="73" hidden="1">{"INGRESOS DOLARES",#N/A,FALSE,"informes"}</definedName>
    <definedName name="pp" localSheetId="74" hidden="1">{"INGRESOS DOLARES",#N/A,FALSE,"informes"}</definedName>
    <definedName name="pp" localSheetId="75" hidden="1">{"INGRESOS DOLARES",#N/A,FALSE,"informes"}</definedName>
    <definedName name="pp" localSheetId="76" hidden="1">{"INGRESOS DOLARES",#N/A,FALSE,"informes"}</definedName>
    <definedName name="pp" localSheetId="78" hidden="1">{"INGRESOS DOLARES",#N/A,FALSE,"informes"}</definedName>
    <definedName name="pp" localSheetId="31" hidden="1">{"INGRESOS DOLARES",#N/A,FALSE,"informes"}</definedName>
    <definedName name="pp" localSheetId="8" hidden="1">{"INGRESOS DOLARES",#N/A,FALSE,"informes"}</definedName>
    <definedName name="pp" localSheetId="25" hidden="1">{"INGRESOS DOLARES",#N/A,FALSE,"informes"}</definedName>
    <definedName name="pp" localSheetId="27" hidden="1">{"INGRESOS DOLARES",#N/A,FALSE,"informes"}</definedName>
    <definedName name="pp" localSheetId="29" hidden="1">{"INGRESOS DOLARES",#N/A,FALSE,"informes"}</definedName>
    <definedName name="pp" localSheetId="40" hidden="1">{"INGRESOS DOLARES",#N/A,FALSE,"informes"}</definedName>
    <definedName name="pp" localSheetId="82" hidden="1">{"INGRESOS DOLARES",#N/A,FALSE,"informes"}</definedName>
    <definedName name="pp" localSheetId="30" hidden="1">{"INGRESOS DOLARES",#N/A,FALSE,"informes"}</definedName>
    <definedName name="pp" localSheetId="32" hidden="1">{"INGRESOS DOLARES",#N/A,FALSE,"informes"}</definedName>
    <definedName name="pp" localSheetId="33" hidden="1">{"INGRESOS DOLARES",#N/A,FALSE,"informes"}</definedName>
    <definedName name="pp" localSheetId="26" hidden="1">{"INGRESOS DOLARES",#N/A,FALSE,"informes"}</definedName>
    <definedName name="pp" localSheetId="28" hidden="1">{"INGRESOS DOLARES",#N/A,FALSE,"informes"}</definedName>
    <definedName name="pp" localSheetId="41" hidden="1">{"INGRESOS DOLARES",#N/A,FALSE,"informes"}</definedName>
    <definedName name="pp" hidden="1">{"INGRESOS DOLARES",#N/A,FALSE,"informes"}</definedName>
    <definedName name="PPTO97" localSheetId="49">#REF!</definedName>
    <definedName name="PPTO97" localSheetId="51">#REF!</definedName>
    <definedName name="PPTO97" localSheetId="52">#REF!</definedName>
    <definedName name="PPTO97" localSheetId="53">#REF!</definedName>
    <definedName name="PPTO97" localSheetId="54">#REF!</definedName>
    <definedName name="PPTO97" localSheetId="56">#REF!</definedName>
    <definedName name="PPTO97" localSheetId="73">#REF!</definedName>
    <definedName name="PPTO97" localSheetId="74">#REF!</definedName>
    <definedName name="PPTO97" localSheetId="75">#REF!</definedName>
    <definedName name="PPTO97" localSheetId="76">#REF!</definedName>
    <definedName name="PPTO97" localSheetId="78">#REF!</definedName>
    <definedName name="PPTO97" localSheetId="168">#REF!</definedName>
    <definedName name="PPTO97" localSheetId="170">#REF!</definedName>
    <definedName name="PPTO97" localSheetId="171">#REF!</definedName>
    <definedName name="PPTO97" localSheetId="8">#REF!</definedName>
    <definedName name="PPTO97" localSheetId="40">#REF!</definedName>
    <definedName name="PPTO97" localSheetId="41">#REF!</definedName>
    <definedName name="PPTO97">#REF!</definedName>
    <definedName name="pq" localSheetId="31" hidden="1">{TRUE,TRUE,-2.75,-17.75,483,276.75,FALSE,TRUE,TRUE,TRUE,0,3,15,1,110,11,8,4,TRUE,TRUE,3,TRUE,1,TRUE,75,"Swvu.EneFeb.","ACwvu.EneFeb.",#N/A,FALSE,FALSE,1.24,0.787401575,0.74,0.984251969,1,"","",FALSE,FALSE,FALSE,FALSE,1,#N/A,1,1,#DIV/0!,FALSE,"Rwvu.EneFeb.","Cwvu.EneFeb.",FALSE,FALSE,FALSE,1,300,300,FALSE,FALSE,TRUE,TRUE,TRUE}</definedName>
    <definedName name="pq" localSheetId="8" hidden="1">{TRUE,TRUE,-2.75,-17.75,483,276.75,FALSE,TRUE,TRUE,TRUE,0,3,15,1,110,11,8,4,TRUE,TRUE,3,TRUE,1,TRUE,75,"Swvu.EneFeb.","ACwvu.EneFeb.",#N/A,FALSE,FALSE,1.24,0.787401575,0.74,0.984251969,1,"","",FALSE,FALSE,FALSE,FALSE,1,#N/A,1,1,#DIV/0!,FALSE,"Rwvu.EneFeb.","Cwvu.EneFeb.",FALSE,FALSE,FALSE,1,300,300,FALSE,FALSE,TRUE,TRUE,TRUE}</definedName>
    <definedName name="pq" localSheetId="25" hidden="1">{TRUE,TRUE,-2.75,-17.75,483,276.75,FALSE,TRUE,TRUE,TRUE,0,3,15,1,110,11,8,4,TRUE,TRUE,3,TRUE,1,TRUE,75,"Swvu.EneFeb.","ACwvu.EneFeb.",#N/A,FALSE,FALSE,1.24,0.787401575,0.74,0.984251969,1,"","",FALSE,FALSE,FALSE,FALSE,1,#N/A,1,1,#DIV/0!,FALSE,"Rwvu.EneFeb.","Cwvu.EneFeb.",FALSE,FALSE,FALSE,1,300,300,FALSE,FALSE,TRUE,TRUE,TRUE}</definedName>
    <definedName name="pq" localSheetId="27" hidden="1">{TRUE,TRUE,-2.75,-17.75,483,276.75,FALSE,TRUE,TRUE,TRUE,0,3,15,1,110,11,8,4,TRUE,TRUE,3,TRUE,1,TRUE,75,"Swvu.EneFeb.","ACwvu.EneFeb.",#N/A,FALSE,FALSE,1.24,0.787401575,0.74,0.984251969,1,"","",FALSE,FALSE,FALSE,FALSE,1,#N/A,1,1,#DIV/0!,FALSE,"Rwvu.EneFeb.","Cwvu.EneFeb.",FALSE,FALSE,FALSE,1,300,300,FALSE,FALSE,TRUE,TRUE,TRUE}</definedName>
    <definedName name="pq" localSheetId="29" hidden="1">{TRUE,TRUE,-2.75,-17.75,483,276.75,FALSE,TRUE,TRUE,TRUE,0,3,15,1,110,11,8,4,TRUE,TRUE,3,TRUE,1,TRUE,75,"Swvu.EneFeb.","ACwvu.EneFeb.",#N/A,FALSE,FALSE,1.24,0.787401575,0.74,0.984251969,1,"","",FALSE,FALSE,FALSE,FALSE,1,#N/A,1,1,#DIV/0!,FALSE,"Rwvu.EneFeb.","Cwvu.EneFeb.",FALSE,FALSE,FALSE,1,300,300,FALSE,FALSE,TRUE,TRUE,TRUE}</definedName>
    <definedName name="pq" localSheetId="40" hidden="1">{TRUE,TRUE,-2.75,-17.75,483,276.75,FALSE,TRUE,TRUE,TRUE,0,3,15,1,110,11,8,4,TRUE,TRUE,3,TRUE,1,TRUE,75,"Swvu.EneFeb.","ACwvu.EneFeb.",#N/A,FALSE,FALSE,1.24,0.787401575,0.74,0.984251969,1,"","",FALSE,FALSE,FALSE,FALSE,1,#N/A,1,1,#DIV/0!,FALSE,"Rwvu.EneFeb.","Cwvu.EneFeb.",FALSE,FALSE,FALSE,1,300,300,FALSE,FALSE,TRUE,TRUE,TRUE}</definedName>
    <definedName name="pq" localSheetId="82" hidden="1">{TRUE,TRUE,-2.75,-17.75,483,276.75,FALSE,TRUE,TRUE,TRUE,0,3,15,1,110,11,8,4,TRUE,TRUE,3,TRUE,1,TRUE,75,"Swvu.EneFeb.","ACwvu.EneFeb.",#N/A,FALSE,FALSE,1.24,0.787401575,0.74,0.984251969,1,"","",FALSE,FALSE,FALSE,FALSE,1,#N/A,1,1,#DIV/0!,FALSE,"Rwvu.EneFeb.","Cwvu.EneFeb.",FALSE,FALSE,FALSE,1,300,300,FALSE,FALSE,TRUE,TRUE,TRUE}</definedName>
    <definedName name="pq" localSheetId="30" hidden="1">{TRUE,TRUE,-2.75,-17.75,483,276.75,FALSE,TRUE,TRUE,TRUE,0,3,15,1,110,11,8,4,TRUE,TRUE,3,TRUE,1,TRUE,75,"Swvu.EneFeb.","ACwvu.EneFeb.",#N/A,FALSE,FALSE,1.24,0.787401575,0.74,0.984251969,1,"","",FALSE,FALSE,FALSE,FALSE,1,#N/A,1,1,#DIV/0!,FALSE,"Rwvu.EneFeb.","Cwvu.EneFeb.",FALSE,FALSE,FALSE,1,300,300,FALSE,FALSE,TRUE,TRUE,TRUE}</definedName>
    <definedName name="pq" localSheetId="32" hidden="1">{TRUE,TRUE,-2.75,-17.75,483,276.75,FALSE,TRUE,TRUE,TRUE,0,3,15,1,110,11,8,4,TRUE,TRUE,3,TRUE,1,TRUE,75,"Swvu.EneFeb.","ACwvu.EneFeb.",#N/A,FALSE,FALSE,1.24,0.787401575,0.74,0.984251969,1,"","",FALSE,FALSE,FALSE,FALSE,1,#N/A,1,1,#DIV/0!,FALSE,"Rwvu.EneFeb.","Cwvu.EneFeb.",FALSE,FALSE,FALSE,1,300,300,FALSE,FALSE,TRUE,TRUE,TRUE}</definedName>
    <definedName name="pq" localSheetId="33" hidden="1">{TRUE,TRUE,-2.75,-17.75,483,276.75,FALSE,TRUE,TRUE,TRUE,0,3,15,1,110,11,8,4,TRUE,TRUE,3,TRUE,1,TRUE,75,"Swvu.EneFeb.","ACwvu.EneFeb.",#N/A,FALSE,FALSE,1.24,0.787401575,0.74,0.984251969,1,"","",FALSE,FALSE,FALSE,FALSE,1,#N/A,1,1,#DIV/0!,FALSE,"Rwvu.EneFeb.","Cwvu.EneFeb.",FALSE,FALSE,FALSE,1,300,300,FALSE,FALSE,TRUE,TRUE,TRUE}</definedName>
    <definedName name="pq" localSheetId="26" hidden="1">{TRUE,TRUE,-2.75,-17.75,483,276.75,FALSE,TRUE,TRUE,TRUE,0,3,15,1,110,11,8,4,TRUE,TRUE,3,TRUE,1,TRUE,75,"Swvu.EneFeb.","ACwvu.EneFeb.",#N/A,FALSE,FALSE,1.24,0.787401575,0.74,0.984251969,1,"","",FALSE,FALSE,FALSE,FALSE,1,#N/A,1,1,#DIV/0!,FALSE,"Rwvu.EneFeb.","Cwvu.EneFeb.",FALSE,FALSE,FALSE,1,300,300,FALSE,FALSE,TRUE,TRUE,TRUE}</definedName>
    <definedName name="pq" localSheetId="28" hidden="1">{TRUE,TRUE,-2.75,-17.75,483,276.75,FALSE,TRUE,TRUE,TRUE,0,3,15,1,110,11,8,4,TRUE,TRUE,3,TRUE,1,TRUE,75,"Swvu.EneFeb.","ACwvu.EneFeb.",#N/A,FALSE,FALSE,1.24,0.787401575,0.74,0.984251969,1,"","",FALSE,FALSE,FALSE,FALSE,1,#N/A,1,1,#DIV/0!,FALSE,"Rwvu.EneFeb.","Cwvu.EneFeb.",FALSE,FALSE,FALSE,1,300,300,FALSE,FALSE,TRUE,TRUE,TRUE}</definedName>
    <definedName name="pq" localSheetId="41" hidden="1">{TRUE,TRUE,-2.75,-17.75,483,276.75,FALSE,TRUE,TRUE,TRUE,0,3,15,1,110,11,8,4,TRUE,TRUE,3,TRUE,1,TRUE,75,"Swvu.EneFeb.","ACwvu.EneFeb.",#N/A,FALSE,FALSE,1.24,0.787401575,0.74,0.984251969,1,"","",FALSE,FALSE,FALSE,FALSE,1,#N/A,1,1,#DIV/0!,FALSE,"Rwvu.EneFeb.","Cwvu.EneFeb.",FALSE,FALSE,FALSE,1,300,300,FALSE,FALSE,TRUE,TRUE,TRUE}</definedName>
    <definedName name="pq" hidden="1">{TRUE,TRUE,-2.75,-17.75,483,276.75,FALSE,TRUE,TRUE,TRUE,0,3,15,1,110,11,8,4,TRUE,TRUE,3,TRUE,1,TRUE,75,"Swvu.EneFeb.","ACwvu.EneFeb.",#N/A,FALSE,FALSE,1.24,0.787401575,0.74,0.984251969,1,"","",FALSE,FALSE,FALSE,FALSE,1,#N/A,1,1,#DIV/0!,FALSE,"Rwvu.EneFeb.","Cwvu.EneFeb.",FALSE,FALSE,FALSE,1,300,300,FALSE,FALSE,TRUE,TRUE,TRUE}</definedName>
    <definedName name="Precio_UVR" localSheetId="8">OFFSET(#REF!,0,0,COUNT(#REF!),1)</definedName>
    <definedName name="Precio_UVR">OFFSET(#REF!,0,0,COUNT(#REF!),1)</definedName>
    <definedName name="Precios" localSheetId="8">#REF!</definedName>
    <definedName name="Precios">#REF!</definedName>
    <definedName name="PresentationNormalA4" localSheetId="31">#REF!</definedName>
    <definedName name="PresentationNormalA4" localSheetId="25">#REF!</definedName>
    <definedName name="PresentationNormalA4" localSheetId="27">#REF!</definedName>
    <definedName name="PresentationNormalA4" localSheetId="29">#REF!</definedName>
    <definedName name="PresentationNormalA4" localSheetId="40">#REF!</definedName>
    <definedName name="PresentationNormalA4" localSheetId="30">#REF!</definedName>
    <definedName name="PresentationNormalA4" localSheetId="32">#REF!</definedName>
    <definedName name="PresentationNormalA4" localSheetId="33">#REF!</definedName>
    <definedName name="PresentationNormalA4" localSheetId="26">#REF!</definedName>
    <definedName name="PresentationNormalA4" localSheetId="28">#REF!</definedName>
    <definedName name="PresentationNormalA4" localSheetId="41">#REF!</definedName>
    <definedName name="PresentationNormalA4">#REF!</definedName>
    <definedName name="PRESTAMO_NETO" localSheetId="49">#REF!</definedName>
    <definedName name="PRESTAMO_NETO" localSheetId="31">#REF!</definedName>
    <definedName name="PRESTAMO_NETO" localSheetId="25">#REF!</definedName>
    <definedName name="PRESTAMO_NETO" localSheetId="27">#REF!</definedName>
    <definedName name="PRESTAMO_NETO" localSheetId="29">#REF!</definedName>
    <definedName name="PRESTAMO_NETO" localSheetId="40">#REF!</definedName>
    <definedName name="PRESTAMO_NETO" localSheetId="30">#REF!</definedName>
    <definedName name="PRESTAMO_NETO" localSheetId="32">#REF!</definedName>
    <definedName name="PRESTAMO_NETO" localSheetId="33">#REF!</definedName>
    <definedName name="PRESTAMO_NETO" localSheetId="26">#REF!</definedName>
    <definedName name="PRESTAMO_NETO" localSheetId="28">#REF!</definedName>
    <definedName name="PRESTAMO_NETO" localSheetId="41">#REF!</definedName>
    <definedName name="PRESTAMO_NETO">#REF!</definedName>
    <definedName name="PRESUPUESTO__1998" localSheetId="49">#REF!</definedName>
    <definedName name="PRESUPUESTO__1998" localSheetId="51">#REF!</definedName>
    <definedName name="PRESUPUESTO__1998" localSheetId="52">#REF!</definedName>
    <definedName name="PRESUPUESTO__1998" localSheetId="53">#REF!</definedName>
    <definedName name="PRESUPUESTO__1998" localSheetId="54">#REF!</definedName>
    <definedName name="PRESUPUESTO__1998" localSheetId="56">#REF!</definedName>
    <definedName name="PRESUPUESTO__1998" localSheetId="73">#REF!</definedName>
    <definedName name="PRESUPUESTO__1998" localSheetId="74">#REF!</definedName>
    <definedName name="PRESUPUESTO__1998" localSheetId="75">#REF!</definedName>
    <definedName name="PRESUPUESTO__1998" localSheetId="76">#REF!</definedName>
    <definedName name="PRESUPUESTO__1998" localSheetId="78">#REF!</definedName>
    <definedName name="PRESUPUESTO__1998" localSheetId="168">#REF!</definedName>
    <definedName name="PRESUPUESTO__1998" localSheetId="171">#REF!</definedName>
    <definedName name="PRESUPUESTO__1998" localSheetId="31">#REF!</definedName>
    <definedName name="PRESUPUESTO__1998" localSheetId="25">#REF!</definedName>
    <definedName name="PRESUPUESTO__1998" localSheetId="27">#REF!</definedName>
    <definedName name="PRESUPUESTO__1998" localSheetId="29">#REF!</definedName>
    <definedName name="PRESUPUESTO__1998" localSheetId="40">#REF!</definedName>
    <definedName name="PRESUPUESTO__1998" localSheetId="30">#REF!</definedName>
    <definedName name="PRESUPUESTO__1998" localSheetId="32">#REF!</definedName>
    <definedName name="PRESUPUESTO__1998" localSheetId="33">#REF!</definedName>
    <definedName name="PRESUPUESTO__1998" localSheetId="26">#REF!</definedName>
    <definedName name="PRESUPUESTO__1998" localSheetId="28">#REF!</definedName>
    <definedName name="PRESUPUESTO__1998" localSheetId="41">#REF!</definedName>
    <definedName name="PRESUPUESTO__1998">#REF!</definedName>
    <definedName name="prevarp" localSheetId="40">#REF!</definedName>
    <definedName name="prevarp" localSheetId="41">#REF!</definedName>
    <definedName name="prevarp">#REF!</definedName>
    <definedName name="prevpen" localSheetId="40">#REF!</definedName>
    <definedName name="prevpen" localSheetId="41">#REF!</definedName>
    <definedName name="prevpen">#REF!</definedName>
    <definedName name="prevsal" localSheetId="40">#REF!</definedName>
    <definedName name="prevsal" localSheetId="41">#REF!</definedName>
    <definedName name="prevsal">#REF!</definedName>
    <definedName name="prgnac" localSheetId="168">#REF!</definedName>
    <definedName name="prgnac" localSheetId="170">#REF!</definedName>
    <definedName name="prgnac" localSheetId="171">#REF!</definedName>
    <definedName name="prgnac" localSheetId="40">#REF!</definedName>
    <definedName name="prgnac" localSheetId="41">#REF!</definedName>
    <definedName name="prgnac">#REF!</definedName>
    <definedName name="prgprp" localSheetId="168">#REF!</definedName>
    <definedName name="prgprp" localSheetId="170">#REF!</definedName>
    <definedName name="prgprp" localSheetId="171">#REF!</definedName>
    <definedName name="prgprp" localSheetId="40">#REF!</definedName>
    <definedName name="prgprp" localSheetId="41">#REF!</definedName>
    <definedName name="prgprp">#REF!</definedName>
    <definedName name="primant" localSheetId="168">#REF!</definedName>
    <definedName name="primant" localSheetId="170">#REF!</definedName>
    <definedName name="primant" localSheetId="171">#REF!</definedName>
    <definedName name="primant" localSheetId="31">#REF!</definedName>
    <definedName name="primant" localSheetId="25">#REF!</definedName>
    <definedName name="primant" localSheetId="27">#REF!</definedName>
    <definedName name="primant" localSheetId="29">#REF!</definedName>
    <definedName name="primant" localSheetId="40">#REF!</definedName>
    <definedName name="primant" localSheetId="82">#REF!</definedName>
    <definedName name="primant" localSheetId="30">#REF!</definedName>
    <definedName name="primant" localSheetId="32">#REF!</definedName>
    <definedName name="primant" localSheetId="33">#REF!</definedName>
    <definedName name="primant" localSheetId="26">#REF!</definedName>
    <definedName name="primant" localSheetId="28">#REF!</definedName>
    <definedName name="primant" localSheetId="41">#REF!</definedName>
    <definedName name="primant">#REF!</definedName>
    <definedName name="primfas" localSheetId="31">#REF!</definedName>
    <definedName name="primfas" localSheetId="25">#REF!</definedName>
    <definedName name="primfas" localSheetId="27">#REF!</definedName>
    <definedName name="primfas" localSheetId="29">#REF!</definedName>
    <definedName name="primfas" localSheetId="40">#REF!</definedName>
    <definedName name="primfas" localSheetId="82">#REF!</definedName>
    <definedName name="primfas" localSheetId="30">#REF!</definedName>
    <definedName name="primfas" localSheetId="32">#REF!</definedName>
    <definedName name="primfas" localSheetId="33">#REF!</definedName>
    <definedName name="primfas" localSheetId="26">#REF!</definedName>
    <definedName name="primfas" localSheetId="28">#REF!</definedName>
    <definedName name="primfas" localSheetId="41">#REF!</definedName>
    <definedName name="primfas">#REF!</definedName>
    <definedName name="primfns" localSheetId="31">#REF!</definedName>
    <definedName name="primfns" localSheetId="25">#REF!</definedName>
    <definedName name="primfns" localSheetId="27">#REF!</definedName>
    <definedName name="primfns" localSheetId="29">#REF!</definedName>
    <definedName name="primfns" localSheetId="40">#REF!</definedName>
    <definedName name="primfns" localSheetId="82">#REF!</definedName>
    <definedName name="primfns" localSheetId="30">#REF!</definedName>
    <definedName name="primfns" localSheetId="32">#REF!</definedName>
    <definedName name="primfns" localSheetId="33">#REF!</definedName>
    <definedName name="primfns" localSheetId="26">#REF!</definedName>
    <definedName name="primfns" localSheetId="28">#REF!</definedName>
    <definedName name="primfns" localSheetId="41">#REF!</definedName>
    <definedName name="primfns">#REF!</definedName>
    <definedName name="primnav" localSheetId="168">#REF!</definedName>
    <definedName name="primnav" localSheetId="171">#REF!</definedName>
    <definedName name="primnav" localSheetId="40">#REF!</definedName>
    <definedName name="primnav" localSheetId="41">#REF!</definedName>
    <definedName name="primnav">#REF!</definedName>
    <definedName name="primniv" localSheetId="40">#REF!</definedName>
    <definedName name="primniv" localSheetId="41">#REF!</definedName>
    <definedName name="primniv">#REF!</definedName>
    <definedName name="primser" localSheetId="168">#REF!</definedName>
    <definedName name="primser" localSheetId="171">#REF!</definedName>
    <definedName name="primser" localSheetId="40">#REF!</definedName>
    <definedName name="primser" localSheetId="41">#REF!</definedName>
    <definedName name="primser">#REF!</definedName>
    <definedName name="primtec" localSheetId="168">#REF!</definedName>
    <definedName name="primtec" localSheetId="171">#REF!</definedName>
    <definedName name="primtec" localSheetId="40">#REF!</definedName>
    <definedName name="primtec" localSheetId="41">#REF!</definedName>
    <definedName name="primtec">#REF!</definedName>
    <definedName name="primvac" localSheetId="168">#REF!</definedName>
    <definedName name="primvac" localSheetId="171">#REF!</definedName>
    <definedName name="primvac" localSheetId="40">#REF!</definedName>
    <definedName name="primvac" localSheetId="41">#REF!</definedName>
    <definedName name="primvac">#REF!</definedName>
    <definedName name="PRINT">#REF!</definedName>
    <definedName name="PRINT_AREA" localSheetId="40">#REF!</definedName>
    <definedName name="PRINT_AREA" localSheetId="41">#REF!</definedName>
    <definedName name="PRINT_AREA">#REF!</definedName>
    <definedName name="PRIVAT" localSheetId="31">#REF!</definedName>
    <definedName name="PRIVAT" localSheetId="25">#REF!</definedName>
    <definedName name="PRIVAT" localSheetId="27">#REF!</definedName>
    <definedName name="PRIVAT" localSheetId="29">#REF!</definedName>
    <definedName name="PRIVAT" localSheetId="40">#REF!</definedName>
    <definedName name="PRIVAT" localSheetId="82">#REF!</definedName>
    <definedName name="PRIVAT" localSheetId="30">#REF!</definedName>
    <definedName name="PRIVAT" localSheetId="32">#REF!</definedName>
    <definedName name="PRIVAT" localSheetId="33">#REF!</definedName>
    <definedName name="PRIVAT" localSheetId="26">#REF!</definedName>
    <definedName name="PRIVAT" localSheetId="28">#REF!</definedName>
    <definedName name="PRIVAT" localSheetId="41">#REF!</definedName>
    <definedName name="PRIVAT">#REF!</definedName>
    <definedName name="PrivateRate" localSheetId="82">#REF!</definedName>
    <definedName name="PrivateRate" localSheetId="41">#REF!</definedName>
    <definedName name="PrivateRate">#REF!</definedName>
    <definedName name="privatizac" localSheetId="40">#REF!</definedName>
    <definedName name="privatizac" localSheetId="41">#REF!</definedName>
    <definedName name="privatizac">#REF!</definedName>
    <definedName name="PROCESO" localSheetId="82">#REF!</definedName>
    <definedName name="PROCESO" localSheetId="41">#REF!</definedName>
    <definedName name="PROCESO">#REF!</definedName>
    <definedName name="PROCESOS" localSheetId="41">#REF!</definedName>
    <definedName name="PROCESOS">#REF!</definedName>
    <definedName name="Programa" localSheetId="41">#REF!</definedName>
    <definedName name="Programa">#REF!</definedName>
    <definedName name="PROMEDIO" localSheetId="40">#REF!</definedName>
    <definedName name="PROMEDIO" localSheetId="41">#REF!</definedName>
    <definedName name="PROMEDIO">#REF!</definedName>
    <definedName name="PROPIOS" localSheetId="49">#REF!</definedName>
    <definedName name="PROPIOS" localSheetId="51">#REF!</definedName>
    <definedName name="PROPIOS" localSheetId="52">#REF!</definedName>
    <definedName name="PROPIOS" localSheetId="53">#REF!</definedName>
    <definedName name="PROPIOS" localSheetId="54">#REF!</definedName>
    <definedName name="PROPIOS" localSheetId="56">#REF!</definedName>
    <definedName name="PROPIOS" localSheetId="73">#REF!</definedName>
    <definedName name="PROPIOS" localSheetId="74">#REF!</definedName>
    <definedName name="PROPIOS" localSheetId="75">#REF!</definedName>
    <definedName name="PROPIOS" localSheetId="76">#REF!</definedName>
    <definedName name="PROPIOS" localSheetId="78">#REF!</definedName>
    <definedName name="PROPIOS" localSheetId="168">#REF!</definedName>
    <definedName name="PROPIOS" localSheetId="171">#REF!</definedName>
    <definedName name="PROPIOS" localSheetId="31">#REF!</definedName>
    <definedName name="PROPIOS" localSheetId="25">#REF!</definedName>
    <definedName name="PROPIOS" localSheetId="27">#REF!</definedName>
    <definedName name="PROPIOS" localSheetId="29">#REF!</definedName>
    <definedName name="PROPIOS" localSheetId="40">#REF!</definedName>
    <definedName name="PROPIOS" localSheetId="30">#REF!</definedName>
    <definedName name="PROPIOS" localSheetId="32">#REF!</definedName>
    <definedName name="PROPIOS" localSheetId="33">#REF!</definedName>
    <definedName name="PROPIOS" localSheetId="26">#REF!</definedName>
    <definedName name="PROPIOS" localSheetId="28">#REF!</definedName>
    <definedName name="PROPIOS" localSheetId="41">#REF!</definedName>
    <definedName name="PROPIOS">#REF!</definedName>
    <definedName name="PROTEGIDO" localSheetId="8">#REF!,#REF!,#REF!,#REF!,#REF!,#REF!,#REF!,#REF!,#REF!,#REF!,#REF!,#REF!,#REF!,#REF!,#REF!,#REF!,#REF!,#REF!,#REF!,#REF!</definedName>
    <definedName name="PROTEGIDO" localSheetId="41">#REF!,#REF!,#REF!,#REF!,#REF!,#REF!,#REF!,#REF!,#REF!,#REF!,#REF!,#REF!,#REF!,#REF!,#REF!,#REF!,#REF!,#REF!,#REF!,#REF!</definedName>
    <definedName name="PROTEGIDO">#REF!,#REF!,#REF!,#REF!,#REF!,#REF!,#REF!,#REF!,#REF!,#REF!,#REF!,#REF!,#REF!,#REF!,#REF!,#REF!,#REF!,#REF!,#REF!,#REF!</definedName>
    <definedName name="PROYECCION_DEFINITIVA" localSheetId="31">#REF!</definedName>
    <definedName name="PROYECCION_DEFINITIVA" localSheetId="8">#REF!</definedName>
    <definedName name="PROYECCION_DEFINITIVA" localSheetId="25">#REF!</definedName>
    <definedName name="PROYECCION_DEFINITIVA" localSheetId="27">#REF!</definedName>
    <definedName name="PROYECCION_DEFINITIVA" localSheetId="29">#REF!</definedName>
    <definedName name="PROYECCION_DEFINITIVA" localSheetId="30">#REF!</definedName>
    <definedName name="PROYECCION_DEFINITIVA" localSheetId="32">#REF!</definedName>
    <definedName name="PROYECCION_DEFINITIVA" localSheetId="33">#REF!</definedName>
    <definedName name="PROYECCION_DEFINITIVA" localSheetId="26">#REF!</definedName>
    <definedName name="PROYECCION_DEFINITIVA" localSheetId="28">#REF!</definedName>
    <definedName name="PROYECCION_DEFINITIVA" localSheetId="41">#REF!</definedName>
    <definedName name="PROYECCION_DEFINITIVA">#REF!</definedName>
    <definedName name="PROYECCION_DEFINITIVA_COMPENSACION" localSheetId="31">#REF!</definedName>
    <definedName name="PROYECCION_DEFINITIVA_COMPENSACION" localSheetId="25">#REF!</definedName>
    <definedName name="PROYECCION_DEFINITIVA_COMPENSACION" localSheetId="27">#REF!</definedName>
    <definedName name="PROYECCION_DEFINITIVA_COMPENSACION" localSheetId="29">#REF!</definedName>
    <definedName name="PROYECCION_DEFINITIVA_COMPENSACION" localSheetId="30">#REF!</definedName>
    <definedName name="PROYECCION_DEFINITIVA_COMPENSACION" localSheetId="32">#REF!</definedName>
    <definedName name="PROYECCION_DEFINITIVA_COMPENSACION" localSheetId="33">#REF!</definedName>
    <definedName name="PROYECCION_DEFINITIVA_COMPENSACION" localSheetId="26">#REF!</definedName>
    <definedName name="PROYECCION_DEFINITIVA_COMPENSACION" localSheetId="28">#REF!</definedName>
    <definedName name="PROYECCION_DEFINITIVA_COMPENSACION" localSheetId="41">#REF!</definedName>
    <definedName name="PROYECCION_DEFINITIVA_COMPENSACION">#REF!</definedName>
    <definedName name="Proyecciones" localSheetId="40">#REF!</definedName>
    <definedName name="proyecciones" localSheetId="41">#REF!</definedName>
    <definedName name="Proyecciones">#REF!</definedName>
    <definedName name="pruebaa" localSheetId="31" hidden="1">{#N/A,#N/A,FALSE,"informes"}</definedName>
    <definedName name="pruebaa" localSheetId="8" hidden="1">{#N/A,#N/A,FALSE,"informes"}</definedName>
    <definedName name="pruebaa" localSheetId="25" hidden="1">{#N/A,#N/A,FALSE,"informes"}</definedName>
    <definedName name="pruebaa" localSheetId="27" hidden="1">{#N/A,#N/A,FALSE,"informes"}</definedName>
    <definedName name="pruebaa" localSheetId="29" hidden="1">{#N/A,#N/A,FALSE,"informes"}</definedName>
    <definedName name="pruebaa" localSheetId="40" hidden="1">{#N/A,#N/A,FALSE,"informes"}</definedName>
    <definedName name="pruebaa" localSheetId="82" hidden="1">{#N/A,#N/A,FALSE,"informes"}</definedName>
    <definedName name="pruebaa" localSheetId="30" hidden="1">{#N/A,#N/A,FALSE,"informes"}</definedName>
    <definedName name="pruebaa" localSheetId="32" hidden="1">{#N/A,#N/A,FALSE,"informes"}</definedName>
    <definedName name="pruebaa" localSheetId="33" hidden="1">{#N/A,#N/A,FALSE,"informes"}</definedName>
    <definedName name="pruebaa" localSheetId="26" hidden="1">{#N/A,#N/A,FALSE,"informes"}</definedName>
    <definedName name="pruebaa" localSheetId="28" hidden="1">{#N/A,#N/A,FALSE,"informes"}</definedName>
    <definedName name="pruebaa" localSheetId="41" hidden="1">{#N/A,#N/A,FALSE,"informes"}</definedName>
    <definedName name="pruebaa" hidden="1">{#N/A,#N/A,FALSE,"informes"}</definedName>
    <definedName name="prynac" localSheetId="168">#REF!</definedName>
    <definedName name="prynac" localSheetId="170">#REF!</definedName>
    <definedName name="prynac" localSheetId="171">#REF!</definedName>
    <definedName name="prynac" localSheetId="8">#REF!</definedName>
    <definedName name="prynac" localSheetId="40">#REF!</definedName>
    <definedName name="prynac" localSheetId="41">#REF!</definedName>
    <definedName name="prynac">#REF!</definedName>
    <definedName name="pryprp" localSheetId="168">#REF!</definedName>
    <definedName name="pryprp" localSheetId="170">#REF!</definedName>
    <definedName name="pryprp" localSheetId="171">#REF!</definedName>
    <definedName name="pryprp" localSheetId="40">#REF!</definedName>
    <definedName name="pryprp" localSheetId="41">#REF!</definedName>
    <definedName name="pryprp">#REF!</definedName>
    <definedName name="PS" localSheetId="31">#REF!</definedName>
    <definedName name="PS" localSheetId="25">#REF!</definedName>
    <definedName name="PS" localSheetId="27">#REF!</definedName>
    <definedName name="PS" localSheetId="29">#REF!</definedName>
    <definedName name="PS" localSheetId="40">#REF!</definedName>
    <definedName name="PS" localSheetId="82">#REF!</definedName>
    <definedName name="PS" localSheetId="30">#REF!</definedName>
    <definedName name="PS" localSheetId="32">#REF!</definedName>
    <definedName name="PS" localSheetId="33">#REF!</definedName>
    <definedName name="PS" localSheetId="26">#REF!</definedName>
    <definedName name="PS" localSheetId="28">#REF!</definedName>
    <definedName name="PS" localSheetId="41">#REF!</definedName>
    <definedName name="PS">#REF!</definedName>
    <definedName name="PSperc" localSheetId="31">#REF!</definedName>
    <definedName name="PSperc" localSheetId="25">#REF!</definedName>
    <definedName name="PSperc" localSheetId="27">#REF!</definedName>
    <definedName name="PSperc" localSheetId="29">#REF!</definedName>
    <definedName name="PSperc" localSheetId="40">#REF!</definedName>
    <definedName name="PSperc" localSheetId="82">#REF!</definedName>
    <definedName name="PSperc" localSheetId="30">#REF!</definedName>
    <definedName name="PSperc" localSheetId="32">#REF!</definedName>
    <definedName name="PSperc" localSheetId="33">#REF!</definedName>
    <definedName name="PSperc" localSheetId="26">#REF!</definedName>
    <definedName name="PSperc" localSheetId="28">#REF!</definedName>
    <definedName name="PSperc" localSheetId="41">#REF!</definedName>
    <definedName name="PSperc">#REF!</definedName>
    <definedName name="PTO" localSheetId="31">#REF!</definedName>
    <definedName name="PTO" localSheetId="25">#REF!</definedName>
    <definedName name="PTO" localSheetId="27">#REF!</definedName>
    <definedName name="PTO" localSheetId="29">#REF!</definedName>
    <definedName name="PTO" localSheetId="30">#REF!</definedName>
    <definedName name="PTO" localSheetId="32">#REF!</definedName>
    <definedName name="PTO" localSheetId="33">#REF!</definedName>
    <definedName name="PTO" localSheetId="26">#REF!</definedName>
    <definedName name="PTO" localSheetId="28">#REF!</definedName>
    <definedName name="PTO">#REF!</definedName>
    <definedName name="PTT" localSheetId="31" hidden="1">{#N/A,#N/A,FALSE,"informes"}</definedName>
    <definedName name="PTT" localSheetId="8" hidden="1">{#N/A,#N/A,FALSE,"informes"}</definedName>
    <definedName name="PTT" localSheetId="25" hidden="1">{#N/A,#N/A,FALSE,"informes"}</definedName>
    <definedName name="PTT" localSheetId="27" hidden="1">{#N/A,#N/A,FALSE,"informes"}</definedName>
    <definedName name="PTT" localSheetId="29" hidden="1">{#N/A,#N/A,FALSE,"informes"}</definedName>
    <definedName name="PTT" localSheetId="40" hidden="1">{#N/A,#N/A,FALSE,"informes"}</definedName>
    <definedName name="PTT" localSheetId="82" hidden="1">{#N/A,#N/A,FALSE,"informes"}</definedName>
    <definedName name="PTT" localSheetId="30" hidden="1">{#N/A,#N/A,FALSE,"informes"}</definedName>
    <definedName name="PTT" localSheetId="32" hidden="1">{#N/A,#N/A,FALSE,"informes"}</definedName>
    <definedName name="PTT" localSheetId="33" hidden="1">{#N/A,#N/A,FALSE,"informes"}</definedName>
    <definedName name="PTT" localSheetId="26" hidden="1">{#N/A,#N/A,FALSE,"informes"}</definedName>
    <definedName name="PTT" localSheetId="28" hidden="1">{#N/A,#N/A,FALSE,"informes"}</definedName>
    <definedName name="PTT" localSheetId="41" hidden="1">{#N/A,#N/A,FALSE,"informes"}</definedName>
    <definedName name="PTT" hidden="1">{#N/A,#N/A,FALSE,"informes"}</definedName>
    <definedName name="PUBLICO" localSheetId="8">#REF!</definedName>
    <definedName name="PUBLICO">#REF!</definedName>
    <definedName name="pyd" localSheetId="49">#REF!</definedName>
    <definedName name="pyd" localSheetId="170">#REF!</definedName>
    <definedName name="pyd" localSheetId="171">#REF!</definedName>
    <definedName name="pyd" localSheetId="40">#REF!</definedName>
    <definedName name="pyd" localSheetId="41">#REF!</definedName>
    <definedName name="pyd">#REF!</definedName>
    <definedName name="pyg" localSheetId="31">#REF!</definedName>
    <definedName name="pyg" localSheetId="25">#REF!</definedName>
    <definedName name="pyg" localSheetId="27">#REF!</definedName>
    <definedName name="pyg" localSheetId="29">#REF!</definedName>
    <definedName name="pyg" localSheetId="40">#REF!</definedName>
    <definedName name="pyg" localSheetId="82">#REF!</definedName>
    <definedName name="pyg" localSheetId="30">#REF!</definedName>
    <definedName name="pyg" localSheetId="32">#REF!</definedName>
    <definedName name="pyg" localSheetId="33">#REF!</definedName>
    <definedName name="pyg" localSheetId="26">#REF!</definedName>
    <definedName name="pyg" localSheetId="28">#REF!</definedName>
    <definedName name="pyg" localSheetId="41">#REF!</definedName>
    <definedName name="pyg">#REF!</definedName>
    <definedName name="PYGCAJA" localSheetId="31">#REF!</definedName>
    <definedName name="PYGCAJA" localSheetId="25">#REF!</definedName>
    <definedName name="PYGCAJA" localSheetId="27">#REF!</definedName>
    <definedName name="PYGCAJA" localSheetId="29">#REF!</definedName>
    <definedName name="PYGCAJA" localSheetId="40">#REF!</definedName>
    <definedName name="PYGCAJA" localSheetId="82">#REF!</definedName>
    <definedName name="PYGCAJA" localSheetId="30">#REF!</definedName>
    <definedName name="PYGCAJA" localSheetId="32">#REF!</definedName>
    <definedName name="PYGCAJA" localSheetId="33">#REF!</definedName>
    <definedName name="PYGCAJA" localSheetId="26">#REF!</definedName>
    <definedName name="PYGCAJA" localSheetId="28">#REF!</definedName>
    <definedName name="PYGCAJA" localSheetId="41">#REF!</definedName>
    <definedName name="PYGCAJA">#REF!</definedName>
    <definedName name="PYGE" localSheetId="31">#REF!</definedName>
    <definedName name="PYGE" localSheetId="25">#REF!</definedName>
    <definedName name="PYGE" localSheetId="27">#REF!</definedName>
    <definedName name="PYGE" localSheetId="29">#REF!</definedName>
    <definedName name="PYGE" localSheetId="40">#REF!</definedName>
    <definedName name="PYGE" localSheetId="82">#REF!</definedName>
    <definedName name="PYGE" localSheetId="30">#REF!</definedName>
    <definedName name="PYGE" localSheetId="32">#REF!</definedName>
    <definedName name="PYGE" localSheetId="33">#REF!</definedName>
    <definedName name="PYGE" localSheetId="26">#REF!</definedName>
    <definedName name="PYGE" localSheetId="28">#REF!</definedName>
    <definedName name="PYGE" localSheetId="41">#REF!</definedName>
    <definedName name="PYGE">#REF!</definedName>
    <definedName name="PYGI" localSheetId="40">#REF!</definedName>
    <definedName name="PYGI" localSheetId="41">#REF!</definedName>
    <definedName name="PYGI">#REF!</definedName>
    <definedName name="q" localSheetId="31" hidden="1">{#N/A,#N/A,FALSE,"informes"}</definedName>
    <definedName name="q" localSheetId="8" hidden="1">{#N/A,#N/A,FALSE,"informes"}</definedName>
    <definedName name="q" localSheetId="25" hidden="1">{#N/A,#N/A,FALSE,"informes"}</definedName>
    <definedName name="q" localSheetId="27" hidden="1">{#N/A,#N/A,FALSE,"informes"}</definedName>
    <definedName name="q" localSheetId="29" hidden="1">{#N/A,#N/A,FALSE,"informes"}</definedName>
    <definedName name="q" localSheetId="40" hidden="1">{#N/A,#N/A,FALSE,"informes"}</definedName>
    <definedName name="q" localSheetId="82" hidden="1">{"emca",#N/A,FALSE,"EMCA"}</definedName>
    <definedName name="q" localSheetId="30" hidden="1">{#N/A,#N/A,FALSE,"informes"}</definedName>
    <definedName name="q" localSheetId="32" hidden="1">{#N/A,#N/A,FALSE,"informes"}</definedName>
    <definedName name="q" localSheetId="33" hidden="1">{#N/A,#N/A,FALSE,"informes"}</definedName>
    <definedName name="q" localSheetId="26" hidden="1">{#N/A,#N/A,FALSE,"informes"}</definedName>
    <definedName name="q" localSheetId="28" hidden="1">{#N/A,#N/A,FALSE,"informes"}</definedName>
    <definedName name="q" localSheetId="41" hidden="1">{"emca",#N/A,FALSE,"EMCA"}</definedName>
    <definedName name="q" hidden="1">{#N/A,#N/A,FALSE,"informes"}</definedName>
    <definedName name="QAN" localSheetId="41">#REF!</definedName>
    <definedName name="QAN">#REF!</definedName>
    <definedName name="QEN" localSheetId="31" hidden="1">{#N/A,#N/A,FALSE,"informes"}</definedName>
    <definedName name="QEN" localSheetId="8" hidden="1">{#N/A,#N/A,FALSE,"informes"}</definedName>
    <definedName name="QEN" localSheetId="25" hidden="1">{#N/A,#N/A,FALSE,"informes"}</definedName>
    <definedName name="QEN" localSheetId="27" hidden="1">{#N/A,#N/A,FALSE,"informes"}</definedName>
    <definedName name="QEN" localSheetId="29" hidden="1">{#N/A,#N/A,FALSE,"informes"}</definedName>
    <definedName name="QEN" localSheetId="40" hidden="1">{#N/A,#N/A,FALSE,"informes"}</definedName>
    <definedName name="QEN" localSheetId="82" hidden="1">{#N/A,#N/A,FALSE,"informes"}</definedName>
    <definedName name="QEN" localSheetId="30" hidden="1">{#N/A,#N/A,FALSE,"informes"}</definedName>
    <definedName name="QEN" localSheetId="32" hidden="1">{#N/A,#N/A,FALSE,"informes"}</definedName>
    <definedName name="QEN" localSheetId="33" hidden="1">{#N/A,#N/A,FALSE,"informes"}</definedName>
    <definedName name="QEN" localSheetId="26" hidden="1">{#N/A,#N/A,FALSE,"informes"}</definedName>
    <definedName name="QEN" localSheetId="28" hidden="1">{#N/A,#N/A,FALSE,"informes"}</definedName>
    <definedName name="QEN" localSheetId="41" hidden="1">{#N/A,#N/A,FALSE,"informes"}</definedName>
    <definedName name="QEN" hidden="1">{#N/A,#N/A,FALSE,"informes"}</definedName>
    <definedName name="qfssgs" localSheetId="31" hidden="1">{"emca",#N/A,FALSE,"EMCA"}</definedName>
    <definedName name="qfssgs" localSheetId="8" hidden="1">{"emca",#N/A,FALSE,"EMCA"}</definedName>
    <definedName name="qfssgs" localSheetId="25" hidden="1">{"emca",#N/A,FALSE,"EMCA"}</definedName>
    <definedName name="qfssgs" localSheetId="27" hidden="1">{"emca",#N/A,FALSE,"EMCA"}</definedName>
    <definedName name="qfssgs" localSheetId="29" hidden="1">{"emca",#N/A,FALSE,"EMCA"}</definedName>
    <definedName name="qfssgs" localSheetId="40" hidden="1">{"emca",#N/A,FALSE,"EMCA"}</definedName>
    <definedName name="qfssgs" localSheetId="30" hidden="1">{"emca",#N/A,FALSE,"EMCA"}</definedName>
    <definedName name="qfssgs" localSheetId="32" hidden="1">{"emca",#N/A,FALSE,"EMCA"}</definedName>
    <definedName name="qfssgs" localSheetId="33" hidden="1">{"emca",#N/A,FALSE,"EMCA"}</definedName>
    <definedName name="qfssgs" localSheetId="26" hidden="1">{"emca",#N/A,FALSE,"EMCA"}</definedName>
    <definedName name="qfssgs" localSheetId="28" hidden="1">{"emca",#N/A,FALSE,"EMCA"}</definedName>
    <definedName name="qfssgs" localSheetId="41" hidden="1">{"emca",#N/A,FALSE,"EMCA"}</definedName>
    <definedName name="qfssgs" hidden="1">{"emca",#N/A,FALSE,"EMCA"}</definedName>
    <definedName name="QQ" localSheetId="31" hidden="1">{#N/A,#N/A,FALSE,"informes"}</definedName>
    <definedName name="QQ" localSheetId="8" hidden="1">{#N/A,#N/A,FALSE,"informes"}</definedName>
    <definedName name="QQ" localSheetId="25" hidden="1">{#N/A,#N/A,FALSE,"informes"}</definedName>
    <definedName name="QQ" localSheetId="27" hidden="1">{#N/A,#N/A,FALSE,"informes"}</definedName>
    <definedName name="QQ" localSheetId="29" hidden="1">{#N/A,#N/A,FALSE,"informes"}</definedName>
    <definedName name="QQ" localSheetId="40" hidden="1">{#N/A,#N/A,FALSE,"informes"}</definedName>
    <definedName name="QQ" localSheetId="82" hidden="1">{#N/A,#N/A,FALSE,"informes"}</definedName>
    <definedName name="QQ" localSheetId="30" hidden="1">{#N/A,#N/A,FALSE,"informes"}</definedName>
    <definedName name="QQ" localSheetId="32" hidden="1">{#N/A,#N/A,FALSE,"informes"}</definedName>
    <definedName name="QQ" localSheetId="33" hidden="1">{#N/A,#N/A,FALSE,"informes"}</definedName>
    <definedName name="QQ" localSheetId="26" hidden="1">{#N/A,#N/A,FALSE,"informes"}</definedName>
    <definedName name="QQ" localSheetId="28" hidden="1">{#N/A,#N/A,FALSE,"informes"}</definedName>
    <definedName name="QQ" localSheetId="41" hidden="1">{#N/A,#N/A,FALSE,"informes"}</definedName>
    <definedName name="QQ" hidden="1">{#N/A,#N/A,FALSE,"informes"}</definedName>
    <definedName name="qqqqqqqqq" localSheetId="40">#REF!</definedName>
    <definedName name="qqqqqqqqq" localSheetId="41">#REF!</definedName>
    <definedName name="qqqqqqqqq">#REF!</definedName>
    <definedName name="que" localSheetId="31" hidden="1">{"PAGOS DOLARES",#N/A,FALSE,"informes"}</definedName>
    <definedName name="que" localSheetId="8" hidden="1">{"PAGOS DOLARES",#N/A,FALSE,"informes"}</definedName>
    <definedName name="que" localSheetId="25" hidden="1">{"PAGOS DOLARES",#N/A,FALSE,"informes"}</definedName>
    <definedName name="que" localSheetId="27" hidden="1">{"PAGOS DOLARES",#N/A,FALSE,"informes"}</definedName>
    <definedName name="que" localSheetId="29" hidden="1">{"PAGOS DOLARES",#N/A,FALSE,"informes"}</definedName>
    <definedName name="que" localSheetId="40" hidden="1">{"PAGOS DOLARES",#N/A,FALSE,"informes"}</definedName>
    <definedName name="que" localSheetId="82" hidden="1">{"PAGOS DOLARES",#N/A,FALSE,"informes"}</definedName>
    <definedName name="que" localSheetId="30" hidden="1">{"PAGOS DOLARES",#N/A,FALSE,"informes"}</definedName>
    <definedName name="que" localSheetId="32" hidden="1">{"PAGOS DOLARES",#N/A,FALSE,"informes"}</definedName>
    <definedName name="que" localSheetId="33" hidden="1">{"PAGOS DOLARES",#N/A,FALSE,"informes"}</definedName>
    <definedName name="que" localSheetId="26" hidden="1">{"PAGOS DOLARES",#N/A,FALSE,"informes"}</definedName>
    <definedName name="que" localSheetId="28" hidden="1">{"PAGOS DOLARES",#N/A,FALSE,"informes"}</definedName>
    <definedName name="que" localSheetId="41" hidden="1">{"PAGOS DOLARES",#N/A,FALSE,"informes"}</definedName>
    <definedName name="que" hidden="1">{"PAGOS DOLARES",#N/A,FALSE,"informes"}</definedName>
    <definedName name="qwwthdsa" localSheetId="8">#REF!</definedName>
    <definedName name="qwwthdsa">#REF!</definedName>
    <definedName name="Rama1" localSheetId="8">#REF!</definedName>
    <definedName name="Rama1">#REF!</definedName>
    <definedName name="rango" localSheetId="168">#REF!</definedName>
    <definedName name="rango" localSheetId="170">#REF!</definedName>
    <definedName name="rango" localSheetId="171">#REF!</definedName>
    <definedName name="rango" localSheetId="40">#REF!</definedName>
    <definedName name="rango" localSheetId="41">#REF!</definedName>
    <definedName name="rango">#REF!</definedName>
    <definedName name="Rango_años_UVR" localSheetId="8">OFFSET(#REF!,0,0,COUNT(#REF!),1)</definedName>
    <definedName name="Rango_años_UVR">OFFSET(#REF!,0,0,COUNT(#REF!),1)</definedName>
    <definedName name="Rango_plazos_COP" localSheetId="31">OFFSET(#REF!,0,0,COUNTA(#REF!),1)</definedName>
    <definedName name="Rango_plazos_COP" localSheetId="25">OFFSET(#REF!,0,0,COUNTA(#REF!),1)</definedName>
    <definedName name="Rango_plazos_COP" localSheetId="27">OFFSET(#REF!,0,0,COUNTA(#REF!),1)</definedName>
    <definedName name="Rango_plazos_COP" localSheetId="29">OFFSET(#REF!,0,0,COUNTA(#REF!),1)</definedName>
    <definedName name="Rango_plazos_COP" localSheetId="30">OFFSET(#REF!,0,0,COUNTA(#REF!),1)</definedName>
    <definedName name="Rango_plazos_COP" localSheetId="32">OFFSET(#REF!,0,0,COUNTA(#REF!),1)</definedName>
    <definedName name="Rango_plazos_COP" localSheetId="33">OFFSET(#REF!,0,0,COUNTA(#REF!),1)</definedName>
    <definedName name="Rango_plazos_COP" localSheetId="26">OFFSET(#REF!,0,0,COUNTA(#REF!),1)</definedName>
    <definedName name="Rango_plazos_COP" localSheetId="28">OFFSET(#REF!,0,0,COUNTA(#REF!),1)</definedName>
    <definedName name="Rango_plazos_COP">OFFSET(#REF!,0,0,COUNTA(#REF!),1)</definedName>
    <definedName name="Rango_plazos_UVR" localSheetId="31">OFFSET(#REF!,0,0,COUNTA(#REF!),1)</definedName>
    <definedName name="Rango_plazos_UVR" localSheetId="25">OFFSET(#REF!,0,0,COUNTA(#REF!),1)</definedName>
    <definedName name="Rango_plazos_UVR" localSheetId="27">OFFSET(#REF!,0,0,COUNTA(#REF!),1)</definedName>
    <definedName name="Rango_plazos_UVR" localSheetId="29">OFFSET(#REF!,0,0,COUNTA(#REF!),1)</definedName>
    <definedName name="Rango_plazos_UVR" localSheetId="30">OFFSET(#REF!,0,0,COUNTA(#REF!),1)</definedName>
    <definedName name="Rango_plazos_UVR" localSheetId="32">OFFSET(#REF!,0,0,COUNTA(#REF!),1)</definedName>
    <definedName name="Rango_plazos_UVR" localSheetId="33">OFFSET(#REF!,0,0,COUNTA(#REF!),1)</definedName>
    <definedName name="Rango_plazos_UVR" localSheetId="26">OFFSET(#REF!,0,0,COUNTA(#REF!),1)</definedName>
    <definedName name="Rango_plazos_UVR" localSheetId="28">OFFSET(#REF!,0,0,COUNTA(#REF!),1)</definedName>
    <definedName name="Rango_plazos_UVR">OFFSET(#REF!,0,0,COUNTA(#REF!),1)</definedName>
    <definedName name="rango1" localSheetId="49">#REF!</definedName>
    <definedName name="rango1" localSheetId="51">#REF!</definedName>
    <definedName name="rango1" localSheetId="52">#REF!</definedName>
    <definedName name="rango1" localSheetId="53">#REF!</definedName>
    <definedName name="rango1" localSheetId="54">#REF!</definedName>
    <definedName name="rango1" localSheetId="56">#REF!</definedName>
    <definedName name="rango1" localSheetId="73">#REF!</definedName>
    <definedName name="rango1" localSheetId="74">#REF!</definedName>
    <definedName name="rango1" localSheetId="75">#REF!</definedName>
    <definedName name="rango1" localSheetId="76">#REF!</definedName>
    <definedName name="rango1" localSheetId="78">#REF!</definedName>
    <definedName name="rango1" localSheetId="168">#REF!</definedName>
    <definedName name="rango1" localSheetId="171">#REF!</definedName>
    <definedName name="rango1" localSheetId="31">#REF!</definedName>
    <definedName name="rango1" localSheetId="8">#REF!</definedName>
    <definedName name="rango1" localSheetId="25">#REF!</definedName>
    <definedName name="rango1" localSheetId="27">#REF!</definedName>
    <definedName name="rango1" localSheetId="29">#REF!</definedName>
    <definedName name="rango1" localSheetId="40">#REF!</definedName>
    <definedName name="rango1" localSheetId="30">#REF!</definedName>
    <definedName name="rango1" localSheetId="32">#REF!</definedName>
    <definedName name="rango1" localSheetId="33">#REF!</definedName>
    <definedName name="rango1" localSheetId="26">#REF!</definedName>
    <definedName name="rango1" localSheetId="28">#REF!</definedName>
    <definedName name="rango1" localSheetId="41">#REF!</definedName>
    <definedName name="rango1">#REF!</definedName>
    <definedName name="rango2" localSheetId="49">#REF!</definedName>
    <definedName name="rango2" localSheetId="40">#REF!</definedName>
    <definedName name="rango2" localSheetId="41">#REF!</definedName>
    <definedName name="rango2">#REF!</definedName>
    <definedName name="RangoCriterio2">#REF!</definedName>
    <definedName name="RangoValor">#REF!</definedName>
    <definedName name="rate" localSheetId="40">#REF!</definedName>
    <definedName name="rate" localSheetId="41">#REF!</definedName>
    <definedName name="rate">#REF!</definedName>
    <definedName name="RDPTO" localSheetId="40">#REF!</definedName>
    <definedName name="RDPTO" localSheetId="41">#REF!</definedName>
    <definedName name="RDPTO">#REF!</definedName>
    <definedName name="re" localSheetId="51">#REF!</definedName>
    <definedName name="re" localSheetId="52">#REF!</definedName>
    <definedName name="re" localSheetId="53">#REF!</definedName>
    <definedName name="re" localSheetId="54">#REF!</definedName>
    <definedName name="re" localSheetId="56">#REF!</definedName>
    <definedName name="re" localSheetId="73">#REF!</definedName>
    <definedName name="re" localSheetId="74">#REF!</definedName>
    <definedName name="re" localSheetId="75">#REF!</definedName>
    <definedName name="re" localSheetId="76">#REF!</definedName>
    <definedName name="re" localSheetId="78">#REF!</definedName>
    <definedName name="re" localSheetId="168">#REF!</definedName>
    <definedName name="re" localSheetId="171">#REF!</definedName>
    <definedName name="re" localSheetId="40">#REF!</definedName>
    <definedName name="re" localSheetId="41">#REF!</definedName>
    <definedName name="re">#REF!</definedName>
    <definedName name="Rec" localSheetId="41">#REF!</definedName>
    <definedName name="Rec">#REF!</definedName>
    <definedName name="RECALCULO" localSheetId="49">#REF!</definedName>
    <definedName name="RECALCULO" localSheetId="168">#REF!</definedName>
    <definedName name="RECALCULO" localSheetId="170">#REF!</definedName>
    <definedName name="RECALCULO" localSheetId="171">#REF!</definedName>
    <definedName name="RECALCULO" localSheetId="31">#REF!</definedName>
    <definedName name="RECALCULO" localSheetId="25">#REF!</definedName>
    <definedName name="RECALCULO" localSheetId="27">#REF!</definedName>
    <definedName name="RECALCULO" localSheetId="29">#REF!</definedName>
    <definedName name="RECALCULO" localSheetId="40">#REF!</definedName>
    <definedName name="RECALCULO" localSheetId="30">#REF!</definedName>
    <definedName name="RECALCULO" localSheetId="32">#REF!</definedName>
    <definedName name="RECALCULO" localSheetId="33">#REF!</definedName>
    <definedName name="RECALCULO" localSheetId="26">#REF!</definedName>
    <definedName name="RECALCULO" localSheetId="28">#REF!</definedName>
    <definedName name="RECALCULO" localSheetId="41">#REF!</definedName>
    <definedName name="RECALCULO">#REF!</definedName>
    <definedName name="RECAPRO00_" localSheetId="49">#REF!</definedName>
    <definedName name="RECAPRO00_" localSheetId="51">#REF!</definedName>
    <definedName name="RECAPRO00_" localSheetId="52">#REF!</definedName>
    <definedName name="RECAPRO00_" localSheetId="53">#REF!</definedName>
    <definedName name="RECAPRO00_" localSheetId="54">#REF!</definedName>
    <definedName name="RECAPRO00_" localSheetId="56">#REF!</definedName>
    <definedName name="RECAPRO00_" localSheetId="73">#REF!</definedName>
    <definedName name="RECAPRO00_" localSheetId="74">#REF!</definedName>
    <definedName name="RECAPRO00_" localSheetId="75">#REF!</definedName>
    <definedName name="RECAPRO00_" localSheetId="76">#REF!</definedName>
    <definedName name="RECAPRO00_" localSheetId="78">#REF!</definedName>
    <definedName name="RECAPRO00_" localSheetId="168">#REF!</definedName>
    <definedName name="RECAPRO00_" localSheetId="170">#REF!</definedName>
    <definedName name="RECAPRO00_" localSheetId="171">#REF!</definedName>
    <definedName name="RECAPRO00_" localSheetId="31">#REF!</definedName>
    <definedName name="RECAPRO00_" localSheetId="25">#REF!</definedName>
    <definedName name="RECAPRO00_" localSheetId="27">#REF!</definedName>
    <definedName name="RECAPRO00_" localSheetId="29">#REF!</definedName>
    <definedName name="RECAPRO00_" localSheetId="40">#REF!</definedName>
    <definedName name="RECAPRO00_" localSheetId="82">#REF!</definedName>
    <definedName name="RECAPRO00_" localSheetId="30">#REF!</definedName>
    <definedName name="RECAPRO00_" localSheetId="32">#REF!</definedName>
    <definedName name="RECAPRO00_" localSheetId="33">#REF!</definedName>
    <definedName name="RECAPRO00_" localSheetId="26">#REF!</definedName>
    <definedName name="RECAPRO00_" localSheetId="28">#REF!</definedName>
    <definedName name="RECAPRO00_" localSheetId="41">#REF!</definedName>
    <definedName name="RECAPRO00_">#REF!</definedName>
    <definedName name="RECAPRO93_" localSheetId="49">#REF!</definedName>
    <definedName name="RECAPRO93_" localSheetId="51">#REF!</definedName>
    <definedName name="RECAPRO93_" localSheetId="52">#REF!</definedName>
    <definedName name="RECAPRO93_" localSheetId="53">#REF!</definedName>
    <definedName name="RECAPRO93_" localSheetId="54">#REF!</definedName>
    <definedName name="RECAPRO93_" localSheetId="56">#REF!</definedName>
    <definedName name="RECAPRO93_" localSheetId="73">#REF!</definedName>
    <definedName name="RECAPRO93_" localSheetId="74">#REF!</definedName>
    <definedName name="RECAPRO93_" localSheetId="75">#REF!</definedName>
    <definedName name="RECAPRO93_" localSheetId="76">#REF!</definedName>
    <definedName name="RECAPRO93_" localSheetId="78">#REF!</definedName>
    <definedName name="RECAPRO93_" localSheetId="168">#REF!</definedName>
    <definedName name="RECAPRO93_" localSheetId="171">#REF!</definedName>
    <definedName name="RECAPRO93_" localSheetId="31">#REF!</definedName>
    <definedName name="RECAPRO93_" localSheetId="25">#REF!</definedName>
    <definedName name="RECAPRO93_" localSheetId="27">#REF!</definedName>
    <definedName name="RECAPRO93_" localSheetId="29">#REF!</definedName>
    <definedName name="RECAPRO93_" localSheetId="40">#REF!</definedName>
    <definedName name="RECAPRO93_" localSheetId="82">#REF!</definedName>
    <definedName name="RECAPRO93_" localSheetId="30">#REF!</definedName>
    <definedName name="RECAPRO93_" localSheetId="32">#REF!</definedName>
    <definedName name="RECAPRO93_" localSheetId="33">#REF!</definedName>
    <definedName name="RECAPRO93_" localSheetId="26">#REF!</definedName>
    <definedName name="RECAPRO93_" localSheetId="28">#REF!</definedName>
    <definedName name="RECAPRO93_" localSheetId="41">#REF!</definedName>
    <definedName name="RECAPRO93_">#REF!</definedName>
    <definedName name="RECAPRO94_" localSheetId="49">#REF!</definedName>
    <definedName name="RECAPRO94_" localSheetId="51">#REF!</definedName>
    <definedName name="RECAPRO94_" localSheetId="52">#REF!</definedName>
    <definedName name="RECAPRO94_" localSheetId="53">#REF!</definedName>
    <definedName name="RECAPRO94_" localSheetId="54">#REF!</definedName>
    <definedName name="RECAPRO94_" localSheetId="56">#REF!</definedName>
    <definedName name="RECAPRO94_" localSheetId="73">#REF!</definedName>
    <definedName name="RECAPRO94_" localSheetId="74">#REF!</definedName>
    <definedName name="RECAPRO94_" localSheetId="75">#REF!</definedName>
    <definedName name="RECAPRO94_" localSheetId="76">#REF!</definedName>
    <definedName name="RECAPRO94_" localSheetId="78">#REF!</definedName>
    <definedName name="RECAPRO94_" localSheetId="168">#REF!</definedName>
    <definedName name="RECAPRO94_" localSheetId="171">#REF!</definedName>
    <definedName name="RECAPRO94_" localSheetId="31">#REF!</definedName>
    <definedName name="RECAPRO94_" localSheetId="25">#REF!</definedName>
    <definedName name="RECAPRO94_" localSheetId="27">#REF!</definedName>
    <definedName name="RECAPRO94_" localSheetId="29">#REF!</definedName>
    <definedName name="RECAPRO94_" localSheetId="40">#REF!</definedName>
    <definedName name="RECAPRO94_" localSheetId="82">#REF!</definedName>
    <definedName name="RECAPRO94_" localSheetId="30">#REF!</definedName>
    <definedName name="RECAPRO94_" localSheetId="32">#REF!</definedName>
    <definedName name="RECAPRO94_" localSheetId="33">#REF!</definedName>
    <definedName name="RECAPRO94_" localSheetId="26">#REF!</definedName>
    <definedName name="RECAPRO94_" localSheetId="28">#REF!</definedName>
    <definedName name="RECAPRO94_" localSheetId="41">#REF!</definedName>
    <definedName name="RECAPRO94_">#REF!</definedName>
    <definedName name="RECAPRO95_" localSheetId="51">#REF!</definedName>
    <definedName name="RECAPRO95_" localSheetId="52">#REF!</definedName>
    <definedName name="RECAPRO95_" localSheetId="53">#REF!</definedName>
    <definedName name="RECAPRO95_" localSheetId="54">#REF!</definedName>
    <definedName name="RECAPRO95_" localSheetId="56">#REF!</definedName>
    <definedName name="RECAPRO95_" localSheetId="73">#REF!</definedName>
    <definedName name="RECAPRO95_" localSheetId="74">#REF!</definedName>
    <definedName name="RECAPRO95_" localSheetId="75">#REF!</definedName>
    <definedName name="RECAPRO95_" localSheetId="76">#REF!</definedName>
    <definedName name="RECAPRO95_" localSheetId="78">#REF!</definedName>
    <definedName name="RECAPRO95_" localSheetId="168">#REF!</definedName>
    <definedName name="RECAPRO95_" localSheetId="171">#REF!</definedName>
    <definedName name="RECAPRO95_" localSheetId="40">#REF!</definedName>
    <definedName name="RECAPRO95_" localSheetId="41">#REF!</definedName>
    <definedName name="RECAPRO95_">#REF!</definedName>
    <definedName name="RECAPRO96_" localSheetId="51">#REF!</definedName>
    <definedName name="RECAPRO96_" localSheetId="52">#REF!</definedName>
    <definedName name="RECAPRO96_" localSheetId="53">#REF!</definedName>
    <definedName name="RECAPRO96_" localSheetId="54">#REF!</definedName>
    <definedName name="RECAPRO96_" localSheetId="56">#REF!</definedName>
    <definedName name="RECAPRO96_" localSheetId="73">#REF!</definedName>
    <definedName name="RECAPRO96_" localSheetId="74">#REF!</definedName>
    <definedName name="RECAPRO96_" localSheetId="75">#REF!</definedName>
    <definedName name="RECAPRO96_" localSheetId="76">#REF!</definedName>
    <definedName name="RECAPRO96_" localSheetId="78">#REF!</definedName>
    <definedName name="RECAPRO96_" localSheetId="168">#REF!</definedName>
    <definedName name="RECAPRO96_" localSheetId="171">#REF!</definedName>
    <definedName name="RECAPRO96_" localSheetId="40">#REF!</definedName>
    <definedName name="RECAPRO96_" localSheetId="41">#REF!</definedName>
    <definedName name="RECAPRO96_">#REF!</definedName>
    <definedName name="RECAPRO97_" localSheetId="51">#REF!</definedName>
    <definedName name="RECAPRO97_" localSheetId="52">#REF!</definedName>
    <definedName name="RECAPRO97_" localSheetId="53">#REF!</definedName>
    <definedName name="RECAPRO97_" localSheetId="54">#REF!</definedName>
    <definedName name="RECAPRO97_" localSheetId="56">#REF!</definedName>
    <definedName name="RECAPRO97_" localSheetId="73">#REF!</definedName>
    <definedName name="RECAPRO97_" localSheetId="74">#REF!</definedName>
    <definedName name="RECAPRO97_" localSheetId="75">#REF!</definedName>
    <definedName name="RECAPRO97_" localSheetId="76">#REF!</definedName>
    <definedName name="RECAPRO97_" localSheetId="78">#REF!</definedName>
    <definedName name="RECAPRO97_" localSheetId="168">#REF!</definedName>
    <definedName name="RECAPRO97_" localSheetId="171">#REF!</definedName>
    <definedName name="RECAPRO97_" localSheetId="40">#REF!</definedName>
    <definedName name="RECAPRO97_" localSheetId="41">#REF!</definedName>
    <definedName name="RECAPRO97_">#REF!</definedName>
    <definedName name="RECAPRO98_" localSheetId="51">#REF!</definedName>
    <definedName name="RECAPRO98_" localSheetId="52">#REF!</definedName>
    <definedName name="RECAPRO98_" localSheetId="53">#REF!</definedName>
    <definedName name="RECAPRO98_" localSheetId="54">#REF!</definedName>
    <definedName name="RECAPRO98_" localSheetId="56">#REF!</definedName>
    <definedName name="RECAPRO98_" localSheetId="73">#REF!</definedName>
    <definedName name="RECAPRO98_" localSheetId="74">#REF!</definedName>
    <definedName name="RECAPRO98_" localSheetId="75">#REF!</definedName>
    <definedName name="RECAPRO98_" localSheetId="76">#REF!</definedName>
    <definedName name="RECAPRO98_" localSheetId="78">#REF!</definedName>
    <definedName name="RECAPRO98_" localSheetId="168">#REF!</definedName>
    <definedName name="RECAPRO98_" localSheetId="171">#REF!</definedName>
    <definedName name="RECAPRO98_" localSheetId="40">#REF!</definedName>
    <definedName name="RECAPRO98_" localSheetId="41">#REF!</definedName>
    <definedName name="RECAPRO98_">#REF!</definedName>
    <definedName name="RECAPRO99_" localSheetId="51">#REF!</definedName>
    <definedName name="RECAPRO99_" localSheetId="52">#REF!</definedName>
    <definedName name="RECAPRO99_" localSheetId="53">#REF!</definedName>
    <definedName name="RECAPRO99_" localSheetId="54">#REF!</definedName>
    <definedName name="RECAPRO99_" localSheetId="56">#REF!</definedName>
    <definedName name="RECAPRO99_" localSheetId="73">#REF!</definedName>
    <definedName name="RECAPRO99_" localSheetId="74">#REF!</definedName>
    <definedName name="RECAPRO99_" localSheetId="75">#REF!</definedName>
    <definedName name="RECAPRO99_" localSheetId="76">#REF!</definedName>
    <definedName name="RECAPRO99_" localSheetId="78">#REF!</definedName>
    <definedName name="RECAPRO99_" localSheetId="168">#REF!</definedName>
    <definedName name="RECAPRO99_" localSheetId="171">#REF!</definedName>
    <definedName name="RECAPRO99_" localSheetId="40">#REF!</definedName>
    <definedName name="RECAPRO99_" localSheetId="41">#REF!</definedName>
    <definedName name="RECAPRO99_">#REF!</definedName>
    <definedName name="recing" localSheetId="168">#REF!</definedName>
    <definedName name="recing" localSheetId="171">#REF!</definedName>
    <definedName name="recing" localSheetId="40">#REF!</definedName>
    <definedName name="recing" localSheetId="41">#REF!</definedName>
    <definedName name="recing">#REF!</definedName>
    <definedName name="RECLA1" localSheetId="41">#REF!</definedName>
    <definedName name="RECLA1">#REF!</definedName>
    <definedName name="RECLA2" localSheetId="41">#REF!</definedName>
    <definedName name="RECLA2">#REF!</definedName>
    <definedName name="RECLA3" localSheetId="41">#REF!</definedName>
    <definedName name="RECLA3">#REF!</definedName>
    <definedName name="RECLA4" localSheetId="41">#REF!</definedName>
    <definedName name="RECLA4">#REF!</definedName>
    <definedName name="reclasificados" localSheetId="41">#REF!</definedName>
    <definedName name="reclasificados">#REF!</definedName>
    <definedName name="recnac" localSheetId="168">#REF!</definedName>
    <definedName name="recnac" localSheetId="170">#REF!</definedName>
    <definedName name="recnac" localSheetId="171">#REF!</definedName>
    <definedName name="recnac" localSheetId="31">#REF!</definedName>
    <definedName name="recnac" localSheetId="25">#REF!</definedName>
    <definedName name="recnac" localSheetId="27">#REF!</definedName>
    <definedName name="recnac" localSheetId="29">#REF!</definedName>
    <definedName name="recnac" localSheetId="40">#REF!</definedName>
    <definedName name="recnac" localSheetId="30">#REF!</definedName>
    <definedName name="recnac" localSheetId="32">#REF!</definedName>
    <definedName name="recnac" localSheetId="33">#REF!</definedName>
    <definedName name="recnac" localSheetId="26">#REF!</definedName>
    <definedName name="recnac" localSheetId="28">#REF!</definedName>
    <definedName name="recnac" localSheetId="41">#REF!</definedName>
    <definedName name="recnac">#REF!</definedName>
    <definedName name="Recorder" localSheetId="41">#REF!</definedName>
    <definedName name="Recorder">#REF!</definedName>
    <definedName name="recprp" localSheetId="168">#REF!</definedName>
    <definedName name="recprp" localSheetId="170">#REF!</definedName>
    <definedName name="recprp" localSheetId="171">#REF!</definedName>
    <definedName name="recprp" localSheetId="31">#REF!</definedName>
    <definedName name="recprp" localSheetId="25">#REF!</definedName>
    <definedName name="recprp" localSheetId="27">#REF!</definedName>
    <definedName name="recprp" localSheetId="29">#REF!</definedName>
    <definedName name="recprp" localSheetId="40">#REF!</definedName>
    <definedName name="recprp" localSheetId="30">#REF!</definedName>
    <definedName name="recprp" localSheetId="32">#REF!</definedName>
    <definedName name="recprp" localSheetId="33">#REF!</definedName>
    <definedName name="recprp" localSheetId="26">#REF!</definedName>
    <definedName name="recprp" localSheetId="28">#REF!</definedName>
    <definedName name="recprp" localSheetId="41">#REF!</definedName>
    <definedName name="recprp">#REF!</definedName>
    <definedName name="redetalle" localSheetId="82">#REF!</definedName>
    <definedName name="redetalle" localSheetId="41">#REF!</definedName>
    <definedName name="redetalle">#REF!</definedName>
    <definedName name="reg" localSheetId="168">#REF!</definedName>
    <definedName name="reg" localSheetId="170">#REF!</definedName>
    <definedName name="reg" localSheetId="171">#REF!</definedName>
    <definedName name="reg" localSheetId="31">#REF!</definedName>
    <definedName name="reg" localSheetId="25">#REF!</definedName>
    <definedName name="reg" localSheetId="27">#REF!</definedName>
    <definedName name="reg" localSheetId="29">#REF!</definedName>
    <definedName name="reg" localSheetId="40">#REF!</definedName>
    <definedName name="reg" localSheetId="30">#REF!</definedName>
    <definedName name="reg" localSheetId="32">#REF!</definedName>
    <definedName name="reg" localSheetId="33">#REF!</definedName>
    <definedName name="reg" localSheetId="26">#REF!</definedName>
    <definedName name="reg" localSheetId="28">#REF!</definedName>
    <definedName name="reg" localSheetId="41">#REF!</definedName>
    <definedName name="reg">#REF!</definedName>
    <definedName name="REGALIAS00_" localSheetId="170">#REF!</definedName>
    <definedName name="REGALIAS00_" localSheetId="171">#REF!</definedName>
    <definedName name="REGALIAS00_" localSheetId="40">#REF!</definedName>
    <definedName name="REGALIAS00_" localSheetId="41">#REF!</definedName>
    <definedName name="REGALIAS00_">#REF!</definedName>
    <definedName name="REGALIAS93_" localSheetId="170">#REF!</definedName>
    <definedName name="REGALIAS93_" localSheetId="171">#REF!</definedName>
    <definedName name="REGALIAS93_" localSheetId="40">#REF!</definedName>
    <definedName name="REGALIAS93_" localSheetId="41">#REF!</definedName>
    <definedName name="REGALIAS93_">#REF!</definedName>
    <definedName name="REGALIAS94_" localSheetId="170">#REF!</definedName>
    <definedName name="REGALIAS94_" localSheetId="171">#REF!</definedName>
    <definedName name="REGALIAS94_" localSheetId="40">#REF!</definedName>
    <definedName name="REGALIAS94_" localSheetId="41">#REF!</definedName>
    <definedName name="REGALIAS94_">#REF!</definedName>
    <definedName name="REGALIAS95_" localSheetId="170">#REF!</definedName>
    <definedName name="REGALIAS95_" localSheetId="171">#REF!</definedName>
    <definedName name="REGALIAS95_" localSheetId="40">#REF!</definedName>
    <definedName name="REGALIAS95_" localSheetId="41">#REF!</definedName>
    <definedName name="REGALIAS95_">#REF!</definedName>
    <definedName name="REGALIAS96_" localSheetId="170">#REF!</definedName>
    <definedName name="REGALIAS96_" localSheetId="171">#REF!</definedName>
    <definedName name="REGALIAS96_" localSheetId="40">#REF!</definedName>
    <definedName name="REGALIAS96_" localSheetId="41">#REF!</definedName>
    <definedName name="REGALIAS96_">#REF!</definedName>
    <definedName name="REGALIAS97_" localSheetId="170">#REF!</definedName>
    <definedName name="REGALIAS97_" localSheetId="171">#REF!</definedName>
    <definedName name="REGALIAS97_" localSheetId="40">#REF!</definedName>
    <definedName name="REGALIAS97_" localSheetId="41">#REF!</definedName>
    <definedName name="REGALIAS97_">#REF!</definedName>
    <definedName name="REGALIAS98_" localSheetId="170">#REF!</definedName>
    <definedName name="REGALIAS98_" localSheetId="171">#REF!</definedName>
    <definedName name="REGALIAS98_" localSheetId="40">#REF!</definedName>
    <definedName name="REGALIAS98_" localSheetId="41">#REF!</definedName>
    <definedName name="REGALIAS98_">#REF!</definedName>
    <definedName name="REGALIAS99_" localSheetId="170">#REF!</definedName>
    <definedName name="REGALIAS99_" localSheetId="171">#REF!</definedName>
    <definedName name="REGALIAS99_" localSheetId="40">#REF!</definedName>
    <definedName name="REGALIAS99_" localSheetId="41">#REF!</definedName>
    <definedName name="REGALIAS99_">#REF!</definedName>
    <definedName name="REGIONALCRECIM" localSheetId="49">#REF!</definedName>
    <definedName name="REGIONALCRECIM" localSheetId="51">#REF!</definedName>
    <definedName name="REGIONALCRECIM" localSheetId="52">#REF!</definedName>
    <definedName name="REGIONALCRECIM" localSheetId="53">#REF!</definedName>
    <definedName name="REGIONALCRECIM" localSheetId="54">#REF!</definedName>
    <definedName name="REGIONALCRECIM" localSheetId="56">#REF!</definedName>
    <definedName name="REGIONALCRECIM" localSheetId="73">#REF!</definedName>
    <definedName name="REGIONALCRECIM" localSheetId="74">#REF!</definedName>
    <definedName name="REGIONALCRECIM" localSheetId="75">#REF!</definedName>
    <definedName name="REGIONALCRECIM" localSheetId="76">#REF!</definedName>
    <definedName name="REGIONALCRECIM" localSheetId="78">#REF!</definedName>
    <definedName name="REGIONALCRECIM" localSheetId="168">#REF!</definedName>
    <definedName name="REGIONALCRECIM" localSheetId="170">#REF!</definedName>
    <definedName name="REGIONALCRECIM" localSheetId="171">#REF!</definedName>
    <definedName name="REGIONALCRECIM" localSheetId="31">#REF!</definedName>
    <definedName name="REGIONALCRECIM" localSheetId="25">#REF!</definedName>
    <definedName name="REGIONALCRECIM" localSheetId="27">#REF!</definedName>
    <definedName name="REGIONALCRECIM" localSheetId="29">#REF!</definedName>
    <definedName name="REGIONALCRECIM" localSheetId="40">#REF!</definedName>
    <definedName name="REGIONALCRECIM" localSheetId="82">#REF!</definedName>
    <definedName name="REGIONALCRECIM" localSheetId="30">#REF!</definedName>
    <definedName name="REGIONALCRECIM" localSheetId="32">#REF!</definedName>
    <definedName name="REGIONALCRECIM" localSheetId="33">#REF!</definedName>
    <definedName name="REGIONALCRECIM" localSheetId="26">#REF!</definedName>
    <definedName name="REGIONALCRECIM" localSheetId="28">#REF!</definedName>
    <definedName name="REGIONALCRECIM" localSheetId="41">#REF!</definedName>
    <definedName name="REGIONALCRECIM">#REF!</definedName>
    <definedName name="REGIONALPESOS" localSheetId="49">#REF!</definedName>
    <definedName name="REGIONALPESOS" localSheetId="51">#REF!</definedName>
    <definedName name="REGIONALPESOS" localSheetId="52">#REF!</definedName>
    <definedName name="REGIONALPESOS" localSheetId="53">#REF!</definedName>
    <definedName name="REGIONALPESOS" localSheetId="54">#REF!</definedName>
    <definedName name="REGIONALPESOS" localSheetId="56">#REF!</definedName>
    <definedName name="REGIONALPESOS" localSheetId="73">#REF!</definedName>
    <definedName name="REGIONALPESOS" localSheetId="74">#REF!</definedName>
    <definedName name="REGIONALPESOS" localSheetId="75">#REF!</definedName>
    <definedName name="REGIONALPESOS" localSheetId="76">#REF!</definedName>
    <definedName name="REGIONALPESOS" localSheetId="78">#REF!</definedName>
    <definedName name="REGIONALPESOS" localSheetId="168">#REF!</definedName>
    <definedName name="REGIONALPESOS" localSheetId="171">#REF!</definedName>
    <definedName name="REGIONALPESOS" localSheetId="31">#REF!</definedName>
    <definedName name="REGIONALPESOS" localSheetId="25">#REF!</definedName>
    <definedName name="REGIONALPESOS" localSheetId="27">#REF!</definedName>
    <definedName name="REGIONALPESOS" localSheetId="29">#REF!</definedName>
    <definedName name="REGIONALPESOS" localSheetId="40">#REF!</definedName>
    <definedName name="REGIONALPESOS" localSheetId="82">#REF!</definedName>
    <definedName name="REGIONALPESOS" localSheetId="30">#REF!</definedName>
    <definedName name="REGIONALPESOS" localSheetId="32">#REF!</definedName>
    <definedName name="REGIONALPESOS" localSheetId="33">#REF!</definedName>
    <definedName name="REGIONALPESOS" localSheetId="26">#REF!</definedName>
    <definedName name="REGIONALPESOS" localSheetId="28">#REF!</definedName>
    <definedName name="REGIONALPESOS" localSheetId="41">#REF!</definedName>
    <definedName name="REGIONALPESOS">#REF!</definedName>
    <definedName name="REGIONALPIB" localSheetId="49">#REF!</definedName>
    <definedName name="REGIONALPIB" localSheetId="51">#REF!</definedName>
    <definedName name="REGIONALPIB" localSheetId="52">#REF!</definedName>
    <definedName name="REGIONALPIB" localSheetId="53">#REF!</definedName>
    <definedName name="REGIONALPIB" localSheetId="54">#REF!</definedName>
    <definedName name="REGIONALPIB" localSheetId="56">#REF!</definedName>
    <definedName name="REGIONALPIB" localSheetId="73">#REF!</definedName>
    <definedName name="REGIONALPIB" localSheetId="74">#REF!</definedName>
    <definedName name="REGIONALPIB" localSheetId="75">#REF!</definedName>
    <definedName name="REGIONALPIB" localSheetId="76">#REF!</definedName>
    <definedName name="REGIONALPIB" localSheetId="78">#REF!</definedName>
    <definedName name="REGIONALPIB" localSheetId="168">#REF!</definedName>
    <definedName name="REGIONALPIB" localSheetId="171">#REF!</definedName>
    <definedName name="REGIONALPIB" localSheetId="31">#REF!</definedName>
    <definedName name="REGIONALPIB" localSheetId="25">#REF!</definedName>
    <definedName name="REGIONALPIB" localSheetId="27">#REF!</definedName>
    <definedName name="REGIONALPIB" localSheetId="29">#REF!</definedName>
    <definedName name="REGIONALPIB" localSheetId="40">#REF!</definedName>
    <definedName name="REGIONALPIB" localSheetId="82">#REF!</definedName>
    <definedName name="REGIONALPIB" localSheetId="30">#REF!</definedName>
    <definedName name="REGIONALPIB" localSheetId="32">#REF!</definedName>
    <definedName name="REGIONALPIB" localSheetId="33">#REF!</definedName>
    <definedName name="REGIONALPIB" localSheetId="26">#REF!</definedName>
    <definedName name="REGIONALPIB" localSheetId="28">#REF!</definedName>
    <definedName name="REGIONALPIB" localSheetId="41">#REF!</definedName>
    <definedName name="REGIONALPIB">#REF!</definedName>
    <definedName name="REMUNERATORIOS" localSheetId="41">#REF!</definedName>
    <definedName name="REMUNERATORIOS">#REF!</definedName>
    <definedName name="Rep_ing_02" localSheetId="31">#REF!</definedName>
    <definedName name="Rep_ing_02" localSheetId="25">#REF!</definedName>
    <definedName name="Rep_ing_02" localSheetId="27">#REF!</definedName>
    <definedName name="Rep_ing_02" localSheetId="29">#REF!</definedName>
    <definedName name="Rep_ing_02" localSheetId="40">#REF!</definedName>
    <definedName name="Rep_ing_02" localSheetId="30">#REF!</definedName>
    <definedName name="Rep_ing_02" localSheetId="32">#REF!</definedName>
    <definedName name="Rep_ing_02" localSheetId="33">#REF!</definedName>
    <definedName name="Rep_ing_02" localSheetId="26">#REF!</definedName>
    <definedName name="Rep_ing_02" localSheetId="28">#REF!</definedName>
    <definedName name="Rep_ing_02" localSheetId="41">#REF!</definedName>
    <definedName name="Rep_ing_02">#REF!</definedName>
    <definedName name="Reporting_Country_Code" localSheetId="31">#REF!</definedName>
    <definedName name="Reporting_Country_Code" localSheetId="25">#REF!</definedName>
    <definedName name="Reporting_Country_Code" localSheetId="27">#REF!</definedName>
    <definedName name="Reporting_Country_Code" localSheetId="29">#REF!</definedName>
    <definedName name="Reporting_Country_Code" localSheetId="30">#REF!</definedName>
    <definedName name="Reporting_Country_Code" localSheetId="32">#REF!</definedName>
    <definedName name="Reporting_Country_Code" localSheetId="33">#REF!</definedName>
    <definedName name="Reporting_Country_Code" localSheetId="26">#REF!</definedName>
    <definedName name="Reporting_Country_Code" localSheetId="28">#REF!</definedName>
    <definedName name="Reporting_Country_Code" localSheetId="41">#REF!</definedName>
    <definedName name="Reporting_Country_Code">#REF!</definedName>
    <definedName name="Reporting_Country_Name" localSheetId="31">#REF!</definedName>
    <definedName name="Reporting_Country_Name" localSheetId="25">#REF!</definedName>
    <definedName name="Reporting_Country_Name" localSheetId="27">#REF!</definedName>
    <definedName name="Reporting_Country_Name" localSheetId="29">#REF!</definedName>
    <definedName name="Reporting_Country_Name" localSheetId="30">#REF!</definedName>
    <definedName name="Reporting_Country_Name" localSheetId="32">#REF!</definedName>
    <definedName name="Reporting_Country_Name" localSheetId="33">#REF!</definedName>
    <definedName name="Reporting_Country_Name" localSheetId="26">#REF!</definedName>
    <definedName name="Reporting_Country_Name" localSheetId="28">#REF!</definedName>
    <definedName name="Reporting_Country_Name" localSheetId="41">#REF!</definedName>
    <definedName name="Reporting_Country_Name">#REF!</definedName>
    <definedName name="Reporting_Period_Code" localSheetId="31">#REF!</definedName>
    <definedName name="Reporting_Period_Code" localSheetId="25">#REF!</definedName>
    <definedName name="Reporting_Period_Code" localSheetId="27">#REF!</definedName>
    <definedName name="Reporting_Period_Code" localSheetId="29">#REF!</definedName>
    <definedName name="Reporting_Period_Code" localSheetId="30">#REF!</definedName>
    <definedName name="Reporting_Period_Code" localSheetId="32">#REF!</definedName>
    <definedName name="Reporting_Period_Code" localSheetId="33">#REF!</definedName>
    <definedName name="Reporting_Period_Code" localSheetId="26">#REF!</definedName>
    <definedName name="Reporting_Period_Code" localSheetId="28">#REF!</definedName>
    <definedName name="Reporting_Period_Code" localSheetId="41">#REF!</definedName>
    <definedName name="Reporting_Period_Code">#REF!</definedName>
    <definedName name="REQUERIDOS" localSheetId="49">#REF!</definedName>
    <definedName name="REQUERIDOS" localSheetId="168">#REF!</definedName>
    <definedName name="REQUERIDOS" localSheetId="170">#REF!</definedName>
    <definedName name="REQUERIDOS" localSheetId="171">#REF!</definedName>
    <definedName name="REQUERIDOS" localSheetId="31">#REF!</definedName>
    <definedName name="REQUERIDOS" localSheetId="25">#REF!</definedName>
    <definedName name="REQUERIDOS" localSheetId="27">#REF!</definedName>
    <definedName name="REQUERIDOS" localSheetId="29">#REF!</definedName>
    <definedName name="REQUERIDOS" localSheetId="40">#REF!</definedName>
    <definedName name="REQUERIDOS" localSheetId="30">#REF!</definedName>
    <definedName name="REQUERIDOS" localSheetId="32">#REF!</definedName>
    <definedName name="REQUERIDOS" localSheetId="33">#REF!</definedName>
    <definedName name="REQUERIDOS" localSheetId="26">#REF!</definedName>
    <definedName name="REQUERIDOS" localSheetId="28">#REF!</definedName>
    <definedName name="REQUERIDOS" localSheetId="41">#REF!</definedName>
    <definedName name="REQUERIDOS">#REF!</definedName>
    <definedName name="REQUERIMIENTOSDGPNI" localSheetId="49">#REF!</definedName>
    <definedName name="REQUERIMIENTOSDGPNI" localSheetId="31">#REF!</definedName>
    <definedName name="REQUERIMIENTOSDGPNI" localSheetId="25">#REF!</definedName>
    <definedName name="REQUERIMIENTOSDGPNI" localSheetId="27">#REF!</definedName>
    <definedName name="REQUERIMIENTOSDGPNI" localSheetId="29">#REF!</definedName>
    <definedName name="REQUERIMIENTOSDGPNI" localSheetId="40">#REF!</definedName>
    <definedName name="REQUERIMIENTOSDGPNI" localSheetId="82">#REF!</definedName>
    <definedName name="REQUERIMIENTOSDGPNI" localSheetId="30">#REF!</definedName>
    <definedName name="REQUERIMIENTOSDGPNI" localSheetId="32">#REF!</definedName>
    <definedName name="REQUERIMIENTOSDGPNI" localSheetId="33">#REF!</definedName>
    <definedName name="REQUERIMIENTOSDGPNI" localSheetId="26">#REF!</definedName>
    <definedName name="REQUERIMIENTOSDGPNI" localSheetId="28">#REF!</definedName>
    <definedName name="REQUERIMIENTOSDGPNI" localSheetId="41">#REF!</definedName>
    <definedName name="REQUERIMIENTOSDGPNI">#REF!</definedName>
    <definedName name="RES" localSheetId="31" hidden="1">{#N/A,#N/A,FALSE,"informes"}</definedName>
    <definedName name="RES" localSheetId="8" hidden="1">{#N/A,#N/A,FALSE,"informes"}</definedName>
    <definedName name="RES" localSheetId="25" hidden="1">{#N/A,#N/A,FALSE,"informes"}</definedName>
    <definedName name="RES" localSheetId="27" hidden="1">{#N/A,#N/A,FALSE,"informes"}</definedName>
    <definedName name="RES" localSheetId="29" hidden="1">{#N/A,#N/A,FALSE,"informes"}</definedName>
    <definedName name="RES" localSheetId="40" hidden="1">{#N/A,#N/A,FALSE,"informes"}</definedName>
    <definedName name="RES" localSheetId="82" hidden="1">{#N/A,#N/A,FALSE,"informes"}</definedName>
    <definedName name="RES" localSheetId="30" hidden="1">{#N/A,#N/A,FALSE,"informes"}</definedName>
    <definedName name="RES" localSheetId="32" hidden="1">{#N/A,#N/A,FALSE,"informes"}</definedName>
    <definedName name="RES" localSheetId="33" hidden="1">{#N/A,#N/A,FALSE,"informes"}</definedName>
    <definedName name="RES" localSheetId="26" hidden="1">{#N/A,#N/A,FALSE,"informes"}</definedName>
    <definedName name="RES" localSheetId="28" hidden="1">{#N/A,#N/A,FALSE,"informes"}</definedName>
    <definedName name="RES" localSheetId="41" hidden="1">{#N/A,#N/A,FALSE,"informes"}</definedName>
    <definedName name="RES" hidden="1">{#N/A,#N/A,FALSE,"informes"}</definedName>
    <definedName name="resa" localSheetId="49">#REF!</definedName>
    <definedName name="resa" localSheetId="8">#REF!</definedName>
    <definedName name="resa" localSheetId="40">#REF!</definedName>
    <definedName name="resa" localSheetId="41">#REF!</definedName>
    <definedName name="resa">#REF!</definedName>
    <definedName name="reserva" localSheetId="40">#REF!</definedName>
    <definedName name="reserva" localSheetId="41">#REF!</definedName>
    <definedName name="reserva">#REF!</definedName>
    <definedName name="RESTO" localSheetId="49">#REF!</definedName>
    <definedName name="RESTO" localSheetId="51">#REF!</definedName>
    <definedName name="RESTO" localSheetId="52">#REF!</definedName>
    <definedName name="RESTO" localSheetId="53">#REF!</definedName>
    <definedName name="RESTO" localSheetId="54">#REF!</definedName>
    <definedName name="RESTO" localSheetId="56">#REF!</definedName>
    <definedName name="RESTO" localSheetId="73">#REF!</definedName>
    <definedName name="RESTO" localSheetId="74">#REF!</definedName>
    <definedName name="RESTO" localSheetId="75">#REF!</definedName>
    <definedName name="RESTO" localSheetId="76">#REF!</definedName>
    <definedName name="RESTO" localSheetId="78">#REF!</definedName>
    <definedName name="RESTO" localSheetId="168">#REF!</definedName>
    <definedName name="RESTO" localSheetId="170">#REF!</definedName>
    <definedName name="RESTO" localSheetId="171">#REF!</definedName>
    <definedName name="Resto" localSheetId="31">#REF!</definedName>
    <definedName name="Resto" localSheetId="25">#REF!</definedName>
    <definedName name="Resto" localSheetId="27">#REF!</definedName>
    <definedName name="Resto" localSheetId="29">#REF!</definedName>
    <definedName name="Resto" localSheetId="40">#REF!</definedName>
    <definedName name="RESTO" localSheetId="82">#REF!</definedName>
    <definedName name="Resto" localSheetId="30">#REF!</definedName>
    <definedName name="Resto" localSheetId="32">#REF!</definedName>
    <definedName name="Resto" localSheetId="33">#REF!</definedName>
    <definedName name="Resto" localSheetId="26">#REF!</definedName>
    <definedName name="Resto" localSheetId="28">#REF!</definedName>
    <definedName name="RESTO" localSheetId="41">#REF!</definedName>
    <definedName name="Resto">#REF!</definedName>
    <definedName name="RESTOCRECIM" localSheetId="49">#REF!</definedName>
    <definedName name="RESTOCRECIM" localSheetId="51">#REF!</definedName>
    <definedName name="RESTOCRECIM" localSheetId="52">#REF!</definedName>
    <definedName name="RESTOCRECIM" localSheetId="53">#REF!</definedName>
    <definedName name="RESTOCRECIM" localSheetId="54">#REF!</definedName>
    <definedName name="RESTOCRECIM" localSheetId="56">#REF!</definedName>
    <definedName name="RESTOCRECIM" localSheetId="73">#REF!</definedName>
    <definedName name="RESTOCRECIM" localSheetId="74">#REF!</definedName>
    <definedName name="RESTOCRECIM" localSheetId="75">#REF!</definedName>
    <definedName name="RESTOCRECIM" localSheetId="76">#REF!</definedName>
    <definedName name="RESTOCRECIM" localSheetId="78">#REF!</definedName>
    <definedName name="RESTOCRECIM" localSheetId="168">#REF!</definedName>
    <definedName name="RESTOCRECIM" localSheetId="171">#REF!</definedName>
    <definedName name="RESTOCRECIM" localSheetId="31">#REF!</definedName>
    <definedName name="RESTOCRECIM" localSheetId="25">#REF!</definedName>
    <definedName name="RESTOCRECIM" localSheetId="27">#REF!</definedName>
    <definedName name="RESTOCRECIM" localSheetId="29">#REF!</definedName>
    <definedName name="RESTOCRECIM" localSheetId="40">#REF!</definedName>
    <definedName name="RESTOCRECIM" localSheetId="82">#REF!</definedName>
    <definedName name="RESTOCRECIM" localSheetId="30">#REF!</definedName>
    <definedName name="RESTOCRECIM" localSheetId="32">#REF!</definedName>
    <definedName name="RESTOCRECIM" localSheetId="33">#REF!</definedName>
    <definedName name="RESTOCRECIM" localSheetId="26">#REF!</definedName>
    <definedName name="RESTOCRECIM" localSheetId="28">#REF!</definedName>
    <definedName name="RESTOCRECIM" localSheetId="41">#REF!</definedName>
    <definedName name="RESTOCRECIM">#REF!</definedName>
    <definedName name="RESTOPESOS" localSheetId="49">#REF!</definedName>
    <definedName name="RESTOPESOS" localSheetId="51">#REF!</definedName>
    <definedName name="RESTOPESOS" localSheetId="52">#REF!</definedName>
    <definedName name="RESTOPESOS" localSheetId="53">#REF!</definedName>
    <definedName name="RESTOPESOS" localSheetId="54">#REF!</definedName>
    <definedName name="RESTOPESOS" localSheetId="56">#REF!</definedName>
    <definedName name="RESTOPESOS" localSheetId="73">#REF!</definedName>
    <definedName name="RESTOPESOS" localSheetId="74">#REF!</definedName>
    <definedName name="RESTOPESOS" localSheetId="75">#REF!</definedName>
    <definedName name="RESTOPESOS" localSheetId="76">#REF!</definedName>
    <definedName name="RESTOPESOS" localSheetId="78">#REF!</definedName>
    <definedName name="RESTOPESOS" localSheetId="168">#REF!</definedName>
    <definedName name="RESTOPESOS" localSheetId="171">#REF!</definedName>
    <definedName name="RESTOPESOS" localSheetId="31">#REF!</definedName>
    <definedName name="RESTOPESOS" localSheetId="25">#REF!</definedName>
    <definedName name="RESTOPESOS" localSheetId="27">#REF!</definedName>
    <definedName name="RESTOPESOS" localSheetId="29">#REF!</definedName>
    <definedName name="RESTOPESOS" localSheetId="40">#REF!</definedName>
    <definedName name="RESTOPESOS" localSheetId="82">#REF!</definedName>
    <definedName name="RESTOPESOS" localSheetId="30">#REF!</definedName>
    <definedName name="RESTOPESOS" localSheetId="32">#REF!</definedName>
    <definedName name="RESTOPESOS" localSheetId="33">#REF!</definedName>
    <definedName name="RESTOPESOS" localSheetId="26">#REF!</definedName>
    <definedName name="RESTOPESOS" localSheetId="28">#REF!</definedName>
    <definedName name="RESTOPESOS" localSheetId="41">#REF!</definedName>
    <definedName name="RESTOPESOS">#REF!</definedName>
    <definedName name="RESTOPIB" localSheetId="51">#REF!</definedName>
    <definedName name="RESTOPIB" localSheetId="52">#REF!</definedName>
    <definedName name="RESTOPIB" localSheetId="53">#REF!</definedName>
    <definedName name="RESTOPIB" localSheetId="54">#REF!</definedName>
    <definedName name="RESTOPIB" localSheetId="56">#REF!</definedName>
    <definedName name="RESTOPIB" localSheetId="73">#REF!</definedName>
    <definedName name="RESTOPIB" localSheetId="74">#REF!</definedName>
    <definedName name="RESTOPIB" localSheetId="75">#REF!</definedName>
    <definedName name="RESTOPIB" localSheetId="76">#REF!</definedName>
    <definedName name="RESTOPIB" localSheetId="78">#REF!</definedName>
    <definedName name="RESTOPIB" localSheetId="168">#REF!</definedName>
    <definedName name="RESTOPIB" localSheetId="171">#REF!</definedName>
    <definedName name="RESTOPIB" localSheetId="40">#REF!</definedName>
    <definedName name="RESTOPIB" localSheetId="41">#REF!</definedName>
    <definedName name="RESTOPIB">#REF!</definedName>
    <definedName name="RESUMEN" localSheetId="168">#REF!</definedName>
    <definedName name="RESUMEN" localSheetId="171">#REF!</definedName>
    <definedName name="RESUMEN" localSheetId="40">#REF!</definedName>
    <definedName name="RESUMEN" localSheetId="41">#REF!</definedName>
    <definedName name="RESUMEN">#REF!</definedName>
    <definedName name="RESUMEN_COMPENSACION">#REF!</definedName>
    <definedName name="RESUMIDO" localSheetId="51">#REF!</definedName>
    <definedName name="RESUMIDO" localSheetId="52">#REF!</definedName>
    <definedName name="RESUMIDO" localSheetId="53">#REF!</definedName>
    <definedName name="RESUMIDO" localSheetId="54">#REF!</definedName>
    <definedName name="RESUMIDO" localSheetId="56">#REF!</definedName>
    <definedName name="RESUMIDO" localSheetId="73">#REF!</definedName>
    <definedName name="RESUMIDO" localSheetId="74">#REF!</definedName>
    <definedName name="RESUMIDO" localSheetId="75">#REF!</definedName>
    <definedName name="RESUMIDO" localSheetId="76">#REF!</definedName>
    <definedName name="RESUMIDO" localSheetId="78">#REF!</definedName>
    <definedName name="RESUMIDO" localSheetId="168">#REF!</definedName>
    <definedName name="RESUMIDO" localSheetId="171">#REF!</definedName>
    <definedName name="RESUMIDO" localSheetId="31">#REF!</definedName>
    <definedName name="RESUMIDO" localSheetId="25">#REF!</definedName>
    <definedName name="RESUMIDO" localSheetId="27">#REF!</definedName>
    <definedName name="RESUMIDO" localSheetId="29">#REF!</definedName>
    <definedName name="RESUMIDO" localSheetId="40">#REF!</definedName>
    <definedName name="RESUMIDO" localSheetId="30">#REF!</definedName>
    <definedName name="RESUMIDO" localSheetId="32">#REF!</definedName>
    <definedName name="RESUMIDO" localSheetId="33">#REF!</definedName>
    <definedName name="RESUMIDO" localSheetId="26">#REF!</definedName>
    <definedName name="RESUMIDO" localSheetId="28">#REF!</definedName>
    <definedName name="RESUMIDO" localSheetId="41">#REF!</definedName>
    <definedName name="RESUMIDO">#REF!</definedName>
    <definedName name="rew" localSheetId="49" hidden="1">{"emca",#N/A,FALSE,"EMCA"}</definedName>
    <definedName name="rew" localSheetId="50" hidden="1">{"emca",#N/A,FALSE,"EMCA"}</definedName>
    <definedName name="rew" localSheetId="51" hidden="1">{"emca",#N/A,FALSE,"EMCA"}</definedName>
    <definedName name="rew" localSheetId="52" hidden="1">{"emca",#N/A,FALSE,"EMCA"}</definedName>
    <definedName name="rew" localSheetId="53" hidden="1">{"emca",#N/A,FALSE,"EMCA"}</definedName>
    <definedName name="rew" localSheetId="54" hidden="1">{"emca",#N/A,FALSE,"EMCA"}</definedName>
    <definedName name="rew" localSheetId="56" hidden="1">{"emca",#N/A,FALSE,"EMCA"}</definedName>
    <definedName name="rew" localSheetId="72" hidden="1">{"emca",#N/A,FALSE,"EMCA"}</definedName>
    <definedName name="rew" localSheetId="73" hidden="1">{"emca",#N/A,FALSE,"EMCA"}</definedName>
    <definedName name="rew" localSheetId="74" hidden="1">{"emca",#N/A,FALSE,"EMCA"}</definedName>
    <definedName name="rew" localSheetId="75" hidden="1">{"emca",#N/A,FALSE,"EMCA"}</definedName>
    <definedName name="rew" localSheetId="76" hidden="1">{"emca",#N/A,FALSE,"EMCA"}</definedName>
    <definedName name="rew" localSheetId="78" hidden="1">{"emca",#N/A,FALSE,"EMCA"}</definedName>
    <definedName name="rew" localSheetId="31" hidden="1">{"emca",#N/A,FALSE,"EMCA"}</definedName>
    <definedName name="rew" localSheetId="8" hidden="1">{"emca",#N/A,FALSE,"EMCA"}</definedName>
    <definedName name="rew" localSheetId="25" hidden="1">{"emca",#N/A,FALSE,"EMCA"}</definedName>
    <definedName name="rew" localSheetId="27" hidden="1">{"emca",#N/A,FALSE,"EMCA"}</definedName>
    <definedName name="rew" localSheetId="29" hidden="1">{"emca",#N/A,FALSE,"EMCA"}</definedName>
    <definedName name="rew" localSheetId="40" hidden="1">{"emca",#N/A,FALSE,"EMCA"}</definedName>
    <definedName name="rew" localSheetId="82" hidden="1">{"emca",#N/A,FALSE,"EMCA"}</definedName>
    <definedName name="rew" localSheetId="30" hidden="1">{"emca",#N/A,FALSE,"EMCA"}</definedName>
    <definedName name="rew" localSheetId="32" hidden="1">{"emca",#N/A,FALSE,"EMCA"}</definedName>
    <definedName name="rew" localSheetId="33" hidden="1">{"emca",#N/A,FALSE,"EMCA"}</definedName>
    <definedName name="rew" localSheetId="26" hidden="1">{"emca",#N/A,FALSE,"EMCA"}</definedName>
    <definedName name="rew" localSheetId="28" hidden="1">{"emca",#N/A,FALSE,"EMCA"}</definedName>
    <definedName name="rew" localSheetId="41" hidden="1">{"emca",#N/A,FALSE,"EMCA"}</definedName>
    <definedName name="rew" hidden="1">{"emca",#N/A,FALSE,"EMCA"}</definedName>
    <definedName name="REZ" localSheetId="31" hidden="1">{#N/A,#N/A,FALSE,"informes"}</definedName>
    <definedName name="REZ" localSheetId="8" hidden="1">{#N/A,#N/A,FALSE,"informes"}</definedName>
    <definedName name="REZ" localSheetId="25" hidden="1">{#N/A,#N/A,FALSE,"informes"}</definedName>
    <definedName name="REZ" localSheetId="27" hidden="1">{#N/A,#N/A,FALSE,"informes"}</definedName>
    <definedName name="REZ" localSheetId="29" hidden="1">{#N/A,#N/A,FALSE,"informes"}</definedName>
    <definedName name="REZ" localSheetId="40" hidden="1">{#N/A,#N/A,FALSE,"informes"}</definedName>
    <definedName name="REZ" localSheetId="82" hidden="1">{#N/A,#N/A,FALSE,"informes"}</definedName>
    <definedName name="REZ" localSheetId="30" hidden="1">{#N/A,#N/A,FALSE,"informes"}</definedName>
    <definedName name="REZ" localSheetId="32" hidden="1">{#N/A,#N/A,FALSE,"informes"}</definedName>
    <definedName name="REZ" localSheetId="33" hidden="1">{#N/A,#N/A,FALSE,"informes"}</definedName>
    <definedName name="REZ" localSheetId="26" hidden="1">{#N/A,#N/A,FALSE,"informes"}</definedName>
    <definedName name="REZ" localSheetId="28" hidden="1">{#N/A,#N/A,FALSE,"informes"}</definedName>
    <definedName name="REZ" localSheetId="41" hidden="1">{#N/A,#N/A,FALSE,"informes"}</definedName>
    <definedName name="REZ" hidden="1">{#N/A,#N/A,FALSE,"informes"}</definedName>
    <definedName name="rezago" localSheetId="49">#REF!</definedName>
    <definedName name="rezago" localSheetId="51">#REF!</definedName>
    <definedName name="rezago" localSheetId="52">#REF!</definedName>
    <definedName name="rezago" localSheetId="53">#REF!</definedName>
    <definedName name="rezago" localSheetId="54">#REF!</definedName>
    <definedName name="rezago" localSheetId="56">#REF!</definedName>
    <definedName name="rezago" localSheetId="73">#REF!</definedName>
    <definedName name="rezago" localSheetId="74">#REF!</definedName>
    <definedName name="rezago" localSheetId="75">#REF!</definedName>
    <definedName name="rezago" localSheetId="76">#REF!</definedName>
    <definedName name="rezago" localSheetId="78">#REF!</definedName>
    <definedName name="rezago" localSheetId="168">#REF!</definedName>
    <definedName name="rezago" localSheetId="171">#REF!</definedName>
    <definedName name="rezago" localSheetId="8">#REF!</definedName>
    <definedName name="rezago" localSheetId="40">#REF!</definedName>
    <definedName name="rezago" localSheetId="41">#REF!</definedName>
    <definedName name="rezago">#REF!</definedName>
    <definedName name="REZAGOactual" localSheetId="41">#REF!</definedName>
    <definedName name="REZAGOactual">#REF!</definedName>
    <definedName name="REZAGOENERO" localSheetId="31" hidden="1">{"PAGOS DOLARES",#N/A,FALSE,"informes"}</definedName>
    <definedName name="REZAGOENERO" localSheetId="8" hidden="1">{"PAGOS DOLARES",#N/A,FALSE,"informes"}</definedName>
    <definedName name="REZAGOENERO" localSheetId="25" hidden="1">{"PAGOS DOLARES",#N/A,FALSE,"informes"}</definedName>
    <definedName name="REZAGOENERO" localSheetId="27" hidden="1">{"PAGOS DOLARES",#N/A,FALSE,"informes"}</definedName>
    <definedName name="REZAGOENERO" localSheetId="29" hidden="1">{"PAGOS DOLARES",#N/A,FALSE,"informes"}</definedName>
    <definedName name="REZAGOENERO" localSheetId="40" hidden="1">{"PAGOS DOLARES",#N/A,FALSE,"informes"}</definedName>
    <definedName name="REZAGOENERO" localSheetId="82" hidden="1">{"PAGOS DOLARES",#N/A,FALSE,"informes"}</definedName>
    <definedName name="REZAGOENERO" localSheetId="30" hidden="1">{"PAGOS DOLARES",#N/A,FALSE,"informes"}</definedName>
    <definedName name="REZAGOENERO" localSheetId="32" hidden="1">{"PAGOS DOLARES",#N/A,FALSE,"informes"}</definedName>
    <definedName name="REZAGOENERO" localSheetId="33" hidden="1">{"PAGOS DOLARES",#N/A,FALSE,"informes"}</definedName>
    <definedName name="REZAGOENERO" localSheetId="26" hidden="1">{"PAGOS DOLARES",#N/A,FALSE,"informes"}</definedName>
    <definedName name="REZAGOENERO" localSheetId="28" hidden="1">{"PAGOS DOLARES",#N/A,FALSE,"informes"}</definedName>
    <definedName name="REZAGOENERO" localSheetId="41" hidden="1">{"PAGOS DOLARES",#N/A,FALSE,"informes"}</definedName>
    <definedName name="REZAGOENERO" hidden="1">{"PAGOS DOLARES",#N/A,FALSE,"informes"}</definedName>
    <definedName name="REZAGOMAY" localSheetId="31" hidden="1">{#N/A,#N/A,FALSE,"informes"}</definedName>
    <definedName name="REZAGOMAY" localSheetId="8" hidden="1">{#N/A,#N/A,FALSE,"informes"}</definedName>
    <definedName name="REZAGOMAY" localSheetId="25" hidden="1">{#N/A,#N/A,FALSE,"informes"}</definedName>
    <definedName name="REZAGOMAY" localSheetId="27" hidden="1">{#N/A,#N/A,FALSE,"informes"}</definedName>
    <definedName name="REZAGOMAY" localSheetId="29" hidden="1">{#N/A,#N/A,FALSE,"informes"}</definedName>
    <definedName name="REZAGOMAY" localSheetId="40" hidden="1">{#N/A,#N/A,FALSE,"informes"}</definedName>
    <definedName name="REZAGOMAY" localSheetId="82" hidden="1">{#N/A,#N/A,FALSE,"informes"}</definedName>
    <definedName name="REZAGOMAY" localSheetId="30" hidden="1">{#N/A,#N/A,FALSE,"informes"}</definedName>
    <definedName name="REZAGOMAY" localSheetId="32" hidden="1">{#N/A,#N/A,FALSE,"informes"}</definedName>
    <definedName name="REZAGOMAY" localSheetId="33" hidden="1">{#N/A,#N/A,FALSE,"informes"}</definedName>
    <definedName name="REZAGOMAY" localSheetId="26" hidden="1">{#N/A,#N/A,FALSE,"informes"}</definedName>
    <definedName name="REZAGOMAY" localSheetId="28" hidden="1">{#N/A,#N/A,FALSE,"informes"}</definedName>
    <definedName name="REZAGOMAY" localSheetId="41" hidden="1">{#N/A,#N/A,FALSE,"informes"}</definedName>
    <definedName name="REZAGOMAY" hidden="1">{#N/A,#N/A,FALSE,"informes"}</definedName>
    <definedName name="RF" localSheetId="40">#REF!</definedName>
    <definedName name="RF" localSheetId="41">#REF!</definedName>
    <definedName name="RF">#REF!</definedName>
    <definedName name="rfdf" localSheetId="8" hidden="1">{"'1999'!$A$1:$F$66"}</definedName>
    <definedName name="rfdf" localSheetId="82" hidden="1">{"'1999'!$A$1:$F$66"}</definedName>
    <definedName name="rfdf" localSheetId="41" hidden="1">{"'1999'!$A$1:$F$66"}</definedName>
    <definedName name="rfdf" hidden="1">{"'1999'!$A$1:$F$66"}</definedName>
    <definedName name="rghds" localSheetId="8" hidden="1">{"'1999'!$A$1:$F$66"}</definedName>
    <definedName name="rghds" localSheetId="82" hidden="1">{"'1999'!$A$1:$F$66"}</definedName>
    <definedName name="rghds" localSheetId="41" hidden="1">{"'1999'!$A$1:$F$66"}</definedName>
    <definedName name="rghds" hidden="1">{"'1999'!$A$1:$F$66"}</definedName>
    <definedName name="rhjr" localSheetId="49" hidden="1">{"INGRESOS DOLARES",#N/A,FALSE,"informes"}</definedName>
    <definedName name="rhjr" localSheetId="50" hidden="1">{"INGRESOS DOLARES",#N/A,FALSE,"informes"}</definedName>
    <definedName name="rhjr" localSheetId="51" hidden="1">{"INGRESOS DOLARES",#N/A,FALSE,"informes"}</definedName>
    <definedName name="rhjr" localSheetId="52" hidden="1">{"INGRESOS DOLARES",#N/A,FALSE,"informes"}</definedName>
    <definedName name="rhjr" localSheetId="53" hidden="1">{"INGRESOS DOLARES",#N/A,FALSE,"informes"}</definedName>
    <definedName name="rhjr" localSheetId="54" hidden="1">{"INGRESOS DOLARES",#N/A,FALSE,"informes"}</definedName>
    <definedName name="rhjr" localSheetId="56" hidden="1">{"INGRESOS DOLARES",#N/A,FALSE,"informes"}</definedName>
    <definedName name="rhjr" localSheetId="72" hidden="1">{"INGRESOS DOLARES",#N/A,FALSE,"informes"}</definedName>
    <definedName name="rhjr" localSheetId="73" hidden="1">{"INGRESOS DOLARES",#N/A,FALSE,"informes"}</definedName>
    <definedName name="rhjr" localSheetId="74" hidden="1">{"INGRESOS DOLARES",#N/A,FALSE,"informes"}</definedName>
    <definedName name="rhjr" localSheetId="75" hidden="1">{"INGRESOS DOLARES",#N/A,FALSE,"informes"}</definedName>
    <definedName name="rhjr" localSheetId="76" hidden="1">{"INGRESOS DOLARES",#N/A,FALSE,"informes"}</definedName>
    <definedName name="rhjr" localSheetId="78" hidden="1">{"INGRESOS DOLARES",#N/A,FALSE,"informes"}</definedName>
    <definedName name="rhjr" localSheetId="31" hidden="1">{"INGRESOS DOLARES",#N/A,FALSE,"informes"}</definedName>
    <definedName name="rhjr" localSheetId="8" hidden="1">{"INGRESOS DOLARES",#N/A,FALSE,"informes"}</definedName>
    <definedName name="rhjr" localSheetId="25" hidden="1">{"INGRESOS DOLARES",#N/A,FALSE,"informes"}</definedName>
    <definedName name="rhjr" localSheetId="27" hidden="1">{"INGRESOS DOLARES",#N/A,FALSE,"informes"}</definedName>
    <definedName name="rhjr" localSheetId="29" hidden="1">{"INGRESOS DOLARES",#N/A,FALSE,"informes"}</definedName>
    <definedName name="rhjr" localSheetId="40" hidden="1">{"INGRESOS DOLARES",#N/A,FALSE,"informes"}</definedName>
    <definedName name="rhjr" localSheetId="82" hidden="1">{"INGRESOS DOLARES",#N/A,FALSE,"informes"}</definedName>
    <definedName name="rhjr" localSheetId="30" hidden="1">{"INGRESOS DOLARES",#N/A,FALSE,"informes"}</definedName>
    <definedName name="rhjr" localSheetId="32" hidden="1">{"INGRESOS DOLARES",#N/A,FALSE,"informes"}</definedName>
    <definedName name="rhjr" localSheetId="33" hidden="1">{"INGRESOS DOLARES",#N/A,FALSE,"informes"}</definedName>
    <definedName name="rhjr" localSheetId="26" hidden="1">{"INGRESOS DOLARES",#N/A,FALSE,"informes"}</definedName>
    <definedName name="rhjr" localSheetId="28" hidden="1">{"INGRESOS DOLARES",#N/A,FALSE,"informes"}</definedName>
    <definedName name="rhjr" localSheetId="41" hidden="1">{"INGRESOS DOLARES",#N/A,FALSE,"informes"}</definedName>
    <definedName name="rhjr" hidden="1">{"INGRESOS DOLARES",#N/A,FALSE,"informes"}</definedName>
    <definedName name="RIC" localSheetId="31" hidden="1">{#N/A,#N/A,FALSE,"informes"}</definedName>
    <definedName name="RIC" localSheetId="8" hidden="1">{#N/A,#N/A,FALSE,"informes"}</definedName>
    <definedName name="RIC" localSheetId="25" hidden="1">{#N/A,#N/A,FALSE,"informes"}</definedName>
    <definedName name="RIC" localSheetId="27" hidden="1">{#N/A,#N/A,FALSE,"informes"}</definedName>
    <definedName name="RIC" localSheetId="29" hidden="1">{#N/A,#N/A,FALSE,"informes"}</definedName>
    <definedName name="RIC" localSheetId="40" hidden="1">{#N/A,#N/A,FALSE,"informes"}</definedName>
    <definedName name="RIC" localSheetId="82" hidden="1">{#N/A,#N/A,FALSE,"informes"}</definedName>
    <definedName name="RIC" localSheetId="30" hidden="1">{#N/A,#N/A,FALSE,"informes"}</definedName>
    <definedName name="RIC" localSheetId="32" hidden="1">{#N/A,#N/A,FALSE,"informes"}</definedName>
    <definedName name="RIC" localSheetId="33" hidden="1">{#N/A,#N/A,FALSE,"informes"}</definedName>
    <definedName name="RIC" localSheetId="26" hidden="1">{#N/A,#N/A,FALSE,"informes"}</definedName>
    <definedName name="RIC" localSheetId="28" hidden="1">{#N/A,#N/A,FALSE,"informes"}</definedName>
    <definedName name="RIC" localSheetId="41" hidden="1">{#N/A,#N/A,FALSE,"informes"}</definedName>
    <definedName name="RIC" hidden="1">{#N/A,#N/A,FALSE,"informes"}</definedName>
    <definedName name="RM" localSheetId="40">#REF!</definedName>
    <definedName name="RM" localSheetId="41">#REF!</definedName>
    <definedName name="RM">#REF!</definedName>
    <definedName name="RMFP" localSheetId="82">#REF!</definedName>
    <definedName name="RMFP" localSheetId="41">#REF!</definedName>
    <definedName name="RMFP">#REF!</definedName>
    <definedName name="RO" localSheetId="40">#REF!</definedName>
    <definedName name="RO" localSheetId="41">#REF!</definedName>
    <definedName name="RO">#REF!</definedName>
    <definedName name="rr" localSheetId="49" hidden="1">{#N/A,#N/A,FALSE,"informes"}</definedName>
    <definedName name="rr" localSheetId="50" hidden="1">{#N/A,#N/A,FALSE,"informes"}</definedName>
    <definedName name="rr" localSheetId="51" hidden="1">{#N/A,#N/A,FALSE,"informes"}</definedName>
    <definedName name="rr" localSheetId="52" hidden="1">{#N/A,#N/A,FALSE,"informes"}</definedName>
    <definedName name="rr" localSheetId="53" hidden="1">{#N/A,#N/A,FALSE,"informes"}</definedName>
    <definedName name="rr" localSheetId="54" hidden="1">{#N/A,#N/A,FALSE,"informes"}</definedName>
    <definedName name="rr" localSheetId="56" hidden="1">{#N/A,#N/A,FALSE,"informes"}</definedName>
    <definedName name="rr" localSheetId="72" hidden="1">{#N/A,#N/A,FALSE,"informes"}</definedName>
    <definedName name="rr" localSheetId="73" hidden="1">{#N/A,#N/A,FALSE,"informes"}</definedName>
    <definedName name="rr" localSheetId="74" hidden="1">{#N/A,#N/A,FALSE,"informes"}</definedName>
    <definedName name="rr" localSheetId="75" hidden="1">{#N/A,#N/A,FALSE,"informes"}</definedName>
    <definedName name="rr" localSheetId="76" hidden="1">{#N/A,#N/A,FALSE,"informes"}</definedName>
    <definedName name="rr" localSheetId="78" hidden="1">{#N/A,#N/A,FALSE,"informes"}</definedName>
    <definedName name="rr" localSheetId="31" hidden="1">{#N/A,#N/A,FALSE,"informes"}</definedName>
    <definedName name="rr" localSheetId="8" hidden="1">{#N/A,#N/A,FALSE,"informes"}</definedName>
    <definedName name="rr" localSheetId="25" hidden="1">{#N/A,#N/A,FALSE,"informes"}</definedName>
    <definedName name="rr" localSheetId="27" hidden="1">{#N/A,#N/A,FALSE,"informes"}</definedName>
    <definedName name="rr" localSheetId="29" hidden="1">{#N/A,#N/A,FALSE,"informes"}</definedName>
    <definedName name="rr" localSheetId="40" hidden="1">{#N/A,#N/A,FALSE,"informes"}</definedName>
    <definedName name="rr" localSheetId="82" hidden="1">{#N/A,#N/A,FALSE,"informes"}</definedName>
    <definedName name="rr" localSheetId="30" hidden="1">{#N/A,#N/A,FALSE,"informes"}</definedName>
    <definedName name="rr" localSheetId="32" hidden="1">{#N/A,#N/A,FALSE,"informes"}</definedName>
    <definedName name="rr" localSheetId="33" hidden="1">{#N/A,#N/A,FALSE,"informes"}</definedName>
    <definedName name="rr" localSheetId="26" hidden="1">{#N/A,#N/A,FALSE,"informes"}</definedName>
    <definedName name="rr" localSheetId="28" hidden="1">{#N/A,#N/A,FALSE,"informes"}</definedName>
    <definedName name="rr" localSheetId="41" hidden="1">{#N/A,#N/A,FALSE,"informes"}</definedName>
    <definedName name="rr" hidden="1">{#N/A,#N/A,FALSE,"informes"}</definedName>
    <definedName name="RRE">#REF!</definedName>
    <definedName name="rsefd" localSheetId="8" hidden="1">{"'1999'!$A$1:$F$66"}</definedName>
    <definedName name="rsefd" localSheetId="82" hidden="1">{"'1999'!$A$1:$F$66"}</definedName>
    <definedName name="rsefd" localSheetId="41" hidden="1">{"'1999'!$A$1:$F$66"}</definedName>
    <definedName name="rsefd" hidden="1">{"'1999'!$A$1:$F$66"}</definedName>
    <definedName name="rszeggbdzxvgb" localSheetId="8" hidden="1">{"'1999'!$A$1:$F$66"}</definedName>
    <definedName name="rszeggbdzxvgb" localSheetId="82" hidden="1">{"'1999'!$A$1:$F$66"}</definedName>
    <definedName name="rszeggbdzxvgb" localSheetId="41" hidden="1">{"'1999'!$A$1:$F$66"}</definedName>
    <definedName name="rszeggbdzxvgb" hidden="1">{"'1999'!$A$1:$F$66"}</definedName>
    <definedName name="rt" localSheetId="31" hidden="1">{"emca",#N/A,FALSE,"EMCA"}</definedName>
    <definedName name="rt" localSheetId="8" hidden="1">{"emca",#N/A,FALSE,"EMCA"}</definedName>
    <definedName name="rt" localSheetId="25" hidden="1">{"emca",#N/A,FALSE,"EMCA"}</definedName>
    <definedName name="rt" localSheetId="27" hidden="1">{"emca",#N/A,FALSE,"EMCA"}</definedName>
    <definedName name="rt" localSheetId="29" hidden="1">{"emca",#N/A,FALSE,"EMCA"}</definedName>
    <definedName name="rt" localSheetId="40" hidden="1">{"emca",#N/A,FALSE,"EMCA"}</definedName>
    <definedName name="rt" localSheetId="82" hidden="1">{"emca",#N/A,FALSE,"EMCA"}</definedName>
    <definedName name="rt" localSheetId="30" hidden="1">{"emca",#N/A,FALSE,"EMCA"}</definedName>
    <definedName name="rt" localSheetId="32" hidden="1">{"emca",#N/A,FALSE,"EMCA"}</definedName>
    <definedName name="rt" localSheetId="33" hidden="1">{"emca",#N/A,FALSE,"EMCA"}</definedName>
    <definedName name="rt" localSheetId="26" hidden="1">{"emca",#N/A,FALSE,"EMCA"}</definedName>
    <definedName name="rt" localSheetId="28" hidden="1">{"emca",#N/A,FALSE,"EMCA"}</definedName>
    <definedName name="rt" localSheetId="41" hidden="1">{"emca",#N/A,FALSE,"EMCA"}</definedName>
    <definedName name="rt" hidden="1">{"emca",#N/A,FALSE,"EMCA"}</definedName>
    <definedName name="rubroconcejo" localSheetId="8">#REF!</definedName>
    <definedName name="rubroconcejo">#REF!</definedName>
    <definedName name="Rwvu.ComparEneMar9697." localSheetId="49" hidden="1">#REF!,#REF!</definedName>
    <definedName name="Rwvu.ComparEneMar9697." localSheetId="170" hidden="1">#REF!,#REF!</definedName>
    <definedName name="Rwvu.ComparEneMar9697." localSheetId="171" hidden="1">#REF!,#REF!</definedName>
    <definedName name="Rwvu.ComparEneMar9697." localSheetId="8" hidden="1">#REF!,#REF!</definedName>
    <definedName name="Rwvu.ComparEneMar9697." localSheetId="40" hidden="1">#REF!,#REF!</definedName>
    <definedName name="Rwvu.ComparEneMar9697." localSheetId="41" hidden="1">#REF!,#REF!</definedName>
    <definedName name="Rwvu.ComparEneMar9697." hidden="1">#REF!,#REF!</definedName>
    <definedName name="Rwvu.EneFeb." localSheetId="49" hidden="1">#REF!,#REF!</definedName>
    <definedName name="Rwvu.EneFeb." localSheetId="170" hidden="1">#REF!,#REF!</definedName>
    <definedName name="Rwvu.EneFeb." localSheetId="171" hidden="1">#REF!,#REF!</definedName>
    <definedName name="Rwvu.EneFeb." localSheetId="8" hidden="1">#REF!,#REF!</definedName>
    <definedName name="Rwvu.EneFeb." localSheetId="40" hidden="1">#REF!,#REF!</definedName>
    <definedName name="Rwvu.EneFeb." localSheetId="41" hidden="1">#REF!,#REF!</definedName>
    <definedName name="Rwvu.EneFeb." hidden="1">#REF!,#REF!</definedName>
    <definedName name="Rwvu.Formato._.Corto." localSheetId="49" hidden="1">#REF!,#REF!,#REF!,#REF!,#REF!,#REF!</definedName>
    <definedName name="Rwvu.Formato._.Corto." localSheetId="170" hidden="1">#REF!,#REF!,#REF!,#REF!,#REF!,#REF!</definedName>
    <definedName name="Rwvu.Formato._.Corto." localSheetId="171" hidden="1">#REF!,#REF!,#REF!,#REF!,#REF!,#REF!</definedName>
    <definedName name="Rwvu.Formato._.Corto." localSheetId="8" hidden="1">#REF!,#REF!,#REF!,#REF!,#REF!,#REF!</definedName>
    <definedName name="Rwvu.Formato._.Corto." localSheetId="40" hidden="1">#REF!,#REF!,#REF!,#REF!,#REF!,#REF!</definedName>
    <definedName name="Rwvu.Formato._.Corto." localSheetId="41" hidden="1">#REF!,#REF!,#REF!,#REF!,#REF!,#REF!</definedName>
    <definedName name="Rwvu.Formato._.Corto." hidden="1">#REF!,#REF!,#REF!,#REF!,#REF!,#REF!</definedName>
    <definedName name="Rwvu.OPEF._.96." localSheetId="49" hidden="1">#REF!,#REF!</definedName>
    <definedName name="Rwvu.OPEF._.96." localSheetId="170" hidden="1">#REF!,#REF!</definedName>
    <definedName name="Rwvu.OPEF._.96." localSheetId="171" hidden="1">#REF!,#REF!</definedName>
    <definedName name="Rwvu.OPEF._.96." localSheetId="8" hidden="1">#REF!,#REF!</definedName>
    <definedName name="Rwvu.OPEF._.96." localSheetId="40" hidden="1">#REF!,#REF!</definedName>
    <definedName name="Rwvu.OPEF._.96." localSheetId="41" hidden="1">#REF!,#REF!</definedName>
    <definedName name="Rwvu.OPEF._.96." hidden="1">#REF!,#REF!</definedName>
    <definedName name="Rwvu.OPEF._.97." localSheetId="49" hidden="1">#REF!,#REF!,#REF!</definedName>
    <definedName name="Rwvu.OPEF._.97." localSheetId="168" hidden="1">#REF!,#REF!,#REF!</definedName>
    <definedName name="Rwvu.OPEF._.97." localSheetId="170" hidden="1">#REF!,#REF!,#REF!</definedName>
    <definedName name="Rwvu.OPEF._.97." localSheetId="171" hidden="1">#REF!,#REF!,#REF!</definedName>
    <definedName name="Rwvu.OPEF._.97." localSheetId="31" hidden="1">#REF!,#REF!,#REF!</definedName>
    <definedName name="Rwvu.OPEF._.97." localSheetId="8" hidden="1">#REF!,#REF!,#REF!</definedName>
    <definedName name="Rwvu.OPEF._.97." localSheetId="25" hidden="1">#REF!,#REF!,#REF!</definedName>
    <definedName name="Rwvu.OPEF._.97." localSheetId="27" hidden="1">#REF!,#REF!,#REF!</definedName>
    <definedName name="Rwvu.OPEF._.97." localSheetId="29" hidden="1">#REF!,#REF!,#REF!</definedName>
    <definedName name="Rwvu.OPEF._.97." localSheetId="40" hidden="1">#REF!,#REF!,#REF!</definedName>
    <definedName name="Rwvu.OPEF._.97." localSheetId="82" hidden="1">#REF!,#REF!,#REF!</definedName>
    <definedName name="Rwvu.OPEF._.97." localSheetId="30" hidden="1">#REF!,#REF!,#REF!</definedName>
    <definedName name="Rwvu.OPEF._.97." localSheetId="32" hidden="1">#REF!,#REF!,#REF!</definedName>
    <definedName name="Rwvu.OPEF._.97." localSheetId="33" hidden="1">#REF!,#REF!,#REF!</definedName>
    <definedName name="Rwvu.OPEF._.97." localSheetId="26" hidden="1">#REF!,#REF!,#REF!</definedName>
    <definedName name="Rwvu.OPEF._.97." localSheetId="28" hidden="1">#REF!,#REF!,#REF!</definedName>
    <definedName name="Rwvu.OPEF._.97." localSheetId="41" hidden="1">#REF!,#REF!,#REF!</definedName>
    <definedName name="Rwvu.OPEF._.97." hidden="1">#REF!,#REF!,#REF!</definedName>
    <definedName name="S" localSheetId="49" hidden="1">{"trimestre",#N/A,FALSE,"TRIMESTRE"}</definedName>
    <definedName name="S" localSheetId="50" hidden="1">{"trimestre",#N/A,FALSE,"TRIMESTRE"}</definedName>
    <definedName name="S" localSheetId="51" hidden="1">{"trimestre",#N/A,FALSE,"TRIMESTRE"}</definedName>
    <definedName name="S" localSheetId="52" hidden="1">{"trimestre",#N/A,FALSE,"TRIMESTRE"}</definedName>
    <definedName name="S" localSheetId="53" hidden="1">{"trimestre",#N/A,FALSE,"TRIMESTRE"}</definedName>
    <definedName name="S" localSheetId="54" hidden="1">{"trimestre",#N/A,FALSE,"TRIMESTRE"}</definedName>
    <definedName name="S" localSheetId="56" hidden="1">{"trimestre",#N/A,FALSE,"TRIMESTRE"}</definedName>
    <definedName name="S" localSheetId="72" hidden="1">{"trimestre",#N/A,FALSE,"TRIMESTRE"}</definedName>
    <definedName name="S" localSheetId="73" hidden="1">{"trimestre",#N/A,FALSE,"TRIMESTRE"}</definedName>
    <definedName name="S" localSheetId="74" hidden="1">{"trimestre",#N/A,FALSE,"TRIMESTRE"}</definedName>
    <definedName name="S" localSheetId="75" hidden="1">{"trimestre",#N/A,FALSE,"TRIMESTRE"}</definedName>
    <definedName name="S" localSheetId="76" hidden="1">{"trimestre",#N/A,FALSE,"TRIMESTRE"}</definedName>
    <definedName name="S" localSheetId="78" hidden="1">{"trimestre",#N/A,FALSE,"TRIMESTRE"}</definedName>
    <definedName name="s" localSheetId="31">#REF!</definedName>
    <definedName name="s" localSheetId="8">#REF!</definedName>
    <definedName name="s" localSheetId="25">#REF!</definedName>
    <definedName name="s" localSheetId="27">#REF!</definedName>
    <definedName name="s" localSheetId="29">#REF!</definedName>
    <definedName name="s" localSheetId="40">#REF!</definedName>
    <definedName name="s" localSheetId="82" hidden="1">{"epma",#N/A,FALSE,"EPMA"}</definedName>
    <definedName name="s" localSheetId="30">#REF!</definedName>
    <definedName name="s" localSheetId="32">#REF!</definedName>
    <definedName name="s" localSheetId="33">#REF!</definedName>
    <definedName name="s" localSheetId="26">#REF!</definedName>
    <definedName name="s" localSheetId="28">#REF!</definedName>
    <definedName name="s" localSheetId="41" hidden="1">{"epma",#N/A,FALSE,"EPMA"}</definedName>
    <definedName name="s">#REF!</definedName>
    <definedName name="S00" localSheetId="31">#REF!</definedName>
    <definedName name="S00" localSheetId="25">#REF!</definedName>
    <definedName name="S00" localSheetId="27">#REF!</definedName>
    <definedName name="S00" localSheetId="29">#REF!</definedName>
    <definedName name="S00" localSheetId="40">#REF!</definedName>
    <definedName name="S00" localSheetId="30">#REF!</definedName>
    <definedName name="S00" localSheetId="32">#REF!</definedName>
    <definedName name="S00" localSheetId="33">#REF!</definedName>
    <definedName name="S00" localSheetId="26">#REF!</definedName>
    <definedName name="S00" localSheetId="28">#REF!</definedName>
    <definedName name="S00" localSheetId="41">#REF!</definedName>
    <definedName name="S00">#REF!</definedName>
    <definedName name="sa" localSheetId="49" hidden="1">{"trimestre",#N/A,FALSE,"TRIMESTRE"}</definedName>
    <definedName name="sa" localSheetId="50" hidden="1">{"trimestre",#N/A,FALSE,"TRIMESTRE"}</definedName>
    <definedName name="sa" localSheetId="51" hidden="1">{"trimestre",#N/A,FALSE,"TRIMESTRE"}</definedName>
    <definedName name="sa" localSheetId="52" hidden="1">{"trimestre",#N/A,FALSE,"TRIMESTRE"}</definedName>
    <definedName name="sa" localSheetId="53" hidden="1">{"trimestre",#N/A,FALSE,"TRIMESTRE"}</definedName>
    <definedName name="sa" localSheetId="54" hidden="1">{"trimestre",#N/A,FALSE,"TRIMESTRE"}</definedName>
    <definedName name="sa" localSheetId="56" hidden="1">{"trimestre",#N/A,FALSE,"TRIMESTRE"}</definedName>
    <definedName name="sa" localSheetId="72" hidden="1">{"trimestre",#N/A,FALSE,"TRIMESTRE"}</definedName>
    <definedName name="sa" localSheetId="73" hidden="1">{"trimestre",#N/A,FALSE,"TRIMESTRE"}</definedName>
    <definedName name="sa" localSheetId="74" hidden="1">{"trimestre",#N/A,FALSE,"TRIMESTRE"}</definedName>
    <definedName name="sa" localSheetId="75" hidden="1">{"trimestre",#N/A,FALSE,"TRIMESTRE"}</definedName>
    <definedName name="sa" localSheetId="76" hidden="1">{"trimestre",#N/A,FALSE,"TRIMESTRE"}</definedName>
    <definedName name="sa" localSheetId="78" hidden="1">{"trimestre",#N/A,FALSE,"TRIMESTRE"}</definedName>
    <definedName name="sa" localSheetId="31" hidden="1">{"trimestre",#N/A,FALSE,"TRIMESTRE"}</definedName>
    <definedName name="sa" localSheetId="8" hidden="1">{"trimestre",#N/A,FALSE,"TRIMESTRE"}</definedName>
    <definedName name="sa" localSheetId="25" hidden="1">{"trimestre",#N/A,FALSE,"TRIMESTRE"}</definedName>
    <definedName name="sa" localSheetId="27" hidden="1">{"trimestre",#N/A,FALSE,"TRIMESTRE"}</definedName>
    <definedName name="sa" localSheetId="29" hidden="1">{"trimestre",#N/A,FALSE,"TRIMESTRE"}</definedName>
    <definedName name="sa" localSheetId="40" hidden="1">{"trimestre",#N/A,FALSE,"TRIMESTRE"}</definedName>
    <definedName name="sa" localSheetId="82" hidden="1">{"trimestre",#N/A,FALSE,"TRIMESTRE"}</definedName>
    <definedName name="sa" localSheetId="30" hidden="1">{"trimestre",#N/A,FALSE,"TRIMESTRE"}</definedName>
    <definedName name="sa" localSheetId="32" hidden="1">{"trimestre",#N/A,FALSE,"TRIMESTRE"}</definedName>
    <definedName name="sa" localSheetId="33" hidden="1">{"trimestre",#N/A,FALSE,"TRIMESTRE"}</definedName>
    <definedName name="sa" localSheetId="26" hidden="1">{"trimestre",#N/A,FALSE,"TRIMESTRE"}</definedName>
    <definedName name="sa" localSheetId="28" hidden="1">{"trimestre",#N/A,FALSE,"TRIMESTRE"}</definedName>
    <definedName name="sa" localSheetId="41" hidden="1">{"trimestre",#N/A,FALSE,"TRIMESTRE"}</definedName>
    <definedName name="sa" hidden="1">{"trimestre",#N/A,FALSE,"TRIMESTRE"}</definedName>
    <definedName name="sad" localSheetId="31">#REF!</definedName>
    <definedName name="sad" localSheetId="8">#REF!</definedName>
    <definedName name="sad" localSheetId="25">#REF!</definedName>
    <definedName name="sad" localSheetId="27">#REF!</definedName>
    <definedName name="sad" localSheetId="29">#REF!</definedName>
    <definedName name="sad" localSheetId="30">#REF!</definedName>
    <definedName name="sad" localSheetId="32">#REF!</definedName>
    <definedName name="sad" localSheetId="33">#REF!</definedName>
    <definedName name="sad" localSheetId="26">#REF!</definedName>
    <definedName name="sad" localSheetId="28">#REF!</definedName>
    <definedName name="sad">#REF!</definedName>
    <definedName name="sadvfgvfd" localSheetId="8" hidden="1">{"'1999'!$A$1:$F$66"}</definedName>
    <definedName name="sadvfgvfd" localSheetId="82" hidden="1">{"'1999'!$A$1:$F$66"}</definedName>
    <definedName name="sadvfgvfd" localSheetId="41" hidden="1">{"'1999'!$A$1:$F$66"}</definedName>
    <definedName name="sadvfgvfd" hidden="1">{"'1999'!$A$1:$F$66"}</definedName>
    <definedName name="Saldo" localSheetId="25">#REF!</definedName>
    <definedName name="Saldo" localSheetId="27">#REF!</definedName>
    <definedName name="Saldo" localSheetId="40">#REF!</definedName>
    <definedName name="Saldo" localSheetId="26">#REF!</definedName>
    <definedName name="Saldo" localSheetId="28">#REF!</definedName>
    <definedName name="Saldo" localSheetId="41">#REF!</definedName>
    <definedName name="Saldo">#REF!</definedName>
    <definedName name="saldos02" localSheetId="31">#REF!</definedName>
    <definedName name="saldos02" localSheetId="25">#REF!</definedName>
    <definedName name="saldos02" localSheetId="27">#REF!</definedName>
    <definedName name="saldos02" localSheetId="29">#REF!</definedName>
    <definedName name="saldos02" localSheetId="30">#REF!</definedName>
    <definedName name="saldos02" localSheetId="32">#REF!</definedName>
    <definedName name="saldos02" localSheetId="33">#REF!</definedName>
    <definedName name="saldos02" localSheetId="26">#REF!</definedName>
    <definedName name="saldos02" localSheetId="28">#REF!</definedName>
    <definedName name="saldos02" localSheetId="41">#REF!</definedName>
    <definedName name="saldos02">#REF!</definedName>
    <definedName name="SaldosColumna_título_etiqueta" localSheetId="41">#REF!</definedName>
    <definedName name="SaldosColumna_título_etiqueta">#REF!</definedName>
    <definedName name="SaldosColumna_título_etiqueta_2" localSheetId="41">#REF!</definedName>
    <definedName name="SaldosColumna_título_etiqueta_2">#REF!</definedName>
    <definedName name="SaldosColumna_título_etiqueta_3">#REF!</definedName>
    <definedName name="SaldosSección_fecha_etiqueta">#REF!</definedName>
    <definedName name="SaldosSección_subtítulo_etiqueta">#REF!</definedName>
    <definedName name="SaldosSección_subtítulo_etiqueta_2">#REF!</definedName>
    <definedName name="SaldosSección_subtítulo_etiqueta_3">#REF!</definedName>
    <definedName name="SaldosSección_título_etiqueta">#REF!</definedName>
    <definedName name="SaldosSección_título_etiqueta_2">#REF!</definedName>
    <definedName name="SaldosSección_título_etiqueta_3">#REF!</definedName>
    <definedName name="SaldoTotal_GraficaTitulo">#REF!</definedName>
    <definedName name="SALIR" localSheetId="49">#REF!</definedName>
    <definedName name="SALIR" localSheetId="168">#REF!</definedName>
    <definedName name="SALIR" localSheetId="170">#REF!</definedName>
    <definedName name="SALIR" localSheetId="171">#REF!</definedName>
    <definedName name="SALIR" localSheetId="40">#REF!</definedName>
    <definedName name="SALIR" localSheetId="41">#REF!</definedName>
    <definedName name="SALIR">#REF!</definedName>
    <definedName name="SALO" localSheetId="31">#REF!</definedName>
    <definedName name="SALO" localSheetId="25">#REF!</definedName>
    <definedName name="SALO" localSheetId="27">#REF!</definedName>
    <definedName name="SALO" localSheetId="29">#REF!</definedName>
    <definedName name="SALO" localSheetId="40">#REF!</definedName>
    <definedName name="SALO" localSheetId="82">#REF!</definedName>
    <definedName name="SALO" localSheetId="30">#REF!</definedName>
    <definedName name="SALO" localSheetId="32">#REF!</definedName>
    <definedName name="SALO" localSheetId="33">#REF!</definedName>
    <definedName name="SALO" localSheetId="26">#REF!</definedName>
    <definedName name="SALO" localSheetId="28">#REF!</definedName>
    <definedName name="SALO" localSheetId="41">#REF!</definedName>
    <definedName name="SALO">#REF!</definedName>
    <definedName name="salud" localSheetId="49">#REF!</definedName>
    <definedName name="salud" localSheetId="168">#REF!</definedName>
    <definedName name="salud" localSheetId="170">#REF!</definedName>
    <definedName name="salud" localSheetId="171">#REF!</definedName>
    <definedName name="salud" localSheetId="31">#REF!</definedName>
    <definedName name="salud" localSheetId="25">#REF!</definedName>
    <definedName name="salud" localSheetId="27">#REF!</definedName>
    <definedName name="salud" localSheetId="29">#REF!</definedName>
    <definedName name="salud" localSheetId="40">#REF!</definedName>
    <definedName name="salud" localSheetId="82">#REF!</definedName>
    <definedName name="salud" localSheetId="30">#REF!</definedName>
    <definedName name="salud" localSheetId="32">#REF!</definedName>
    <definedName name="salud" localSheetId="33">#REF!</definedName>
    <definedName name="salud" localSheetId="26">#REF!</definedName>
    <definedName name="salud" localSheetId="28">#REF!</definedName>
    <definedName name="salud" localSheetId="41">#REF!</definedName>
    <definedName name="salud">#REF!</definedName>
    <definedName name="salud2" localSheetId="49">#REF!</definedName>
    <definedName name="salud2" localSheetId="168">#REF!</definedName>
    <definedName name="salud2" localSheetId="170">#REF!</definedName>
    <definedName name="salud2" localSheetId="171">#REF!</definedName>
    <definedName name="salud2" localSheetId="31">#REF!</definedName>
    <definedName name="salud2" localSheetId="25">#REF!</definedName>
    <definedName name="salud2" localSheetId="27">#REF!</definedName>
    <definedName name="salud2" localSheetId="29">#REF!</definedName>
    <definedName name="salud2" localSheetId="40">#REF!</definedName>
    <definedName name="salud2" localSheetId="82">#REF!</definedName>
    <definedName name="salud2" localSheetId="30">#REF!</definedName>
    <definedName name="salud2" localSheetId="32">#REF!</definedName>
    <definedName name="salud2" localSheetId="33">#REF!</definedName>
    <definedName name="salud2" localSheetId="26">#REF!</definedName>
    <definedName name="salud2" localSheetId="28">#REF!</definedName>
    <definedName name="salud2" localSheetId="41">#REF!</definedName>
    <definedName name="salud2">#REF!</definedName>
    <definedName name="san" localSheetId="31" hidden="1">{#N/A,#N/A,FALSE,"informes"}</definedName>
    <definedName name="san" localSheetId="8" hidden="1">{#N/A,#N/A,FALSE,"informes"}</definedName>
    <definedName name="san" localSheetId="25" hidden="1">{#N/A,#N/A,FALSE,"informes"}</definedName>
    <definedName name="san" localSheetId="27" hidden="1">{#N/A,#N/A,FALSE,"informes"}</definedName>
    <definedName name="san" localSheetId="29" hidden="1">{#N/A,#N/A,FALSE,"informes"}</definedName>
    <definedName name="san" localSheetId="40" hidden="1">{#N/A,#N/A,FALSE,"informes"}</definedName>
    <definedName name="san" localSheetId="82" hidden="1">{#N/A,#N/A,FALSE,"informes"}</definedName>
    <definedName name="san" localSheetId="30" hidden="1">{#N/A,#N/A,FALSE,"informes"}</definedName>
    <definedName name="san" localSheetId="32" hidden="1">{#N/A,#N/A,FALSE,"informes"}</definedName>
    <definedName name="san" localSheetId="33" hidden="1">{#N/A,#N/A,FALSE,"informes"}</definedName>
    <definedName name="san" localSheetId="26" hidden="1">{#N/A,#N/A,FALSE,"informes"}</definedName>
    <definedName name="san" localSheetId="28" hidden="1">{#N/A,#N/A,FALSE,"informes"}</definedName>
    <definedName name="san" localSheetId="41" hidden="1">{#N/A,#N/A,FALSE,"informes"}</definedName>
    <definedName name="san" hidden="1">{#N/A,#N/A,FALSE,"informes"}</definedName>
    <definedName name="Sap2000_Orden2__Excel_" localSheetId="40">#REF!</definedName>
    <definedName name="Sap2000_Orden2__Excel_" localSheetId="41">#REF!</definedName>
    <definedName name="Sap2000_Orden2__Excel_">#REF!</definedName>
    <definedName name="sasa" localSheetId="31" hidden="1">{"emca",#N/A,FALSE,"EMCA"}</definedName>
    <definedName name="sasa" localSheetId="8" hidden="1">{"emca",#N/A,FALSE,"EMCA"}</definedName>
    <definedName name="sasa" localSheetId="25" hidden="1">{"emca",#N/A,FALSE,"EMCA"}</definedName>
    <definedName name="sasa" localSheetId="27" hidden="1">{"emca",#N/A,FALSE,"EMCA"}</definedName>
    <definedName name="sasa" localSheetId="29" hidden="1">{"emca",#N/A,FALSE,"EMCA"}</definedName>
    <definedName name="sasa" localSheetId="40" hidden="1">{"emca",#N/A,FALSE,"EMCA"}</definedName>
    <definedName name="sasa" localSheetId="30" hidden="1">{"emca",#N/A,FALSE,"EMCA"}</definedName>
    <definedName name="sasa" localSheetId="32" hidden="1">{"emca",#N/A,FALSE,"EMCA"}</definedName>
    <definedName name="sasa" localSheetId="33" hidden="1">{"emca",#N/A,FALSE,"EMCA"}</definedName>
    <definedName name="sasa" localSheetId="26" hidden="1">{"emca",#N/A,FALSE,"EMCA"}</definedName>
    <definedName name="sasa" localSheetId="28" hidden="1">{"emca",#N/A,FALSE,"EMCA"}</definedName>
    <definedName name="sasa" localSheetId="41" hidden="1">{"emca",#N/A,FALSE,"EMCA"}</definedName>
    <definedName name="sasa" hidden="1">{"emca",#N/A,FALSE,"EMCA"}</definedName>
    <definedName name="SCFU" localSheetId="41">#REF!</definedName>
    <definedName name="SCFU">#REF!</definedName>
    <definedName name="SCPD" localSheetId="40">#REF!</definedName>
    <definedName name="SCPD" localSheetId="41">#REF!</definedName>
    <definedName name="SCPD">#REF!</definedName>
    <definedName name="sd" localSheetId="31">#REF!</definedName>
    <definedName name="sd" localSheetId="8">#REF!</definedName>
    <definedName name="sd" localSheetId="25">#REF!</definedName>
    <definedName name="sd" localSheetId="27">#REF!</definedName>
    <definedName name="sd" localSheetId="29">#REF!</definedName>
    <definedName name="sd" localSheetId="40">#REF!</definedName>
    <definedName name="sd" localSheetId="82" hidden="1">{TRUE,TRUE,-2.75,-17.75,483,276.75,FALSE,TRUE,TRUE,TRUE,0,3,15,1,110,11,8,4,TRUE,TRUE,3,TRUE,1,TRUE,75,"Swvu.EneFeb.","ACwvu.EneFeb.",#N/A,FALSE,FALSE,1.24,0.787401575,0.74,0.984251969,1,"","",FALSE,FALSE,FALSE,FALSE,1,#N/A,1,1,#DIV/0!,FALSE,"Rwvu.EneFeb.","Cwvu.EneFeb.",FALSE,FALSE,FALSE,1,300,300,FALSE,FALSE,TRUE,TRUE,TRUE}</definedName>
    <definedName name="sd" localSheetId="30">#REF!</definedName>
    <definedName name="sd" localSheetId="32">#REF!</definedName>
    <definedName name="sd" localSheetId="33">#REF!</definedName>
    <definedName name="sd" localSheetId="26">#REF!</definedName>
    <definedName name="sd" localSheetId="28">#REF!</definedName>
    <definedName name="sd" localSheetId="41" hidden="1">{TRUE,TRUE,-2.75,-17.75,483,276.75,FALSE,TRUE,TRUE,TRUE,0,3,15,1,110,11,8,4,TRUE,TRUE,3,TRUE,1,TRUE,75,"Swvu.EneFeb.","ACwvu.EneFeb.",#N/A,FALSE,FALSE,1.24,0.787401575,0.74,0.984251969,1,"","",FALSE,FALSE,FALSE,FALSE,1,#N/A,1,1,#DIV/0!,FALSE,"Rwvu.EneFeb.","Cwvu.EneFeb.",FALSE,FALSE,FALSE,1,300,300,FALSE,FALSE,TRUE,TRUE,TRUE}</definedName>
    <definedName name="sd">#REF!</definedName>
    <definedName name="sda" localSheetId="49" hidden="1">{"eaab",#N/A,FALSE,"EAAB"}</definedName>
    <definedName name="sda" localSheetId="50" hidden="1">{"eaab",#N/A,FALSE,"EAAB"}</definedName>
    <definedName name="sda" localSheetId="51" hidden="1">{"eaab",#N/A,FALSE,"EAAB"}</definedName>
    <definedName name="sda" localSheetId="52" hidden="1">{"eaab",#N/A,FALSE,"EAAB"}</definedName>
    <definedName name="sda" localSheetId="53" hidden="1">{"eaab",#N/A,FALSE,"EAAB"}</definedName>
    <definedName name="sda" localSheetId="54" hidden="1">{"eaab",#N/A,FALSE,"EAAB"}</definedName>
    <definedName name="sda" localSheetId="56" hidden="1">{"eaab",#N/A,FALSE,"EAAB"}</definedName>
    <definedName name="sda" localSheetId="72" hidden="1">{"eaab",#N/A,FALSE,"EAAB"}</definedName>
    <definedName name="sda" localSheetId="73" hidden="1">{"eaab",#N/A,FALSE,"EAAB"}</definedName>
    <definedName name="sda" localSheetId="74" hidden="1">{"eaab",#N/A,FALSE,"EAAB"}</definedName>
    <definedName name="sda" localSheetId="75" hidden="1">{"eaab",#N/A,FALSE,"EAAB"}</definedName>
    <definedName name="sda" localSheetId="76" hidden="1">{"eaab",#N/A,FALSE,"EAAB"}</definedName>
    <definedName name="sda" localSheetId="78" hidden="1">{"eaab",#N/A,FALSE,"EAAB"}</definedName>
    <definedName name="sda" localSheetId="31">#REF!</definedName>
    <definedName name="sda" localSheetId="8">#REF!</definedName>
    <definedName name="sda" localSheetId="25">#REF!</definedName>
    <definedName name="sda" localSheetId="27">#REF!</definedName>
    <definedName name="sda" localSheetId="29">#REF!</definedName>
    <definedName name="sda" localSheetId="40">#REF!</definedName>
    <definedName name="sda" localSheetId="82" hidden="1">{"eaab",#N/A,FALSE,"EAAB"}</definedName>
    <definedName name="sda" localSheetId="30">#REF!</definedName>
    <definedName name="sda" localSheetId="32">#REF!</definedName>
    <definedName name="sda" localSheetId="33">#REF!</definedName>
    <definedName name="sda" localSheetId="26">#REF!</definedName>
    <definedName name="sda" localSheetId="28">#REF!</definedName>
    <definedName name="sda" localSheetId="41" hidden="1">{"eaab",#N/A,FALSE,"EAAB"}</definedName>
    <definedName name="sda">#REF!</definedName>
    <definedName name="sddff" localSheetId="8" hidden="1">{"'1999'!$A$1:$F$66"}</definedName>
    <definedName name="sddff" localSheetId="82" hidden="1">{"'1999'!$A$1:$F$66"}</definedName>
    <definedName name="sddff" localSheetId="41" hidden="1">{"'1999'!$A$1:$F$66"}</definedName>
    <definedName name="sddff" hidden="1">{"'1999'!$A$1:$F$66"}</definedName>
    <definedName name="sdf" localSheetId="8" hidden="1">{"'1999'!$A$1:$F$66"}</definedName>
    <definedName name="sdf" localSheetId="82" hidden="1">{"'1999'!$A$1:$F$66"}</definedName>
    <definedName name="sdf" localSheetId="41" hidden="1">{"'1999'!$A$1:$F$66"}</definedName>
    <definedName name="sdf" hidden="1">{"'1999'!$A$1:$F$66"}</definedName>
    <definedName name="sdfaf" localSheetId="31" hidden="1">{#N/A,#N/A,FALSE,"informes"}</definedName>
    <definedName name="sdfaf" localSheetId="8" hidden="1">{#N/A,#N/A,FALSE,"informes"}</definedName>
    <definedName name="sdfaf" localSheetId="25" hidden="1">{#N/A,#N/A,FALSE,"informes"}</definedName>
    <definedName name="sdfaf" localSheetId="27" hidden="1">{#N/A,#N/A,FALSE,"informes"}</definedName>
    <definedName name="sdfaf" localSheetId="29" hidden="1">{#N/A,#N/A,FALSE,"informes"}</definedName>
    <definedName name="sdfaf" localSheetId="40" hidden="1">{#N/A,#N/A,FALSE,"informes"}</definedName>
    <definedName name="sdfaf" localSheetId="82" hidden="1">{#N/A,#N/A,FALSE,"informes"}</definedName>
    <definedName name="sdfaf" localSheetId="30" hidden="1">{#N/A,#N/A,FALSE,"informes"}</definedName>
    <definedName name="sdfaf" localSheetId="32" hidden="1">{#N/A,#N/A,FALSE,"informes"}</definedName>
    <definedName name="sdfaf" localSheetId="33" hidden="1">{#N/A,#N/A,FALSE,"informes"}</definedName>
    <definedName name="sdfaf" localSheetId="26" hidden="1">{#N/A,#N/A,FALSE,"informes"}</definedName>
    <definedName name="sdfaf" localSheetId="28" hidden="1">{#N/A,#N/A,FALSE,"informes"}</definedName>
    <definedName name="sdfaf" localSheetId="41" hidden="1">{#N/A,#N/A,FALSE,"informes"}</definedName>
    <definedName name="sdfaf" hidden="1">{#N/A,#N/A,FALSE,"informes"}</definedName>
    <definedName name="SDFDFD" localSheetId="8" hidden="1">{"'1999'!$A$1:$F$66"}</definedName>
    <definedName name="SDFDFD" localSheetId="82" hidden="1">{"'1999'!$A$1:$F$66"}</definedName>
    <definedName name="SDFDFD" localSheetId="41" hidden="1">{"'1999'!$A$1:$F$66"}</definedName>
    <definedName name="SDFDFD" hidden="1">{"'1999'!$A$1:$F$66"}</definedName>
    <definedName name="sdfdfxf" localSheetId="8" hidden="1">{"'1999'!$A$1:$F$66"}</definedName>
    <definedName name="sdfdfxf" localSheetId="82" hidden="1">{"'1999'!$A$1:$F$66"}</definedName>
    <definedName name="sdfdfxf" localSheetId="41" hidden="1">{"'1999'!$A$1:$F$66"}</definedName>
    <definedName name="sdfdfxf" hidden="1">{"'1999'!$A$1:$F$66"}</definedName>
    <definedName name="sdfdsf" localSheetId="8" hidden="1">{"'1999'!$A$1:$F$66"}</definedName>
    <definedName name="sdfdsf" localSheetId="82" hidden="1">{"'1999'!$A$1:$F$66"}</definedName>
    <definedName name="sdfdsf" localSheetId="41" hidden="1">{"'1999'!$A$1:$F$66"}</definedName>
    <definedName name="sdfdsf" hidden="1">{"'1999'!$A$1:$F$66"}</definedName>
    <definedName name="sdfs" localSheetId="41" hidden="1">#REF!</definedName>
    <definedName name="sdfs" hidden="1">#REF!</definedName>
    <definedName name="sdfsdf" localSheetId="8" hidden="1">{"'1999'!$A$1:$F$66"}</definedName>
    <definedName name="sdfsdf" localSheetId="82" hidden="1">{"'1999'!$A$1:$F$66"}</definedName>
    <definedName name="sdfsdf" localSheetId="41" hidden="1">{"'1999'!$A$1:$F$66"}</definedName>
    <definedName name="sdfsdf" hidden="1">{"'1999'!$A$1:$F$66"}</definedName>
    <definedName name="sds" localSheetId="8" hidden="1">{"'1999'!$A$1:$F$66"}</definedName>
    <definedName name="sds" localSheetId="82" hidden="1">{"'1999'!$A$1:$F$66"}</definedName>
    <definedName name="sds" localSheetId="41" hidden="1">{"'1999'!$A$1:$F$66"}</definedName>
    <definedName name="sds" hidden="1">{"'1999'!$A$1:$F$66"}</definedName>
    <definedName name="sdsd" localSheetId="8" hidden="1">{"'1999'!$A$1:$F$66"}</definedName>
    <definedName name="sdsd" localSheetId="82" hidden="1">{"'1999'!$A$1:$F$66"}</definedName>
    <definedName name="sdsd" localSheetId="41" hidden="1">{"'1999'!$A$1:$F$66"}</definedName>
    <definedName name="sdsd" hidden="1">{"'1999'!$A$1:$F$66"}</definedName>
    <definedName name="se">#REF!</definedName>
    <definedName name="seccion" localSheetId="40">#REF!</definedName>
    <definedName name="seccion" localSheetId="41">#REF!</definedName>
    <definedName name="seccion">#REF!</definedName>
    <definedName name="secing" localSheetId="168">#REF!</definedName>
    <definedName name="secing" localSheetId="171">#REF!</definedName>
    <definedName name="secing" localSheetId="40">#REF!</definedName>
    <definedName name="secing" localSheetId="41">#REF!</definedName>
    <definedName name="secing">#REF!</definedName>
    <definedName name="Sector" localSheetId="41">#REF!</definedName>
    <definedName name="Sector">#REF!</definedName>
    <definedName name="Sector1" localSheetId="41">#REF!</definedName>
    <definedName name="Sector1">#REF!</definedName>
    <definedName name="Sector2" localSheetId="41">#REF!</definedName>
    <definedName name="Sector2">#REF!</definedName>
    <definedName name="Sector3" localSheetId="41">#REF!</definedName>
    <definedName name="Sector3">#REF!</definedName>
    <definedName name="Sector4">#REF!</definedName>
    <definedName name="SECTORES">#REF!</definedName>
    <definedName name="SECTORES1" localSheetId="82">#REF!</definedName>
    <definedName name="SECTORES1" localSheetId="41">#REF!</definedName>
    <definedName name="SECTORES1">#REF!</definedName>
    <definedName name="SECTORES2" localSheetId="82">#REF!</definedName>
    <definedName name="SECTORES2" localSheetId="41">#REF!</definedName>
    <definedName name="SECTORES2">#REF!</definedName>
    <definedName name="sectoresagregados" localSheetId="41">#REF!</definedName>
    <definedName name="sectoresagregados">#REF!</definedName>
    <definedName name="SEGSOCIALCRECIM" localSheetId="49">#REF!</definedName>
    <definedName name="SEGSOCIALCRECIM" localSheetId="51">#REF!</definedName>
    <definedName name="SEGSOCIALCRECIM" localSheetId="52">#REF!</definedName>
    <definedName name="SEGSOCIALCRECIM" localSheetId="53">#REF!</definedName>
    <definedName name="SEGSOCIALCRECIM" localSheetId="54">#REF!</definedName>
    <definedName name="SEGSOCIALCRECIM" localSheetId="56">#REF!</definedName>
    <definedName name="SEGSOCIALCRECIM" localSheetId="73">#REF!</definedName>
    <definedName name="SEGSOCIALCRECIM" localSheetId="74">#REF!</definedName>
    <definedName name="SEGSOCIALCRECIM" localSheetId="75">#REF!</definedName>
    <definedName name="SEGSOCIALCRECIM" localSheetId="76">#REF!</definedName>
    <definedName name="SEGSOCIALCRECIM" localSheetId="78">#REF!</definedName>
    <definedName name="SEGSOCIALCRECIM" localSheetId="168">#REF!</definedName>
    <definedName name="SEGSOCIALCRECIM" localSheetId="171">#REF!</definedName>
    <definedName name="SEGSOCIALCRECIM" localSheetId="40">#REF!</definedName>
    <definedName name="SEGSOCIALCRECIM" localSheetId="82">#REF!</definedName>
    <definedName name="SEGSOCIALCRECIM" localSheetId="41">#REF!</definedName>
    <definedName name="SEGSOCIALCRECIM">#REF!</definedName>
    <definedName name="SEGSOCIALPESOS" localSheetId="49">#REF!</definedName>
    <definedName name="SEGSOCIALPESOS" localSheetId="51">#REF!</definedName>
    <definedName name="SEGSOCIALPESOS" localSheetId="52">#REF!</definedName>
    <definedName name="SEGSOCIALPESOS" localSheetId="53">#REF!</definedName>
    <definedName name="SEGSOCIALPESOS" localSheetId="54">#REF!</definedName>
    <definedName name="SEGSOCIALPESOS" localSheetId="56">#REF!</definedName>
    <definedName name="SEGSOCIALPESOS" localSheetId="73">#REF!</definedName>
    <definedName name="SEGSOCIALPESOS" localSheetId="74">#REF!</definedName>
    <definedName name="SEGSOCIALPESOS" localSheetId="75">#REF!</definedName>
    <definedName name="SEGSOCIALPESOS" localSheetId="76">#REF!</definedName>
    <definedName name="SEGSOCIALPESOS" localSheetId="78">#REF!</definedName>
    <definedName name="SEGSOCIALPESOS" localSheetId="168">#REF!</definedName>
    <definedName name="SEGSOCIALPESOS" localSheetId="171">#REF!</definedName>
    <definedName name="SEGSOCIALPESOS" localSheetId="40">#REF!</definedName>
    <definedName name="SEGSOCIALPESOS" localSheetId="82">#REF!</definedName>
    <definedName name="SEGSOCIALPESOS" localSheetId="41">#REF!</definedName>
    <definedName name="SEGSOCIALPESOS">#REF!</definedName>
    <definedName name="SEGSOCIALPIB" localSheetId="49">#REF!</definedName>
    <definedName name="SEGSOCIALPIB" localSheetId="51">#REF!</definedName>
    <definedName name="SEGSOCIALPIB" localSheetId="52">#REF!</definedName>
    <definedName name="SEGSOCIALPIB" localSheetId="53">#REF!</definedName>
    <definedName name="SEGSOCIALPIB" localSheetId="54">#REF!</definedName>
    <definedName name="SEGSOCIALPIB" localSheetId="56">#REF!</definedName>
    <definedName name="SEGSOCIALPIB" localSheetId="73">#REF!</definedName>
    <definedName name="SEGSOCIALPIB" localSheetId="74">#REF!</definedName>
    <definedName name="SEGSOCIALPIB" localSheetId="75">#REF!</definedName>
    <definedName name="SEGSOCIALPIB" localSheetId="76">#REF!</definedName>
    <definedName name="SEGSOCIALPIB" localSheetId="78">#REF!</definedName>
    <definedName name="SEGSOCIALPIB" localSheetId="168">#REF!</definedName>
    <definedName name="SEGSOCIALPIB" localSheetId="171">#REF!</definedName>
    <definedName name="SEGSOCIALPIB" localSheetId="40">#REF!</definedName>
    <definedName name="SEGSOCIALPIB" localSheetId="82">#REF!</definedName>
    <definedName name="SEGSOCIALPIB" localSheetId="41">#REF!</definedName>
    <definedName name="SEGSOCIALPIB">#REF!</definedName>
    <definedName name="segui" localSheetId="8">#REF!</definedName>
    <definedName name="segui" localSheetId="82">#REF!</definedName>
    <definedName name="segui">#REF!</definedName>
    <definedName name="SEGUIMIENTO_" localSheetId="49">#REF!</definedName>
    <definedName name="SEGUIMIENTO_" localSheetId="40">#REF!</definedName>
    <definedName name="SEGUIMIENTO_" localSheetId="82">#REF!</definedName>
    <definedName name="SEGUIMIENTO_" localSheetId="41">#REF!</definedName>
    <definedName name="SEGUIMIENTO_">#REF!</definedName>
    <definedName name="SEIS" localSheetId="8">#REF!</definedName>
    <definedName name="SEIS" localSheetId="40">#REF!</definedName>
    <definedName name="SEIS" localSheetId="82">#REF!</definedName>
    <definedName name="SEIS" localSheetId="41">#REF!</definedName>
    <definedName name="SEIS">#REF!</definedName>
    <definedName name="SEK" localSheetId="31">#REF!</definedName>
    <definedName name="SEK" localSheetId="25">#REF!</definedName>
    <definedName name="SEK" localSheetId="27">#REF!</definedName>
    <definedName name="SEK" localSheetId="29">#REF!</definedName>
    <definedName name="SEK" localSheetId="40">#REF!</definedName>
    <definedName name="SEK" localSheetId="82">#REF!</definedName>
    <definedName name="SEK" localSheetId="30">#REF!</definedName>
    <definedName name="SEK" localSheetId="32">#REF!</definedName>
    <definedName name="SEK" localSheetId="33">#REF!</definedName>
    <definedName name="SEK" localSheetId="26">#REF!</definedName>
    <definedName name="SEK" localSheetId="28">#REF!</definedName>
    <definedName name="SEK" localSheetId="41">#REF!</definedName>
    <definedName name="SEK">#REF!</definedName>
    <definedName name="SelNE" localSheetId="31">#REF!</definedName>
    <definedName name="SelNE" localSheetId="25">#REF!</definedName>
    <definedName name="SelNE" localSheetId="27">#REF!</definedName>
    <definedName name="SelNE" localSheetId="29">#REF!</definedName>
    <definedName name="SelNE" localSheetId="40">#REF!</definedName>
    <definedName name="SelNE" localSheetId="82">#REF!</definedName>
    <definedName name="SelNE" localSheetId="30">#REF!</definedName>
    <definedName name="SelNE" localSheetId="32">#REF!</definedName>
    <definedName name="SelNE" localSheetId="33">#REF!</definedName>
    <definedName name="SelNE" localSheetId="26">#REF!</definedName>
    <definedName name="SelNE" localSheetId="28">#REF!</definedName>
    <definedName name="SelNE" localSheetId="41">#REF!</definedName>
    <definedName name="SelNE">#REF!</definedName>
    <definedName name="SelNEperc" localSheetId="31">#REF!</definedName>
    <definedName name="SelNEperc" localSheetId="25">#REF!</definedName>
    <definedName name="SelNEperc" localSheetId="27">#REF!</definedName>
    <definedName name="SelNEperc" localSheetId="29">#REF!</definedName>
    <definedName name="SelNEperc" localSheetId="40">#REF!</definedName>
    <definedName name="SelNEperc" localSheetId="82">#REF!</definedName>
    <definedName name="SelNEperc" localSheetId="30">#REF!</definedName>
    <definedName name="SelNEperc" localSheetId="32">#REF!</definedName>
    <definedName name="SelNEperc" localSheetId="33">#REF!</definedName>
    <definedName name="SelNEperc" localSheetId="26">#REF!</definedName>
    <definedName name="SelNEperc" localSheetId="28">#REF!</definedName>
    <definedName name="SelNEperc" localSheetId="41">#REF!</definedName>
    <definedName name="SelNEperc">#REF!</definedName>
    <definedName name="SEMANA" localSheetId="31">#REF!</definedName>
    <definedName name="SEMANA" localSheetId="25">#REF!</definedName>
    <definedName name="SEMANA" localSheetId="27">#REF!</definedName>
    <definedName name="SEMANA" localSheetId="29">#REF!</definedName>
    <definedName name="SEMANA" localSheetId="30">#REF!</definedName>
    <definedName name="SEMANA" localSheetId="32">#REF!</definedName>
    <definedName name="SEMANA" localSheetId="33">#REF!</definedName>
    <definedName name="SEMANA" localSheetId="26">#REF!</definedName>
    <definedName name="SEMANA" localSheetId="28">#REF!</definedName>
    <definedName name="SEMANA">#REF!</definedName>
    <definedName name="SEMANATOTAL" localSheetId="31">#REF!</definedName>
    <definedName name="SEMANATOTAL" localSheetId="25">#REF!</definedName>
    <definedName name="SEMANATOTAL" localSheetId="27">#REF!</definedName>
    <definedName name="SEMANATOTAL" localSheetId="29">#REF!</definedName>
    <definedName name="SEMANATOTAL" localSheetId="40">#REF!</definedName>
    <definedName name="SEMANATOTAL" localSheetId="30">#REF!</definedName>
    <definedName name="SEMANATOTAL" localSheetId="32">#REF!</definedName>
    <definedName name="SEMANATOTAL" localSheetId="33">#REF!</definedName>
    <definedName name="SEMANATOTAL" localSheetId="26">#REF!</definedName>
    <definedName name="SEMANATOTAL" localSheetId="28">#REF!</definedName>
    <definedName name="SEMANATOTAL" localSheetId="41">#REF!</definedName>
    <definedName name="SEMANATOTAL">#REF!</definedName>
    <definedName name="semoc" localSheetId="40">#REF!</definedName>
    <definedName name="semoc" localSheetId="41">#REF!</definedName>
    <definedName name="semoc">#REF!</definedName>
    <definedName name="sen" localSheetId="41">#REF!</definedName>
    <definedName name="sen">#REF!</definedName>
    <definedName name="SEN_UVR" localSheetId="41">OFFSET(#REF!,0,0,COUNTA(#REF!),1)</definedName>
    <definedName name="SEN_UVR">OFFSET(#REF!,0,0,COUNTA(#REF!),1)</definedName>
    <definedName name="sena" localSheetId="31">#REF!</definedName>
    <definedName name="sena" localSheetId="8">#REF!</definedName>
    <definedName name="sena" localSheetId="25">#REF!</definedName>
    <definedName name="sena" localSheetId="27">#REF!</definedName>
    <definedName name="sena" localSheetId="29">#REF!</definedName>
    <definedName name="sena" localSheetId="40">#REF!</definedName>
    <definedName name="sena" localSheetId="82">#REF!</definedName>
    <definedName name="sena" localSheetId="30">#REF!</definedName>
    <definedName name="sena" localSheetId="32">#REF!</definedName>
    <definedName name="sena" localSheetId="33">#REF!</definedName>
    <definedName name="sena" localSheetId="26">#REF!</definedName>
    <definedName name="sena" localSheetId="28">#REF!</definedName>
    <definedName name="sena" localSheetId="41">#REF!</definedName>
    <definedName name="sena">#REF!</definedName>
    <definedName name="sencount" hidden="1">1</definedName>
    <definedName name="SENDEMANDA00_" localSheetId="49">#REF!</definedName>
    <definedName name="SENDEMANDA00_" localSheetId="51">#REF!</definedName>
    <definedName name="SENDEMANDA00_" localSheetId="52">#REF!</definedName>
    <definedName name="SENDEMANDA00_" localSheetId="53">#REF!</definedName>
    <definedName name="SENDEMANDA00_" localSheetId="54">#REF!</definedName>
    <definedName name="SENDEMANDA00_" localSheetId="56">#REF!</definedName>
    <definedName name="SENDEMANDA00_" localSheetId="73">#REF!</definedName>
    <definedName name="SENDEMANDA00_" localSheetId="74">#REF!</definedName>
    <definedName name="SENDEMANDA00_" localSheetId="75">#REF!</definedName>
    <definedName name="SENDEMANDA00_" localSheetId="76">#REF!</definedName>
    <definedName name="SENDEMANDA00_" localSheetId="78">#REF!</definedName>
    <definedName name="SENDEMANDA00_" localSheetId="168">#REF!</definedName>
    <definedName name="SENDEMANDA00_" localSheetId="171">#REF!</definedName>
    <definedName name="SENDEMANDA00_" localSheetId="8">#REF!</definedName>
    <definedName name="SENDEMANDA00_" localSheetId="40">#REF!</definedName>
    <definedName name="SENDEMANDA00_" localSheetId="82">#REF!</definedName>
    <definedName name="SENDEMANDA00_" localSheetId="41">#REF!</definedName>
    <definedName name="SENDEMANDA00_">#REF!</definedName>
    <definedName name="SENDEMANDA93_" localSheetId="49">#REF!</definedName>
    <definedName name="SENDEMANDA93_" localSheetId="51">#REF!</definedName>
    <definedName name="SENDEMANDA93_" localSheetId="52">#REF!</definedName>
    <definedName name="SENDEMANDA93_" localSheetId="53">#REF!</definedName>
    <definedName name="SENDEMANDA93_" localSheetId="54">#REF!</definedName>
    <definedName name="SENDEMANDA93_" localSheetId="56">#REF!</definedName>
    <definedName name="SENDEMANDA93_" localSheetId="73">#REF!</definedName>
    <definedName name="SENDEMANDA93_" localSheetId="74">#REF!</definedName>
    <definedName name="SENDEMANDA93_" localSheetId="75">#REF!</definedName>
    <definedName name="SENDEMANDA93_" localSheetId="76">#REF!</definedName>
    <definedName name="SENDEMANDA93_" localSheetId="78">#REF!</definedName>
    <definedName name="SENDEMANDA93_" localSheetId="168">#REF!</definedName>
    <definedName name="SENDEMANDA93_" localSheetId="171">#REF!</definedName>
    <definedName name="SENDEMANDA93_" localSheetId="40">#REF!</definedName>
    <definedName name="SENDEMANDA93_" localSheetId="82">#REF!</definedName>
    <definedName name="SENDEMANDA93_" localSheetId="41">#REF!</definedName>
    <definedName name="SENDEMANDA93_">#REF!</definedName>
    <definedName name="SENDEMANDA94_" localSheetId="51">#REF!</definedName>
    <definedName name="SENDEMANDA94_" localSheetId="52">#REF!</definedName>
    <definedName name="SENDEMANDA94_" localSheetId="53">#REF!</definedName>
    <definedName name="SENDEMANDA94_" localSheetId="54">#REF!</definedName>
    <definedName name="SENDEMANDA94_" localSheetId="56">#REF!</definedName>
    <definedName name="SENDEMANDA94_" localSheetId="73">#REF!</definedName>
    <definedName name="SENDEMANDA94_" localSheetId="74">#REF!</definedName>
    <definedName name="SENDEMANDA94_" localSheetId="75">#REF!</definedName>
    <definedName name="SENDEMANDA94_" localSheetId="76">#REF!</definedName>
    <definedName name="SENDEMANDA94_" localSheetId="78">#REF!</definedName>
    <definedName name="SENDEMANDA94_" localSheetId="168">#REF!</definedName>
    <definedName name="SENDEMANDA94_" localSheetId="171">#REF!</definedName>
    <definedName name="SENDEMANDA94_" localSheetId="40">#REF!</definedName>
    <definedName name="SENDEMANDA94_" localSheetId="41">#REF!</definedName>
    <definedName name="SENDEMANDA94_">#REF!</definedName>
    <definedName name="SENDEMANDA95_" localSheetId="51">#REF!</definedName>
    <definedName name="SENDEMANDA95_" localSheetId="52">#REF!</definedName>
    <definedName name="SENDEMANDA95_" localSheetId="53">#REF!</definedName>
    <definedName name="SENDEMANDA95_" localSheetId="54">#REF!</definedName>
    <definedName name="SENDEMANDA95_" localSheetId="56">#REF!</definedName>
    <definedName name="SENDEMANDA95_" localSheetId="73">#REF!</definedName>
    <definedName name="SENDEMANDA95_" localSheetId="74">#REF!</definedName>
    <definedName name="SENDEMANDA95_" localSheetId="75">#REF!</definedName>
    <definedName name="SENDEMANDA95_" localSheetId="76">#REF!</definedName>
    <definedName name="SENDEMANDA95_" localSheetId="78">#REF!</definedName>
    <definedName name="SENDEMANDA95_" localSheetId="168">#REF!</definedName>
    <definedName name="SENDEMANDA95_" localSheetId="171">#REF!</definedName>
    <definedName name="SENDEMANDA95_" localSheetId="40">#REF!</definedName>
    <definedName name="SENDEMANDA95_" localSheetId="41">#REF!</definedName>
    <definedName name="SENDEMANDA95_">#REF!</definedName>
    <definedName name="SENDEMANDA96_" localSheetId="51">#REF!</definedName>
    <definedName name="SENDEMANDA96_" localSheetId="52">#REF!</definedName>
    <definedName name="SENDEMANDA96_" localSheetId="53">#REF!</definedName>
    <definedName name="SENDEMANDA96_" localSheetId="54">#REF!</definedName>
    <definedName name="SENDEMANDA96_" localSheetId="56">#REF!</definedName>
    <definedName name="SENDEMANDA96_" localSheetId="73">#REF!</definedName>
    <definedName name="SENDEMANDA96_" localSheetId="74">#REF!</definedName>
    <definedName name="SENDEMANDA96_" localSheetId="75">#REF!</definedName>
    <definedName name="SENDEMANDA96_" localSheetId="76">#REF!</definedName>
    <definedName name="SENDEMANDA96_" localSheetId="78">#REF!</definedName>
    <definedName name="SENDEMANDA96_" localSheetId="168">#REF!</definedName>
    <definedName name="SENDEMANDA96_" localSheetId="171">#REF!</definedName>
    <definedName name="SENDEMANDA96_" localSheetId="40">#REF!</definedName>
    <definedName name="SENDEMANDA96_" localSheetId="41">#REF!</definedName>
    <definedName name="SENDEMANDA96_">#REF!</definedName>
    <definedName name="SENDEMANDA97_" localSheetId="51">#REF!</definedName>
    <definedName name="SENDEMANDA97_" localSheetId="52">#REF!</definedName>
    <definedName name="SENDEMANDA97_" localSheetId="53">#REF!</definedName>
    <definedName name="SENDEMANDA97_" localSheetId="54">#REF!</definedName>
    <definedName name="SENDEMANDA97_" localSheetId="56">#REF!</definedName>
    <definedName name="SENDEMANDA97_" localSheetId="73">#REF!</definedName>
    <definedName name="SENDEMANDA97_" localSheetId="74">#REF!</definedName>
    <definedName name="SENDEMANDA97_" localSheetId="75">#REF!</definedName>
    <definedName name="SENDEMANDA97_" localSheetId="76">#REF!</definedName>
    <definedName name="SENDEMANDA97_" localSheetId="78">#REF!</definedName>
    <definedName name="SENDEMANDA97_" localSheetId="168">#REF!</definedName>
    <definedName name="SENDEMANDA97_" localSheetId="171">#REF!</definedName>
    <definedName name="SENDEMANDA97_" localSheetId="40">#REF!</definedName>
    <definedName name="SENDEMANDA97_" localSheetId="41">#REF!</definedName>
    <definedName name="SENDEMANDA97_">#REF!</definedName>
    <definedName name="SENDEMANDA98_" localSheetId="51">#REF!</definedName>
    <definedName name="SENDEMANDA98_" localSheetId="52">#REF!</definedName>
    <definedName name="SENDEMANDA98_" localSheetId="53">#REF!</definedName>
    <definedName name="SENDEMANDA98_" localSheetId="54">#REF!</definedName>
    <definedName name="SENDEMANDA98_" localSheetId="56">#REF!</definedName>
    <definedName name="SENDEMANDA98_" localSheetId="73">#REF!</definedName>
    <definedName name="SENDEMANDA98_" localSheetId="74">#REF!</definedName>
    <definedName name="SENDEMANDA98_" localSheetId="75">#REF!</definedName>
    <definedName name="SENDEMANDA98_" localSheetId="76">#REF!</definedName>
    <definedName name="SENDEMANDA98_" localSheetId="78">#REF!</definedName>
    <definedName name="SENDEMANDA98_" localSheetId="168">#REF!</definedName>
    <definedName name="SENDEMANDA98_" localSheetId="171">#REF!</definedName>
    <definedName name="SENDEMANDA98_" localSheetId="40">#REF!</definedName>
    <definedName name="SENDEMANDA98_" localSheetId="41">#REF!</definedName>
    <definedName name="SENDEMANDA98_">#REF!</definedName>
    <definedName name="SENDEMANDA99_" localSheetId="51">#REF!</definedName>
    <definedName name="SENDEMANDA99_" localSheetId="52">#REF!</definedName>
    <definedName name="SENDEMANDA99_" localSheetId="53">#REF!</definedName>
    <definedName name="SENDEMANDA99_" localSheetId="54">#REF!</definedName>
    <definedName name="SENDEMANDA99_" localSheetId="56">#REF!</definedName>
    <definedName name="SENDEMANDA99_" localSheetId="73">#REF!</definedName>
    <definedName name="SENDEMANDA99_" localSheetId="74">#REF!</definedName>
    <definedName name="SENDEMANDA99_" localSheetId="75">#REF!</definedName>
    <definedName name="SENDEMANDA99_" localSheetId="76">#REF!</definedName>
    <definedName name="SENDEMANDA99_" localSheetId="78">#REF!</definedName>
    <definedName name="SENDEMANDA99_" localSheetId="168">#REF!</definedName>
    <definedName name="SENDEMANDA99_" localSheetId="171">#REF!</definedName>
    <definedName name="SENDEMANDA99_" localSheetId="40">#REF!</definedName>
    <definedName name="SENDEMANDA99_" localSheetId="41">#REF!</definedName>
    <definedName name="SENDEMANDA99_">#REF!</definedName>
    <definedName name="SENPERDIDAS00_" localSheetId="51">#REF!</definedName>
    <definedName name="SENPERDIDAS00_" localSheetId="52">#REF!</definedName>
    <definedName name="SENPERDIDAS00_" localSheetId="53">#REF!</definedName>
    <definedName name="SENPERDIDAS00_" localSheetId="54">#REF!</definedName>
    <definedName name="SENPERDIDAS00_" localSheetId="56">#REF!</definedName>
    <definedName name="SENPERDIDAS00_" localSheetId="73">#REF!</definedName>
    <definedName name="SENPERDIDAS00_" localSheetId="74">#REF!</definedName>
    <definedName name="SENPERDIDAS00_" localSheetId="75">#REF!</definedName>
    <definedName name="SENPERDIDAS00_" localSheetId="76">#REF!</definedName>
    <definedName name="SENPERDIDAS00_" localSheetId="78">#REF!</definedName>
    <definedName name="SENPERDIDAS00_" localSheetId="168">#REF!</definedName>
    <definedName name="SENPERDIDAS00_" localSheetId="171">#REF!</definedName>
    <definedName name="SENPERDIDAS00_" localSheetId="40">#REF!</definedName>
    <definedName name="SENPERDIDAS00_" localSheetId="41">#REF!</definedName>
    <definedName name="SENPERDIDAS00_">#REF!</definedName>
    <definedName name="SENPERDIDAS93_" localSheetId="51">#REF!</definedName>
    <definedName name="SENPERDIDAS93_" localSheetId="52">#REF!</definedName>
    <definedName name="SENPERDIDAS93_" localSheetId="53">#REF!</definedName>
    <definedName name="SENPERDIDAS93_" localSheetId="54">#REF!</definedName>
    <definedName name="SENPERDIDAS93_" localSheetId="56">#REF!</definedName>
    <definedName name="SENPERDIDAS93_" localSheetId="73">#REF!</definedName>
    <definedName name="SENPERDIDAS93_" localSheetId="74">#REF!</definedName>
    <definedName name="SENPERDIDAS93_" localSheetId="75">#REF!</definedName>
    <definedName name="SENPERDIDAS93_" localSheetId="76">#REF!</definedName>
    <definedName name="SENPERDIDAS93_" localSheetId="78">#REF!</definedName>
    <definedName name="SENPERDIDAS93_" localSheetId="168">#REF!</definedName>
    <definedName name="SENPERDIDAS93_" localSheetId="171">#REF!</definedName>
    <definedName name="SENPERDIDAS93_" localSheetId="40">#REF!</definedName>
    <definedName name="SENPERDIDAS93_" localSheetId="41">#REF!</definedName>
    <definedName name="SENPERDIDAS93_">#REF!</definedName>
    <definedName name="SENPERDIDAS94_" localSheetId="51">#REF!</definedName>
    <definedName name="SENPERDIDAS94_" localSheetId="52">#REF!</definedName>
    <definedName name="SENPERDIDAS94_" localSheetId="53">#REF!</definedName>
    <definedName name="SENPERDIDAS94_" localSheetId="54">#REF!</definedName>
    <definedName name="SENPERDIDAS94_" localSheetId="56">#REF!</definedName>
    <definedName name="SENPERDIDAS94_" localSheetId="73">#REF!</definedName>
    <definedName name="SENPERDIDAS94_" localSheetId="74">#REF!</definedName>
    <definedName name="SENPERDIDAS94_" localSheetId="75">#REF!</definedName>
    <definedName name="SENPERDIDAS94_" localSheetId="76">#REF!</definedName>
    <definedName name="SENPERDIDAS94_" localSheetId="78">#REF!</definedName>
    <definedName name="SENPERDIDAS94_" localSheetId="168">#REF!</definedName>
    <definedName name="SENPERDIDAS94_" localSheetId="171">#REF!</definedName>
    <definedName name="SENPERDIDAS94_" localSheetId="40">#REF!</definedName>
    <definedName name="SENPERDIDAS94_" localSheetId="41">#REF!</definedName>
    <definedName name="SENPERDIDAS94_">#REF!</definedName>
    <definedName name="SENPERDIDAS95_" localSheetId="51">#REF!</definedName>
    <definedName name="SENPERDIDAS95_" localSheetId="52">#REF!</definedName>
    <definedName name="SENPERDIDAS95_" localSheetId="53">#REF!</definedName>
    <definedName name="SENPERDIDAS95_" localSheetId="54">#REF!</definedName>
    <definedName name="SENPERDIDAS95_" localSheetId="56">#REF!</definedName>
    <definedName name="SENPERDIDAS95_" localSheetId="73">#REF!</definedName>
    <definedName name="SENPERDIDAS95_" localSheetId="74">#REF!</definedName>
    <definedName name="SENPERDIDAS95_" localSheetId="75">#REF!</definedName>
    <definedName name="SENPERDIDAS95_" localSheetId="76">#REF!</definedName>
    <definedName name="SENPERDIDAS95_" localSheetId="78">#REF!</definedName>
    <definedName name="SENPERDIDAS95_" localSheetId="168">#REF!</definedName>
    <definedName name="SENPERDIDAS95_" localSheetId="171">#REF!</definedName>
    <definedName name="SENPERDIDAS95_" localSheetId="40">#REF!</definedName>
    <definedName name="SENPERDIDAS95_" localSheetId="41">#REF!</definedName>
    <definedName name="SENPERDIDAS95_">#REF!</definedName>
    <definedName name="SENPERDIDAS96_" localSheetId="51">#REF!</definedName>
    <definedName name="SENPERDIDAS96_" localSheetId="52">#REF!</definedName>
    <definedName name="SENPERDIDAS96_" localSheetId="53">#REF!</definedName>
    <definedName name="SENPERDIDAS96_" localSheetId="54">#REF!</definedName>
    <definedName name="SENPERDIDAS96_" localSheetId="56">#REF!</definedName>
    <definedName name="SENPERDIDAS96_" localSheetId="73">#REF!</definedName>
    <definedName name="SENPERDIDAS96_" localSheetId="74">#REF!</definedName>
    <definedName name="SENPERDIDAS96_" localSheetId="75">#REF!</definedName>
    <definedName name="SENPERDIDAS96_" localSheetId="76">#REF!</definedName>
    <definedName name="SENPERDIDAS96_" localSheetId="78">#REF!</definedName>
    <definedName name="SENPERDIDAS96_" localSheetId="168">#REF!</definedName>
    <definedName name="SENPERDIDAS96_" localSheetId="171">#REF!</definedName>
    <definedName name="SENPERDIDAS96_" localSheetId="40">#REF!</definedName>
    <definedName name="SENPERDIDAS96_" localSheetId="41">#REF!</definedName>
    <definedName name="SENPERDIDAS96_">#REF!</definedName>
    <definedName name="SENPERDIDAS97_" localSheetId="51">#REF!</definedName>
    <definedName name="SENPERDIDAS97_" localSheetId="52">#REF!</definedName>
    <definedName name="SENPERDIDAS97_" localSheetId="53">#REF!</definedName>
    <definedName name="SENPERDIDAS97_" localSheetId="54">#REF!</definedName>
    <definedName name="SENPERDIDAS97_" localSheetId="56">#REF!</definedName>
    <definedName name="SENPERDIDAS97_" localSheetId="73">#REF!</definedName>
    <definedName name="SENPERDIDAS97_" localSheetId="74">#REF!</definedName>
    <definedName name="SENPERDIDAS97_" localSheetId="75">#REF!</definedName>
    <definedName name="SENPERDIDAS97_" localSheetId="76">#REF!</definedName>
    <definedName name="SENPERDIDAS97_" localSheetId="78">#REF!</definedName>
    <definedName name="SENPERDIDAS97_" localSheetId="168">#REF!</definedName>
    <definedName name="SENPERDIDAS97_" localSheetId="171">#REF!</definedName>
    <definedName name="SENPERDIDAS97_" localSheetId="40">#REF!</definedName>
    <definedName name="SENPERDIDAS97_" localSheetId="41">#REF!</definedName>
    <definedName name="SENPERDIDAS97_">#REF!</definedName>
    <definedName name="SENPERDIDAS98_" localSheetId="51">#REF!</definedName>
    <definedName name="SENPERDIDAS98_" localSheetId="52">#REF!</definedName>
    <definedName name="SENPERDIDAS98_" localSheetId="53">#REF!</definedName>
    <definedName name="SENPERDIDAS98_" localSheetId="54">#REF!</definedName>
    <definedName name="SENPERDIDAS98_" localSheetId="56">#REF!</definedName>
    <definedName name="SENPERDIDAS98_" localSheetId="73">#REF!</definedName>
    <definedName name="SENPERDIDAS98_" localSheetId="74">#REF!</definedName>
    <definedName name="SENPERDIDAS98_" localSheetId="75">#REF!</definedName>
    <definedName name="SENPERDIDAS98_" localSheetId="76">#REF!</definedName>
    <definedName name="SENPERDIDAS98_" localSheetId="78">#REF!</definedName>
    <definedName name="SENPERDIDAS98_" localSheetId="168">#REF!</definedName>
    <definedName name="SENPERDIDAS98_" localSheetId="171">#REF!</definedName>
    <definedName name="SENPERDIDAS98_" localSheetId="40">#REF!</definedName>
    <definedName name="SENPERDIDAS98_" localSheetId="41">#REF!</definedName>
    <definedName name="SENPERDIDAS98_">#REF!</definedName>
    <definedName name="SENPERDIDAS99_" localSheetId="51">#REF!</definedName>
    <definedName name="SENPERDIDAS99_" localSheetId="52">#REF!</definedName>
    <definedName name="SENPERDIDAS99_" localSheetId="53">#REF!</definedName>
    <definedName name="SENPERDIDAS99_" localSheetId="54">#REF!</definedName>
    <definedName name="SENPERDIDAS99_" localSheetId="56">#REF!</definedName>
    <definedName name="SENPERDIDAS99_" localSheetId="73">#REF!</definedName>
    <definedName name="SENPERDIDAS99_" localSheetId="74">#REF!</definedName>
    <definedName name="SENPERDIDAS99_" localSheetId="75">#REF!</definedName>
    <definedName name="SENPERDIDAS99_" localSheetId="76">#REF!</definedName>
    <definedName name="SENPERDIDAS99_" localSheetId="78">#REF!</definedName>
    <definedName name="SENPERDIDAS99_" localSheetId="168">#REF!</definedName>
    <definedName name="SENPERDIDAS99_" localSheetId="171">#REF!</definedName>
    <definedName name="SENPERDIDAS99_" localSheetId="40">#REF!</definedName>
    <definedName name="SENPERDIDAS99_" localSheetId="41">#REF!</definedName>
    <definedName name="SENPERDIDAS99_">#REF!</definedName>
    <definedName name="SENRECAUDO00_" localSheetId="51">#REF!</definedName>
    <definedName name="SENRECAUDO00_" localSheetId="52">#REF!</definedName>
    <definedName name="SENRECAUDO00_" localSheetId="53">#REF!</definedName>
    <definedName name="SENRECAUDO00_" localSheetId="54">#REF!</definedName>
    <definedName name="SENRECAUDO00_" localSheetId="56">#REF!</definedName>
    <definedName name="SENRECAUDO00_" localSheetId="73">#REF!</definedName>
    <definedName name="SENRECAUDO00_" localSheetId="74">#REF!</definedName>
    <definedName name="SENRECAUDO00_" localSheetId="75">#REF!</definedName>
    <definedName name="SENRECAUDO00_" localSheetId="76">#REF!</definedName>
    <definedName name="SENRECAUDO00_" localSheetId="78">#REF!</definedName>
    <definedName name="SENRECAUDO00_" localSheetId="168">#REF!</definedName>
    <definedName name="SENRECAUDO00_" localSheetId="171">#REF!</definedName>
    <definedName name="SENRECAUDO00_" localSheetId="40">#REF!</definedName>
    <definedName name="SENRECAUDO00_" localSheetId="41">#REF!</definedName>
    <definedName name="SENRECAUDO00_">#REF!</definedName>
    <definedName name="SENRECAUDO93_" localSheetId="51">#REF!</definedName>
    <definedName name="SENRECAUDO93_" localSheetId="52">#REF!</definedName>
    <definedName name="SENRECAUDO93_" localSheetId="53">#REF!</definedName>
    <definedName name="SENRECAUDO93_" localSheetId="54">#REF!</definedName>
    <definedName name="SENRECAUDO93_" localSheetId="56">#REF!</definedName>
    <definedName name="SENRECAUDO93_" localSheetId="73">#REF!</definedName>
    <definedName name="SENRECAUDO93_" localSheetId="74">#REF!</definedName>
    <definedName name="SENRECAUDO93_" localSheetId="75">#REF!</definedName>
    <definedName name="SENRECAUDO93_" localSheetId="76">#REF!</definedName>
    <definedName name="SENRECAUDO93_" localSheetId="78">#REF!</definedName>
    <definedName name="SENRECAUDO93_" localSheetId="168">#REF!</definedName>
    <definedName name="SENRECAUDO93_" localSheetId="171">#REF!</definedName>
    <definedName name="SENRECAUDO93_" localSheetId="40">#REF!</definedName>
    <definedName name="SENRECAUDO93_" localSheetId="41">#REF!</definedName>
    <definedName name="SENRECAUDO93_">#REF!</definedName>
    <definedName name="SENRECAUDO94_" localSheetId="51">#REF!</definedName>
    <definedName name="SENRECAUDO94_" localSheetId="52">#REF!</definedName>
    <definedName name="SENRECAUDO94_" localSheetId="53">#REF!</definedName>
    <definedName name="SENRECAUDO94_" localSheetId="54">#REF!</definedName>
    <definedName name="SENRECAUDO94_" localSheetId="56">#REF!</definedName>
    <definedName name="SENRECAUDO94_" localSheetId="73">#REF!</definedName>
    <definedName name="SENRECAUDO94_" localSheetId="74">#REF!</definedName>
    <definedName name="SENRECAUDO94_" localSheetId="75">#REF!</definedName>
    <definedName name="SENRECAUDO94_" localSheetId="76">#REF!</definedName>
    <definedName name="SENRECAUDO94_" localSheetId="78">#REF!</definedName>
    <definedName name="SENRECAUDO94_" localSheetId="168">#REF!</definedName>
    <definedName name="SENRECAUDO94_" localSheetId="171">#REF!</definedName>
    <definedName name="SENRECAUDO94_" localSheetId="40">#REF!</definedName>
    <definedName name="SENRECAUDO94_" localSheetId="41">#REF!</definedName>
    <definedName name="SENRECAUDO94_">#REF!</definedName>
    <definedName name="SENRECAUDO95_" localSheetId="51">#REF!</definedName>
    <definedName name="SENRECAUDO95_" localSheetId="52">#REF!</definedName>
    <definedName name="SENRECAUDO95_" localSheetId="53">#REF!</definedName>
    <definedName name="SENRECAUDO95_" localSheetId="54">#REF!</definedName>
    <definedName name="SENRECAUDO95_" localSheetId="56">#REF!</definedName>
    <definedName name="SENRECAUDO95_" localSheetId="73">#REF!</definedName>
    <definedName name="SENRECAUDO95_" localSheetId="74">#REF!</definedName>
    <definedName name="SENRECAUDO95_" localSheetId="75">#REF!</definedName>
    <definedName name="SENRECAUDO95_" localSheetId="76">#REF!</definedName>
    <definedName name="SENRECAUDO95_" localSheetId="78">#REF!</definedName>
    <definedName name="SENRECAUDO95_" localSheetId="168">#REF!</definedName>
    <definedName name="SENRECAUDO95_" localSheetId="171">#REF!</definedName>
    <definedName name="SENRECAUDO95_" localSheetId="40">#REF!</definedName>
    <definedName name="SENRECAUDO95_" localSheetId="41">#REF!</definedName>
    <definedName name="SENRECAUDO95_">#REF!</definedName>
    <definedName name="SENRECAUDO96_" localSheetId="51">#REF!</definedName>
    <definedName name="SENRECAUDO96_" localSheetId="52">#REF!</definedName>
    <definedName name="SENRECAUDO96_" localSheetId="53">#REF!</definedName>
    <definedName name="SENRECAUDO96_" localSheetId="54">#REF!</definedName>
    <definedName name="SENRECAUDO96_" localSheetId="56">#REF!</definedName>
    <definedName name="SENRECAUDO96_" localSheetId="73">#REF!</definedName>
    <definedName name="SENRECAUDO96_" localSheetId="74">#REF!</definedName>
    <definedName name="SENRECAUDO96_" localSheetId="75">#REF!</definedName>
    <definedName name="SENRECAUDO96_" localSheetId="76">#REF!</definedName>
    <definedName name="SENRECAUDO96_" localSheetId="78">#REF!</definedName>
    <definedName name="SENRECAUDO96_" localSheetId="168">#REF!</definedName>
    <definedName name="SENRECAUDO96_" localSheetId="171">#REF!</definedName>
    <definedName name="SENRECAUDO96_" localSheetId="40">#REF!</definedName>
    <definedName name="SENRECAUDO96_" localSheetId="41">#REF!</definedName>
    <definedName name="SENRECAUDO96_">#REF!</definedName>
    <definedName name="SENRECAUDO97_" localSheetId="51">#REF!</definedName>
    <definedName name="SENRECAUDO97_" localSheetId="52">#REF!</definedName>
    <definedName name="SENRECAUDO97_" localSheetId="53">#REF!</definedName>
    <definedName name="SENRECAUDO97_" localSheetId="54">#REF!</definedName>
    <definedName name="SENRECAUDO97_" localSheetId="56">#REF!</definedName>
    <definedName name="SENRECAUDO97_" localSheetId="73">#REF!</definedName>
    <definedName name="SENRECAUDO97_" localSheetId="74">#REF!</definedName>
    <definedName name="SENRECAUDO97_" localSheetId="75">#REF!</definedName>
    <definedName name="SENRECAUDO97_" localSheetId="76">#REF!</definedName>
    <definedName name="SENRECAUDO97_" localSheetId="78">#REF!</definedName>
    <definedName name="SENRECAUDO97_" localSheetId="168">#REF!</definedName>
    <definedName name="SENRECAUDO97_" localSheetId="171">#REF!</definedName>
    <definedName name="SENRECAUDO97_" localSheetId="40">#REF!</definedName>
    <definedName name="SENRECAUDO97_" localSheetId="41">#REF!</definedName>
    <definedName name="SENRECAUDO97_">#REF!</definedName>
    <definedName name="SENRECAUDO98_" localSheetId="51">#REF!</definedName>
    <definedName name="SENRECAUDO98_" localSheetId="52">#REF!</definedName>
    <definedName name="SENRECAUDO98_" localSheetId="53">#REF!</definedName>
    <definedName name="SENRECAUDO98_" localSheetId="54">#REF!</definedName>
    <definedName name="SENRECAUDO98_" localSheetId="56">#REF!</definedName>
    <definedName name="SENRECAUDO98_" localSheetId="73">#REF!</definedName>
    <definedName name="SENRECAUDO98_" localSheetId="74">#REF!</definedName>
    <definedName name="SENRECAUDO98_" localSheetId="75">#REF!</definedName>
    <definedName name="SENRECAUDO98_" localSheetId="76">#REF!</definedName>
    <definedName name="SENRECAUDO98_" localSheetId="78">#REF!</definedName>
    <definedName name="SENRECAUDO98_" localSheetId="168">#REF!</definedName>
    <definedName name="SENRECAUDO98_" localSheetId="171">#REF!</definedName>
    <definedName name="SENRECAUDO98_" localSheetId="40">#REF!</definedName>
    <definedName name="SENRECAUDO98_" localSheetId="41">#REF!</definedName>
    <definedName name="SENRECAUDO98_">#REF!</definedName>
    <definedName name="SENRECAUDO99_" localSheetId="51">#REF!</definedName>
    <definedName name="SENRECAUDO99_" localSheetId="52">#REF!</definedName>
    <definedName name="SENRECAUDO99_" localSheetId="53">#REF!</definedName>
    <definedName name="SENRECAUDO99_" localSheetId="54">#REF!</definedName>
    <definedName name="SENRECAUDO99_" localSheetId="56">#REF!</definedName>
    <definedName name="SENRECAUDO99_" localSheetId="73">#REF!</definedName>
    <definedName name="SENRECAUDO99_" localSheetId="74">#REF!</definedName>
    <definedName name="SENRECAUDO99_" localSheetId="75">#REF!</definedName>
    <definedName name="SENRECAUDO99_" localSheetId="76">#REF!</definedName>
    <definedName name="SENRECAUDO99_" localSheetId="78">#REF!</definedName>
    <definedName name="SENRECAUDO99_" localSheetId="168">#REF!</definedName>
    <definedName name="SENRECAUDO99_" localSheetId="171">#REF!</definedName>
    <definedName name="SENRECAUDO99_" localSheetId="40">#REF!</definedName>
    <definedName name="SENRECAUDO99_" localSheetId="41">#REF!</definedName>
    <definedName name="SENRECAUDO99_">#REF!</definedName>
    <definedName name="SENSUPERAVIT00_" localSheetId="51">#REF!</definedName>
    <definedName name="SENSUPERAVIT00_" localSheetId="52">#REF!</definedName>
    <definedName name="SENSUPERAVIT00_" localSheetId="53">#REF!</definedName>
    <definedName name="SENSUPERAVIT00_" localSheetId="54">#REF!</definedName>
    <definedName name="SENSUPERAVIT00_" localSheetId="56">#REF!</definedName>
    <definedName name="SENSUPERAVIT00_" localSheetId="73">#REF!</definedName>
    <definedName name="SENSUPERAVIT00_" localSheetId="74">#REF!</definedName>
    <definedName name="SENSUPERAVIT00_" localSheetId="75">#REF!</definedName>
    <definedName name="SENSUPERAVIT00_" localSheetId="76">#REF!</definedName>
    <definedName name="SENSUPERAVIT00_" localSheetId="78">#REF!</definedName>
    <definedName name="SENSUPERAVIT00_" localSheetId="168">#REF!</definedName>
    <definedName name="SENSUPERAVIT00_" localSheetId="171">#REF!</definedName>
    <definedName name="SENSUPERAVIT00_" localSheetId="40">#REF!</definedName>
    <definedName name="SENSUPERAVIT00_" localSheetId="41">#REF!</definedName>
    <definedName name="SENSUPERAVIT00_">#REF!</definedName>
    <definedName name="SENSUPERAVIT93_" localSheetId="51">#REF!</definedName>
    <definedName name="SENSUPERAVIT93_" localSheetId="52">#REF!</definedName>
    <definedName name="SENSUPERAVIT93_" localSheetId="53">#REF!</definedName>
    <definedName name="SENSUPERAVIT93_" localSheetId="54">#REF!</definedName>
    <definedName name="SENSUPERAVIT93_" localSheetId="56">#REF!</definedName>
    <definedName name="SENSUPERAVIT93_" localSheetId="73">#REF!</definedName>
    <definedName name="SENSUPERAVIT93_" localSheetId="74">#REF!</definedName>
    <definedName name="SENSUPERAVIT93_" localSheetId="75">#REF!</definedName>
    <definedName name="SENSUPERAVIT93_" localSheetId="76">#REF!</definedName>
    <definedName name="SENSUPERAVIT93_" localSheetId="78">#REF!</definedName>
    <definedName name="SENSUPERAVIT93_" localSheetId="168">#REF!</definedName>
    <definedName name="SENSUPERAVIT93_" localSheetId="171">#REF!</definedName>
    <definedName name="SENSUPERAVIT93_" localSheetId="40">#REF!</definedName>
    <definedName name="SENSUPERAVIT93_" localSheetId="41">#REF!</definedName>
    <definedName name="SENSUPERAVIT93_">#REF!</definedName>
    <definedName name="SENSUPERAVIT94_" localSheetId="51">#REF!</definedName>
    <definedName name="SENSUPERAVIT94_" localSheetId="52">#REF!</definedName>
    <definedName name="SENSUPERAVIT94_" localSheetId="53">#REF!</definedName>
    <definedName name="SENSUPERAVIT94_" localSheetId="54">#REF!</definedName>
    <definedName name="SENSUPERAVIT94_" localSheetId="56">#REF!</definedName>
    <definedName name="SENSUPERAVIT94_" localSheetId="73">#REF!</definedName>
    <definedName name="SENSUPERAVIT94_" localSheetId="74">#REF!</definedName>
    <definedName name="SENSUPERAVIT94_" localSheetId="75">#REF!</definedName>
    <definedName name="SENSUPERAVIT94_" localSheetId="76">#REF!</definedName>
    <definedName name="SENSUPERAVIT94_" localSheetId="78">#REF!</definedName>
    <definedName name="SENSUPERAVIT94_" localSheetId="168">#REF!</definedName>
    <definedName name="SENSUPERAVIT94_" localSheetId="171">#REF!</definedName>
    <definedName name="SENSUPERAVIT94_" localSheetId="40">#REF!</definedName>
    <definedName name="SENSUPERAVIT94_" localSheetId="41">#REF!</definedName>
    <definedName name="SENSUPERAVIT94_">#REF!</definedName>
    <definedName name="SENSUPERAVIT95_" localSheetId="51">#REF!</definedName>
    <definedName name="SENSUPERAVIT95_" localSheetId="52">#REF!</definedName>
    <definedName name="SENSUPERAVIT95_" localSheetId="53">#REF!</definedName>
    <definedName name="SENSUPERAVIT95_" localSheetId="54">#REF!</definedName>
    <definedName name="SENSUPERAVIT95_" localSheetId="56">#REF!</definedName>
    <definedName name="SENSUPERAVIT95_" localSheetId="73">#REF!</definedName>
    <definedName name="SENSUPERAVIT95_" localSheetId="74">#REF!</definedName>
    <definedName name="SENSUPERAVIT95_" localSheetId="75">#REF!</definedName>
    <definedName name="SENSUPERAVIT95_" localSheetId="76">#REF!</definedName>
    <definedName name="SENSUPERAVIT95_" localSheetId="78">#REF!</definedName>
    <definedName name="SENSUPERAVIT95_" localSheetId="168">#REF!</definedName>
    <definedName name="SENSUPERAVIT95_" localSheetId="171">#REF!</definedName>
    <definedName name="SENSUPERAVIT95_" localSheetId="40">#REF!</definedName>
    <definedName name="SENSUPERAVIT95_" localSheetId="41">#REF!</definedName>
    <definedName name="SENSUPERAVIT95_">#REF!</definedName>
    <definedName name="SENSUPERAVIT96_" localSheetId="51">#REF!</definedName>
    <definedName name="SENSUPERAVIT96_" localSheetId="52">#REF!</definedName>
    <definedName name="SENSUPERAVIT96_" localSheetId="53">#REF!</definedName>
    <definedName name="SENSUPERAVIT96_" localSheetId="54">#REF!</definedName>
    <definedName name="SENSUPERAVIT96_" localSheetId="56">#REF!</definedName>
    <definedName name="SENSUPERAVIT96_" localSheetId="73">#REF!</definedName>
    <definedName name="SENSUPERAVIT96_" localSheetId="74">#REF!</definedName>
    <definedName name="SENSUPERAVIT96_" localSheetId="75">#REF!</definedName>
    <definedName name="SENSUPERAVIT96_" localSheetId="76">#REF!</definedName>
    <definedName name="SENSUPERAVIT96_" localSheetId="78">#REF!</definedName>
    <definedName name="SENSUPERAVIT96_" localSheetId="168">#REF!</definedName>
    <definedName name="SENSUPERAVIT96_" localSheetId="171">#REF!</definedName>
    <definedName name="SENSUPERAVIT96_" localSheetId="40">#REF!</definedName>
    <definedName name="SENSUPERAVIT96_" localSheetId="41">#REF!</definedName>
    <definedName name="SENSUPERAVIT96_">#REF!</definedName>
    <definedName name="SENSUPERAVIT97_" localSheetId="51">#REF!</definedName>
    <definedName name="SENSUPERAVIT97_" localSheetId="52">#REF!</definedName>
    <definedName name="SENSUPERAVIT97_" localSheetId="53">#REF!</definedName>
    <definedName name="SENSUPERAVIT97_" localSheetId="54">#REF!</definedName>
    <definedName name="SENSUPERAVIT97_" localSheetId="56">#REF!</definedName>
    <definedName name="SENSUPERAVIT97_" localSheetId="73">#REF!</definedName>
    <definedName name="SENSUPERAVIT97_" localSheetId="74">#REF!</definedName>
    <definedName name="SENSUPERAVIT97_" localSheetId="75">#REF!</definedName>
    <definedName name="SENSUPERAVIT97_" localSheetId="76">#REF!</definedName>
    <definedName name="SENSUPERAVIT97_" localSheetId="78">#REF!</definedName>
    <definedName name="SENSUPERAVIT97_" localSheetId="168">#REF!</definedName>
    <definedName name="SENSUPERAVIT97_" localSheetId="171">#REF!</definedName>
    <definedName name="SENSUPERAVIT97_" localSheetId="40">#REF!</definedName>
    <definedName name="SENSUPERAVIT97_" localSheetId="41">#REF!</definedName>
    <definedName name="SENSUPERAVIT97_">#REF!</definedName>
    <definedName name="SENSUPERAVIT98_" localSheetId="51">#REF!</definedName>
    <definedName name="SENSUPERAVIT98_" localSheetId="52">#REF!</definedName>
    <definedName name="SENSUPERAVIT98_" localSheetId="53">#REF!</definedName>
    <definedName name="SENSUPERAVIT98_" localSheetId="54">#REF!</definedName>
    <definedName name="SENSUPERAVIT98_" localSheetId="56">#REF!</definedName>
    <definedName name="SENSUPERAVIT98_" localSheetId="73">#REF!</definedName>
    <definedName name="SENSUPERAVIT98_" localSheetId="74">#REF!</definedName>
    <definedName name="SENSUPERAVIT98_" localSheetId="75">#REF!</definedName>
    <definedName name="SENSUPERAVIT98_" localSheetId="76">#REF!</definedName>
    <definedName name="SENSUPERAVIT98_" localSheetId="78">#REF!</definedName>
    <definedName name="SENSUPERAVIT98_" localSheetId="168">#REF!</definedName>
    <definedName name="SENSUPERAVIT98_" localSheetId="171">#REF!</definedName>
    <definedName name="SENSUPERAVIT98_" localSheetId="40">#REF!</definedName>
    <definedName name="SENSUPERAVIT98_" localSheetId="41">#REF!</definedName>
    <definedName name="SENSUPERAVIT98_">#REF!</definedName>
    <definedName name="SENSUPERAVIT99_" localSheetId="51">#REF!</definedName>
    <definedName name="SENSUPERAVIT99_" localSheetId="52">#REF!</definedName>
    <definedName name="SENSUPERAVIT99_" localSheetId="53">#REF!</definedName>
    <definedName name="SENSUPERAVIT99_" localSheetId="54">#REF!</definedName>
    <definedName name="SENSUPERAVIT99_" localSheetId="56">#REF!</definedName>
    <definedName name="SENSUPERAVIT99_" localSheetId="73">#REF!</definedName>
    <definedName name="SENSUPERAVIT99_" localSheetId="74">#REF!</definedName>
    <definedName name="SENSUPERAVIT99_" localSheetId="75">#REF!</definedName>
    <definedName name="SENSUPERAVIT99_" localSheetId="76">#REF!</definedName>
    <definedName name="SENSUPERAVIT99_" localSheetId="78">#REF!</definedName>
    <definedName name="SENSUPERAVIT99_" localSheetId="168">#REF!</definedName>
    <definedName name="SENSUPERAVIT99_" localSheetId="171">#REF!</definedName>
    <definedName name="SENSUPERAVIT99_" localSheetId="40">#REF!</definedName>
    <definedName name="SENSUPERAVIT99_" localSheetId="41">#REF!</definedName>
    <definedName name="SENSUPERAVIT99_">#REF!</definedName>
    <definedName name="SENTARIFA00_" localSheetId="51">#REF!</definedName>
    <definedName name="SENTARIFA00_" localSheetId="52">#REF!</definedName>
    <definedName name="SENTARIFA00_" localSheetId="53">#REF!</definedName>
    <definedName name="SENTARIFA00_" localSheetId="54">#REF!</definedName>
    <definedName name="SENTARIFA00_" localSheetId="56">#REF!</definedName>
    <definedName name="SENTARIFA00_" localSheetId="73">#REF!</definedName>
    <definedName name="SENTARIFA00_" localSheetId="74">#REF!</definedName>
    <definedName name="SENTARIFA00_" localSheetId="75">#REF!</definedName>
    <definedName name="SENTARIFA00_" localSheetId="76">#REF!</definedName>
    <definedName name="SENTARIFA00_" localSheetId="78">#REF!</definedName>
    <definedName name="SENTARIFA00_" localSheetId="168">#REF!</definedName>
    <definedName name="SENTARIFA00_" localSheetId="171">#REF!</definedName>
    <definedName name="SENTARIFA00_" localSheetId="40">#REF!</definedName>
    <definedName name="SENTARIFA00_" localSheetId="41">#REF!</definedName>
    <definedName name="SENTARIFA00_">#REF!</definedName>
    <definedName name="SENTARIFA93_" localSheetId="51">#REF!</definedName>
    <definedName name="SENTARIFA93_" localSheetId="52">#REF!</definedName>
    <definedName name="SENTARIFA93_" localSheetId="53">#REF!</definedName>
    <definedName name="SENTARIFA93_" localSheetId="54">#REF!</definedName>
    <definedName name="SENTARIFA93_" localSheetId="56">#REF!</definedName>
    <definedName name="SENTARIFA93_" localSheetId="73">#REF!</definedName>
    <definedName name="SENTARIFA93_" localSheetId="74">#REF!</definedName>
    <definedName name="SENTARIFA93_" localSheetId="75">#REF!</definedName>
    <definedName name="SENTARIFA93_" localSheetId="76">#REF!</definedName>
    <definedName name="SENTARIFA93_" localSheetId="78">#REF!</definedName>
    <definedName name="SENTARIFA93_" localSheetId="168">#REF!</definedName>
    <definedName name="SENTARIFA93_" localSheetId="171">#REF!</definedName>
    <definedName name="SENTARIFA93_" localSheetId="40">#REF!</definedName>
    <definedName name="SENTARIFA93_" localSheetId="41">#REF!</definedName>
    <definedName name="SENTARIFA93_">#REF!</definedName>
    <definedName name="SENTARIFA94_" localSheetId="51">#REF!</definedName>
    <definedName name="SENTARIFA94_" localSheetId="52">#REF!</definedName>
    <definedName name="SENTARIFA94_" localSheetId="53">#REF!</definedName>
    <definedName name="SENTARIFA94_" localSheetId="54">#REF!</definedName>
    <definedName name="SENTARIFA94_" localSheetId="56">#REF!</definedName>
    <definedName name="SENTARIFA94_" localSheetId="73">#REF!</definedName>
    <definedName name="SENTARIFA94_" localSheetId="74">#REF!</definedName>
    <definedName name="SENTARIFA94_" localSheetId="75">#REF!</definedName>
    <definedName name="SENTARIFA94_" localSheetId="76">#REF!</definedName>
    <definedName name="SENTARIFA94_" localSheetId="78">#REF!</definedName>
    <definedName name="SENTARIFA94_" localSheetId="168">#REF!</definedName>
    <definedName name="SENTARIFA94_" localSheetId="171">#REF!</definedName>
    <definedName name="SENTARIFA94_" localSheetId="40">#REF!</definedName>
    <definedName name="SENTARIFA94_" localSheetId="41">#REF!</definedName>
    <definedName name="SENTARIFA94_">#REF!</definedName>
    <definedName name="SENTARIFA95_" localSheetId="51">#REF!</definedName>
    <definedName name="SENTARIFA95_" localSheetId="52">#REF!</definedName>
    <definedName name="SENTARIFA95_" localSheetId="53">#REF!</definedName>
    <definedName name="SENTARIFA95_" localSheetId="54">#REF!</definedName>
    <definedName name="SENTARIFA95_" localSheetId="56">#REF!</definedName>
    <definedName name="SENTARIFA95_" localSheetId="73">#REF!</definedName>
    <definedName name="SENTARIFA95_" localSheetId="74">#REF!</definedName>
    <definedName name="SENTARIFA95_" localSheetId="75">#REF!</definedName>
    <definedName name="SENTARIFA95_" localSheetId="76">#REF!</definedName>
    <definedName name="SENTARIFA95_" localSheetId="78">#REF!</definedName>
    <definedName name="SENTARIFA95_" localSheetId="168">#REF!</definedName>
    <definedName name="SENTARIFA95_" localSheetId="171">#REF!</definedName>
    <definedName name="SENTARIFA95_" localSheetId="40">#REF!</definedName>
    <definedName name="SENTARIFA95_" localSheetId="41">#REF!</definedName>
    <definedName name="SENTARIFA95_">#REF!</definedName>
    <definedName name="SENTARIFA96_" localSheetId="51">#REF!</definedName>
    <definedName name="SENTARIFA96_" localSheetId="52">#REF!</definedName>
    <definedName name="SENTARIFA96_" localSheetId="53">#REF!</definedName>
    <definedName name="SENTARIFA96_" localSheetId="54">#REF!</definedName>
    <definedName name="SENTARIFA96_" localSheetId="56">#REF!</definedName>
    <definedName name="SENTARIFA96_" localSheetId="73">#REF!</definedName>
    <definedName name="SENTARIFA96_" localSheetId="74">#REF!</definedName>
    <definedName name="SENTARIFA96_" localSheetId="75">#REF!</definedName>
    <definedName name="SENTARIFA96_" localSheetId="76">#REF!</definedName>
    <definedName name="SENTARIFA96_" localSheetId="78">#REF!</definedName>
    <definedName name="SENTARIFA96_" localSheetId="168">#REF!</definedName>
    <definedName name="SENTARIFA96_" localSheetId="171">#REF!</definedName>
    <definedName name="SENTARIFA96_" localSheetId="40">#REF!</definedName>
    <definedName name="SENTARIFA96_" localSheetId="41">#REF!</definedName>
    <definedName name="SENTARIFA96_">#REF!</definedName>
    <definedName name="SENTARIFA97_" localSheetId="51">#REF!</definedName>
    <definedName name="SENTARIFA97_" localSheetId="52">#REF!</definedName>
    <definedName name="SENTARIFA97_" localSheetId="53">#REF!</definedName>
    <definedName name="SENTARIFA97_" localSheetId="54">#REF!</definedName>
    <definedName name="SENTARIFA97_" localSheetId="56">#REF!</definedName>
    <definedName name="SENTARIFA97_" localSheetId="73">#REF!</definedName>
    <definedName name="SENTARIFA97_" localSheetId="74">#REF!</definedName>
    <definedName name="SENTARIFA97_" localSheetId="75">#REF!</definedName>
    <definedName name="SENTARIFA97_" localSheetId="76">#REF!</definedName>
    <definedName name="SENTARIFA97_" localSheetId="78">#REF!</definedName>
    <definedName name="SENTARIFA97_" localSheetId="168">#REF!</definedName>
    <definedName name="SENTARIFA97_" localSheetId="171">#REF!</definedName>
    <definedName name="SENTARIFA97_" localSheetId="40">#REF!</definedName>
    <definedName name="SENTARIFA97_" localSheetId="41">#REF!</definedName>
    <definedName name="SENTARIFA97_">#REF!</definedName>
    <definedName name="SENTARIFA98_" localSheetId="51">#REF!</definedName>
    <definedName name="SENTARIFA98_" localSheetId="52">#REF!</definedName>
    <definedName name="SENTARIFA98_" localSheetId="53">#REF!</definedName>
    <definedName name="SENTARIFA98_" localSheetId="54">#REF!</definedName>
    <definedName name="SENTARIFA98_" localSheetId="56">#REF!</definedName>
    <definedName name="SENTARIFA98_" localSheetId="73">#REF!</definedName>
    <definedName name="SENTARIFA98_" localSheetId="74">#REF!</definedName>
    <definedName name="SENTARIFA98_" localSheetId="75">#REF!</definedName>
    <definedName name="SENTARIFA98_" localSheetId="76">#REF!</definedName>
    <definedName name="SENTARIFA98_" localSheetId="78">#REF!</definedName>
    <definedName name="SENTARIFA98_" localSheetId="168">#REF!</definedName>
    <definedName name="SENTARIFA98_" localSheetId="171">#REF!</definedName>
    <definedName name="SENTARIFA98_" localSheetId="40">#REF!</definedName>
    <definedName name="SENTARIFA98_" localSheetId="41">#REF!</definedName>
    <definedName name="SENTARIFA98_">#REF!</definedName>
    <definedName name="SENTARIFA99_" localSheetId="51">#REF!</definedName>
    <definedName name="SENTARIFA99_" localSheetId="52">#REF!</definedName>
    <definedName name="SENTARIFA99_" localSheetId="53">#REF!</definedName>
    <definedName name="SENTARIFA99_" localSheetId="54">#REF!</definedName>
    <definedName name="SENTARIFA99_" localSheetId="56">#REF!</definedName>
    <definedName name="SENTARIFA99_" localSheetId="73">#REF!</definedName>
    <definedName name="SENTARIFA99_" localSheetId="74">#REF!</definedName>
    <definedName name="SENTARIFA99_" localSheetId="75">#REF!</definedName>
    <definedName name="SENTARIFA99_" localSheetId="76">#REF!</definedName>
    <definedName name="SENTARIFA99_" localSheetId="78">#REF!</definedName>
    <definedName name="SENTARIFA99_" localSheetId="168">#REF!</definedName>
    <definedName name="SENTARIFA99_" localSheetId="171">#REF!</definedName>
    <definedName name="SENTARIFA99_" localSheetId="40">#REF!</definedName>
    <definedName name="SENTARIFA99_" localSheetId="41">#REF!</definedName>
    <definedName name="SENTARIFA99_">#REF!</definedName>
    <definedName name="SENVARDEM00_" localSheetId="51">#REF!</definedName>
    <definedName name="SENVARDEM00_" localSheetId="52">#REF!</definedName>
    <definedName name="SENVARDEM00_" localSheetId="53">#REF!</definedName>
    <definedName name="SENVARDEM00_" localSheetId="54">#REF!</definedName>
    <definedName name="SENVARDEM00_" localSheetId="56">#REF!</definedName>
    <definedName name="SENVARDEM00_" localSheetId="73">#REF!</definedName>
    <definedName name="SENVARDEM00_" localSheetId="74">#REF!</definedName>
    <definedName name="SENVARDEM00_" localSheetId="75">#REF!</definedName>
    <definedName name="SENVARDEM00_" localSheetId="76">#REF!</definedName>
    <definedName name="SENVARDEM00_" localSheetId="78">#REF!</definedName>
    <definedName name="SENVARDEM00_" localSheetId="168">#REF!</definedName>
    <definedName name="SENVARDEM00_" localSheetId="171">#REF!</definedName>
    <definedName name="SENVARDEM00_" localSheetId="40">#REF!</definedName>
    <definedName name="SENVARDEM00_" localSheetId="41">#REF!</definedName>
    <definedName name="SENVARDEM00_">#REF!</definedName>
    <definedName name="SENVARDEM93_" localSheetId="51">#REF!</definedName>
    <definedName name="SENVARDEM93_" localSheetId="52">#REF!</definedName>
    <definedName name="SENVARDEM93_" localSheetId="53">#REF!</definedName>
    <definedName name="SENVARDEM93_" localSheetId="54">#REF!</definedName>
    <definedName name="SENVARDEM93_" localSheetId="56">#REF!</definedName>
    <definedName name="SENVARDEM93_" localSheetId="73">#REF!</definedName>
    <definedName name="SENVARDEM93_" localSheetId="74">#REF!</definedName>
    <definedName name="SENVARDEM93_" localSheetId="75">#REF!</definedName>
    <definedName name="SENVARDEM93_" localSheetId="76">#REF!</definedName>
    <definedName name="SENVARDEM93_" localSheetId="78">#REF!</definedName>
    <definedName name="SENVARDEM93_" localSheetId="168">#REF!</definedName>
    <definedName name="SENVARDEM93_" localSheetId="171">#REF!</definedName>
    <definedName name="SENVARDEM93_" localSheetId="40">#REF!</definedName>
    <definedName name="SENVARDEM93_" localSheetId="41">#REF!</definedName>
    <definedName name="SENVARDEM93_">#REF!</definedName>
    <definedName name="SENVARDEM94_" localSheetId="51">#REF!</definedName>
    <definedName name="SENVARDEM94_" localSheetId="52">#REF!</definedName>
    <definedName name="SENVARDEM94_" localSheetId="53">#REF!</definedName>
    <definedName name="SENVARDEM94_" localSheetId="54">#REF!</definedName>
    <definedName name="SENVARDEM94_" localSheetId="56">#REF!</definedName>
    <definedName name="SENVARDEM94_" localSheetId="73">#REF!</definedName>
    <definedName name="SENVARDEM94_" localSheetId="74">#REF!</definedName>
    <definedName name="SENVARDEM94_" localSheetId="75">#REF!</definedName>
    <definedName name="SENVARDEM94_" localSheetId="76">#REF!</definedName>
    <definedName name="SENVARDEM94_" localSheetId="78">#REF!</definedName>
    <definedName name="SENVARDEM94_" localSheetId="168">#REF!</definedName>
    <definedName name="SENVARDEM94_" localSheetId="171">#REF!</definedName>
    <definedName name="SENVARDEM94_" localSheetId="40">#REF!</definedName>
    <definedName name="SENVARDEM94_" localSheetId="41">#REF!</definedName>
    <definedName name="SENVARDEM94_">#REF!</definedName>
    <definedName name="SENVARDEM95_" localSheetId="51">#REF!</definedName>
    <definedName name="SENVARDEM95_" localSheetId="52">#REF!</definedName>
    <definedName name="SENVARDEM95_" localSheetId="53">#REF!</definedName>
    <definedName name="SENVARDEM95_" localSheetId="54">#REF!</definedName>
    <definedName name="SENVARDEM95_" localSheetId="56">#REF!</definedName>
    <definedName name="SENVARDEM95_" localSheetId="73">#REF!</definedName>
    <definedName name="SENVARDEM95_" localSheetId="74">#REF!</definedName>
    <definedName name="SENVARDEM95_" localSheetId="75">#REF!</definedName>
    <definedName name="SENVARDEM95_" localSheetId="76">#REF!</definedName>
    <definedName name="SENVARDEM95_" localSheetId="78">#REF!</definedName>
    <definedName name="SENVARDEM95_" localSheetId="168">#REF!</definedName>
    <definedName name="SENVARDEM95_" localSheetId="171">#REF!</definedName>
    <definedName name="SENVARDEM95_" localSheetId="40">#REF!</definedName>
    <definedName name="SENVARDEM95_" localSheetId="41">#REF!</definedName>
    <definedName name="SENVARDEM95_">#REF!</definedName>
    <definedName name="SENVARDEM96_" localSheetId="51">#REF!</definedName>
    <definedName name="SENVARDEM96_" localSheetId="52">#REF!</definedName>
    <definedName name="SENVARDEM96_" localSheetId="53">#REF!</definedName>
    <definedName name="SENVARDEM96_" localSheetId="54">#REF!</definedName>
    <definedName name="SENVARDEM96_" localSheetId="56">#REF!</definedName>
    <definedName name="SENVARDEM96_" localSheetId="73">#REF!</definedName>
    <definedName name="SENVARDEM96_" localSheetId="74">#REF!</definedName>
    <definedName name="SENVARDEM96_" localSheetId="75">#REF!</definedName>
    <definedName name="SENVARDEM96_" localSheetId="76">#REF!</definedName>
    <definedName name="SENVARDEM96_" localSheetId="78">#REF!</definedName>
    <definedName name="SENVARDEM96_" localSheetId="168">#REF!</definedName>
    <definedName name="SENVARDEM96_" localSheetId="171">#REF!</definedName>
    <definedName name="SENVARDEM96_" localSheetId="40">#REF!</definedName>
    <definedName name="SENVARDEM96_" localSheetId="41">#REF!</definedName>
    <definedName name="SENVARDEM96_">#REF!</definedName>
    <definedName name="SENVARDEM97_" localSheetId="51">#REF!</definedName>
    <definedName name="SENVARDEM97_" localSheetId="52">#REF!</definedName>
    <definedName name="SENVARDEM97_" localSheetId="53">#REF!</definedName>
    <definedName name="SENVARDEM97_" localSheetId="54">#REF!</definedName>
    <definedName name="SENVARDEM97_" localSheetId="56">#REF!</definedName>
    <definedName name="SENVARDEM97_" localSheetId="73">#REF!</definedName>
    <definedName name="SENVARDEM97_" localSheetId="74">#REF!</definedName>
    <definedName name="SENVARDEM97_" localSheetId="75">#REF!</definedName>
    <definedName name="SENVARDEM97_" localSheetId="76">#REF!</definedName>
    <definedName name="SENVARDEM97_" localSheetId="78">#REF!</definedName>
    <definedName name="SENVARDEM97_" localSheetId="168">#REF!</definedName>
    <definedName name="SENVARDEM97_" localSheetId="171">#REF!</definedName>
    <definedName name="SENVARDEM97_" localSheetId="40">#REF!</definedName>
    <definedName name="SENVARDEM97_" localSheetId="41">#REF!</definedName>
    <definedName name="SENVARDEM97_">#REF!</definedName>
    <definedName name="SENVARDEM98_" localSheetId="51">#REF!</definedName>
    <definedName name="SENVARDEM98_" localSheetId="52">#REF!</definedName>
    <definedName name="SENVARDEM98_" localSheetId="53">#REF!</definedName>
    <definedName name="SENVARDEM98_" localSheetId="54">#REF!</definedName>
    <definedName name="SENVARDEM98_" localSheetId="56">#REF!</definedName>
    <definedName name="SENVARDEM98_" localSheetId="73">#REF!</definedName>
    <definedName name="SENVARDEM98_" localSheetId="74">#REF!</definedName>
    <definedName name="SENVARDEM98_" localSheetId="75">#REF!</definedName>
    <definedName name="SENVARDEM98_" localSheetId="76">#REF!</definedName>
    <definedName name="SENVARDEM98_" localSheetId="78">#REF!</definedName>
    <definedName name="SENVARDEM98_" localSheetId="168">#REF!</definedName>
    <definedName name="SENVARDEM98_" localSheetId="171">#REF!</definedName>
    <definedName name="SENVARDEM98_" localSheetId="40">#REF!</definedName>
    <definedName name="SENVARDEM98_" localSheetId="41">#REF!</definedName>
    <definedName name="SENVARDEM98_">#REF!</definedName>
    <definedName name="SENVARDEM99_" localSheetId="51">#REF!</definedName>
    <definedName name="SENVARDEM99_" localSheetId="52">#REF!</definedName>
    <definedName name="SENVARDEM99_" localSheetId="53">#REF!</definedName>
    <definedName name="SENVARDEM99_" localSheetId="54">#REF!</definedName>
    <definedName name="SENVARDEM99_" localSheetId="56">#REF!</definedName>
    <definedName name="SENVARDEM99_" localSheetId="73">#REF!</definedName>
    <definedName name="SENVARDEM99_" localSheetId="74">#REF!</definedName>
    <definedName name="SENVARDEM99_" localSheetId="75">#REF!</definedName>
    <definedName name="SENVARDEM99_" localSheetId="76">#REF!</definedName>
    <definedName name="SENVARDEM99_" localSheetId="78">#REF!</definedName>
    <definedName name="SENVARDEM99_" localSheetId="168">#REF!</definedName>
    <definedName name="SENVARDEM99_" localSheetId="171">#REF!</definedName>
    <definedName name="SENVARDEM99_" localSheetId="40">#REF!</definedName>
    <definedName name="SENVARDEM99_" localSheetId="41">#REF!</definedName>
    <definedName name="SENVARDEM99_">#REF!</definedName>
    <definedName name="SENVENTAS00_" localSheetId="51">#REF!</definedName>
    <definedName name="SENVENTAS00_" localSheetId="52">#REF!</definedName>
    <definedName name="SENVENTAS00_" localSheetId="53">#REF!</definedName>
    <definedName name="SENVENTAS00_" localSheetId="54">#REF!</definedName>
    <definedName name="SENVENTAS00_" localSheetId="56">#REF!</definedName>
    <definedName name="SENVENTAS00_" localSheetId="73">#REF!</definedName>
    <definedName name="SENVENTAS00_" localSheetId="74">#REF!</definedName>
    <definedName name="SENVENTAS00_" localSheetId="75">#REF!</definedName>
    <definedName name="SENVENTAS00_" localSheetId="76">#REF!</definedName>
    <definedName name="SENVENTAS00_" localSheetId="78">#REF!</definedName>
    <definedName name="SENVENTAS00_" localSheetId="168">#REF!</definedName>
    <definedName name="SENVENTAS00_" localSheetId="171">#REF!</definedName>
    <definedName name="SENVENTAS00_" localSheetId="40">#REF!</definedName>
    <definedName name="SENVENTAS00_" localSheetId="41">#REF!</definedName>
    <definedName name="SENVENTAS00_">#REF!</definedName>
    <definedName name="SENVENTAS93_" localSheetId="51">#REF!</definedName>
    <definedName name="SENVENTAS93_" localSheetId="52">#REF!</definedName>
    <definedName name="SENVENTAS93_" localSheetId="53">#REF!</definedName>
    <definedName name="SENVENTAS93_" localSheetId="54">#REF!</definedName>
    <definedName name="SENVENTAS93_" localSheetId="56">#REF!</definedName>
    <definedName name="SENVENTAS93_" localSheetId="73">#REF!</definedName>
    <definedName name="SENVENTAS93_" localSheetId="74">#REF!</definedName>
    <definedName name="SENVENTAS93_" localSheetId="75">#REF!</definedName>
    <definedName name="SENVENTAS93_" localSheetId="76">#REF!</definedName>
    <definedName name="SENVENTAS93_" localSheetId="78">#REF!</definedName>
    <definedName name="SENVENTAS93_" localSheetId="168">#REF!</definedName>
    <definedName name="SENVENTAS93_" localSheetId="171">#REF!</definedName>
    <definedName name="SENVENTAS93_" localSheetId="40">#REF!</definedName>
    <definedName name="SENVENTAS93_" localSheetId="41">#REF!</definedName>
    <definedName name="SENVENTAS93_">#REF!</definedName>
    <definedName name="SENVENTAS94_" localSheetId="51">#REF!</definedName>
    <definedName name="SENVENTAS94_" localSheetId="52">#REF!</definedName>
    <definedName name="SENVENTAS94_" localSheetId="53">#REF!</definedName>
    <definedName name="SENVENTAS94_" localSheetId="54">#REF!</definedName>
    <definedName name="SENVENTAS94_" localSheetId="56">#REF!</definedName>
    <definedName name="SENVENTAS94_" localSheetId="73">#REF!</definedName>
    <definedName name="SENVENTAS94_" localSheetId="74">#REF!</definedName>
    <definedName name="SENVENTAS94_" localSheetId="75">#REF!</definedName>
    <definedName name="SENVENTAS94_" localSheetId="76">#REF!</definedName>
    <definedName name="SENVENTAS94_" localSheetId="78">#REF!</definedName>
    <definedName name="SENVENTAS94_" localSheetId="168">#REF!</definedName>
    <definedName name="SENVENTAS94_" localSheetId="171">#REF!</definedName>
    <definedName name="SENVENTAS94_" localSheetId="40">#REF!</definedName>
    <definedName name="SENVENTAS94_" localSheetId="41">#REF!</definedName>
    <definedName name="SENVENTAS94_">#REF!</definedName>
    <definedName name="SENVENTAS95_" localSheetId="51">#REF!</definedName>
    <definedName name="SENVENTAS95_" localSheetId="52">#REF!</definedName>
    <definedName name="SENVENTAS95_" localSheetId="53">#REF!</definedName>
    <definedName name="SENVENTAS95_" localSheetId="54">#REF!</definedName>
    <definedName name="SENVENTAS95_" localSheetId="56">#REF!</definedName>
    <definedName name="SENVENTAS95_" localSheetId="73">#REF!</definedName>
    <definedName name="SENVENTAS95_" localSheetId="74">#REF!</definedName>
    <definedName name="SENVENTAS95_" localSheetId="75">#REF!</definedName>
    <definedName name="SENVENTAS95_" localSheetId="76">#REF!</definedName>
    <definedName name="SENVENTAS95_" localSheetId="78">#REF!</definedName>
    <definedName name="SENVENTAS95_" localSheetId="168">#REF!</definedName>
    <definedName name="SENVENTAS95_" localSheetId="171">#REF!</definedName>
    <definedName name="SENVENTAS95_" localSheetId="40">#REF!</definedName>
    <definedName name="SENVENTAS95_" localSheetId="41">#REF!</definedName>
    <definedName name="SENVENTAS95_">#REF!</definedName>
    <definedName name="SENVENTAS96_" localSheetId="51">#REF!</definedName>
    <definedName name="SENVENTAS96_" localSheetId="52">#REF!</definedName>
    <definedName name="SENVENTAS96_" localSheetId="53">#REF!</definedName>
    <definedName name="SENVENTAS96_" localSheetId="54">#REF!</definedName>
    <definedName name="SENVENTAS96_" localSheetId="56">#REF!</definedName>
    <definedName name="SENVENTAS96_" localSheetId="73">#REF!</definedName>
    <definedName name="SENVENTAS96_" localSheetId="74">#REF!</definedName>
    <definedName name="SENVENTAS96_" localSheetId="75">#REF!</definedName>
    <definedName name="SENVENTAS96_" localSheetId="76">#REF!</definedName>
    <definedName name="SENVENTAS96_" localSheetId="78">#REF!</definedName>
    <definedName name="SENVENTAS96_" localSheetId="168">#REF!</definedName>
    <definedName name="SENVENTAS96_" localSheetId="171">#REF!</definedName>
    <definedName name="SENVENTAS96_" localSheetId="40">#REF!</definedName>
    <definedName name="SENVENTAS96_" localSheetId="41">#REF!</definedName>
    <definedName name="SENVENTAS96_">#REF!</definedName>
    <definedName name="SENVENTAS97_" localSheetId="51">#REF!</definedName>
    <definedName name="SENVENTAS97_" localSheetId="52">#REF!</definedName>
    <definedName name="SENVENTAS97_" localSheetId="53">#REF!</definedName>
    <definedName name="SENVENTAS97_" localSheetId="54">#REF!</definedName>
    <definedName name="SENVENTAS97_" localSheetId="56">#REF!</definedName>
    <definedName name="SENVENTAS97_" localSheetId="73">#REF!</definedName>
    <definedName name="SENVENTAS97_" localSheetId="74">#REF!</definedName>
    <definedName name="SENVENTAS97_" localSheetId="75">#REF!</definedName>
    <definedName name="SENVENTAS97_" localSheetId="76">#REF!</definedName>
    <definedName name="SENVENTAS97_" localSheetId="78">#REF!</definedName>
    <definedName name="SENVENTAS97_" localSheetId="168">#REF!</definedName>
    <definedName name="SENVENTAS97_" localSheetId="171">#REF!</definedName>
    <definedName name="SENVENTAS97_" localSheetId="40">#REF!</definedName>
    <definedName name="SENVENTAS97_" localSheetId="41">#REF!</definedName>
    <definedName name="SENVENTAS97_">#REF!</definedName>
    <definedName name="SENVENTAS98_" localSheetId="51">#REF!</definedName>
    <definedName name="SENVENTAS98_" localSheetId="52">#REF!</definedName>
    <definedName name="SENVENTAS98_" localSheetId="53">#REF!</definedName>
    <definedName name="SENVENTAS98_" localSheetId="54">#REF!</definedName>
    <definedName name="SENVENTAS98_" localSheetId="56">#REF!</definedName>
    <definedName name="SENVENTAS98_" localSheetId="73">#REF!</definedName>
    <definedName name="SENVENTAS98_" localSheetId="74">#REF!</definedName>
    <definedName name="SENVENTAS98_" localSheetId="75">#REF!</definedName>
    <definedName name="SENVENTAS98_" localSheetId="76">#REF!</definedName>
    <definedName name="SENVENTAS98_" localSheetId="78">#REF!</definedName>
    <definedName name="SENVENTAS98_" localSheetId="168">#REF!</definedName>
    <definedName name="SENVENTAS98_" localSheetId="171">#REF!</definedName>
    <definedName name="SENVENTAS98_" localSheetId="40">#REF!</definedName>
    <definedName name="SENVENTAS98_" localSheetId="41">#REF!</definedName>
    <definedName name="SENVENTAS98_">#REF!</definedName>
    <definedName name="SENVENTAS99_" localSheetId="51">#REF!</definedName>
    <definedName name="SENVENTAS99_" localSheetId="52">#REF!</definedName>
    <definedName name="SENVENTAS99_" localSheetId="53">#REF!</definedName>
    <definedName name="SENVENTAS99_" localSheetId="54">#REF!</definedName>
    <definedName name="SENVENTAS99_" localSheetId="56">#REF!</definedName>
    <definedName name="SENVENTAS99_" localSheetId="73">#REF!</definedName>
    <definedName name="SENVENTAS99_" localSheetId="74">#REF!</definedName>
    <definedName name="SENVENTAS99_" localSheetId="75">#REF!</definedName>
    <definedName name="SENVENTAS99_" localSheetId="76">#REF!</definedName>
    <definedName name="SENVENTAS99_" localSheetId="78">#REF!</definedName>
    <definedName name="SENVENTAS99_" localSheetId="168">#REF!</definedName>
    <definedName name="SENVENTAS99_" localSheetId="171">#REF!</definedName>
    <definedName name="SENVENTAS99_" localSheetId="40">#REF!</definedName>
    <definedName name="SENVENTAS99_" localSheetId="41">#REF!</definedName>
    <definedName name="SENVENTAS99_">#REF!</definedName>
    <definedName name="Sep" localSheetId="49">#REF!</definedName>
    <definedName name="Sep" localSheetId="170">#REF!</definedName>
    <definedName name="Sep" localSheetId="171">#REF!</definedName>
    <definedName name="Sep" localSheetId="40">#REF!</definedName>
    <definedName name="Sep" localSheetId="41">#REF!</definedName>
    <definedName name="Sep">#REF!</definedName>
    <definedName name="SEP._89" localSheetId="31">#REF!</definedName>
    <definedName name="SEP._89" localSheetId="25">#REF!</definedName>
    <definedName name="SEP._89" localSheetId="27">#REF!</definedName>
    <definedName name="SEP._89" localSheetId="29">#REF!</definedName>
    <definedName name="SEP._89" localSheetId="40">#REF!</definedName>
    <definedName name="SEP._89" localSheetId="82">#REF!</definedName>
    <definedName name="SEP._89" localSheetId="30">#REF!</definedName>
    <definedName name="SEP._89" localSheetId="32">#REF!</definedName>
    <definedName name="SEP._89" localSheetId="33">#REF!</definedName>
    <definedName name="SEP._89" localSheetId="26">#REF!</definedName>
    <definedName name="SEP._89" localSheetId="28">#REF!</definedName>
    <definedName name="SEP._89" localSheetId="41">#REF!</definedName>
    <definedName name="SEP._89">#REF!</definedName>
    <definedName name="serie" localSheetId="31">#REF!</definedName>
    <definedName name="serie" localSheetId="25">#REF!</definedName>
    <definedName name="serie" localSheetId="27">#REF!</definedName>
    <definedName name="serie" localSheetId="29">#REF!</definedName>
    <definedName name="serie" localSheetId="40">#REF!</definedName>
    <definedName name="serie" localSheetId="82">#REF!</definedName>
    <definedName name="serie" localSheetId="30">#REF!</definedName>
    <definedName name="serie" localSheetId="32">#REF!</definedName>
    <definedName name="serie" localSheetId="33">#REF!</definedName>
    <definedName name="serie" localSheetId="26">#REF!</definedName>
    <definedName name="serie" localSheetId="28">#REF!</definedName>
    <definedName name="serie" localSheetId="41">#REF!</definedName>
    <definedName name="serie">#REF!</definedName>
    <definedName name="SERV.GRALES" localSheetId="82" hidden="1">#REF!</definedName>
    <definedName name="SERV.GRALES" localSheetId="41" hidden="1">#REF!</definedName>
    <definedName name="SERV.GRALES" hidden="1">#REF!</definedName>
    <definedName name="Servicio_deuda_externa_amortizaciones" localSheetId="8">OFFSET(#REF!,0,0,COUNT(#REF!))</definedName>
    <definedName name="Servicio_deuda_externa_amortizaciones">OFFSET(#REF!,0,0,COUNT(#REF!))</definedName>
    <definedName name="Servicio_deuda_externa_año">OFFSET(#REF!,0,0,COUNT(#REF!))</definedName>
    <definedName name="Servicio_deuda_externa_intereses">OFFSET(#REF!,0,0,COUNT(#REF!))</definedName>
    <definedName name="Servicio_deuda_externa_total">OFFSET(#REF!,0,0,COUNT(#REF!))</definedName>
    <definedName name="Servicio_deuda_interna_amortizaciones">OFFSET(#REF!,0,0,COUNT(#REF!))</definedName>
    <definedName name="Servicio_deuda_interna_año">OFFSET(#REF!,0,0,COUNT(#REF!))</definedName>
    <definedName name="Servicio_deuda_interna_intereses">OFFSET(#REF!,0,0,COUNT(#REF!))</definedName>
    <definedName name="Servicio_deuda_interna_total">OFFSET(#REF!,0,0,COUNT(#REF!))</definedName>
    <definedName name="Servicio_deuda_total_amortizaciones">OFFSET(#REF!,0,0,COUNT(#REF!))</definedName>
    <definedName name="Servicio_deuda_total_año">OFFSET(#REF!,0,0,COUNT(#REF!))</definedName>
    <definedName name="Servicio_deuda_total_intereses">OFFSET(#REF!,0,0,COUNT(#REF!))</definedName>
    <definedName name="Servicio_deuda_total_total">OFFSET(#REF!,0,0,COUNT(#REF!))</definedName>
    <definedName name="Servicio_externaSección_subtítulo_etiqueta" localSheetId="8">#REF!</definedName>
    <definedName name="Servicio_externaSección_subtítulo_etiqueta">#REF!</definedName>
    <definedName name="Servicio_externaSección_título_etiqueta" localSheetId="8">#REF!</definedName>
    <definedName name="Servicio_externaSección_título_etiqueta">#REF!</definedName>
    <definedName name="Servicio_internaColumna_título_amortizaciones" localSheetId="8">#REF!</definedName>
    <definedName name="Servicio_internaColumna_título_amortizaciones">#REF!</definedName>
    <definedName name="Servicio_internaColumna_título_intereses">#REF!</definedName>
    <definedName name="Servicio_internaColumna_título_total">#REF!</definedName>
    <definedName name="Servicio_internaFechas_etiqueta">#REF!</definedName>
    <definedName name="Servicio_internaSección_subtítulo_etiqueta">#REF!</definedName>
    <definedName name="Servicio_internaSección_título_etiqueta">#REF!</definedName>
    <definedName name="Servicio_totalSección_subtítulo_etiqueta">#REF!</definedName>
    <definedName name="Servicio_totalSección_título_etiqueta">#REF!</definedName>
    <definedName name="SERVICIODEUDANACION" localSheetId="49">#REF!</definedName>
    <definedName name="SERVICIODEUDANACION" localSheetId="51">#REF!</definedName>
    <definedName name="SERVICIODEUDANACION" localSheetId="52">#REF!</definedName>
    <definedName name="SERVICIODEUDANACION" localSheetId="53">#REF!</definedName>
    <definedName name="SERVICIODEUDANACION" localSheetId="54">#REF!</definedName>
    <definedName name="SERVICIODEUDANACION" localSheetId="56">#REF!</definedName>
    <definedName name="SERVICIODEUDANACION" localSheetId="73">#REF!</definedName>
    <definedName name="SERVICIODEUDANACION" localSheetId="74">#REF!</definedName>
    <definedName name="SERVICIODEUDANACION" localSheetId="75">#REF!</definedName>
    <definedName name="SERVICIODEUDANACION" localSheetId="76">#REF!</definedName>
    <definedName name="SERVICIODEUDANACION" localSheetId="78">#REF!</definedName>
    <definedName name="SERVICIODEUDANACION" localSheetId="168">#REF!</definedName>
    <definedName name="SERVICIODEUDANACION" localSheetId="170">#REF!</definedName>
    <definedName name="SERVICIODEUDANACION" localSheetId="171">#REF!</definedName>
    <definedName name="SERVICIODEUDANACION" localSheetId="8">#REF!</definedName>
    <definedName name="SERVICIODEUDANACION" localSheetId="40">#REF!</definedName>
    <definedName name="SERVICIODEUDANACION" localSheetId="82">#REF!</definedName>
    <definedName name="SERVICIODEUDANACION" localSheetId="41">#REF!</definedName>
    <definedName name="SERVICIODEUDANACION">#REF!</definedName>
    <definedName name="Servicios_personales" localSheetId="49">#REF!</definedName>
    <definedName name="Servicios_personales" localSheetId="51">#REF!</definedName>
    <definedName name="Servicios_personales" localSheetId="52">#REF!</definedName>
    <definedName name="Servicios_personales" localSheetId="53">#REF!</definedName>
    <definedName name="Servicios_personales" localSheetId="54">#REF!</definedName>
    <definedName name="Servicios_personales" localSheetId="56">#REF!</definedName>
    <definedName name="Servicios_personales" localSheetId="73">#REF!</definedName>
    <definedName name="Servicios_personales" localSheetId="74">#REF!</definedName>
    <definedName name="Servicios_personales" localSheetId="75">#REF!</definedName>
    <definedName name="Servicios_personales" localSheetId="76">#REF!</definedName>
    <definedName name="Servicios_personales" localSheetId="78">#REF!</definedName>
    <definedName name="Servicios_personales" localSheetId="168">#REF!</definedName>
    <definedName name="Servicios_personales" localSheetId="170">#REF!</definedName>
    <definedName name="Servicios_personales" localSheetId="171">#REF!</definedName>
    <definedName name="Servicios_personales" localSheetId="31">#REF!</definedName>
    <definedName name="Servicios_personales" localSheetId="25">#REF!</definedName>
    <definedName name="Servicios_personales" localSheetId="27">#REF!</definedName>
    <definedName name="Servicios_personales" localSheetId="29">#REF!</definedName>
    <definedName name="Servicios_personales" localSheetId="40">#REF!</definedName>
    <definedName name="Servicios_personales" localSheetId="82">#REF!</definedName>
    <definedName name="Servicios_personales" localSheetId="30">#REF!</definedName>
    <definedName name="Servicios_personales" localSheetId="32">#REF!</definedName>
    <definedName name="Servicios_personales" localSheetId="33">#REF!</definedName>
    <definedName name="Servicios_personales" localSheetId="26">#REF!</definedName>
    <definedName name="Servicios_personales" localSheetId="28">#REF!</definedName>
    <definedName name="Servicios_personales" localSheetId="41">#REF!</definedName>
    <definedName name="Servicios_personales">#REF!</definedName>
    <definedName name="setwegtgs" localSheetId="31" hidden="1">{"trimestre",#N/A,FALSE,"TRIMESTRE"}</definedName>
    <definedName name="setwegtgs" localSheetId="8" hidden="1">{"trimestre",#N/A,FALSE,"TRIMESTRE"}</definedName>
    <definedName name="setwegtgs" localSheetId="25" hidden="1">{"trimestre",#N/A,FALSE,"TRIMESTRE"}</definedName>
    <definedName name="setwegtgs" localSheetId="27" hidden="1">{"trimestre",#N/A,FALSE,"TRIMESTRE"}</definedName>
    <definedName name="setwegtgs" localSheetId="29" hidden="1">{"trimestre",#N/A,FALSE,"TRIMESTRE"}</definedName>
    <definedName name="setwegtgs" localSheetId="40" hidden="1">{"trimestre",#N/A,FALSE,"TRIMESTRE"}</definedName>
    <definedName name="setwegtgs" localSheetId="30" hidden="1">{"trimestre",#N/A,FALSE,"TRIMESTRE"}</definedName>
    <definedName name="setwegtgs" localSheetId="32" hidden="1">{"trimestre",#N/A,FALSE,"TRIMESTRE"}</definedName>
    <definedName name="setwegtgs" localSheetId="33" hidden="1">{"trimestre",#N/A,FALSE,"TRIMESTRE"}</definedName>
    <definedName name="setwegtgs" localSheetId="26" hidden="1">{"trimestre",#N/A,FALSE,"TRIMESTRE"}</definedName>
    <definedName name="setwegtgs" localSheetId="28" hidden="1">{"trimestre",#N/A,FALSE,"TRIMESTRE"}</definedName>
    <definedName name="setwegtgs" localSheetId="41" hidden="1">{"trimestre",#N/A,FALSE,"TRIMESTRE"}</definedName>
    <definedName name="setwegtgs" hidden="1">{"trimestre",#N/A,FALSE,"TRIMESTRE"}</definedName>
    <definedName name="SGP_PG_02" localSheetId="8">#REF!</definedName>
    <definedName name="SGP_PG_02" localSheetId="40">#REF!</definedName>
    <definedName name="SGP_PG_02" localSheetId="82">#REF!</definedName>
    <definedName name="SGP_PG_02" localSheetId="41">#REF!</definedName>
    <definedName name="SGP_PG_02">#REF!</definedName>
    <definedName name="SI" localSheetId="49">#REF!</definedName>
    <definedName name="SI" localSheetId="168">#REF!</definedName>
    <definedName name="SI" localSheetId="170">#REF!</definedName>
    <definedName name="SI" localSheetId="171">#REF!</definedName>
    <definedName name="SI" localSheetId="31" hidden="1">{#N/A,#N/A,FALSE,"informes"}</definedName>
    <definedName name="SI" localSheetId="8" hidden="1">{#N/A,#N/A,FALSE,"informes"}</definedName>
    <definedName name="SI" localSheetId="25" hidden="1">{#N/A,#N/A,FALSE,"informes"}</definedName>
    <definedName name="SI" localSheetId="27" hidden="1">{#N/A,#N/A,FALSE,"informes"}</definedName>
    <definedName name="SI" localSheetId="29" hidden="1">{#N/A,#N/A,FALSE,"informes"}</definedName>
    <definedName name="SI" localSheetId="40" hidden="1">{#N/A,#N/A,FALSE,"informes"}</definedName>
    <definedName name="SI" localSheetId="82">#REF!</definedName>
    <definedName name="SI" localSheetId="30" hidden="1">{#N/A,#N/A,FALSE,"informes"}</definedName>
    <definedName name="SI" localSheetId="32" hidden="1">{#N/A,#N/A,FALSE,"informes"}</definedName>
    <definedName name="SI" localSheetId="33" hidden="1">{#N/A,#N/A,FALSE,"informes"}</definedName>
    <definedName name="SI" localSheetId="26" hidden="1">{#N/A,#N/A,FALSE,"informes"}</definedName>
    <definedName name="SI" localSheetId="28" hidden="1">{#N/A,#N/A,FALSE,"informes"}</definedName>
    <definedName name="SI" localSheetId="41">#REF!</definedName>
    <definedName name="SI" hidden="1">{#N/A,#N/A,FALSE,"informes"}</definedName>
    <definedName name="Sit" localSheetId="82">#REF!</definedName>
    <definedName name="Sit" localSheetId="41">#REF!</definedName>
    <definedName name="Sit">#REF!</definedName>
    <definedName name="SITFID95_" localSheetId="170">#REF!</definedName>
    <definedName name="SITFID95_" localSheetId="171">#REF!</definedName>
    <definedName name="SITFID95_" localSheetId="40">#REF!</definedName>
    <definedName name="SITFID95_" localSheetId="41">#REF!</definedName>
    <definedName name="SITFID95_">#REF!</definedName>
    <definedName name="SITFIS00_" localSheetId="170">#REF!</definedName>
    <definedName name="SITFIS00_" localSheetId="171">#REF!</definedName>
    <definedName name="SITFIS00_" localSheetId="40">#REF!</definedName>
    <definedName name="SITFIS00_" localSheetId="41">#REF!</definedName>
    <definedName name="SITFIS00_">#REF!</definedName>
    <definedName name="SITFIS93_" localSheetId="170">#REF!</definedName>
    <definedName name="SITFIS93_" localSheetId="171">#REF!</definedName>
    <definedName name="SITFIS93_" localSheetId="40">#REF!</definedName>
    <definedName name="SITFIS93_" localSheetId="41">#REF!</definedName>
    <definedName name="SITFIS93_">#REF!</definedName>
    <definedName name="SITFIS94_" localSheetId="170">#REF!</definedName>
    <definedName name="SITFIS94_" localSheetId="171">#REF!</definedName>
    <definedName name="SITFIS94_" localSheetId="40">#REF!</definedName>
    <definedName name="SITFIS94_" localSheetId="41">#REF!</definedName>
    <definedName name="SITFIS94_">#REF!</definedName>
    <definedName name="SITFIS95_" localSheetId="170">#REF!</definedName>
    <definedName name="SITFIS95_" localSheetId="171">#REF!</definedName>
    <definedName name="SITFIS95_" localSheetId="40">#REF!</definedName>
    <definedName name="SITFIS95_" localSheetId="41">#REF!</definedName>
    <definedName name="SITFIS95_">#REF!</definedName>
    <definedName name="SITFIS96_" localSheetId="170">#REF!</definedName>
    <definedName name="SITFIS96_" localSheetId="171">#REF!</definedName>
    <definedName name="SITFIS96_" localSheetId="40">#REF!</definedName>
    <definedName name="SITFIS96_" localSheetId="41">#REF!</definedName>
    <definedName name="SITFIS96_">#REF!</definedName>
    <definedName name="SITFIS97_" localSheetId="170">#REF!</definedName>
    <definedName name="SITFIS97_" localSheetId="171">#REF!</definedName>
    <definedName name="SITFIS97_" localSheetId="40">#REF!</definedName>
    <definedName name="SITFIS97_" localSheetId="41">#REF!</definedName>
    <definedName name="SITFIS97_">#REF!</definedName>
    <definedName name="SITFIS98_" localSheetId="170">#REF!</definedName>
    <definedName name="SITFIS98_" localSheetId="171">#REF!</definedName>
    <definedName name="SITFIS98_" localSheetId="40">#REF!</definedName>
    <definedName name="SITFIS98_" localSheetId="41">#REF!</definedName>
    <definedName name="SITFIS98_">#REF!</definedName>
    <definedName name="SITFIS99_" localSheetId="170">#REF!</definedName>
    <definedName name="SITFIS99_" localSheetId="171">#REF!</definedName>
    <definedName name="SITFIS99_" localSheetId="40">#REF!</definedName>
    <definedName name="SITFIS99_" localSheetId="41">#REF!</definedName>
    <definedName name="SITFIS99_">#REF!</definedName>
    <definedName name="skghafdn" localSheetId="49" hidden="1">{"PAGOS DOLARES",#N/A,FALSE,"informes"}</definedName>
    <definedName name="skghafdn" localSheetId="50" hidden="1">{"PAGOS DOLARES",#N/A,FALSE,"informes"}</definedName>
    <definedName name="skghafdn" localSheetId="51" hidden="1">{"PAGOS DOLARES",#N/A,FALSE,"informes"}</definedName>
    <definedName name="skghafdn" localSheetId="52" hidden="1">{"PAGOS DOLARES",#N/A,FALSE,"informes"}</definedName>
    <definedName name="skghafdn" localSheetId="53" hidden="1">{"PAGOS DOLARES",#N/A,FALSE,"informes"}</definedName>
    <definedName name="skghafdn" localSheetId="54" hidden="1">{"PAGOS DOLARES",#N/A,FALSE,"informes"}</definedName>
    <definedName name="skghafdn" localSheetId="56" hidden="1">{"PAGOS DOLARES",#N/A,FALSE,"informes"}</definedName>
    <definedName name="skghafdn" localSheetId="72" hidden="1">{"PAGOS DOLARES",#N/A,FALSE,"informes"}</definedName>
    <definedName name="skghafdn" localSheetId="73" hidden="1">{"PAGOS DOLARES",#N/A,FALSE,"informes"}</definedName>
    <definedName name="skghafdn" localSheetId="74" hidden="1">{"PAGOS DOLARES",#N/A,FALSE,"informes"}</definedName>
    <definedName name="skghafdn" localSheetId="75" hidden="1">{"PAGOS DOLARES",#N/A,FALSE,"informes"}</definedName>
    <definedName name="skghafdn" localSheetId="76" hidden="1">{"PAGOS DOLARES",#N/A,FALSE,"informes"}</definedName>
    <definedName name="skghafdn" localSheetId="78" hidden="1">{"PAGOS DOLARES",#N/A,FALSE,"informes"}</definedName>
    <definedName name="skghafdn" localSheetId="31" hidden="1">{"PAGOS DOLARES",#N/A,FALSE,"informes"}</definedName>
    <definedName name="skghafdn" localSheetId="8" hidden="1">{"PAGOS DOLARES",#N/A,FALSE,"informes"}</definedName>
    <definedName name="skghafdn" localSheetId="25" hidden="1">{"PAGOS DOLARES",#N/A,FALSE,"informes"}</definedName>
    <definedName name="skghafdn" localSheetId="27" hidden="1">{"PAGOS DOLARES",#N/A,FALSE,"informes"}</definedName>
    <definedName name="skghafdn" localSheetId="29" hidden="1">{"PAGOS DOLARES",#N/A,FALSE,"informes"}</definedName>
    <definedName name="skghafdn" localSheetId="40" hidden="1">{"PAGOS DOLARES",#N/A,FALSE,"informes"}</definedName>
    <definedName name="skghafdn" localSheetId="82" hidden="1">{"PAGOS DOLARES",#N/A,FALSE,"informes"}</definedName>
    <definedName name="skghafdn" localSheetId="30" hidden="1">{"PAGOS DOLARES",#N/A,FALSE,"informes"}</definedName>
    <definedName name="skghafdn" localSheetId="32" hidden="1">{"PAGOS DOLARES",#N/A,FALSE,"informes"}</definedName>
    <definedName name="skghafdn" localSheetId="33" hidden="1">{"PAGOS DOLARES",#N/A,FALSE,"informes"}</definedName>
    <definedName name="skghafdn" localSheetId="26" hidden="1">{"PAGOS DOLARES",#N/A,FALSE,"informes"}</definedName>
    <definedName name="skghafdn" localSheetId="28" hidden="1">{"PAGOS DOLARES",#N/A,FALSE,"informes"}</definedName>
    <definedName name="skghafdn" localSheetId="41" hidden="1">{"PAGOS DOLARES",#N/A,FALSE,"informes"}</definedName>
    <definedName name="skghafdn" hidden="1">{"PAGOS DOLARES",#N/A,FALSE,"informes"}</definedName>
    <definedName name="SMG" localSheetId="41">#REF!</definedName>
    <definedName name="SMG">#REF!</definedName>
    <definedName name="SocFin" localSheetId="41">#REF!</definedName>
    <definedName name="SocFin">#REF!</definedName>
    <definedName name="SocNoFin" localSheetId="41">#REF!</definedName>
    <definedName name="SocNoFin">#REF!</definedName>
    <definedName name="SOL" localSheetId="31" hidden="1">{#N/A,#N/A,FALSE,"informes"}</definedName>
    <definedName name="SOL" localSheetId="8" hidden="1">{#N/A,#N/A,FALSE,"informes"}</definedName>
    <definedName name="SOL" localSheetId="25" hidden="1">{#N/A,#N/A,FALSE,"informes"}</definedName>
    <definedName name="SOL" localSheetId="27" hidden="1">{#N/A,#N/A,FALSE,"informes"}</definedName>
    <definedName name="SOL" localSheetId="29" hidden="1">{#N/A,#N/A,FALSE,"informes"}</definedName>
    <definedName name="SOL" localSheetId="40" hidden="1">{#N/A,#N/A,FALSE,"informes"}</definedName>
    <definedName name="SOL" localSheetId="82" hidden="1">{#N/A,#N/A,FALSE,"informes"}</definedName>
    <definedName name="SOL" localSheetId="30" hidden="1">{#N/A,#N/A,FALSE,"informes"}</definedName>
    <definedName name="SOL" localSheetId="32" hidden="1">{#N/A,#N/A,FALSE,"informes"}</definedName>
    <definedName name="SOL" localSheetId="33" hidden="1">{#N/A,#N/A,FALSE,"informes"}</definedName>
    <definedName name="SOL" localSheetId="26" hidden="1">{#N/A,#N/A,FALSE,"informes"}</definedName>
    <definedName name="SOL" localSheetId="28" hidden="1">{#N/A,#N/A,FALSE,"informes"}</definedName>
    <definedName name="SOL" localSheetId="41" hidden="1">{#N/A,#N/A,FALSE,"informes"}</definedName>
    <definedName name="SOL" hidden="1">{#N/A,#N/A,FALSE,"informes"}</definedName>
    <definedName name="solnac" localSheetId="168">#REF!</definedName>
    <definedName name="solnac" localSheetId="170">#REF!</definedName>
    <definedName name="solnac" localSheetId="171">#REF!</definedName>
    <definedName name="solnac" localSheetId="8">#REF!</definedName>
    <definedName name="solnac" localSheetId="40">#REF!</definedName>
    <definedName name="solnac" localSheetId="41">#REF!</definedName>
    <definedName name="solnac">#REF!</definedName>
    <definedName name="solprp" localSheetId="168">#REF!</definedName>
    <definedName name="solprp" localSheetId="170">#REF!</definedName>
    <definedName name="solprp" localSheetId="171">#REF!</definedName>
    <definedName name="solprp" localSheetId="40">#REF!</definedName>
    <definedName name="solprp" localSheetId="41">#REF!</definedName>
    <definedName name="solprp">#REF!</definedName>
    <definedName name="solver_lin" hidden="1">0</definedName>
    <definedName name="solver_num" hidden="1">0</definedName>
    <definedName name="solver_tmp" hidden="1">#NAME?</definedName>
    <definedName name="solver_typ" hidden="1">3</definedName>
    <definedName name="solver_val" hidden="1">47.37</definedName>
    <definedName name="SORTEADO" localSheetId="49">#REF!</definedName>
    <definedName name="SORTEADO" localSheetId="51">#REF!</definedName>
    <definedName name="SORTEADO" localSheetId="52">#REF!</definedName>
    <definedName name="SORTEADO" localSheetId="53">#REF!</definedName>
    <definedName name="SORTEADO" localSheetId="54">#REF!</definedName>
    <definedName name="SORTEADO" localSheetId="56">#REF!</definedName>
    <definedName name="SORTEADO" localSheetId="73">#REF!</definedName>
    <definedName name="SORTEADO" localSheetId="74">#REF!</definedName>
    <definedName name="SORTEADO" localSheetId="75">#REF!</definedName>
    <definedName name="SORTEADO" localSheetId="76">#REF!</definedName>
    <definedName name="SORTEADO" localSheetId="78">#REF!</definedName>
    <definedName name="SORTEADO" localSheetId="168">#REF!</definedName>
    <definedName name="SORTEADO" localSheetId="170">#REF!</definedName>
    <definedName name="SORTEADO" localSheetId="171">#REF!</definedName>
    <definedName name="SORTEADO" localSheetId="31">#REF!</definedName>
    <definedName name="SORTEADO" localSheetId="8">#REF!</definedName>
    <definedName name="SORTEADO" localSheetId="25">#REF!</definedName>
    <definedName name="SORTEADO" localSheetId="27">#REF!</definedName>
    <definedName name="SORTEADO" localSheetId="29">#REF!</definedName>
    <definedName name="SORTEADO" localSheetId="40">#REF!</definedName>
    <definedName name="SORTEADO" localSheetId="30">#REF!</definedName>
    <definedName name="SORTEADO" localSheetId="32">#REF!</definedName>
    <definedName name="SORTEADO" localSheetId="33">#REF!</definedName>
    <definedName name="SORTEADO" localSheetId="26">#REF!</definedName>
    <definedName name="SORTEADO" localSheetId="28">#REF!</definedName>
    <definedName name="SORTEADO" localSheetId="41">#REF!</definedName>
    <definedName name="SORTEADO">#REF!</definedName>
    <definedName name="SpreadsheetBuilder_1" localSheetId="31" hidden="1">#REF!</definedName>
    <definedName name="SpreadsheetBuilder_1" localSheetId="25" hidden="1">#REF!</definedName>
    <definedName name="SpreadsheetBuilder_1" localSheetId="27" hidden="1">#REF!</definedName>
    <definedName name="SpreadsheetBuilder_1" localSheetId="29" hidden="1">#REF!</definedName>
    <definedName name="SpreadsheetBuilder_1" localSheetId="30" hidden="1">#REF!</definedName>
    <definedName name="SpreadsheetBuilder_1" localSheetId="32" hidden="1">#REF!</definedName>
    <definedName name="SpreadsheetBuilder_1" localSheetId="33" hidden="1">#REF!</definedName>
    <definedName name="SpreadsheetBuilder_1" localSheetId="26" hidden="1">#REF!</definedName>
    <definedName name="SpreadsheetBuilder_1" localSheetId="28" hidden="1">#REF!</definedName>
    <definedName name="SpreadsheetBuilder_1" hidden="1">#REF!</definedName>
    <definedName name="SpreadsheetBuilder_2" localSheetId="31" hidden="1">#REF!</definedName>
    <definedName name="SpreadsheetBuilder_2" localSheetId="25" hidden="1">#REF!</definedName>
    <definedName name="SpreadsheetBuilder_2" localSheetId="27" hidden="1">#REF!</definedName>
    <definedName name="SpreadsheetBuilder_2" localSheetId="29" hidden="1">#REF!</definedName>
    <definedName name="SpreadsheetBuilder_2" localSheetId="30" hidden="1">#REF!</definedName>
    <definedName name="SpreadsheetBuilder_2" localSheetId="32" hidden="1">#REF!</definedName>
    <definedName name="SpreadsheetBuilder_2" localSheetId="33" hidden="1">#REF!</definedName>
    <definedName name="SpreadsheetBuilder_2" localSheetId="26" hidden="1">#REF!</definedName>
    <definedName name="SpreadsheetBuilder_2" localSheetId="28" hidden="1">#REF!</definedName>
    <definedName name="SpreadsheetBuilder_2" hidden="1">#REF!</definedName>
    <definedName name="SpreadsheetBuilder_4" localSheetId="31" hidden="1">#REF!</definedName>
    <definedName name="SpreadsheetBuilder_4" localSheetId="25" hidden="1">#REF!</definedName>
    <definedName name="SpreadsheetBuilder_4" localSheetId="27" hidden="1">#REF!</definedName>
    <definedName name="SpreadsheetBuilder_4" localSheetId="29" hidden="1">#REF!</definedName>
    <definedName name="SpreadsheetBuilder_4" localSheetId="30" hidden="1">#REF!</definedName>
    <definedName name="SpreadsheetBuilder_4" localSheetId="32" hidden="1">#REF!</definedName>
    <definedName name="SpreadsheetBuilder_4" localSheetId="33" hidden="1">#REF!</definedName>
    <definedName name="SpreadsheetBuilder_4" localSheetId="26" hidden="1">#REF!</definedName>
    <definedName name="SpreadsheetBuilder_4" localSheetId="28" hidden="1">#REF!</definedName>
    <definedName name="SpreadsheetBuilder_4" hidden="1">#REF!</definedName>
    <definedName name="SR_CA_deficit" localSheetId="40">#REF!</definedName>
    <definedName name="SR_CA_deficit" localSheetId="41">#REF!</definedName>
    <definedName name="SR_CA_deficit">#REF!</definedName>
    <definedName name="SR_CPS_deficit" localSheetId="40">#REF!</definedName>
    <definedName name="SR_CPS_deficit" localSheetId="41">#REF!</definedName>
    <definedName name="SR_CPS_deficit">#REF!</definedName>
    <definedName name="SS" localSheetId="49" hidden="1">{"PAGOS DOLARES",#N/A,FALSE,"informes"}</definedName>
    <definedName name="SS" localSheetId="50" hidden="1">{"PAGOS DOLARES",#N/A,FALSE,"informes"}</definedName>
    <definedName name="SS" localSheetId="51" hidden="1">{"PAGOS DOLARES",#N/A,FALSE,"informes"}</definedName>
    <definedName name="SS" localSheetId="52" hidden="1">{"PAGOS DOLARES",#N/A,FALSE,"informes"}</definedName>
    <definedName name="SS" localSheetId="53" hidden="1">{"PAGOS DOLARES",#N/A,FALSE,"informes"}</definedName>
    <definedName name="SS" localSheetId="54" hidden="1">{"PAGOS DOLARES",#N/A,FALSE,"informes"}</definedName>
    <definedName name="SS" localSheetId="56" hidden="1">{"PAGOS DOLARES",#N/A,FALSE,"informes"}</definedName>
    <definedName name="SS" localSheetId="72" hidden="1">{"PAGOS DOLARES",#N/A,FALSE,"informes"}</definedName>
    <definedName name="SS" localSheetId="73" hidden="1">{"PAGOS DOLARES",#N/A,FALSE,"informes"}</definedName>
    <definedName name="SS" localSheetId="74" hidden="1">{"PAGOS DOLARES",#N/A,FALSE,"informes"}</definedName>
    <definedName name="SS" localSheetId="75" hidden="1">{"PAGOS DOLARES",#N/A,FALSE,"informes"}</definedName>
    <definedName name="SS" localSheetId="76" hidden="1">{"PAGOS DOLARES",#N/A,FALSE,"informes"}</definedName>
    <definedName name="SS" localSheetId="78" hidden="1">{"PAGOS DOLARES",#N/A,FALSE,"informes"}</definedName>
    <definedName name="SS" localSheetId="31" hidden="1">{"trimestre",#N/A,FALSE,"TRIMESTRE";"empresa",#N/A,FALSE,"xEMPRESA";"eaab",#N/A,FALSE,"EAAB";"epma",#N/A,FALSE,"EPMA";"emca",#N/A,FALSE,"EMCA"}</definedName>
    <definedName name="SS" localSheetId="8" hidden="1">{"trimestre",#N/A,FALSE,"TRIMESTRE";"empresa",#N/A,FALSE,"xEMPRESA";"eaab",#N/A,FALSE,"EAAB";"epma",#N/A,FALSE,"EPMA";"emca",#N/A,FALSE,"EMCA"}</definedName>
    <definedName name="SS" localSheetId="25" hidden="1">{"trimestre",#N/A,FALSE,"TRIMESTRE";"empresa",#N/A,FALSE,"xEMPRESA";"eaab",#N/A,FALSE,"EAAB";"epma",#N/A,FALSE,"EPMA";"emca",#N/A,FALSE,"EMCA"}</definedName>
    <definedName name="SS" localSheetId="27" hidden="1">{"trimestre",#N/A,FALSE,"TRIMESTRE";"empresa",#N/A,FALSE,"xEMPRESA";"eaab",#N/A,FALSE,"EAAB";"epma",#N/A,FALSE,"EPMA";"emca",#N/A,FALSE,"EMCA"}</definedName>
    <definedName name="SS" localSheetId="29" hidden="1">{"trimestre",#N/A,FALSE,"TRIMESTRE";"empresa",#N/A,FALSE,"xEMPRESA";"eaab",#N/A,FALSE,"EAAB";"epma",#N/A,FALSE,"EPMA";"emca",#N/A,FALSE,"EMCA"}</definedName>
    <definedName name="SS" localSheetId="40" hidden="1">{"trimestre",#N/A,FALSE,"TRIMESTRE";"empresa",#N/A,FALSE,"xEMPRESA";"eaab",#N/A,FALSE,"EAAB";"epma",#N/A,FALSE,"EPMA";"emca",#N/A,FALSE,"EMCA"}</definedName>
    <definedName name="SS" localSheetId="82" hidden="1">{"trimestre",#N/A,FALSE,"TRIMESTRE";"empresa",#N/A,FALSE,"xEMPRESA";"eaab",#N/A,FALSE,"EAAB";"epma",#N/A,FALSE,"EPMA";"emca",#N/A,FALSE,"EMCA"}</definedName>
    <definedName name="SS" localSheetId="30" hidden="1">{"trimestre",#N/A,FALSE,"TRIMESTRE";"empresa",#N/A,FALSE,"xEMPRESA";"eaab",#N/A,FALSE,"EAAB";"epma",#N/A,FALSE,"EPMA";"emca",#N/A,FALSE,"EMCA"}</definedName>
    <definedName name="SS" localSheetId="32" hidden="1">{"trimestre",#N/A,FALSE,"TRIMESTRE";"empresa",#N/A,FALSE,"xEMPRESA";"eaab",#N/A,FALSE,"EAAB";"epma",#N/A,FALSE,"EPMA";"emca",#N/A,FALSE,"EMCA"}</definedName>
    <definedName name="SS" localSheetId="33" hidden="1">{"trimestre",#N/A,FALSE,"TRIMESTRE";"empresa",#N/A,FALSE,"xEMPRESA";"eaab",#N/A,FALSE,"EAAB";"epma",#N/A,FALSE,"EPMA";"emca",#N/A,FALSE,"EMCA"}</definedName>
    <definedName name="SS" localSheetId="26" hidden="1">{"trimestre",#N/A,FALSE,"TRIMESTRE";"empresa",#N/A,FALSE,"xEMPRESA";"eaab",#N/A,FALSE,"EAAB";"epma",#N/A,FALSE,"EPMA";"emca",#N/A,FALSE,"EMCA"}</definedName>
    <definedName name="SS" localSheetId="28" hidden="1">{"trimestre",#N/A,FALSE,"TRIMESTRE";"empresa",#N/A,FALSE,"xEMPRESA";"eaab",#N/A,FALSE,"EAAB";"epma",#N/A,FALSE,"EPMA";"emca",#N/A,FALSE,"EMCA"}</definedName>
    <definedName name="SS" localSheetId="41" hidden="1">{"trimestre",#N/A,FALSE,"TRIMESTRE";"empresa",#N/A,FALSE,"xEMPRESA";"eaab",#N/A,FALSE,"EAAB";"epma",#N/A,FALSE,"EPMA";"emca",#N/A,FALSE,"EMCA"}</definedName>
    <definedName name="SS" hidden="1">{"trimestre",#N/A,FALSE,"TRIMESTRE";"empresa",#N/A,FALSE,"xEMPRESA";"eaab",#N/A,FALSE,"EAAB";"epma",#N/A,FALSE,"EPMA";"emca",#N/A,FALSE,"EMCA"}</definedName>
    <definedName name="SSDS" localSheetId="31" hidden="1">{#N/A,#N/A,FALSE,"informes"}</definedName>
    <definedName name="SSDS" localSheetId="8" hidden="1">{#N/A,#N/A,FALSE,"informes"}</definedName>
    <definedName name="SSDS" localSheetId="25" hidden="1">{#N/A,#N/A,FALSE,"informes"}</definedName>
    <definedName name="SSDS" localSheetId="27" hidden="1">{#N/A,#N/A,FALSE,"informes"}</definedName>
    <definedName name="SSDS" localSheetId="29" hidden="1">{#N/A,#N/A,FALSE,"informes"}</definedName>
    <definedName name="SSDS" localSheetId="40" hidden="1">{#N/A,#N/A,FALSE,"informes"}</definedName>
    <definedName name="SSDS" localSheetId="82" hidden="1">{#N/A,#N/A,FALSE,"informes"}</definedName>
    <definedName name="SSDS" localSheetId="30" hidden="1">{#N/A,#N/A,FALSE,"informes"}</definedName>
    <definedName name="SSDS" localSheetId="32" hidden="1">{#N/A,#N/A,FALSE,"informes"}</definedName>
    <definedName name="SSDS" localSheetId="33" hidden="1">{#N/A,#N/A,FALSE,"informes"}</definedName>
    <definedName name="SSDS" localSheetId="26" hidden="1">{#N/A,#N/A,FALSE,"informes"}</definedName>
    <definedName name="SSDS" localSheetId="28" hidden="1">{#N/A,#N/A,FALSE,"informes"}</definedName>
    <definedName name="SSDS" localSheetId="41" hidden="1">{#N/A,#N/A,FALSE,"informes"}</definedName>
    <definedName name="SSDS" hidden="1">{#N/A,#N/A,FALSE,"informes"}</definedName>
    <definedName name="SSF" localSheetId="40">#REF!</definedName>
    <definedName name="SSF" localSheetId="41">#REF!</definedName>
    <definedName name="SSF">#REF!</definedName>
    <definedName name="SSperc" localSheetId="40">#REF!</definedName>
    <definedName name="SSperc" localSheetId="41">#REF!</definedName>
    <definedName name="SSperc">#REF!</definedName>
    <definedName name="sss" localSheetId="40">#REF!</definedName>
    <definedName name="sss">#N/A</definedName>
    <definedName name="ssss" localSheetId="41">#REF!</definedName>
    <definedName name="ssss">#REF!</definedName>
    <definedName name="SSSSS" localSheetId="31" hidden="1">{#N/A,#N/A,FALSE,"informes"}</definedName>
    <definedName name="SSSSS" localSheetId="8" hidden="1">{#N/A,#N/A,FALSE,"informes"}</definedName>
    <definedName name="SSSSS" localSheetId="25" hidden="1">{#N/A,#N/A,FALSE,"informes"}</definedName>
    <definedName name="SSSSS" localSheetId="27" hidden="1">{#N/A,#N/A,FALSE,"informes"}</definedName>
    <definedName name="SSSSS" localSheetId="29" hidden="1">{#N/A,#N/A,FALSE,"informes"}</definedName>
    <definedName name="SSSSS" localSheetId="40" hidden="1">{#N/A,#N/A,FALSE,"informes"}</definedName>
    <definedName name="SSSSS" localSheetId="82" hidden="1">{#N/A,#N/A,FALSE,"informes"}</definedName>
    <definedName name="SSSSS" localSheetId="30" hidden="1">{#N/A,#N/A,FALSE,"informes"}</definedName>
    <definedName name="SSSSS" localSheetId="32" hidden="1">{#N/A,#N/A,FALSE,"informes"}</definedName>
    <definedName name="SSSSS" localSheetId="33" hidden="1">{#N/A,#N/A,FALSE,"informes"}</definedName>
    <definedName name="SSSSS" localSheetId="26" hidden="1">{#N/A,#N/A,FALSE,"informes"}</definedName>
    <definedName name="SSSSS" localSheetId="28" hidden="1">{#N/A,#N/A,FALSE,"informes"}</definedName>
    <definedName name="SSSSS" localSheetId="41" hidden="1">{#N/A,#N/A,FALSE,"informes"}</definedName>
    <definedName name="SSSSS" hidden="1">{#N/A,#N/A,FALSE,"informes"}</definedName>
    <definedName name="StartYear" localSheetId="41">#REF!</definedName>
    <definedName name="StartYear">#REF!</definedName>
    <definedName name="Subc_Subp" localSheetId="41">#REF!</definedName>
    <definedName name="Subc_Subp">#REF!</definedName>
    <definedName name="SUBDIRECCIÓN" localSheetId="41">#REF!</definedName>
    <definedName name="SUBDIRECCIÓN">#REF!</definedName>
    <definedName name="SUBDIRECCIONES" localSheetId="41">#REF!</definedName>
    <definedName name="SUBDIRECCIONES">#REF!</definedName>
    <definedName name="SUBDIRECTOR" localSheetId="49">#REF!</definedName>
    <definedName name="SUBDIRECTOR" localSheetId="168">#REF!</definedName>
    <definedName name="SUBDIRECTOR" localSheetId="171">#REF!</definedName>
    <definedName name="SUBDIRECTOR" localSheetId="40">#REF!</definedName>
    <definedName name="SUBDIRECTOR" localSheetId="41">#REF!</definedName>
    <definedName name="SUBDIRECTOR">#REF!</definedName>
    <definedName name="SubOrd" localSheetId="41">#REF!</definedName>
    <definedName name="SubOrd">#REF!</definedName>
    <definedName name="subprograma" localSheetId="41">#REF!</definedName>
    <definedName name="subprograma">#REF!</definedName>
    <definedName name="Subprogramas" localSheetId="41">#REF!</definedName>
    <definedName name="Subprogramas">#REF!</definedName>
    <definedName name="subtrn" localSheetId="168">#REF!</definedName>
    <definedName name="subtrn" localSheetId="171">#REF!</definedName>
    <definedName name="subtrn" localSheetId="40">#REF!</definedName>
    <definedName name="subtrn" localSheetId="82">#REF!</definedName>
    <definedName name="subtrn" localSheetId="41">#REF!</definedName>
    <definedName name="subtrn">#REF!</definedName>
    <definedName name="SUMAS" localSheetId="49">#REF!</definedName>
    <definedName name="SUMAS" localSheetId="40">#REF!</definedName>
    <definedName name="SUMAS" localSheetId="41">#REF!</definedName>
    <definedName name="SUMAS">#REF!</definedName>
    <definedName name="SUPUES" localSheetId="31">#REF!</definedName>
    <definedName name="SUPUES" localSheetId="25">#REF!</definedName>
    <definedName name="SUPUES" localSheetId="27">#REF!</definedName>
    <definedName name="SUPUES" localSheetId="29">#REF!</definedName>
    <definedName name="SUPUES" localSheetId="40">#REF!</definedName>
    <definedName name="SUPUES" localSheetId="82">#REF!</definedName>
    <definedName name="SUPUES" localSheetId="30">#REF!</definedName>
    <definedName name="SUPUES" localSheetId="32">#REF!</definedName>
    <definedName name="SUPUES" localSheetId="33">#REF!</definedName>
    <definedName name="SUPUES" localSheetId="26">#REF!</definedName>
    <definedName name="SUPUES" localSheetId="28">#REF!</definedName>
    <definedName name="SUPUES" localSheetId="41">#REF!</definedName>
    <definedName name="SUPUES">#REF!</definedName>
    <definedName name="TA1._Analytical_CPSdeficit" localSheetId="40">#REF!</definedName>
    <definedName name="TA1._Analytical_CPSdeficit" localSheetId="41">#REF!</definedName>
    <definedName name="TA1._Analytical_CPSdeficit">#REF!</definedName>
    <definedName name="TA2._Analytical_CPSdeficit" localSheetId="40">#REF!</definedName>
    <definedName name="TA2._Analytical_CPSdeficit" localSheetId="41">#REF!</definedName>
    <definedName name="TA2._Analytical_CPSdeficit">#REF!</definedName>
    <definedName name="Tabla_3" localSheetId="41">#REF!</definedName>
    <definedName name="Tabla_3">#REF!</definedName>
    <definedName name="TABLA1" localSheetId="31">#REF!</definedName>
    <definedName name="TABLA1" localSheetId="25">#REF!</definedName>
    <definedName name="TABLA1" localSheetId="27">#REF!</definedName>
    <definedName name="TABLA1" localSheetId="29">#REF!</definedName>
    <definedName name="TABLA1" localSheetId="40">#REF!</definedName>
    <definedName name="TABLA1" localSheetId="30">#REF!</definedName>
    <definedName name="TABLA1" localSheetId="32">#REF!</definedName>
    <definedName name="TABLA1" localSheetId="33">#REF!</definedName>
    <definedName name="TABLA1" localSheetId="26">#REF!</definedName>
    <definedName name="TABLA1" localSheetId="28">#REF!</definedName>
    <definedName name="TABLA1" localSheetId="41">#REF!</definedName>
    <definedName name="TABLA1">#REF!</definedName>
    <definedName name="TABLA2" localSheetId="40">#REF!</definedName>
    <definedName name="TABLA2" localSheetId="41">#REF!</definedName>
    <definedName name="TABLA2">#REF!</definedName>
    <definedName name="Table_2._Country_X___Public_Sector_Financing_1" localSheetId="82">#REF!</definedName>
    <definedName name="Table_2._Country_X___Public_Sector_Financing_1" localSheetId="41">#REF!</definedName>
    <definedName name="Table_2._Country_X___Public_Sector_Financing_1">#REF!</definedName>
    <definedName name="TABRIL" localSheetId="49">#REF!</definedName>
    <definedName name="TABRIL" localSheetId="40">#REF!</definedName>
    <definedName name="TABRIL" localSheetId="41">#REF!</definedName>
    <definedName name="TABRIL">#REF!</definedName>
    <definedName name="TAGOSTO" localSheetId="49">#REF!</definedName>
    <definedName name="TAGOSTO" localSheetId="40">#REF!</definedName>
    <definedName name="TAGOSTO" localSheetId="41">#REF!</definedName>
    <definedName name="TAGOSTO">#REF!</definedName>
    <definedName name="tasa" localSheetId="40">#REF!</definedName>
    <definedName name="tasa" localSheetId="41">#REF!</definedName>
    <definedName name="tasa">#REF!</definedName>
    <definedName name="Tasa_externa_Corte_a" localSheetId="41">OFFSET(#REF!,0,0,COUNT(#REF!))</definedName>
    <definedName name="Tasa_externa_Corte_a">OFFSET(#REF!,0,0,COUNT(#REF!))</definedName>
    <definedName name="Tasa_externa_Serie_1">OFFSET(#REF!,0,0,COUNT(#REF!))</definedName>
    <definedName name="Tasa_externa_Serie_2">OFFSET(#REF!,0,0,COUNT(#REF!))</definedName>
    <definedName name="Tasa_externaColumna_título_etiqueta" localSheetId="8">#REF!</definedName>
    <definedName name="Tasa_externaColumna_título_etiqueta">#REF!</definedName>
    <definedName name="Tasa_externaColumna_título_etiqueta_2" localSheetId="8">#REF!</definedName>
    <definedName name="Tasa_externaColumna_título_etiqueta_2">#REF!</definedName>
    <definedName name="Tasa_externaSección_subtítulo_etiqueta" localSheetId="8">#REF!</definedName>
    <definedName name="Tasa_externaSección_subtítulo_etiqueta">#REF!</definedName>
    <definedName name="Tasa_externaSección_título_etiqueta">#REF!</definedName>
    <definedName name="Tasa_interna_Corte_a" localSheetId="8">OFFSET(#REF!,0,0,COUNT(#REF!))</definedName>
    <definedName name="Tasa_interna_Corte_a">OFFSET(#REF!,0,0,COUNT(#REF!))</definedName>
    <definedName name="Tasa_interna_Serie_1">OFFSET(#REF!,0,0,COUNT(#REF!))</definedName>
    <definedName name="Tasa_interna_Serie_2">OFFSET(#REF!,0,0,COUNT(#REF!))</definedName>
    <definedName name="Tasa_interna_Serie_3">OFFSET(#REF!,0,0,COUNT(#REF!))</definedName>
    <definedName name="Tasa_interna_Serie_4">OFFSET(#REF!,0,0,COUNT(#REF!))</definedName>
    <definedName name="Tasa_interna_Serie_5">OFFSET(#REF!,0,0,COUNT(#REF!))</definedName>
    <definedName name="Tasa_interna_Serie_6">OFFSET(#REF!,0,0,COUNT(#REF!))</definedName>
    <definedName name="Tasa_interna_serie_7">OFFSET(#REF!,0,0,COUNT(#REF!))</definedName>
    <definedName name="Tasa_internaColumna_título_etiqueta" localSheetId="8">#REF!</definedName>
    <definedName name="Tasa_internaColumna_título_etiqueta">#REF!</definedName>
    <definedName name="Tasa_internaColumna_título_etiqueta_2" localSheetId="8">#REF!</definedName>
    <definedName name="Tasa_internaColumna_título_etiqueta_2">#REF!</definedName>
    <definedName name="Tasa_internaColumna_título_etiqueta_3" localSheetId="8">#REF!</definedName>
    <definedName name="Tasa_internaColumna_título_etiqueta_3">#REF!</definedName>
    <definedName name="Tasa_internaColumna_título_etiqueta_4">#REF!</definedName>
    <definedName name="Tasa_internaColumna_título_etiqueta_5">#REF!</definedName>
    <definedName name="Tasa_internaColumna_título_etiqueta_6">#REF!</definedName>
    <definedName name="Tasa_internaColumna_título_etiqueta_7">#REF!</definedName>
    <definedName name="Tasa_internaColumna_título_etiqueta_8">#REF!</definedName>
    <definedName name="Tasa_internaSección_subtítulo_etiqueta">#REF!</definedName>
    <definedName name="Tasa_internaSección_título_etiqueta">#REF!</definedName>
    <definedName name="Tasa_total_Corte_a" localSheetId="8">OFFSET(#REF!,0,0,COUNT(#REF!))</definedName>
    <definedName name="Tasa_total_Corte_a">OFFSET(#REF!,0,0,COUNT(#REF!))</definedName>
    <definedName name="Tasa_total_Serie_1">OFFSET(#REF!,0,0,COUNT(#REF!))</definedName>
    <definedName name="Tasa_total_Serie_2">OFFSET(#REF!,0,0,COUNT(#REF!))</definedName>
    <definedName name="Tasa_totalColumna_título_etiqueta" localSheetId="8">#REF!</definedName>
    <definedName name="Tasa_totalColumna_título_etiqueta">#REF!</definedName>
    <definedName name="Tasa_totalColumna_título_etiqueta_2" localSheetId="8">#REF!</definedName>
    <definedName name="Tasa_totalColumna_título_etiqueta_2">#REF!</definedName>
    <definedName name="Tasa_totalSección_subtítulo_etiqueta" localSheetId="8">#REF!</definedName>
    <definedName name="Tasa_totalSección_subtítulo_etiqueta">#REF!</definedName>
    <definedName name="Tasa_totalSección_título_etiqueta">#REF!</definedName>
    <definedName name="tasa01" localSheetId="31">#REF!</definedName>
    <definedName name="tasa01" localSheetId="25">#REF!</definedName>
    <definedName name="tasa01" localSheetId="27">#REF!</definedName>
    <definedName name="tasa01" localSheetId="29">#REF!</definedName>
    <definedName name="tasa01" localSheetId="40">#REF!</definedName>
    <definedName name="tasa01" localSheetId="30">#REF!</definedName>
    <definedName name="tasa01" localSheetId="32">#REF!</definedName>
    <definedName name="tasa01" localSheetId="33">#REF!</definedName>
    <definedName name="tasa01" localSheetId="26">#REF!</definedName>
    <definedName name="tasa01" localSheetId="28">#REF!</definedName>
    <definedName name="tasa01" localSheetId="41">#REF!</definedName>
    <definedName name="tasa01">#REF!</definedName>
    <definedName name="tasaenero" localSheetId="31">#REF!</definedName>
    <definedName name="tasaenero" localSheetId="25">#REF!</definedName>
    <definedName name="tasaenero" localSheetId="27">#REF!</definedName>
    <definedName name="tasaenero" localSheetId="29">#REF!</definedName>
    <definedName name="tasaenero" localSheetId="40">#REF!</definedName>
    <definedName name="tasaenero" localSheetId="30">#REF!</definedName>
    <definedName name="tasaenero" localSheetId="32">#REF!</definedName>
    <definedName name="tasaenero" localSheetId="33">#REF!</definedName>
    <definedName name="tasaenero" localSheetId="26">#REF!</definedName>
    <definedName name="tasaenero" localSheetId="28">#REF!</definedName>
    <definedName name="tasaenero" localSheetId="41">#REF!</definedName>
    <definedName name="tasaenero">#REF!</definedName>
    <definedName name="TASAS_DE_CAMBIO" localSheetId="31">#REF!</definedName>
    <definedName name="TASAS_DE_CAMBIO" localSheetId="25">#REF!</definedName>
    <definedName name="TASAS_DE_CAMBIO" localSheetId="27">#REF!</definedName>
    <definedName name="TASAS_DE_CAMBIO" localSheetId="29">#REF!</definedName>
    <definedName name="TASAS_DE_CAMBIO" localSheetId="40">#REF!</definedName>
    <definedName name="TASAS_DE_CAMBIO" localSheetId="30">#REF!</definedName>
    <definedName name="TASAS_DE_CAMBIO" localSheetId="32">#REF!</definedName>
    <definedName name="TASAS_DE_CAMBIO" localSheetId="33">#REF!</definedName>
    <definedName name="TASAS_DE_CAMBIO" localSheetId="26">#REF!</definedName>
    <definedName name="TASAS_DE_CAMBIO" localSheetId="28">#REF!</definedName>
    <definedName name="TASAS_DE_CAMBIO" localSheetId="41">#REF!</definedName>
    <definedName name="TASAS_DE_CAMBIO">#REF!</definedName>
    <definedName name="TasasProyeccion">#REF!</definedName>
    <definedName name="TaxRate" localSheetId="41">#REF!</definedName>
    <definedName name="TaxRate">#REF!</definedName>
    <definedName name="TC">#REF!</definedName>
    <definedName name="TCC" localSheetId="41">#REF!</definedName>
    <definedName name="TCC">#REF!</definedName>
    <definedName name="TCI" localSheetId="49">#REF!</definedName>
    <definedName name="TCI" localSheetId="40">#REF!</definedName>
    <definedName name="TCI" localSheetId="41">#REF!</definedName>
    <definedName name="TCI">#REF!</definedName>
    <definedName name="TCII" localSheetId="49">#REF!</definedName>
    <definedName name="TCII" localSheetId="40">#REF!</definedName>
    <definedName name="TCII" localSheetId="41">#REF!</definedName>
    <definedName name="TCII">#REF!</definedName>
    <definedName name="TCIII" localSheetId="49">#REF!</definedName>
    <definedName name="TCIII" localSheetId="40">#REF!</definedName>
    <definedName name="TCIII" localSheetId="41">#REF!</definedName>
    <definedName name="TCIII">#REF!</definedName>
    <definedName name="TCIV" localSheetId="49">#REF!</definedName>
    <definedName name="TCIV" localSheetId="40">#REF!</definedName>
    <definedName name="TCIV" localSheetId="41">#REF!</definedName>
    <definedName name="TCIV">#REF!</definedName>
    <definedName name="TCP00_" localSheetId="49">#REF!</definedName>
    <definedName name="TCP00_" localSheetId="51">#REF!</definedName>
    <definedName name="TCP00_" localSheetId="52">#REF!</definedName>
    <definedName name="TCP00_" localSheetId="53">#REF!</definedName>
    <definedName name="TCP00_" localSheetId="54">#REF!</definedName>
    <definedName name="TCP00_" localSheetId="56">#REF!</definedName>
    <definedName name="TCP00_" localSheetId="73">#REF!</definedName>
    <definedName name="TCP00_" localSheetId="74">#REF!</definedName>
    <definedName name="TCP00_" localSheetId="75">#REF!</definedName>
    <definedName name="TCP00_" localSheetId="76">#REF!</definedName>
    <definedName name="TCP00_" localSheetId="78">#REF!</definedName>
    <definedName name="TCP00_" localSheetId="168">#REF!</definedName>
    <definedName name="TCP00_" localSheetId="171">#REF!</definedName>
    <definedName name="TCP00_" localSheetId="40">#REF!</definedName>
    <definedName name="TCP00_" localSheetId="41">#REF!</definedName>
    <definedName name="TCP00_">#REF!</definedName>
    <definedName name="TCP93_" localSheetId="49">#REF!</definedName>
    <definedName name="TCP93_" localSheetId="51">#REF!</definedName>
    <definedName name="TCP93_" localSheetId="52">#REF!</definedName>
    <definedName name="TCP93_" localSheetId="53">#REF!</definedName>
    <definedName name="TCP93_" localSheetId="54">#REF!</definedName>
    <definedName name="TCP93_" localSheetId="56">#REF!</definedName>
    <definedName name="TCP93_" localSheetId="73">#REF!</definedName>
    <definedName name="TCP93_" localSheetId="74">#REF!</definedName>
    <definedName name="TCP93_" localSheetId="75">#REF!</definedName>
    <definedName name="TCP93_" localSheetId="76">#REF!</definedName>
    <definedName name="TCP93_" localSheetId="78">#REF!</definedName>
    <definedName name="TCP93_" localSheetId="168">#REF!</definedName>
    <definedName name="TCP93_" localSheetId="171">#REF!</definedName>
    <definedName name="TCP93_" localSheetId="40">#REF!</definedName>
    <definedName name="TCP93_" localSheetId="41">#REF!</definedName>
    <definedName name="TCP93_">#REF!</definedName>
    <definedName name="TCP94_" localSheetId="49">#REF!</definedName>
    <definedName name="TCP94_" localSheetId="51">#REF!</definedName>
    <definedName name="TCP94_" localSheetId="52">#REF!</definedName>
    <definedName name="TCP94_" localSheetId="53">#REF!</definedName>
    <definedName name="TCP94_" localSheetId="54">#REF!</definedName>
    <definedName name="TCP94_" localSheetId="56">#REF!</definedName>
    <definedName name="TCP94_" localSheetId="73">#REF!</definedName>
    <definedName name="TCP94_" localSheetId="74">#REF!</definedName>
    <definedName name="TCP94_" localSheetId="75">#REF!</definedName>
    <definedName name="TCP94_" localSheetId="76">#REF!</definedName>
    <definedName name="TCP94_" localSheetId="78">#REF!</definedName>
    <definedName name="TCP94_" localSheetId="168">#REF!</definedName>
    <definedName name="TCP94_" localSheetId="171">#REF!</definedName>
    <definedName name="TCP94_" localSheetId="40">#REF!</definedName>
    <definedName name="TCP94_" localSheetId="41">#REF!</definedName>
    <definedName name="TCP94_">#REF!</definedName>
    <definedName name="TCP95_" localSheetId="51">#REF!</definedName>
    <definedName name="TCP95_" localSheetId="52">#REF!</definedName>
    <definedName name="TCP95_" localSheetId="53">#REF!</definedName>
    <definedName name="TCP95_" localSheetId="54">#REF!</definedName>
    <definedName name="TCP95_" localSheetId="56">#REF!</definedName>
    <definedName name="TCP95_" localSheetId="73">#REF!</definedName>
    <definedName name="TCP95_" localSheetId="74">#REF!</definedName>
    <definedName name="TCP95_" localSheetId="75">#REF!</definedName>
    <definedName name="TCP95_" localSheetId="76">#REF!</definedName>
    <definedName name="TCP95_" localSheetId="78">#REF!</definedName>
    <definedName name="TCP95_" localSheetId="168">#REF!</definedName>
    <definedName name="TCP95_" localSheetId="171">#REF!</definedName>
    <definedName name="TCP95_" localSheetId="40">#REF!</definedName>
    <definedName name="TCP95_" localSheetId="41">#REF!</definedName>
    <definedName name="TCP95_">#REF!</definedName>
    <definedName name="TCP96_" localSheetId="51">#REF!</definedName>
    <definedName name="TCP96_" localSheetId="52">#REF!</definedName>
    <definedName name="TCP96_" localSheetId="53">#REF!</definedName>
    <definedName name="TCP96_" localSheetId="54">#REF!</definedName>
    <definedName name="TCP96_" localSheetId="56">#REF!</definedName>
    <definedName name="TCP96_" localSheetId="73">#REF!</definedName>
    <definedName name="TCP96_" localSheetId="74">#REF!</definedName>
    <definedName name="TCP96_" localSheetId="75">#REF!</definedName>
    <definedName name="TCP96_" localSheetId="76">#REF!</definedName>
    <definedName name="TCP96_" localSheetId="78">#REF!</definedName>
    <definedName name="TCP96_" localSheetId="168">#REF!</definedName>
    <definedName name="TCP96_" localSheetId="171">#REF!</definedName>
    <definedName name="TCP96_" localSheetId="40">#REF!</definedName>
    <definedName name="TCP96_" localSheetId="41">#REF!</definedName>
    <definedName name="TCP96_">#REF!</definedName>
    <definedName name="TCP97_" localSheetId="51">#REF!</definedName>
    <definedName name="TCP97_" localSheetId="52">#REF!</definedName>
    <definedName name="TCP97_" localSheetId="53">#REF!</definedName>
    <definedName name="TCP97_" localSheetId="54">#REF!</definedName>
    <definedName name="TCP97_" localSheetId="56">#REF!</definedName>
    <definedName name="TCP97_" localSheetId="73">#REF!</definedName>
    <definedName name="TCP97_" localSheetId="74">#REF!</definedName>
    <definedName name="TCP97_" localSheetId="75">#REF!</definedName>
    <definedName name="TCP97_" localSheetId="76">#REF!</definedName>
    <definedName name="TCP97_" localSheetId="78">#REF!</definedName>
    <definedName name="TCP97_" localSheetId="168">#REF!</definedName>
    <definedName name="TCP97_" localSheetId="171">#REF!</definedName>
    <definedName name="TCP97_" localSheetId="40">#REF!</definedName>
    <definedName name="TCP97_" localSheetId="41">#REF!</definedName>
    <definedName name="TCP97_">#REF!</definedName>
    <definedName name="TCP98_" localSheetId="51">#REF!</definedName>
    <definedName name="TCP98_" localSheetId="52">#REF!</definedName>
    <definedName name="TCP98_" localSheetId="53">#REF!</definedName>
    <definedName name="TCP98_" localSheetId="54">#REF!</definedName>
    <definedName name="TCP98_" localSheetId="56">#REF!</definedName>
    <definedName name="TCP98_" localSheetId="73">#REF!</definedName>
    <definedName name="TCP98_" localSheetId="74">#REF!</definedName>
    <definedName name="TCP98_" localSheetId="75">#REF!</definedName>
    <definedName name="TCP98_" localSheetId="76">#REF!</definedName>
    <definedName name="TCP98_" localSheetId="78">#REF!</definedName>
    <definedName name="TCP98_" localSheetId="168">#REF!</definedName>
    <definedName name="TCP98_" localSheetId="171">#REF!</definedName>
    <definedName name="TCP98_" localSheetId="40">#REF!</definedName>
    <definedName name="TCP98_" localSheetId="41">#REF!</definedName>
    <definedName name="TCP98_">#REF!</definedName>
    <definedName name="TCP99_" localSheetId="51">#REF!</definedName>
    <definedName name="TCP99_" localSheetId="52">#REF!</definedName>
    <definedName name="TCP99_" localSheetId="53">#REF!</definedName>
    <definedName name="TCP99_" localSheetId="54">#REF!</definedName>
    <definedName name="TCP99_" localSheetId="56">#REF!</definedName>
    <definedName name="TCP99_" localSheetId="73">#REF!</definedName>
    <definedName name="TCP99_" localSheetId="74">#REF!</definedName>
    <definedName name="TCP99_" localSheetId="75">#REF!</definedName>
    <definedName name="TCP99_" localSheetId="76">#REF!</definedName>
    <definedName name="TCP99_" localSheetId="78">#REF!</definedName>
    <definedName name="TCP99_" localSheetId="168">#REF!</definedName>
    <definedName name="TCP99_" localSheetId="171">#REF!</definedName>
    <definedName name="TCP99_" localSheetId="40">#REF!</definedName>
    <definedName name="TCP99_" localSheetId="41">#REF!</definedName>
    <definedName name="TCP99_">#REF!</definedName>
    <definedName name="TDIC" localSheetId="49">#REF!</definedName>
    <definedName name="TDIC" localSheetId="40">#REF!</definedName>
    <definedName name="TDIC" localSheetId="41">#REF!</definedName>
    <definedName name="TDIC">#REF!</definedName>
    <definedName name="TDM" localSheetId="41">#REF!</definedName>
    <definedName name="TDM">#REF!</definedName>
    <definedName name="TELECOMCRECIM" localSheetId="49">#REF!</definedName>
    <definedName name="TELECOMCRECIM" localSheetId="51">#REF!</definedName>
    <definedName name="TELECOMCRECIM" localSheetId="52">#REF!</definedName>
    <definedName name="TELECOMCRECIM" localSheetId="53">#REF!</definedName>
    <definedName name="TELECOMCRECIM" localSheetId="54">#REF!</definedName>
    <definedName name="TELECOMCRECIM" localSheetId="56">#REF!</definedName>
    <definedName name="TELECOMCRECIM" localSheetId="73">#REF!</definedName>
    <definedName name="TELECOMCRECIM" localSheetId="74">#REF!</definedName>
    <definedName name="TELECOMCRECIM" localSheetId="75">#REF!</definedName>
    <definedName name="TELECOMCRECIM" localSheetId="76">#REF!</definedName>
    <definedName name="TELECOMCRECIM" localSheetId="78">#REF!</definedName>
    <definedName name="TELECOMCRECIM" localSheetId="168">#REF!</definedName>
    <definedName name="TELECOMCRECIM" localSheetId="171">#REF!</definedName>
    <definedName name="TELECOMCRECIM" localSheetId="40">#REF!</definedName>
    <definedName name="TELECOMCRECIM" localSheetId="41">#REF!</definedName>
    <definedName name="TELECOMCRECIM">#REF!</definedName>
    <definedName name="TELECOMPESOS" localSheetId="49">#REF!</definedName>
    <definedName name="TELECOMPESOS" localSheetId="51">#REF!</definedName>
    <definedName name="TELECOMPESOS" localSheetId="52">#REF!</definedName>
    <definedName name="TELECOMPESOS" localSheetId="53">#REF!</definedName>
    <definedName name="TELECOMPESOS" localSheetId="54">#REF!</definedName>
    <definedName name="TELECOMPESOS" localSheetId="56">#REF!</definedName>
    <definedName name="TELECOMPESOS" localSheetId="73">#REF!</definedName>
    <definedName name="TELECOMPESOS" localSheetId="74">#REF!</definedName>
    <definedName name="TELECOMPESOS" localSheetId="75">#REF!</definedName>
    <definedName name="TELECOMPESOS" localSheetId="76">#REF!</definedName>
    <definedName name="TELECOMPESOS" localSheetId="78">#REF!</definedName>
    <definedName name="TELECOMPESOS" localSheetId="168">#REF!</definedName>
    <definedName name="TELECOMPESOS" localSheetId="171">#REF!</definedName>
    <definedName name="TELECOMPESOS" localSheetId="40">#REF!</definedName>
    <definedName name="TELECOMPESOS" localSheetId="41">#REF!</definedName>
    <definedName name="TELECOMPESOS">#REF!</definedName>
    <definedName name="TELECOMPIB" localSheetId="51">#REF!</definedName>
    <definedName name="TELECOMPIB" localSheetId="52">#REF!</definedName>
    <definedName name="TELECOMPIB" localSheetId="53">#REF!</definedName>
    <definedName name="TELECOMPIB" localSheetId="54">#REF!</definedName>
    <definedName name="TELECOMPIB" localSheetId="56">#REF!</definedName>
    <definedName name="TELECOMPIB" localSheetId="73">#REF!</definedName>
    <definedName name="TELECOMPIB" localSheetId="74">#REF!</definedName>
    <definedName name="TELECOMPIB" localSheetId="75">#REF!</definedName>
    <definedName name="TELECOMPIB" localSheetId="76">#REF!</definedName>
    <definedName name="TELECOMPIB" localSheetId="78">#REF!</definedName>
    <definedName name="TELECOMPIB" localSheetId="168">#REF!</definedName>
    <definedName name="TELECOMPIB" localSheetId="171">#REF!</definedName>
    <definedName name="TELECOMPIB" localSheetId="40">#REF!</definedName>
    <definedName name="TELECOMPIB" localSheetId="41">#REF!</definedName>
    <definedName name="TELECOMPIB">#REF!</definedName>
    <definedName name="Tendencia" localSheetId="8"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Tendencia"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TENERO" localSheetId="49">#REF!</definedName>
    <definedName name="TENERO" localSheetId="8">#REF!</definedName>
    <definedName name="TENERO" localSheetId="40">#REF!</definedName>
    <definedName name="TENERO" localSheetId="41">#REF!</definedName>
    <definedName name="TENERO">#REF!</definedName>
    <definedName name="TES" localSheetId="41">#REF!</definedName>
    <definedName name="TES">#REF!</definedName>
    <definedName name="tesa" localSheetId="41">#REF!</definedName>
    <definedName name="tesa">#REF!</definedName>
    <definedName name="TestAdd">"Test RefersTo1"</definedName>
    <definedName name="TFEBRERO" localSheetId="49">#REF!</definedName>
    <definedName name="TFEBRERO" localSheetId="8">#REF!</definedName>
    <definedName name="TFEBRERO" localSheetId="40">#REF!</definedName>
    <definedName name="TFEBRERO" localSheetId="41">#REF!</definedName>
    <definedName name="TFEBRERO">#REF!</definedName>
    <definedName name="TFY" localSheetId="41">#REF!</definedName>
    <definedName name="TFY">#REF!</definedName>
    <definedName name="ti" localSheetId="41">#REF!</definedName>
    <definedName name="ti">#REF!</definedName>
    <definedName name="TIM" localSheetId="31" hidden="1">{"PAGOS DOLARES",#N/A,FALSE,"informes"}</definedName>
    <definedName name="TIM" localSheetId="8" hidden="1">{"PAGOS DOLARES",#N/A,FALSE,"informes"}</definedName>
    <definedName name="TIM" localSheetId="25" hidden="1">{"PAGOS DOLARES",#N/A,FALSE,"informes"}</definedName>
    <definedName name="TIM" localSheetId="27" hidden="1">{"PAGOS DOLARES",#N/A,FALSE,"informes"}</definedName>
    <definedName name="TIM" localSheetId="29" hidden="1">{"PAGOS DOLARES",#N/A,FALSE,"informes"}</definedName>
    <definedName name="TIM" localSheetId="40" hidden="1">{"PAGOS DOLARES",#N/A,FALSE,"informes"}</definedName>
    <definedName name="TIM" localSheetId="82" hidden="1">{"PAGOS DOLARES",#N/A,FALSE,"informes"}</definedName>
    <definedName name="TIM" localSheetId="30" hidden="1">{"PAGOS DOLARES",#N/A,FALSE,"informes"}</definedName>
    <definedName name="TIM" localSheetId="32" hidden="1">{"PAGOS DOLARES",#N/A,FALSE,"informes"}</definedName>
    <definedName name="TIM" localSheetId="33" hidden="1">{"PAGOS DOLARES",#N/A,FALSE,"informes"}</definedName>
    <definedName name="TIM" localSheetId="26" hidden="1">{"PAGOS DOLARES",#N/A,FALSE,"informes"}</definedName>
    <definedName name="TIM" localSheetId="28" hidden="1">{"PAGOS DOLARES",#N/A,FALSE,"informes"}</definedName>
    <definedName name="TIM" localSheetId="41" hidden="1">{"PAGOS DOLARES",#N/A,FALSE,"informes"}</definedName>
    <definedName name="TIM" hidden="1">{"PAGOS DOLARES",#N/A,FALSE,"informes"}</definedName>
    <definedName name="TIN" localSheetId="8">#REF!</definedName>
    <definedName name="TIN">#REF!</definedName>
    <definedName name="TIPO" localSheetId="8">#REF!</definedName>
    <definedName name="TIPO" localSheetId="41">#REF!</definedName>
    <definedName name="TIPO">#REF!</definedName>
    <definedName name="Tipo_UVR" localSheetId="41">OFFSET(#REF!,0,0,COUNTA(#REF!),1)</definedName>
    <definedName name="Tipo_UVR">OFFSET(#REF!,0,0,COUNTA(#REF!),1)</definedName>
    <definedName name="TITULO" localSheetId="31">#REF!</definedName>
    <definedName name="TITULO" localSheetId="8">#REF!</definedName>
    <definedName name="TITULO" localSheetId="25">#REF!</definedName>
    <definedName name="TITULO" localSheetId="27">#REF!</definedName>
    <definedName name="TITULO" localSheetId="29">#REF!</definedName>
    <definedName name="TITULO" localSheetId="30">#REF!</definedName>
    <definedName name="TITULO" localSheetId="32">#REF!</definedName>
    <definedName name="TITULO" localSheetId="33">#REF!</definedName>
    <definedName name="TITULO" localSheetId="26">#REF!</definedName>
    <definedName name="TITULO" localSheetId="28">#REF!</definedName>
    <definedName name="TITULO">#REF!</definedName>
    <definedName name="_xlnm.Print_Titles" localSheetId="8">#REF!,#REF!</definedName>
    <definedName name="_xlnm.Print_Titles" localSheetId="40">#REF!,#REF!</definedName>
    <definedName name="_xlnm.Print_Titles" localSheetId="58">'Cuadro No 3.2.10.'!$C:$C</definedName>
    <definedName name="_xlnm.Print_Titles" localSheetId="80">'Cuadro No 3.3.10.'!$C:$C</definedName>
    <definedName name="_xlnm.Print_Titles" localSheetId="163">'Cuadro No 4.5.4'!$1:$3</definedName>
    <definedName name="_xlnm.Print_Titles" localSheetId="41">#REF!,#REF!</definedName>
    <definedName name="_xlnm.Print_Titles">#REF!,#REF!</definedName>
    <definedName name="Títulos_a_imprimir_IM" localSheetId="8">#REF!</definedName>
    <definedName name="Títulos_a_imprimir_IM" localSheetId="40">#REF!</definedName>
    <definedName name="Títulos_a_imprimir_IM" localSheetId="82">#REF!</definedName>
    <definedName name="Títulos_a_imprimir_IM" localSheetId="41">#REF!</definedName>
    <definedName name="Títulos_a_imprimir_IM">#REF!</definedName>
    <definedName name="TJULIO" localSheetId="49">#REF!</definedName>
    <definedName name="TJULIO" localSheetId="8">#REF!</definedName>
    <definedName name="TJULIO" localSheetId="40">#REF!</definedName>
    <definedName name="TJULIO" localSheetId="82">#REF!</definedName>
    <definedName name="TJULIO" localSheetId="41">#REF!</definedName>
    <definedName name="TJULIO">#REF!</definedName>
    <definedName name="TJUNIO" localSheetId="49">#REF!</definedName>
    <definedName name="TJUNIO" localSheetId="8">#REF!</definedName>
    <definedName name="TJUNIO" localSheetId="40">#REF!</definedName>
    <definedName name="TJUNIO" localSheetId="82">#REF!</definedName>
    <definedName name="TJUNIO" localSheetId="41">#REF!</definedName>
    <definedName name="TJUNIO">#REF!</definedName>
    <definedName name="TMARZO" localSheetId="49">#REF!</definedName>
    <definedName name="TMARZO" localSheetId="8">#REF!</definedName>
    <definedName name="TMARZO" localSheetId="40">#REF!</definedName>
    <definedName name="TMARZO" localSheetId="82">#REF!</definedName>
    <definedName name="TMARZO" localSheetId="41">#REF!</definedName>
    <definedName name="TMARZO">#REF!</definedName>
    <definedName name="TMAYO" localSheetId="49">#REF!</definedName>
    <definedName name="TMAYO" localSheetId="40">#REF!</definedName>
    <definedName name="TMAYO" localSheetId="41">#REF!</definedName>
    <definedName name="TMAYO">#REF!</definedName>
    <definedName name="TNOV" localSheetId="49">#REF!</definedName>
    <definedName name="TNOV" localSheetId="40">#REF!</definedName>
    <definedName name="TNOV" localSheetId="41">#REF!</definedName>
    <definedName name="TNOV">#REF!</definedName>
    <definedName name="TOCTUBRE" localSheetId="49">#REF!</definedName>
    <definedName name="TOCTUBRE" localSheetId="40">#REF!</definedName>
    <definedName name="TOCTUBRE" localSheetId="41">#REF!</definedName>
    <definedName name="TOCTUBRE">#REF!</definedName>
    <definedName name="TODO" localSheetId="49">#REF!</definedName>
    <definedName name="TODO" localSheetId="51">#REF!</definedName>
    <definedName name="TODO" localSheetId="52">#REF!</definedName>
    <definedName name="TODO" localSheetId="53">#REF!</definedName>
    <definedName name="TODO" localSheetId="54">#REF!</definedName>
    <definedName name="TODO" localSheetId="56">#REF!</definedName>
    <definedName name="TODO" localSheetId="73">#REF!</definedName>
    <definedName name="TODO" localSheetId="74">#REF!</definedName>
    <definedName name="TODO" localSheetId="75">#REF!</definedName>
    <definedName name="TODO" localSheetId="76">#REF!</definedName>
    <definedName name="TODO" localSheetId="78">#REF!</definedName>
    <definedName name="TODO" localSheetId="168">#REF!</definedName>
    <definedName name="TODO" localSheetId="171">#REF!</definedName>
    <definedName name="TODO" localSheetId="40">#REF!</definedName>
    <definedName name="TODO" localSheetId="41">#REF!</definedName>
    <definedName name="TODO">#REF!</definedName>
    <definedName name="tony" localSheetId="49" hidden="1">{#N/A,#N/A,FALSE,"informes"}</definedName>
    <definedName name="tony" localSheetId="50" hidden="1">{#N/A,#N/A,FALSE,"informes"}</definedName>
    <definedName name="tony" localSheetId="52" hidden="1">{#N/A,#N/A,FALSE,"informes"}</definedName>
    <definedName name="tony" localSheetId="54" hidden="1">{#N/A,#N/A,FALSE,"informes"}</definedName>
    <definedName name="tony" localSheetId="72" hidden="1">{#N/A,#N/A,FALSE,"informes"}</definedName>
    <definedName name="tony" localSheetId="74" hidden="1">{#N/A,#N/A,FALSE,"informes"}</definedName>
    <definedName name="tony" localSheetId="76" hidden="1">{#N/A,#N/A,FALSE,"informes"}</definedName>
    <definedName name="tony" localSheetId="8" hidden="1">{#N/A,#N/A,FALSE,"informes"}</definedName>
    <definedName name="tony" localSheetId="82" hidden="1">{#N/A,#N/A,FALSE,"informes"}</definedName>
    <definedName name="tony" hidden="1">{#N/A,#N/A,FALSE,"informes"}</definedName>
    <definedName name="Topera_COP" localSheetId="41">OFFSET(#REF!,0,0,COUNTA(#REF!),1)</definedName>
    <definedName name="Topera_COP">OFFSET(#REF!,0,0,COUNTA(#REF!),1)</definedName>
    <definedName name="TOPERA_UVR">OFFSET(#REF!,0,0,COUNTA(#REF!),1)</definedName>
    <definedName name="TOSIST" localSheetId="31">#REF!</definedName>
    <definedName name="TOSIST" localSheetId="8">#REF!</definedName>
    <definedName name="TOSIST" localSheetId="25">#REF!</definedName>
    <definedName name="TOSIST" localSheetId="27">#REF!</definedName>
    <definedName name="TOSIST" localSheetId="29">#REF!</definedName>
    <definedName name="TOSIST" localSheetId="30">#REF!</definedName>
    <definedName name="TOSIST" localSheetId="32">#REF!</definedName>
    <definedName name="TOSIST" localSheetId="33">#REF!</definedName>
    <definedName name="TOSIST" localSheetId="26">#REF!</definedName>
    <definedName name="TOSIST" localSheetId="28">#REF!</definedName>
    <definedName name="TOSIST">#REF!</definedName>
    <definedName name="TOSIST1" localSheetId="31">#REF!</definedName>
    <definedName name="TOSIST1" localSheetId="25">#REF!</definedName>
    <definedName name="TOSIST1" localSheetId="27">#REF!</definedName>
    <definedName name="TOSIST1" localSheetId="29">#REF!</definedName>
    <definedName name="TOSIST1" localSheetId="30">#REF!</definedName>
    <definedName name="TOSIST1" localSheetId="32">#REF!</definedName>
    <definedName name="TOSIST1" localSheetId="33">#REF!</definedName>
    <definedName name="TOSIST1" localSheetId="26">#REF!</definedName>
    <definedName name="TOSIST1" localSheetId="28">#REF!</definedName>
    <definedName name="TOSIST1">#REF!</definedName>
    <definedName name="TOTAL" localSheetId="49">#REF!</definedName>
    <definedName name="TOTAL" localSheetId="51">#REF!</definedName>
    <definedName name="TOTAL" localSheetId="52">#REF!</definedName>
    <definedName name="TOTAL" localSheetId="53">#REF!</definedName>
    <definedName name="TOTAL" localSheetId="54">#REF!</definedName>
    <definedName name="TOTAL" localSheetId="56">#REF!</definedName>
    <definedName name="TOTAL" localSheetId="73">#REF!</definedName>
    <definedName name="TOTAL" localSheetId="74">#REF!</definedName>
    <definedName name="TOTAL" localSheetId="75">#REF!</definedName>
    <definedName name="TOTAL" localSheetId="76">#REF!</definedName>
    <definedName name="TOTAL" localSheetId="78">#REF!</definedName>
    <definedName name="TOTAL" localSheetId="168">#REF!</definedName>
    <definedName name="TOTAL" localSheetId="171">#REF!</definedName>
    <definedName name="TOTAL" localSheetId="31">#REF!</definedName>
    <definedName name="TOTAL" localSheetId="25">#REF!</definedName>
    <definedName name="TOTAL" localSheetId="27">#REF!</definedName>
    <definedName name="TOTAL" localSheetId="29">#REF!</definedName>
    <definedName name="TOTAL" localSheetId="40">#REF!</definedName>
    <definedName name="TOTAL" localSheetId="30">#REF!</definedName>
    <definedName name="TOTAL" localSheetId="32">#REF!</definedName>
    <definedName name="TOTAL" localSheetId="33">#REF!</definedName>
    <definedName name="TOTAL" localSheetId="26">#REF!</definedName>
    <definedName name="TOTAL" localSheetId="28">#REF!</definedName>
    <definedName name="TOTAL" localSheetId="41">#REF!</definedName>
    <definedName name="TOTAL">#REF!</definedName>
    <definedName name="tothorext" localSheetId="168">#REF!</definedName>
    <definedName name="tothorext" localSheetId="171">#REF!</definedName>
    <definedName name="tothorext" localSheetId="31">#REF!</definedName>
    <definedName name="tothorext" localSheetId="25">#REF!</definedName>
    <definedName name="tothorext" localSheetId="27">#REF!</definedName>
    <definedName name="tothorext" localSheetId="29">#REF!</definedName>
    <definedName name="tothorext" localSheetId="40">#REF!</definedName>
    <definedName name="tothorext" localSheetId="30">#REF!</definedName>
    <definedName name="tothorext" localSheetId="32">#REF!</definedName>
    <definedName name="tothorext" localSheetId="33">#REF!</definedName>
    <definedName name="tothorext" localSheetId="26">#REF!</definedName>
    <definedName name="tothorext" localSheetId="28">#REF!</definedName>
    <definedName name="tothorext" localSheetId="41">#REF!</definedName>
    <definedName name="tothorext">#REF!</definedName>
    <definedName name="totindemvac" localSheetId="168">#REF!</definedName>
    <definedName name="totindemvac" localSheetId="171">#REF!</definedName>
    <definedName name="totindemvac" localSheetId="31">#REF!</definedName>
    <definedName name="totindemvac" localSheetId="25">#REF!</definedName>
    <definedName name="totindemvac" localSheetId="27">#REF!</definedName>
    <definedName name="totindemvac" localSheetId="29">#REF!</definedName>
    <definedName name="totindemvac" localSheetId="40">#REF!</definedName>
    <definedName name="totindemvac" localSheetId="30">#REF!</definedName>
    <definedName name="totindemvac" localSheetId="32">#REF!</definedName>
    <definedName name="totindemvac" localSheetId="33">#REF!</definedName>
    <definedName name="totindemvac" localSheetId="26">#REF!</definedName>
    <definedName name="totindemvac" localSheetId="28">#REF!</definedName>
    <definedName name="totindemvac" localSheetId="41">#REF!</definedName>
    <definedName name="totindemvac">#REF!</definedName>
    <definedName name="Tpo._Gsto" localSheetId="41">#REF!</definedName>
    <definedName name="Tpo._Gsto">#REF!</definedName>
    <definedName name="TPST" localSheetId="41">#REF!</definedName>
    <definedName name="TPST">#REF!</definedName>
    <definedName name="tradition">#REF!</definedName>
    <definedName name="tranferencias" localSheetId="168">#REF!</definedName>
    <definedName name="tranferencias" localSheetId="171">#REF!</definedName>
    <definedName name="tranferencias" localSheetId="31">#REF!</definedName>
    <definedName name="tranferencias" localSheetId="25">#REF!</definedName>
    <definedName name="tranferencias" localSheetId="27">#REF!</definedName>
    <definedName name="tranferencias" localSheetId="29">#REF!</definedName>
    <definedName name="tranferencias" localSheetId="40">#REF!</definedName>
    <definedName name="tranferencias" localSheetId="30">#REF!</definedName>
    <definedName name="tranferencias" localSheetId="32">#REF!</definedName>
    <definedName name="tranferencias" localSheetId="33">#REF!</definedName>
    <definedName name="tranferencias" localSheetId="26">#REF!</definedName>
    <definedName name="tranferencias" localSheetId="28">#REF!</definedName>
    <definedName name="tranferencias" localSheetId="41">#REF!</definedName>
    <definedName name="tranferencias">#REF!</definedName>
    <definedName name="TRANS" localSheetId="31">#REF!</definedName>
    <definedName name="TRANS" localSheetId="25">#REF!</definedName>
    <definedName name="TRANS" localSheetId="27">#REF!</definedName>
    <definedName name="TRANS" localSheetId="29">#REF!</definedName>
    <definedName name="TRANS" localSheetId="40">#REF!</definedName>
    <definedName name="TRANS" localSheetId="30">#REF!</definedName>
    <definedName name="TRANS" localSheetId="32">#REF!</definedName>
    <definedName name="TRANS" localSheetId="33">#REF!</definedName>
    <definedName name="TRANS" localSheetId="26">#REF!</definedName>
    <definedName name="TRANS" localSheetId="28">#REF!</definedName>
    <definedName name="trans" localSheetId="41">#REF!</definedName>
    <definedName name="TRANS">#REF!</definedName>
    <definedName name="Transaccion1">#REF!</definedName>
    <definedName name="Transaccion2">#REF!</definedName>
    <definedName name="Transaccion3">#REF!</definedName>
    <definedName name="TRANSPORTE" localSheetId="31" hidden="1">#REF!</definedName>
    <definedName name="TRANSPORTE" localSheetId="25" hidden="1">#REF!</definedName>
    <definedName name="TRANSPORTE" localSheetId="27" hidden="1">#REF!</definedName>
    <definedName name="TRANSPORTE" localSheetId="29" hidden="1">#REF!</definedName>
    <definedName name="TRANSPORTE" localSheetId="40" hidden="1">#REF!</definedName>
    <definedName name="TRANSPORTE" localSheetId="30" hidden="1">#REF!</definedName>
    <definedName name="TRANSPORTE" localSheetId="32" hidden="1">#REF!</definedName>
    <definedName name="TRANSPORTE" localSheetId="33" hidden="1">#REF!</definedName>
    <definedName name="TRANSPORTE" localSheetId="26" hidden="1">#REF!</definedName>
    <definedName name="TRANSPORTE" localSheetId="28" hidden="1">#REF!</definedName>
    <definedName name="TRANSPORTE" localSheetId="41" hidden="1">#REF!</definedName>
    <definedName name="TRANSPORTE" hidden="1">#REF!</definedName>
    <definedName name="TRANSTOT00_" localSheetId="170">#REF!</definedName>
    <definedName name="TRANSTOT00_" localSheetId="171">#REF!</definedName>
    <definedName name="TRANSTOT00_" localSheetId="40">#REF!</definedName>
    <definedName name="TRANSTOT00_" localSheetId="41">#REF!</definedName>
    <definedName name="TRANSTOT00_">#REF!</definedName>
    <definedName name="TRANSTOT93_" localSheetId="170">#REF!</definedName>
    <definedName name="TRANSTOT93_" localSheetId="171">#REF!</definedName>
    <definedName name="TRANSTOT93_" localSheetId="40">#REF!</definedName>
    <definedName name="TRANSTOT93_" localSheetId="41">#REF!</definedName>
    <definedName name="TRANSTOT93_">#REF!</definedName>
    <definedName name="TRANSTOT94_" localSheetId="170">#REF!</definedName>
    <definedName name="TRANSTOT94_" localSheetId="171">#REF!</definedName>
    <definedName name="TRANSTOT94_" localSheetId="40">#REF!</definedName>
    <definedName name="TRANSTOT94_" localSheetId="41">#REF!</definedName>
    <definedName name="TRANSTOT94_">#REF!</definedName>
    <definedName name="TRANSTOT95_" localSheetId="170">#REF!</definedName>
    <definedName name="TRANSTOT95_" localSheetId="171">#REF!</definedName>
    <definedName name="TRANSTOT95_" localSheetId="40">#REF!</definedName>
    <definedName name="TRANSTOT95_" localSheetId="41">#REF!</definedName>
    <definedName name="TRANSTOT95_">#REF!</definedName>
    <definedName name="TRANSTOT96_" localSheetId="170">#REF!</definedName>
    <definedName name="TRANSTOT96_" localSheetId="171">#REF!</definedName>
    <definedName name="TRANSTOT96_" localSheetId="40">#REF!</definedName>
    <definedName name="TRANSTOT96_" localSheetId="41">#REF!</definedName>
    <definedName name="TRANSTOT96_">#REF!</definedName>
    <definedName name="TRANSTOT97_" localSheetId="170">#REF!</definedName>
    <definedName name="TRANSTOT97_" localSheetId="171">#REF!</definedName>
    <definedName name="TRANSTOT97_" localSheetId="40">#REF!</definedName>
    <definedName name="TRANSTOT97_" localSheetId="41">#REF!</definedName>
    <definedName name="TRANSTOT97_">#REF!</definedName>
    <definedName name="TRANSTOT98_" localSheetId="170">#REF!</definedName>
    <definedName name="TRANSTOT98_" localSheetId="171">#REF!</definedName>
    <definedName name="TRANSTOT98_" localSheetId="40">#REF!</definedName>
    <definedName name="TRANSTOT98_" localSheetId="41">#REF!</definedName>
    <definedName name="TRANSTOT98_">#REF!</definedName>
    <definedName name="TRANSTOT99_" localSheetId="170">#REF!</definedName>
    <definedName name="TRANSTOT99_" localSheetId="171">#REF!</definedName>
    <definedName name="TRANSTOT99_" localSheetId="40">#REF!</definedName>
    <definedName name="TRANSTOT99_" localSheetId="41">#REF!</definedName>
    <definedName name="TRANSTOT99_">#REF!</definedName>
    <definedName name="TRES" localSheetId="31">#REF!</definedName>
    <definedName name="TRES" localSheetId="25">#REF!</definedName>
    <definedName name="TRES" localSheetId="27">#REF!</definedName>
    <definedName name="TRES" localSheetId="29">#REF!</definedName>
    <definedName name="TRES" localSheetId="40">#REF!</definedName>
    <definedName name="TRES" localSheetId="30">#REF!</definedName>
    <definedName name="TRES" localSheetId="32">#REF!</definedName>
    <definedName name="TRES" localSheetId="33">#REF!</definedName>
    <definedName name="TRES" localSheetId="26">#REF!</definedName>
    <definedName name="TRES" localSheetId="28">#REF!</definedName>
    <definedName name="TRES" localSheetId="41">#REF!</definedName>
    <definedName name="TRES">#REF!</definedName>
    <definedName name="trim" localSheetId="31">#REF!</definedName>
    <definedName name="trim" localSheetId="25">#REF!</definedName>
    <definedName name="trim" localSheetId="27">#REF!</definedName>
    <definedName name="trim" localSheetId="29">#REF!</definedName>
    <definedName name="trim" localSheetId="40">#REF!</definedName>
    <definedName name="trim" localSheetId="82">#REF!</definedName>
    <definedName name="trim" localSheetId="30">#REF!</definedName>
    <definedName name="trim" localSheetId="32">#REF!</definedName>
    <definedName name="trim" localSheetId="33">#REF!</definedName>
    <definedName name="trim" localSheetId="26">#REF!</definedName>
    <definedName name="trim" localSheetId="28">#REF!</definedName>
    <definedName name="trim" localSheetId="41">#REF!</definedName>
    <definedName name="trim">#REF!</definedName>
    <definedName name="TRIM1" localSheetId="49">#REF!</definedName>
    <definedName name="TRIM1" localSheetId="31">#REF!</definedName>
    <definedName name="TRIM1" localSheetId="25">#REF!</definedName>
    <definedName name="TRIM1" localSheetId="27">#REF!</definedName>
    <definedName name="TRIM1" localSheetId="29">#REF!</definedName>
    <definedName name="TRIM1" localSheetId="40">#REF!</definedName>
    <definedName name="TRIM1" localSheetId="30">#REF!</definedName>
    <definedName name="TRIM1" localSheetId="32">#REF!</definedName>
    <definedName name="TRIM1" localSheetId="33">#REF!</definedName>
    <definedName name="TRIM1" localSheetId="26">#REF!</definedName>
    <definedName name="TRIM1" localSheetId="28">#REF!</definedName>
    <definedName name="TRIM1" localSheetId="41">#REF!</definedName>
    <definedName name="TRIM1">#REF!</definedName>
    <definedName name="TRIM2" localSheetId="49">#REF!</definedName>
    <definedName name="TRIM2" localSheetId="31">#REF!</definedName>
    <definedName name="TRIM2" localSheetId="25">#REF!</definedName>
    <definedName name="TRIM2" localSheetId="27">#REF!</definedName>
    <definedName name="TRIM2" localSheetId="29">#REF!</definedName>
    <definedName name="TRIM2" localSheetId="40">#REF!</definedName>
    <definedName name="TRIM2" localSheetId="30">#REF!</definedName>
    <definedName name="TRIM2" localSheetId="32">#REF!</definedName>
    <definedName name="TRIM2" localSheetId="33">#REF!</definedName>
    <definedName name="TRIM2" localSheetId="26">#REF!</definedName>
    <definedName name="TRIM2" localSheetId="28">#REF!</definedName>
    <definedName name="TRIM2" localSheetId="41">#REF!</definedName>
    <definedName name="TRIM2">#REF!</definedName>
    <definedName name="TRIM3" localSheetId="49">#REF!</definedName>
    <definedName name="TRIM3" localSheetId="25">#REF!</definedName>
    <definedName name="TRIM3" localSheetId="27">#REF!</definedName>
    <definedName name="TRIM3" localSheetId="40">#REF!</definedName>
    <definedName name="TRIM3" localSheetId="26">#REF!</definedName>
    <definedName name="TRIM3" localSheetId="28">#REF!</definedName>
    <definedName name="TRIM3" localSheetId="41">#REF!</definedName>
    <definedName name="TRIM3">#REF!</definedName>
    <definedName name="TRIM4" localSheetId="49">#REF!</definedName>
    <definedName name="TRIM4" localSheetId="25">#REF!</definedName>
    <definedName name="TRIM4" localSheetId="27">#REF!</definedName>
    <definedName name="TRIM4" localSheetId="40">#REF!</definedName>
    <definedName name="TRIM4" localSheetId="26">#REF!</definedName>
    <definedName name="TRIM4" localSheetId="28">#REF!</definedName>
    <definedName name="TRIM4" localSheetId="41">#REF!</definedName>
    <definedName name="TRIM4">#REF!</definedName>
    <definedName name="TRM" localSheetId="40">#REF!</definedName>
    <definedName name="TRM" localSheetId="41">#REF!</definedName>
    <definedName name="TRM">#REF!</definedName>
    <definedName name="TRMeje" localSheetId="40">#REF!</definedName>
    <definedName name="TRMeje" localSheetId="41">#REF!</definedName>
    <definedName name="TRMeje">#REF!</definedName>
    <definedName name="TRMpto" localSheetId="40">#REF!</definedName>
    <definedName name="TRMpto" localSheetId="41">#REF!</definedName>
    <definedName name="TRMpto">#REF!</definedName>
    <definedName name="TSEP" localSheetId="49">#REF!</definedName>
    <definedName name="TSEP" localSheetId="40">#REF!</definedName>
    <definedName name="TSEP" localSheetId="41">#REF!</definedName>
    <definedName name="TSEP">#REF!</definedName>
    <definedName name="TT" localSheetId="49" hidden="1">{"PAGOS DOLARES",#N/A,FALSE,"informes"}</definedName>
    <definedName name="TT" localSheetId="50" hidden="1">{"PAGOS DOLARES",#N/A,FALSE,"informes"}</definedName>
    <definedName name="TT" localSheetId="51" hidden="1">{"PAGOS DOLARES",#N/A,FALSE,"informes"}</definedName>
    <definedName name="TT" localSheetId="52" hidden="1">{"PAGOS DOLARES",#N/A,FALSE,"informes"}</definedName>
    <definedName name="TT" localSheetId="53" hidden="1">{"PAGOS DOLARES",#N/A,FALSE,"informes"}</definedName>
    <definedName name="TT" localSheetId="54" hidden="1">{"PAGOS DOLARES",#N/A,FALSE,"informes"}</definedName>
    <definedName name="TT" localSheetId="56" hidden="1">{"PAGOS DOLARES",#N/A,FALSE,"informes"}</definedName>
    <definedName name="TT" localSheetId="72" hidden="1">{"PAGOS DOLARES",#N/A,FALSE,"informes"}</definedName>
    <definedName name="TT" localSheetId="73" hidden="1">{"PAGOS DOLARES",#N/A,FALSE,"informes"}</definedName>
    <definedName name="TT" localSheetId="74" hidden="1">{"PAGOS DOLARES",#N/A,FALSE,"informes"}</definedName>
    <definedName name="TT" localSheetId="75" hidden="1">{"PAGOS DOLARES",#N/A,FALSE,"informes"}</definedName>
    <definedName name="TT" localSheetId="76" hidden="1">{"PAGOS DOLARES",#N/A,FALSE,"informes"}</definedName>
    <definedName name="TT" localSheetId="78" hidden="1">{"PAGOS DOLARES",#N/A,FALSE,"informes"}</definedName>
    <definedName name="tt" localSheetId="31" hidden="1">{TRUE,TRUE,-2.75,-17.75,483,276.75,FALSE,TRUE,TRUE,TRUE,0,3,15,1,110,11,8,4,TRUE,TRUE,3,TRUE,1,TRUE,75,"Swvu.EneFeb.","ACwvu.EneFeb.",#N/A,FALSE,FALSE,1.24,0.787401575,0.74,0.984251969,1,"","",FALSE,FALSE,FALSE,FALSE,1,#N/A,1,1,#DIV/0!,FALSE,"Rwvu.EneFeb.","Cwvu.EneFeb.",FALSE,FALSE,FALSE,1,300,300,FALSE,FALSE,TRUE,TRUE,TRUE}</definedName>
    <definedName name="tt" localSheetId="8" hidden="1">{TRUE,TRUE,-2.75,-17.75,483,276.75,FALSE,TRUE,TRUE,TRUE,0,3,15,1,110,11,8,4,TRUE,TRUE,3,TRUE,1,TRUE,75,"Swvu.EneFeb.","ACwvu.EneFeb.",#N/A,FALSE,FALSE,1.24,0.787401575,0.74,0.984251969,1,"","",FALSE,FALSE,FALSE,FALSE,1,#N/A,1,1,#DIV/0!,FALSE,"Rwvu.EneFeb.","Cwvu.EneFeb.",FALSE,FALSE,FALSE,1,300,300,FALSE,FALSE,TRUE,TRUE,TRUE}</definedName>
    <definedName name="tt" localSheetId="25" hidden="1">{TRUE,TRUE,-2.75,-17.75,483,276.75,FALSE,TRUE,TRUE,TRUE,0,3,15,1,110,11,8,4,TRUE,TRUE,3,TRUE,1,TRUE,75,"Swvu.EneFeb.","ACwvu.EneFeb.",#N/A,FALSE,FALSE,1.24,0.787401575,0.74,0.984251969,1,"","",FALSE,FALSE,FALSE,FALSE,1,#N/A,1,1,#DIV/0!,FALSE,"Rwvu.EneFeb.","Cwvu.EneFeb.",FALSE,FALSE,FALSE,1,300,300,FALSE,FALSE,TRUE,TRUE,TRUE}</definedName>
    <definedName name="tt" localSheetId="27" hidden="1">{TRUE,TRUE,-2.75,-17.75,483,276.75,FALSE,TRUE,TRUE,TRUE,0,3,15,1,110,11,8,4,TRUE,TRUE,3,TRUE,1,TRUE,75,"Swvu.EneFeb.","ACwvu.EneFeb.",#N/A,FALSE,FALSE,1.24,0.787401575,0.74,0.984251969,1,"","",FALSE,FALSE,FALSE,FALSE,1,#N/A,1,1,#DIV/0!,FALSE,"Rwvu.EneFeb.","Cwvu.EneFeb.",FALSE,FALSE,FALSE,1,300,300,FALSE,FALSE,TRUE,TRUE,TRUE}</definedName>
    <definedName name="tt" localSheetId="29" hidden="1">{TRUE,TRUE,-2.75,-17.75,483,276.75,FALSE,TRUE,TRUE,TRUE,0,3,15,1,110,11,8,4,TRUE,TRUE,3,TRUE,1,TRUE,75,"Swvu.EneFeb.","ACwvu.EneFeb.",#N/A,FALSE,FALSE,1.24,0.787401575,0.74,0.984251969,1,"","",FALSE,FALSE,FALSE,FALSE,1,#N/A,1,1,#DIV/0!,FALSE,"Rwvu.EneFeb.","Cwvu.EneFeb.",FALSE,FALSE,FALSE,1,300,300,FALSE,FALSE,TRUE,TRUE,TRUE}</definedName>
    <definedName name="tt" localSheetId="40" hidden="1">{TRUE,TRUE,-2.75,-17.75,483,276.75,FALSE,TRUE,TRUE,TRUE,0,3,15,1,110,11,8,4,TRUE,TRUE,3,TRUE,1,TRUE,75,"Swvu.EneFeb.","ACwvu.EneFeb.",#N/A,FALSE,FALSE,1.24,0.787401575,0.74,0.984251969,1,"","",FALSE,FALSE,FALSE,FALSE,1,#N/A,1,1,#DIV/0!,FALSE,"Rwvu.EneFeb.","Cwvu.EneFeb.",FALSE,FALSE,FALSE,1,300,300,FALSE,FALSE,TRUE,TRUE,TRUE}</definedName>
    <definedName name="TT" localSheetId="82" hidden="1">{TRUE,TRUE,-2.75,-17.75,483,276.75,FALSE,TRUE,TRUE,TRUE,0,3,15,1,110,11,8,4,TRUE,TRUE,3,TRUE,1,TRUE,75,"Swvu.EneFeb.","ACwvu.EneFeb.",#N/A,FALSE,FALSE,1.24,0.787401575,0.74,0.984251969,1,"","",FALSE,FALSE,FALSE,FALSE,1,#N/A,1,1,#DIV/0!,FALSE,"Rwvu.EneFeb.","Cwvu.EneFeb.",FALSE,FALSE,FALSE,1,300,300,FALSE,FALSE,TRUE,TRUE,TRUE}</definedName>
    <definedName name="tt" localSheetId="30" hidden="1">{TRUE,TRUE,-2.75,-17.75,483,276.75,FALSE,TRUE,TRUE,TRUE,0,3,15,1,110,11,8,4,TRUE,TRUE,3,TRUE,1,TRUE,75,"Swvu.EneFeb.","ACwvu.EneFeb.",#N/A,FALSE,FALSE,1.24,0.787401575,0.74,0.984251969,1,"","",FALSE,FALSE,FALSE,FALSE,1,#N/A,1,1,#DIV/0!,FALSE,"Rwvu.EneFeb.","Cwvu.EneFeb.",FALSE,FALSE,FALSE,1,300,300,FALSE,FALSE,TRUE,TRUE,TRUE}</definedName>
    <definedName name="tt" localSheetId="32" hidden="1">{TRUE,TRUE,-2.75,-17.75,483,276.75,FALSE,TRUE,TRUE,TRUE,0,3,15,1,110,11,8,4,TRUE,TRUE,3,TRUE,1,TRUE,75,"Swvu.EneFeb.","ACwvu.EneFeb.",#N/A,FALSE,FALSE,1.24,0.787401575,0.74,0.984251969,1,"","",FALSE,FALSE,FALSE,FALSE,1,#N/A,1,1,#DIV/0!,FALSE,"Rwvu.EneFeb.","Cwvu.EneFeb.",FALSE,FALSE,FALSE,1,300,300,FALSE,FALSE,TRUE,TRUE,TRUE}</definedName>
    <definedName name="tt" localSheetId="33" hidden="1">{TRUE,TRUE,-2.75,-17.75,483,276.75,FALSE,TRUE,TRUE,TRUE,0,3,15,1,110,11,8,4,TRUE,TRUE,3,TRUE,1,TRUE,75,"Swvu.EneFeb.","ACwvu.EneFeb.",#N/A,FALSE,FALSE,1.24,0.787401575,0.74,0.984251969,1,"","",FALSE,FALSE,FALSE,FALSE,1,#N/A,1,1,#DIV/0!,FALSE,"Rwvu.EneFeb.","Cwvu.EneFeb.",FALSE,FALSE,FALSE,1,300,300,FALSE,FALSE,TRUE,TRUE,TRUE}</definedName>
    <definedName name="tt" localSheetId="26" hidden="1">{TRUE,TRUE,-2.75,-17.75,483,276.75,FALSE,TRUE,TRUE,TRUE,0,3,15,1,110,11,8,4,TRUE,TRUE,3,TRUE,1,TRUE,75,"Swvu.EneFeb.","ACwvu.EneFeb.",#N/A,FALSE,FALSE,1.24,0.787401575,0.74,0.984251969,1,"","",FALSE,FALSE,FALSE,FALSE,1,#N/A,1,1,#DIV/0!,FALSE,"Rwvu.EneFeb.","Cwvu.EneFeb.",FALSE,FALSE,FALSE,1,300,300,FALSE,FALSE,TRUE,TRUE,TRUE}</definedName>
    <definedName name="tt" localSheetId="28" hidden="1">{TRUE,TRUE,-2.75,-17.75,483,276.75,FALSE,TRUE,TRUE,TRUE,0,3,15,1,110,11,8,4,TRUE,TRUE,3,TRUE,1,TRUE,75,"Swvu.EneFeb.","ACwvu.EneFeb.",#N/A,FALSE,FALSE,1.24,0.787401575,0.74,0.984251969,1,"","",FALSE,FALSE,FALSE,FALSE,1,#N/A,1,1,#DIV/0!,FALSE,"Rwvu.EneFeb.","Cwvu.EneFeb.",FALSE,FALSE,FALSE,1,300,300,FALSE,FALSE,TRUE,TRUE,TRUE}</definedName>
    <definedName name="TT" localSheetId="41" hidden="1">{TRUE,TRUE,-2.75,-17.75,483,276.75,FALSE,TRUE,TRUE,TRUE,0,3,15,1,110,11,8,4,TRUE,TRUE,3,TRUE,1,TRUE,75,"Swvu.EneFeb.","ACwvu.EneFeb.",#N/A,FALSE,FALSE,1.24,0.787401575,0.74,0.984251969,1,"","",FALSE,FALSE,FALSE,FALSE,1,#N/A,1,1,#DIV/0!,FALSE,"Rwvu.EneFeb.","Cwvu.EneFeb.",FALSE,FALSE,FALSE,1,300,300,FALSE,FALSE,TRUE,TRUE,TRUE}</definedName>
    <definedName name="tt" hidden="1">{TRUE,TRUE,-2.75,-17.75,483,276.75,FALSE,TRUE,TRUE,TRUE,0,3,15,1,110,11,8,4,TRUE,TRUE,3,TRUE,1,TRUE,75,"Swvu.EneFeb.","ACwvu.EneFeb.",#N/A,FALSE,FALSE,1.24,0.787401575,0.74,0.984251969,1,"","",FALSE,FALSE,FALSE,FALSE,1,#N/A,1,1,#DIV/0!,FALSE,"Rwvu.EneFeb.","Cwvu.EneFeb.",FALSE,FALSE,FALSE,1,300,300,FALSE,FALSE,TRUE,TRUE,TRUE}</definedName>
    <definedName name="ttt" localSheetId="49" hidden="1">{"INGRESOS DOLARES",#N/A,FALSE,"informes"}</definedName>
    <definedName name="ttt" localSheetId="50" hidden="1">{"INGRESOS DOLARES",#N/A,FALSE,"informes"}</definedName>
    <definedName name="ttt" localSheetId="51" hidden="1">{"INGRESOS DOLARES",#N/A,FALSE,"informes"}</definedName>
    <definedName name="ttt" localSheetId="52" hidden="1">{"INGRESOS DOLARES",#N/A,FALSE,"informes"}</definedName>
    <definedName name="ttt" localSheetId="53" hidden="1">{"INGRESOS DOLARES",#N/A,FALSE,"informes"}</definedName>
    <definedName name="ttt" localSheetId="54" hidden="1">{"INGRESOS DOLARES",#N/A,FALSE,"informes"}</definedName>
    <definedName name="ttt" localSheetId="56" hidden="1">{"INGRESOS DOLARES",#N/A,FALSE,"informes"}</definedName>
    <definedName name="ttt" localSheetId="72" hidden="1">{"INGRESOS DOLARES",#N/A,FALSE,"informes"}</definedName>
    <definedName name="ttt" localSheetId="73" hidden="1">{"INGRESOS DOLARES",#N/A,FALSE,"informes"}</definedName>
    <definedName name="ttt" localSheetId="74" hidden="1">{"INGRESOS DOLARES",#N/A,FALSE,"informes"}</definedName>
    <definedName name="ttt" localSheetId="75" hidden="1">{"INGRESOS DOLARES",#N/A,FALSE,"informes"}</definedName>
    <definedName name="ttt" localSheetId="76" hidden="1">{"INGRESOS DOLARES",#N/A,FALSE,"informes"}</definedName>
    <definedName name="ttt" localSheetId="78" hidden="1">{"INGRESOS DOLARES",#N/A,FALSE,"informes"}</definedName>
    <definedName name="ttt" localSheetId="31" hidden="1">{"INGRESOS DOLARES",#N/A,FALSE,"informes"}</definedName>
    <definedName name="ttt" localSheetId="8" hidden="1">{"INGRESOS DOLARES",#N/A,FALSE,"informes"}</definedName>
    <definedName name="ttt" localSheetId="25" hidden="1">{"INGRESOS DOLARES",#N/A,FALSE,"informes"}</definedName>
    <definedName name="ttt" localSheetId="27" hidden="1">{"INGRESOS DOLARES",#N/A,FALSE,"informes"}</definedName>
    <definedName name="ttt" localSheetId="29" hidden="1">{"INGRESOS DOLARES",#N/A,FALSE,"informes"}</definedName>
    <definedName name="ttt" localSheetId="40" hidden="1">{"INGRESOS DOLARES",#N/A,FALSE,"informes"}</definedName>
    <definedName name="ttt" localSheetId="82" hidden="1">{"INGRESOS DOLARES",#N/A,FALSE,"informes"}</definedName>
    <definedName name="ttt" localSheetId="30" hidden="1">{"INGRESOS DOLARES",#N/A,FALSE,"informes"}</definedName>
    <definedName name="ttt" localSheetId="32" hidden="1">{"INGRESOS DOLARES",#N/A,FALSE,"informes"}</definedName>
    <definedName name="ttt" localSheetId="33" hidden="1">{"INGRESOS DOLARES",#N/A,FALSE,"informes"}</definedName>
    <definedName name="ttt" localSheetId="26" hidden="1">{"INGRESOS DOLARES",#N/A,FALSE,"informes"}</definedName>
    <definedName name="ttt" localSheetId="28" hidden="1">{"INGRESOS DOLARES",#N/A,FALSE,"informes"}</definedName>
    <definedName name="ttt" localSheetId="41" hidden="1">{"INGRESOS DOLARES",#N/A,FALSE,"informes"}</definedName>
    <definedName name="ttt" hidden="1">{"INGRESOS DOLARES",#N/A,FALSE,"informes"}</definedName>
    <definedName name="TTTT" localSheetId="31" hidden="1">{#N/A,#N/A,FALSE,"informes"}</definedName>
    <definedName name="TTTT" localSheetId="8" hidden="1">{#N/A,#N/A,FALSE,"informes"}</definedName>
    <definedName name="TTTT" localSheetId="25" hidden="1">{#N/A,#N/A,FALSE,"informes"}</definedName>
    <definedName name="TTTT" localSheetId="27" hidden="1">{#N/A,#N/A,FALSE,"informes"}</definedName>
    <definedName name="TTTT" localSheetId="29" hidden="1">{#N/A,#N/A,FALSE,"informes"}</definedName>
    <definedName name="TTTT" localSheetId="40" hidden="1">{#N/A,#N/A,FALSE,"informes"}</definedName>
    <definedName name="TTTT" localSheetId="82" hidden="1">{#N/A,#N/A,FALSE,"informes"}</definedName>
    <definedName name="TTTT" localSheetId="30" hidden="1">{#N/A,#N/A,FALSE,"informes"}</definedName>
    <definedName name="TTTT" localSheetId="32" hidden="1">{#N/A,#N/A,FALSE,"informes"}</definedName>
    <definedName name="TTTT" localSheetId="33" hidden="1">{#N/A,#N/A,FALSE,"informes"}</definedName>
    <definedName name="TTTT" localSheetId="26" hidden="1">{#N/A,#N/A,FALSE,"informes"}</definedName>
    <definedName name="TTTT" localSheetId="28" hidden="1">{#N/A,#N/A,FALSE,"informes"}</definedName>
    <definedName name="TTTT" localSheetId="41" hidden="1">{#N/A,#N/A,FALSE,"informes"}</definedName>
    <definedName name="TTTT" hidden="1">{#N/A,#N/A,FALSE,"informes"}</definedName>
    <definedName name="TTTTT" localSheetId="31" hidden="1">{#N/A,#N/A,FALSE,"informes"}</definedName>
    <definedName name="TTTTT" localSheetId="8" hidden="1">{#N/A,#N/A,FALSE,"informes"}</definedName>
    <definedName name="TTTTT" localSheetId="25" hidden="1">{#N/A,#N/A,FALSE,"informes"}</definedName>
    <definedName name="TTTTT" localSheetId="27" hidden="1">{#N/A,#N/A,FALSE,"informes"}</definedName>
    <definedName name="TTTTT" localSheetId="29" hidden="1">{#N/A,#N/A,FALSE,"informes"}</definedName>
    <definedName name="TTTTT" localSheetId="40" hidden="1">{#N/A,#N/A,FALSE,"informes"}</definedName>
    <definedName name="TTTTT" localSheetId="82" hidden="1">{#N/A,#N/A,FALSE,"informes"}</definedName>
    <definedName name="TTTTT" localSheetId="30" hidden="1">{#N/A,#N/A,FALSE,"informes"}</definedName>
    <definedName name="TTTTT" localSheetId="32" hidden="1">{#N/A,#N/A,FALSE,"informes"}</definedName>
    <definedName name="TTTTT" localSheetId="33" hidden="1">{#N/A,#N/A,FALSE,"informes"}</definedName>
    <definedName name="TTTTT" localSheetId="26" hidden="1">{#N/A,#N/A,FALSE,"informes"}</definedName>
    <definedName name="TTTTT" localSheetId="28" hidden="1">{#N/A,#N/A,FALSE,"informes"}</definedName>
    <definedName name="TTTTT" localSheetId="41" hidden="1">{#N/A,#N/A,FALSE,"informes"}</definedName>
    <definedName name="TTTTT" hidden="1">{#N/A,#N/A,FALSE,"informes"}</definedName>
    <definedName name="tu">#REF!</definedName>
    <definedName name="tyhjuopiwhsonjjy" localSheetId="49" hidden="1">{#N/A,#N/A,FALSE,"informes"}</definedName>
    <definedName name="tyhjuopiwhsonjjy" localSheetId="50" hidden="1">{#N/A,#N/A,FALSE,"informes"}</definedName>
    <definedName name="tyhjuopiwhsonjjy" localSheetId="51" hidden="1">{#N/A,#N/A,FALSE,"informes"}</definedName>
    <definedName name="tyhjuopiwhsonjjy" localSheetId="52" hidden="1">{#N/A,#N/A,FALSE,"informes"}</definedName>
    <definedName name="tyhjuopiwhsonjjy" localSheetId="53" hidden="1">{#N/A,#N/A,FALSE,"informes"}</definedName>
    <definedName name="tyhjuopiwhsonjjy" localSheetId="54" hidden="1">{#N/A,#N/A,FALSE,"informes"}</definedName>
    <definedName name="tyhjuopiwhsonjjy" localSheetId="56" hidden="1">{#N/A,#N/A,FALSE,"informes"}</definedName>
    <definedName name="tyhjuopiwhsonjjy" localSheetId="72" hidden="1">{#N/A,#N/A,FALSE,"informes"}</definedName>
    <definedName name="tyhjuopiwhsonjjy" localSheetId="73" hidden="1">{#N/A,#N/A,FALSE,"informes"}</definedName>
    <definedName name="tyhjuopiwhsonjjy" localSheetId="74" hidden="1">{#N/A,#N/A,FALSE,"informes"}</definedName>
    <definedName name="tyhjuopiwhsonjjy" localSheetId="75" hidden="1">{#N/A,#N/A,FALSE,"informes"}</definedName>
    <definedName name="tyhjuopiwhsonjjy" localSheetId="76" hidden="1">{#N/A,#N/A,FALSE,"informes"}</definedName>
    <definedName name="tyhjuopiwhsonjjy" localSheetId="78" hidden="1">{#N/A,#N/A,FALSE,"informes"}</definedName>
    <definedName name="tyhjuopiwhsonjjy" localSheetId="31" hidden="1">{#N/A,#N/A,FALSE,"informes"}</definedName>
    <definedName name="tyhjuopiwhsonjjy" localSheetId="8" hidden="1">{#N/A,#N/A,FALSE,"informes"}</definedName>
    <definedName name="tyhjuopiwhsonjjy" localSheetId="25" hidden="1">{#N/A,#N/A,FALSE,"informes"}</definedName>
    <definedName name="tyhjuopiwhsonjjy" localSheetId="27" hidden="1">{#N/A,#N/A,FALSE,"informes"}</definedName>
    <definedName name="tyhjuopiwhsonjjy" localSheetId="29" hidden="1">{#N/A,#N/A,FALSE,"informes"}</definedName>
    <definedName name="tyhjuopiwhsonjjy" localSheetId="40" hidden="1">{#N/A,#N/A,FALSE,"informes"}</definedName>
    <definedName name="tyhjuopiwhsonjjy" localSheetId="82" hidden="1">{#N/A,#N/A,FALSE,"informes"}</definedName>
    <definedName name="tyhjuopiwhsonjjy" localSheetId="30" hidden="1">{#N/A,#N/A,FALSE,"informes"}</definedName>
    <definedName name="tyhjuopiwhsonjjy" localSheetId="32" hidden="1">{#N/A,#N/A,FALSE,"informes"}</definedName>
    <definedName name="tyhjuopiwhsonjjy" localSheetId="33" hidden="1">{#N/A,#N/A,FALSE,"informes"}</definedName>
    <definedName name="tyhjuopiwhsonjjy" localSheetId="26" hidden="1">{#N/A,#N/A,FALSE,"informes"}</definedName>
    <definedName name="tyhjuopiwhsonjjy" localSheetId="28" hidden="1">{#N/A,#N/A,FALSE,"informes"}</definedName>
    <definedName name="tyhjuopiwhsonjjy" localSheetId="41" hidden="1">{#N/A,#N/A,FALSE,"informes"}</definedName>
    <definedName name="tyhjuopiwhsonjjy" hidden="1">{#N/A,#N/A,FALSE,"informes"}</definedName>
    <definedName name="tyt" localSheetId="31" hidden="1">{TRUE,TRUE,-2.75,-17.75,483,276.75,FALSE,TRUE,TRUE,TRUE,0,3,15,1,110,11,8,4,TRUE,TRUE,3,TRUE,1,TRUE,75,"Swvu.EneFeb.","ACwvu.EneFeb.",#N/A,FALSE,FALSE,1.24,0.787401575,0.74,0.984251969,1,"","",FALSE,FALSE,FALSE,FALSE,1,#N/A,1,1,#DIV/0!,FALSE,"Rwvu.EneFeb.","Cwvu.EneFeb.",FALSE,FALSE,FALSE,1,300,300,FALSE,FALSE,TRUE,TRUE,TRUE}</definedName>
    <definedName name="tyt" localSheetId="8" hidden="1">{TRUE,TRUE,-2.75,-17.75,483,276.75,FALSE,TRUE,TRUE,TRUE,0,3,15,1,110,11,8,4,TRUE,TRUE,3,TRUE,1,TRUE,75,"Swvu.EneFeb.","ACwvu.EneFeb.",#N/A,FALSE,FALSE,1.24,0.787401575,0.74,0.984251969,1,"","",FALSE,FALSE,FALSE,FALSE,1,#N/A,1,1,#DIV/0!,FALSE,"Rwvu.EneFeb.","Cwvu.EneFeb.",FALSE,FALSE,FALSE,1,300,300,FALSE,FALSE,TRUE,TRUE,TRUE}</definedName>
    <definedName name="tyt" localSheetId="25" hidden="1">{TRUE,TRUE,-2.75,-17.75,483,276.75,FALSE,TRUE,TRUE,TRUE,0,3,15,1,110,11,8,4,TRUE,TRUE,3,TRUE,1,TRUE,75,"Swvu.EneFeb.","ACwvu.EneFeb.",#N/A,FALSE,FALSE,1.24,0.787401575,0.74,0.984251969,1,"","",FALSE,FALSE,FALSE,FALSE,1,#N/A,1,1,#DIV/0!,FALSE,"Rwvu.EneFeb.","Cwvu.EneFeb.",FALSE,FALSE,FALSE,1,300,300,FALSE,FALSE,TRUE,TRUE,TRUE}</definedName>
    <definedName name="tyt" localSheetId="27" hidden="1">{TRUE,TRUE,-2.75,-17.75,483,276.75,FALSE,TRUE,TRUE,TRUE,0,3,15,1,110,11,8,4,TRUE,TRUE,3,TRUE,1,TRUE,75,"Swvu.EneFeb.","ACwvu.EneFeb.",#N/A,FALSE,FALSE,1.24,0.787401575,0.74,0.984251969,1,"","",FALSE,FALSE,FALSE,FALSE,1,#N/A,1,1,#DIV/0!,FALSE,"Rwvu.EneFeb.","Cwvu.EneFeb.",FALSE,FALSE,FALSE,1,300,300,FALSE,FALSE,TRUE,TRUE,TRUE}</definedName>
    <definedName name="tyt" localSheetId="29" hidden="1">{TRUE,TRUE,-2.75,-17.75,483,276.75,FALSE,TRUE,TRUE,TRUE,0,3,15,1,110,11,8,4,TRUE,TRUE,3,TRUE,1,TRUE,75,"Swvu.EneFeb.","ACwvu.EneFeb.",#N/A,FALSE,FALSE,1.24,0.787401575,0.74,0.984251969,1,"","",FALSE,FALSE,FALSE,FALSE,1,#N/A,1,1,#DIV/0!,FALSE,"Rwvu.EneFeb.","Cwvu.EneFeb.",FALSE,FALSE,FALSE,1,300,300,FALSE,FALSE,TRUE,TRUE,TRUE}</definedName>
    <definedName name="tyt" localSheetId="40" hidden="1">{TRUE,TRUE,-2.75,-17.75,483,276.75,FALSE,TRUE,TRUE,TRUE,0,3,15,1,110,11,8,4,TRUE,TRUE,3,TRUE,1,TRUE,75,"Swvu.EneFeb.","ACwvu.EneFeb.",#N/A,FALSE,FALSE,1.24,0.787401575,0.74,0.984251969,1,"","",FALSE,FALSE,FALSE,FALSE,1,#N/A,1,1,#DIV/0!,FALSE,"Rwvu.EneFeb.","Cwvu.EneFeb.",FALSE,FALSE,FALSE,1,300,300,FALSE,FALSE,TRUE,TRUE,TRUE}</definedName>
    <definedName name="tyt" localSheetId="82" hidden="1">{TRUE,TRUE,-2.75,-17.75,483,276.75,FALSE,TRUE,TRUE,TRUE,0,3,15,1,110,11,8,4,TRUE,TRUE,3,TRUE,1,TRUE,75,"Swvu.EneFeb.","ACwvu.EneFeb.",#N/A,FALSE,FALSE,1.24,0.787401575,0.74,0.984251969,1,"","",FALSE,FALSE,FALSE,FALSE,1,#N/A,1,1,#DIV/0!,FALSE,"Rwvu.EneFeb.","Cwvu.EneFeb.",FALSE,FALSE,FALSE,1,300,300,FALSE,FALSE,TRUE,TRUE,TRUE}</definedName>
    <definedName name="tyt" localSheetId="30" hidden="1">{TRUE,TRUE,-2.75,-17.75,483,276.75,FALSE,TRUE,TRUE,TRUE,0,3,15,1,110,11,8,4,TRUE,TRUE,3,TRUE,1,TRUE,75,"Swvu.EneFeb.","ACwvu.EneFeb.",#N/A,FALSE,FALSE,1.24,0.787401575,0.74,0.984251969,1,"","",FALSE,FALSE,FALSE,FALSE,1,#N/A,1,1,#DIV/0!,FALSE,"Rwvu.EneFeb.","Cwvu.EneFeb.",FALSE,FALSE,FALSE,1,300,300,FALSE,FALSE,TRUE,TRUE,TRUE}</definedName>
    <definedName name="tyt" localSheetId="32" hidden="1">{TRUE,TRUE,-2.75,-17.75,483,276.75,FALSE,TRUE,TRUE,TRUE,0,3,15,1,110,11,8,4,TRUE,TRUE,3,TRUE,1,TRUE,75,"Swvu.EneFeb.","ACwvu.EneFeb.",#N/A,FALSE,FALSE,1.24,0.787401575,0.74,0.984251969,1,"","",FALSE,FALSE,FALSE,FALSE,1,#N/A,1,1,#DIV/0!,FALSE,"Rwvu.EneFeb.","Cwvu.EneFeb.",FALSE,FALSE,FALSE,1,300,300,FALSE,FALSE,TRUE,TRUE,TRUE}</definedName>
    <definedName name="tyt" localSheetId="33" hidden="1">{TRUE,TRUE,-2.75,-17.75,483,276.75,FALSE,TRUE,TRUE,TRUE,0,3,15,1,110,11,8,4,TRUE,TRUE,3,TRUE,1,TRUE,75,"Swvu.EneFeb.","ACwvu.EneFeb.",#N/A,FALSE,FALSE,1.24,0.787401575,0.74,0.984251969,1,"","",FALSE,FALSE,FALSE,FALSE,1,#N/A,1,1,#DIV/0!,FALSE,"Rwvu.EneFeb.","Cwvu.EneFeb.",FALSE,FALSE,FALSE,1,300,300,FALSE,FALSE,TRUE,TRUE,TRUE}</definedName>
    <definedName name="tyt" localSheetId="26" hidden="1">{TRUE,TRUE,-2.75,-17.75,483,276.75,FALSE,TRUE,TRUE,TRUE,0,3,15,1,110,11,8,4,TRUE,TRUE,3,TRUE,1,TRUE,75,"Swvu.EneFeb.","ACwvu.EneFeb.",#N/A,FALSE,FALSE,1.24,0.787401575,0.74,0.984251969,1,"","",FALSE,FALSE,FALSE,FALSE,1,#N/A,1,1,#DIV/0!,FALSE,"Rwvu.EneFeb.","Cwvu.EneFeb.",FALSE,FALSE,FALSE,1,300,300,FALSE,FALSE,TRUE,TRUE,TRUE}</definedName>
    <definedName name="tyt" localSheetId="28" hidden="1">{TRUE,TRUE,-2.75,-17.75,483,276.75,FALSE,TRUE,TRUE,TRUE,0,3,15,1,110,11,8,4,TRUE,TRUE,3,TRUE,1,TRUE,75,"Swvu.EneFeb.","ACwvu.EneFeb.",#N/A,FALSE,FALSE,1.24,0.787401575,0.74,0.984251969,1,"","",FALSE,FALSE,FALSE,FALSE,1,#N/A,1,1,#DIV/0!,FALSE,"Rwvu.EneFeb.","Cwvu.EneFeb.",FALSE,FALSE,FALSE,1,300,300,FALSE,FALSE,TRUE,TRUE,TRUE}</definedName>
    <definedName name="tyt" localSheetId="41" hidden="1">{TRUE,TRUE,-2.75,-17.75,483,276.75,FALSE,TRUE,TRUE,TRUE,0,3,15,1,110,11,8,4,TRUE,TRUE,3,TRUE,1,TRUE,75,"Swvu.EneFeb.","ACwvu.EneFeb.",#N/A,FALSE,FALSE,1.24,0.787401575,0.74,0.984251969,1,"","",FALSE,FALSE,FALSE,FALSE,1,#N/A,1,1,#DIV/0!,FALSE,"Rwvu.EneFeb.","Cwvu.EneFeb.",FALSE,FALSE,FALSE,1,300,300,FALSE,FALSE,TRUE,TRUE,TRUE}</definedName>
    <definedName name="tyt" hidden="1">{TRUE,TRUE,-2.75,-17.75,483,276.75,FALSE,TRUE,TRUE,TRUE,0,3,15,1,110,11,8,4,TRUE,TRUE,3,TRUE,1,TRUE,75,"Swvu.EneFeb.","ACwvu.EneFeb.",#N/A,FALSE,FALSE,1.24,0.787401575,0.74,0.984251969,1,"","",FALSE,FALSE,FALSE,FALSE,1,#N/A,1,1,#DIV/0!,FALSE,"Rwvu.EneFeb.","Cwvu.EneFeb.",FALSE,FALSE,FALSE,1,300,300,FALSE,FALSE,TRUE,TRUE,TRUE}</definedName>
    <definedName name="UA" localSheetId="40">#REF!</definedName>
    <definedName name="UA" localSheetId="41">#REF!</definedName>
    <definedName name="UA">#REF!</definedName>
    <definedName name="UN" localSheetId="31" hidden="1">{#N/A,#N/A,FALSE,"informes"}</definedName>
    <definedName name="UN" localSheetId="8" hidden="1">{#N/A,#N/A,FALSE,"informes"}</definedName>
    <definedName name="UN" localSheetId="25" hidden="1">{#N/A,#N/A,FALSE,"informes"}</definedName>
    <definedName name="UN" localSheetId="27" hidden="1">{#N/A,#N/A,FALSE,"informes"}</definedName>
    <definedName name="UN" localSheetId="29" hidden="1">{#N/A,#N/A,FALSE,"informes"}</definedName>
    <definedName name="UN" localSheetId="40" hidden="1">{#N/A,#N/A,FALSE,"informes"}</definedName>
    <definedName name="UN" localSheetId="82" hidden="1">{#N/A,#N/A,FALSE,"informes"}</definedName>
    <definedName name="UN" localSheetId="30" hidden="1">{#N/A,#N/A,FALSE,"informes"}</definedName>
    <definedName name="UN" localSheetId="32" hidden="1">{#N/A,#N/A,FALSE,"informes"}</definedName>
    <definedName name="UN" localSheetId="33" hidden="1">{#N/A,#N/A,FALSE,"informes"}</definedName>
    <definedName name="UN" localSheetId="26" hidden="1">{#N/A,#N/A,FALSE,"informes"}</definedName>
    <definedName name="UN" localSheetId="28" hidden="1">{#N/A,#N/A,FALSE,"informes"}</definedName>
    <definedName name="UN" localSheetId="41" hidden="1">{#N/A,#N/A,FALSE,"informes"}</definedName>
    <definedName name="UN" hidden="1">{#N/A,#N/A,FALSE,"informes"}</definedName>
    <definedName name="uno" localSheetId="49">#REF!</definedName>
    <definedName name="uno" localSheetId="51">#REF!</definedName>
    <definedName name="uno" localSheetId="52">#REF!</definedName>
    <definedName name="uno" localSheetId="53">#REF!</definedName>
    <definedName name="uno" localSheetId="54">#REF!</definedName>
    <definedName name="uno" localSheetId="56">#REF!</definedName>
    <definedName name="uno" localSheetId="73">#REF!</definedName>
    <definedName name="uno" localSheetId="74">#REF!</definedName>
    <definedName name="uno" localSheetId="75">#REF!</definedName>
    <definedName name="uno" localSheetId="76">#REF!</definedName>
    <definedName name="uno" localSheetId="78">#REF!</definedName>
    <definedName name="uno" localSheetId="168">#REF!</definedName>
    <definedName name="uno" localSheetId="170">#REF!</definedName>
    <definedName name="uno" localSheetId="171">#REF!</definedName>
    <definedName name="UNO" localSheetId="31">#REF!</definedName>
    <definedName name="UNO" localSheetId="8">#REF!</definedName>
    <definedName name="UNO" localSheetId="25">#REF!</definedName>
    <definedName name="UNO" localSheetId="27">#REF!</definedName>
    <definedName name="UNO" localSheetId="29">#REF!</definedName>
    <definedName name="UNO" localSheetId="40">#REF!</definedName>
    <definedName name="UNO" localSheetId="30">#REF!</definedName>
    <definedName name="UNO" localSheetId="32">#REF!</definedName>
    <definedName name="UNO" localSheetId="33">#REF!</definedName>
    <definedName name="UNO" localSheetId="26">#REF!</definedName>
    <definedName name="UNO" localSheetId="28">#REF!</definedName>
    <definedName name="uno" localSheetId="41">#REF!</definedName>
    <definedName name="UNO">#REF!</definedName>
    <definedName name="uou" localSheetId="31" hidden="1">{#N/A,#N/A,FALSE,"informes"}</definedName>
    <definedName name="uou" localSheetId="8" hidden="1">{#N/A,#N/A,FALSE,"informes"}</definedName>
    <definedName name="uou" localSheetId="25" hidden="1">{#N/A,#N/A,FALSE,"informes"}</definedName>
    <definedName name="uou" localSheetId="27" hidden="1">{#N/A,#N/A,FALSE,"informes"}</definedName>
    <definedName name="uou" localSheetId="29" hidden="1">{#N/A,#N/A,FALSE,"informes"}</definedName>
    <definedName name="uou" localSheetId="40" hidden="1">{#N/A,#N/A,FALSE,"informes"}</definedName>
    <definedName name="uou" localSheetId="82" hidden="1">{#N/A,#N/A,FALSE,"informes"}</definedName>
    <definedName name="uou" localSheetId="30" hidden="1">{#N/A,#N/A,FALSE,"informes"}</definedName>
    <definedName name="uou" localSheetId="32" hidden="1">{#N/A,#N/A,FALSE,"informes"}</definedName>
    <definedName name="uou" localSheetId="33" hidden="1">{#N/A,#N/A,FALSE,"informes"}</definedName>
    <definedName name="uou" localSheetId="26" hidden="1">{#N/A,#N/A,FALSE,"informes"}</definedName>
    <definedName name="uou" localSheetId="28" hidden="1">{#N/A,#N/A,FALSE,"informes"}</definedName>
    <definedName name="uou" localSheetId="41" hidden="1">{#N/A,#N/A,FALSE,"informes"}</definedName>
    <definedName name="uou" hidden="1">{#N/A,#N/A,FALSE,"informes"}</definedName>
    <definedName name="URRA" localSheetId="31" hidden="1">{"empresa",#N/A,FALSE,"xEMPRESA"}</definedName>
    <definedName name="URRA" localSheetId="8" hidden="1">{"empresa",#N/A,FALSE,"xEMPRESA"}</definedName>
    <definedName name="URRA" localSheetId="25" hidden="1">{"empresa",#N/A,FALSE,"xEMPRESA"}</definedName>
    <definedName name="URRA" localSheetId="27" hidden="1">{"empresa",#N/A,FALSE,"xEMPRESA"}</definedName>
    <definedName name="URRA" localSheetId="29" hidden="1">{"empresa",#N/A,FALSE,"xEMPRESA"}</definedName>
    <definedName name="URRA" localSheetId="40" hidden="1">{"empresa",#N/A,FALSE,"xEMPRESA"}</definedName>
    <definedName name="URRA" localSheetId="82" hidden="1">{"empresa",#N/A,FALSE,"xEMPRESA"}</definedName>
    <definedName name="URRA" localSheetId="30" hidden="1">{"empresa",#N/A,FALSE,"xEMPRESA"}</definedName>
    <definedName name="URRA" localSheetId="32" hidden="1">{"empresa",#N/A,FALSE,"xEMPRESA"}</definedName>
    <definedName name="URRA" localSheetId="33" hidden="1">{"empresa",#N/A,FALSE,"xEMPRESA"}</definedName>
    <definedName name="URRA" localSheetId="26" hidden="1">{"empresa",#N/A,FALSE,"xEMPRESA"}</definedName>
    <definedName name="URRA" localSheetId="28" hidden="1">{"empresa",#N/A,FALSE,"xEMPRESA"}</definedName>
    <definedName name="URRA" localSheetId="41" hidden="1">{"empresa",#N/A,FALSE,"xEMPRESA"}</definedName>
    <definedName name="URRA" hidden="1">{"empresa",#N/A,FALSE,"xEMPRESA"}</definedName>
    <definedName name="USD" localSheetId="40">#REF!</definedName>
    <definedName name="USD" localSheetId="41">#REF!</definedName>
    <definedName name="USD">#REF!</definedName>
    <definedName name="usrg" localSheetId="49" hidden="1">{#N/A,#N/A,FALSE,"informes"}</definedName>
    <definedName name="usrg" localSheetId="50" hidden="1">{#N/A,#N/A,FALSE,"informes"}</definedName>
    <definedName name="usrg" localSheetId="51" hidden="1">{#N/A,#N/A,FALSE,"informes"}</definedName>
    <definedName name="usrg" localSheetId="52" hidden="1">{#N/A,#N/A,FALSE,"informes"}</definedName>
    <definedName name="usrg" localSheetId="53" hidden="1">{#N/A,#N/A,FALSE,"informes"}</definedName>
    <definedName name="usrg" localSheetId="54" hidden="1">{#N/A,#N/A,FALSE,"informes"}</definedName>
    <definedName name="usrg" localSheetId="56" hidden="1">{#N/A,#N/A,FALSE,"informes"}</definedName>
    <definedName name="usrg" localSheetId="72" hidden="1">{#N/A,#N/A,FALSE,"informes"}</definedName>
    <definedName name="usrg" localSheetId="73" hidden="1">{#N/A,#N/A,FALSE,"informes"}</definedName>
    <definedName name="usrg" localSheetId="74" hidden="1">{#N/A,#N/A,FALSE,"informes"}</definedName>
    <definedName name="usrg" localSheetId="75" hidden="1">{#N/A,#N/A,FALSE,"informes"}</definedName>
    <definedName name="usrg" localSheetId="76" hidden="1">{#N/A,#N/A,FALSE,"informes"}</definedName>
    <definedName name="usrg" localSheetId="78" hidden="1">{#N/A,#N/A,FALSE,"informes"}</definedName>
    <definedName name="usrg" localSheetId="31" hidden="1">{#N/A,#N/A,FALSE,"informes"}</definedName>
    <definedName name="usrg" localSheetId="8" hidden="1">{#N/A,#N/A,FALSE,"informes"}</definedName>
    <definedName name="usrg" localSheetId="25" hidden="1">{#N/A,#N/A,FALSE,"informes"}</definedName>
    <definedName name="usrg" localSheetId="27" hidden="1">{#N/A,#N/A,FALSE,"informes"}</definedName>
    <definedName name="usrg" localSheetId="29" hidden="1">{#N/A,#N/A,FALSE,"informes"}</definedName>
    <definedName name="usrg" localSheetId="40" hidden="1">{#N/A,#N/A,FALSE,"informes"}</definedName>
    <definedName name="usrg" localSheetId="82" hidden="1">{#N/A,#N/A,FALSE,"informes"}</definedName>
    <definedName name="usrg" localSheetId="30" hidden="1">{#N/A,#N/A,FALSE,"informes"}</definedName>
    <definedName name="usrg" localSheetId="32" hidden="1">{#N/A,#N/A,FALSE,"informes"}</definedName>
    <definedName name="usrg" localSheetId="33" hidden="1">{#N/A,#N/A,FALSE,"informes"}</definedName>
    <definedName name="usrg" localSheetId="26" hidden="1">{#N/A,#N/A,FALSE,"informes"}</definedName>
    <definedName name="usrg" localSheetId="28" hidden="1">{#N/A,#N/A,FALSE,"informes"}</definedName>
    <definedName name="usrg" localSheetId="41" hidden="1">{#N/A,#N/A,FALSE,"informes"}</definedName>
    <definedName name="usrg" hidden="1">{#N/A,#N/A,FALSE,"informes"}</definedName>
    <definedName name="USS" localSheetId="3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USS" localSheetId="8"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USS" localSheetId="2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USS" localSheetId="27"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USS" localSheetId="29"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USS" localSheetId="4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USS" localSheetId="8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USS" localSheetId="3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USS" localSheetId="3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USS" localSheetId="33"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USS" localSheetId="26"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USS" localSheetId="28"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USS" localSheetId="4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USS"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uu" localSheetId="49" hidden="1">{"PAGOS DOLARES",#N/A,FALSE,"informes"}</definedName>
    <definedName name="uu" localSheetId="50" hidden="1">{"PAGOS DOLARES",#N/A,FALSE,"informes"}</definedName>
    <definedName name="uu" localSheetId="51" hidden="1">{"PAGOS DOLARES",#N/A,FALSE,"informes"}</definedName>
    <definedName name="uu" localSheetId="52" hidden="1">{"PAGOS DOLARES",#N/A,FALSE,"informes"}</definedName>
    <definedName name="uu" localSheetId="53" hidden="1">{"PAGOS DOLARES",#N/A,FALSE,"informes"}</definedName>
    <definedName name="uu" localSheetId="54" hidden="1">{"PAGOS DOLARES",#N/A,FALSE,"informes"}</definedName>
    <definedName name="uu" localSheetId="56" hidden="1">{"PAGOS DOLARES",#N/A,FALSE,"informes"}</definedName>
    <definedName name="uu" localSheetId="72" hidden="1">{"PAGOS DOLARES",#N/A,FALSE,"informes"}</definedName>
    <definedName name="uu" localSheetId="73" hidden="1">{"PAGOS DOLARES",#N/A,FALSE,"informes"}</definedName>
    <definedName name="uu" localSheetId="74" hidden="1">{"PAGOS DOLARES",#N/A,FALSE,"informes"}</definedName>
    <definedName name="uu" localSheetId="75" hidden="1">{"PAGOS DOLARES",#N/A,FALSE,"informes"}</definedName>
    <definedName name="uu" localSheetId="76" hidden="1">{"PAGOS DOLARES",#N/A,FALSE,"informes"}</definedName>
    <definedName name="uu" localSheetId="78" hidden="1">{"PAGOS DOLARES",#N/A,FALSE,"informes"}</definedName>
    <definedName name="uu" localSheetId="31" hidden="1">{"PAGOS DOLARES",#N/A,FALSE,"informes"}</definedName>
    <definedName name="uu" localSheetId="8" hidden="1">{"PAGOS DOLARES",#N/A,FALSE,"informes"}</definedName>
    <definedName name="uu" localSheetId="25" hidden="1">{"PAGOS DOLARES",#N/A,FALSE,"informes"}</definedName>
    <definedName name="uu" localSheetId="27" hidden="1">{"PAGOS DOLARES",#N/A,FALSE,"informes"}</definedName>
    <definedName name="uu" localSheetId="29" hidden="1">{"PAGOS DOLARES",#N/A,FALSE,"informes"}</definedName>
    <definedName name="uu" localSheetId="40" hidden="1">{"PAGOS DOLARES",#N/A,FALSE,"informes"}</definedName>
    <definedName name="uu" localSheetId="82" hidden="1">{"PAGOS DOLARES",#N/A,FALSE,"informes"}</definedName>
    <definedName name="uu" localSheetId="30" hidden="1">{"PAGOS DOLARES",#N/A,FALSE,"informes"}</definedName>
    <definedName name="uu" localSheetId="32" hidden="1">{"PAGOS DOLARES",#N/A,FALSE,"informes"}</definedName>
    <definedName name="uu" localSheetId="33" hidden="1">{"PAGOS DOLARES",#N/A,FALSE,"informes"}</definedName>
    <definedName name="uu" localSheetId="26" hidden="1">{"PAGOS DOLARES",#N/A,FALSE,"informes"}</definedName>
    <definedName name="uu" localSheetId="28" hidden="1">{"PAGOS DOLARES",#N/A,FALSE,"informes"}</definedName>
    <definedName name="uu" localSheetId="41" hidden="1">{"PAGOS DOLARES",#N/A,FALSE,"informes"}</definedName>
    <definedName name="uu" hidden="1">{"PAGOS DOLARES",#N/A,FALSE,"informes"}</definedName>
    <definedName name="UVR" localSheetId="40">#REF!</definedName>
    <definedName name="UVR" localSheetId="41">#REF!</definedName>
    <definedName name="UVR">#REF!</definedName>
    <definedName name="UVR_12" localSheetId="41">#REF!</definedName>
    <definedName name="UVR_12">#REF!</definedName>
    <definedName name="uyuy" localSheetId="49" hidden="1">{"PAGOS DOLARES",#N/A,FALSE,"informes"}</definedName>
    <definedName name="uyuy" localSheetId="50" hidden="1">{"PAGOS DOLARES",#N/A,FALSE,"informes"}</definedName>
    <definedName name="uyuy" localSheetId="51" hidden="1">{"PAGOS DOLARES",#N/A,FALSE,"informes"}</definedName>
    <definedName name="uyuy" localSheetId="52" hidden="1">{"PAGOS DOLARES",#N/A,FALSE,"informes"}</definedName>
    <definedName name="uyuy" localSheetId="53" hidden="1">{"PAGOS DOLARES",#N/A,FALSE,"informes"}</definedName>
    <definedName name="uyuy" localSheetId="54" hidden="1">{"PAGOS DOLARES",#N/A,FALSE,"informes"}</definedName>
    <definedName name="uyuy" localSheetId="56" hidden="1">{"PAGOS DOLARES",#N/A,FALSE,"informes"}</definedName>
    <definedName name="uyuy" localSheetId="72" hidden="1">{"PAGOS DOLARES",#N/A,FALSE,"informes"}</definedName>
    <definedName name="uyuy" localSheetId="73" hidden="1">{"PAGOS DOLARES",#N/A,FALSE,"informes"}</definedName>
    <definedName name="uyuy" localSheetId="74" hidden="1">{"PAGOS DOLARES",#N/A,FALSE,"informes"}</definedName>
    <definedName name="uyuy" localSheetId="75" hidden="1">{"PAGOS DOLARES",#N/A,FALSE,"informes"}</definedName>
    <definedName name="uyuy" localSheetId="76" hidden="1">{"PAGOS DOLARES",#N/A,FALSE,"informes"}</definedName>
    <definedName name="uyuy" localSheetId="78" hidden="1">{"PAGOS DOLARES",#N/A,FALSE,"informes"}</definedName>
    <definedName name="uyuy" localSheetId="31" hidden="1">{"PAGOS DOLARES",#N/A,FALSE,"informes"}</definedName>
    <definedName name="uyuy" localSheetId="8" hidden="1">{"PAGOS DOLARES",#N/A,FALSE,"informes"}</definedName>
    <definedName name="uyuy" localSheetId="25" hidden="1">{"PAGOS DOLARES",#N/A,FALSE,"informes"}</definedName>
    <definedName name="uyuy" localSheetId="27" hidden="1">{"PAGOS DOLARES",#N/A,FALSE,"informes"}</definedName>
    <definedName name="uyuy" localSheetId="29" hidden="1">{"PAGOS DOLARES",#N/A,FALSE,"informes"}</definedName>
    <definedName name="uyuy" localSheetId="40" hidden="1">{"PAGOS DOLARES",#N/A,FALSE,"informes"}</definedName>
    <definedName name="uyuy" localSheetId="82" hidden="1">{"PAGOS DOLARES",#N/A,FALSE,"informes"}</definedName>
    <definedName name="uyuy" localSheetId="30" hidden="1">{"PAGOS DOLARES",#N/A,FALSE,"informes"}</definedName>
    <definedName name="uyuy" localSheetId="32" hidden="1">{"PAGOS DOLARES",#N/A,FALSE,"informes"}</definedName>
    <definedName name="uyuy" localSheetId="33" hidden="1">{"PAGOS DOLARES",#N/A,FALSE,"informes"}</definedName>
    <definedName name="uyuy" localSheetId="26" hidden="1">{"PAGOS DOLARES",#N/A,FALSE,"informes"}</definedName>
    <definedName name="uyuy" localSheetId="28" hidden="1">{"PAGOS DOLARES",#N/A,FALSE,"informes"}</definedName>
    <definedName name="uyuy" localSheetId="41" hidden="1">{"PAGOS DOLARES",#N/A,FALSE,"informes"}</definedName>
    <definedName name="uyuy" hidden="1">{"PAGOS DOLARES",#N/A,FALSE,"informes"}</definedName>
    <definedName name="v" localSheetId="49"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v" localSheetId="5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v" localSheetId="5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v" localSheetId="5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v" localSheetId="53"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v" localSheetId="54"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v" localSheetId="56"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v" localSheetId="7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v" localSheetId="73"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v" localSheetId="74"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v" localSheetId="7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v" localSheetId="76"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v" localSheetId="78"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v" localSheetId="17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v" localSheetId="17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v" localSheetId="3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v" localSheetId="8"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v" localSheetId="2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v" localSheetId="27"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v" localSheetId="29"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v" localSheetId="4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v" localSheetId="8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v" localSheetId="3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v" localSheetId="3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v" localSheetId="33"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v" localSheetId="26"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v" localSheetId="28"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v" localSheetId="4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v"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valida" localSheetId="8">#REF!</definedName>
    <definedName name="valida">#REF!</definedName>
    <definedName name="valor" localSheetId="49">#REF!</definedName>
    <definedName name="valor" localSheetId="51">#REF!</definedName>
    <definedName name="valor" localSheetId="52">#REF!</definedName>
    <definedName name="valor" localSheetId="53">#REF!</definedName>
    <definedName name="valor" localSheetId="54">#REF!</definedName>
    <definedName name="valor" localSheetId="56">#REF!</definedName>
    <definedName name="valor" localSheetId="73">#REF!</definedName>
    <definedName name="valor" localSheetId="74">#REF!</definedName>
    <definedName name="valor" localSheetId="75">#REF!</definedName>
    <definedName name="valor" localSheetId="76">#REF!</definedName>
    <definedName name="valor" localSheetId="78">#REF!</definedName>
    <definedName name="valor" localSheetId="168">#REF!</definedName>
    <definedName name="valor" localSheetId="170">#REF!</definedName>
    <definedName name="valor" localSheetId="171">#REF!</definedName>
    <definedName name="valor" localSheetId="40">#REF!</definedName>
    <definedName name="valor" localSheetId="41">#REF!</definedName>
    <definedName name="valor">#REF!</definedName>
    <definedName name="VALOR_UVR" localSheetId="8">OFFSET(#REF!,0,0,COUNT(#REF!),1)</definedName>
    <definedName name="VALOR_UVR">OFFSET(#REF!,0,0,COUNT(#REF!),1)</definedName>
    <definedName name="Valoracion1">#REF!</definedName>
    <definedName name="valorpuntoIng" localSheetId="49">#REF!</definedName>
    <definedName name="valorpuntoIng" localSheetId="51">#REF!</definedName>
    <definedName name="valorpuntoIng" localSheetId="52">#REF!</definedName>
    <definedName name="valorpuntoIng" localSheetId="53">#REF!</definedName>
    <definedName name="valorpuntoIng" localSheetId="54">#REF!</definedName>
    <definedName name="valorpuntoIng" localSheetId="56">#REF!</definedName>
    <definedName name="valorpuntoIng" localSheetId="73">#REF!</definedName>
    <definedName name="valorpuntoIng" localSheetId="74">#REF!</definedName>
    <definedName name="valorpuntoIng" localSheetId="75">#REF!</definedName>
    <definedName name="valorpuntoIng" localSheetId="76">#REF!</definedName>
    <definedName name="valorpuntoIng" localSheetId="78">#REF!</definedName>
    <definedName name="valorpuntoIng" localSheetId="168">#REF!</definedName>
    <definedName name="valorpuntoIng" localSheetId="170">#REF!</definedName>
    <definedName name="valorpuntoIng" localSheetId="171">#REF!</definedName>
    <definedName name="valorpuntoIng" localSheetId="31">#REF!</definedName>
    <definedName name="valorpuntoIng" localSheetId="25">#REF!</definedName>
    <definedName name="valorpuntoIng" localSheetId="27">#REF!</definedName>
    <definedName name="valorpuntoIng" localSheetId="29">#REF!</definedName>
    <definedName name="valorpuntoIng" localSheetId="40">#REF!</definedName>
    <definedName name="valorpuntoIng" localSheetId="30">#REF!</definedName>
    <definedName name="valorpuntoIng" localSheetId="32">#REF!</definedName>
    <definedName name="valorpuntoIng" localSheetId="33">#REF!</definedName>
    <definedName name="valorpuntoIng" localSheetId="26">#REF!</definedName>
    <definedName name="valorpuntoIng" localSheetId="28">#REF!</definedName>
    <definedName name="valorpuntoIng" localSheetId="41">#REF!</definedName>
    <definedName name="valorpuntoIng">#REF!</definedName>
    <definedName name="var" localSheetId="41">#REF!</definedName>
    <definedName name="var">#REF!</definedName>
    <definedName name="VARAÑO2">#REF!</definedName>
    <definedName name="VARAÑO3">#REF!</definedName>
    <definedName name="VARIACION">#REF!</definedName>
    <definedName name="VARIACIONES" localSheetId="51">#REF!</definedName>
    <definedName name="VARIACIONES" localSheetId="52">#REF!</definedName>
    <definedName name="VARIACIONES" localSheetId="53">#REF!</definedName>
    <definedName name="VARIACIONES" localSheetId="54">#REF!</definedName>
    <definedName name="VARIACIONES" localSheetId="56">#REF!</definedName>
    <definedName name="VARIACIONES" localSheetId="73">#REF!</definedName>
    <definedName name="VARIACIONES" localSheetId="74">#REF!</definedName>
    <definedName name="VARIACIONES" localSheetId="75">#REF!</definedName>
    <definedName name="VARIACIONES" localSheetId="76">#REF!</definedName>
    <definedName name="VARIACIONES" localSheetId="78">#REF!</definedName>
    <definedName name="VARIACIONES" localSheetId="168">#REF!</definedName>
    <definedName name="VARIACIONES" localSheetId="170">#REF!</definedName>
    <definedName name="VARIACIONES" localSheetId="171">#REF!</definedName>
    <definedName name="VARIACIONES" localSheetId="40">#REF!</definedName>
    <definedName name="VARIACIONES" localSheetId="41">#REF!</definedName>
    <definedName name="VARIACIONES">#REF!</definedName>
    <definedName name="VARMES2">#REF!</definedName>
    <definedName name="VARMES3">#REF!</definedName>
    <definedName name="VARPIB00_" localSheetId="170">#REF!</definedName>
    <definedName name="VARPIB00_" localSheetId="171">#REF!</definedName>
    <definedName name="VARPIB00_" localSheetId="40">#REF!</definedName>
    <definedName name="VARPIB00_" localSheetId="41">#REF!</definedName>
    <definedName name="VARPIB00_">#REF!</definedName>
    <definedName name="VARPIB93_" localSheetId="170">#REF!</definedName>
    <definedName name="VARPIB93_" localSheetId="171">#REF!</definedName>
    <definedName name="VARPIB93_" localSheetId="40">#REF!</definedName>
    <definedName name="VARPIB93_" localSheetId="41">#REF!</definedName>
    <definedName name="VARPIB93_">#REF!</definedName>
    <definedName name="VARPIB94_" localSheetId="170">#REF!</definedName>
    <definedName name="VARPIB94_" localSheetId="171">#REF!</definedName>
    <definedName name="VARPIB94_" localSheetId="40">#REF!</definedName>
    <definedName name="VARPIB94_" localSheetId="41">#REF!</definedName>
    <definedName name="VARPIB94_">#REF!</definedName>
    <definedName name="VARPIB95_" localSheetId="170">#REF!</definedName>
    <definedName name="VARPIB95_" localSheetId="171">#REF!</definedName>
    <definedName name="VARPIB95_" localSheetId="40">#REF!</definedName>
    <definedName name="VARPIB95_" localSheetId="41">#REF!</definedName>
    <definedName name="VARPIB95_">#REF!</definedName>
    <definedName name="VARPIB96_" localSheetId="170">#REF!</definedName>
    <definedName name="VARPIB96_" localSheetId="171">#REF!</definedName>
    <definedName name="VARPIB96_" localSheetId="40">#REF!</definedName>
    <definedName name="VARPIB96_" localSheetId="41">#REF!</definedName>
    <definedName name="VARPIB96_">#REF!</definedName>
    <definedName name="VARPIB97_" localSheetId="170">#REF!</definedName>
    <definedName name="VARPIB97_" localSheetId="171">#REF!</definedName>
    <definedName name="VARPIB97_" localSheetId="40">#REF!</definedName>
    <definedName name="VARPIB97_" localSheetId="41">#REF!</definedName>
    <definedName name="VARPIB97_">#REF!</definedName>
    <definedName name="VARPIB98_" localSheetId="170">#REF!</definedName>
    <definedName name="VARPIB98_" localSheetId="171">#REF!</definedName>
    <definedName name="VARPIB98_" localSheetId="40">#REF!</definedName>
    <definedName name="VARPIB98_" localSheetId="41">#REF!</definedName>
    <definedName name="VARPIB98_">#REF!</definedName>
    <definedName name="VARPIB99_" localSheetId="170">#REF!</definedName>
    <definedName name="VARPIB99_" localSheetId="171">#REF!</definedName>
    <definedName name="VARPIB99_" localSheetId="40">#REF!</definedName>
    <definedName name="VARPIB99_" localSheetId="41">#REF!</definedName>
    <definedName name="VARPIB99_">#REF!</definedName>
    <definedName name="VC_UVR_UVR" localSheetId="41">OFFSET(#REF!,0,0,COUNT(#REF!),1)</definedName>
    <definedName name="VC_UVR_UVR">OFFSET(#REF!,0,0,COUNT(#REF!),1)</definedName>
    <definedName name="VCostoCOP">OFFSET(#REF!,0,0,COUNT(#REF!),1)</definedName>
    <definedName name="VEB" localSheetId="31">#REF!</definedName>
    <definedName name="VEB" localSheetId="8">#REF!</definedName>
    <definedName name="VEB" localSheetId="25">#REF!</definedName>
    <definedName name="VEB" localSheetId="27">#REF!</definedName>
    <definedName name="VEB" localSheetId="29">#REF!</definedName>
    <definedName name="VEB" localSheetId="40">#REF!</definedName>
    <definedName name="VEB" localSheetId="82">#REF!</definedName>
    <definedName name="VEB" localSheetId="30">#REF!</definedName>
    <definedName name="VEB" localSheetId="32">#REF!</definedName>
    <definedName name="VEB" localSheetId="33">#REF!</definedName>
    <definedName name="VEB" localSheetId="26">#REF!</definedName>
    <definedName name="VEB" localSheetId="28">#REF!</definedName>
    <definedName name="VEB" localSheetId="41">#REF!</definedName>
    <definedName name="VEB">#REF!</definedName>
    <definedName name="vfdsghbgzsbczvxv" localSheetId="8" hidden="1">{"'1999'!$A$1:$F$66"}</definedName>
    <definedName name="vfdsghbgzsbczvxv" localSheetId="82" hidden="1">{"'1999'!$A$1:$F$66"}</definedName>
    <definedName name="vfdsghbgzsbczvxv" localSheetId="41" hidden="1">{"'1999'!$A$1:$F$66"}</definedName>
    <definedName name="vfdsghbgzsbczvxv" hidden="1">{"'1999'!$A$1:$F$66"}</definedName>
    <definedName name="Vida_media_UVR" localSheetId="8">OFFSET(#REF!,0,0,COUNT(#REF!),1)</definedName>
    <definedName name="Vida_media_UVR">OFFSET(#REF!,0,0,COUNT(#REF!),1)</definedName>
    <definedName name="VIG_PAC_NOEJEC_ABR" localSheetId="8">#REF!</definedName>
    <definedName name="VIG_PAC_NOEJEC_ABR">#REF!</definedName>
    <definedName name="VIG_PAC_NOEJEC_AGO" localSheetId="8">#REF!</definedName>
    <definedName name="VIG_PAC_NOEJEC_AGO">#REF!</definedName>
    <definedName name="VIG_PAC_NOEJEC_DIC" localSheetId="8">#REF!</definedName>
    <definedName name="VIG_PAC_NOEJEC_DIC">#REF!</definedName>
    <definedName name="VIG_PAC_NOEJEC_ENE">#REF!</definedName>
    <definedName name="VIG_PAC_NOEJEC_FEB">#REF!</definedName>
    <definedName name="VIG_PAC_NOEJEC_JUL">#REF!</definedName>
    <definedName name="VIG_PAC_NOEJEC_JUN">#REF!</definedName>
    <definedName name="VIG_PAC_NOEJEC_MAR">#REF!</definedName>
    <definedName name="VIG_PAC_NOEJEC_MAY">#REF!</definedName>
    <definedName name="VIG_PAC_NOEJEC_NOV">#REF!</definedName>
    <definedName name="VIG_PAC_NOEJEC_OCT">#REF!</definedName>
    <definedName name="VIG_PAC_NOEJEC_SEP">#REF!</definedName>
    <definedName name="VIGENCIA" localSheetId="49">#REF!</definedName>
    <definedName name="VIGENCIA" localSheetId="170">#REF!</definedName>
    <definedName name="VIGENCIA" localSheetId="171">#REF!</definedName>
    <definedName name="VIGENCIA" localSheetId="40">#REF!</definedName>
    <definedName name="VIGENCIA" localSheetId="41">#REF!</definedName>
    <definedName name="VIGENCIA">#REF!</definedName>
    <definedName name="Vigencia_1999" localSheetId="49">#REF!</definedName>
    <definedName name="Vigencia_1999" localSheetId="51">#REF!</definedName>
    <definedName name="Vigencia_1999" localSheetId="52">#REF!</definedName>
    <definedName name="Vigencia_1999" localSheetId="53">#REF!</definedName>
    <definedName name="Vigencia_1999" localSheetId="54">#REF!</definedName>
    <definedName name="Vigencia_1999" localSheetId="56">#REF!</definedName>
    <definedName name="Vigencia_1999" localSheetId="73">#REF!</definedName>
    <definedName name="Vigencia_1999" localSheetId="74">#REF!</definedName>
    <definedName name="Vigencia_1999" localSheetId="75">#REF!</definedName>
    <definedName name="Vigencia_1999" localSheetId="76">#REF!</definedName>
    <definedName name="Vigencia_1999" localSheetId="78">#REF!</definedName>
    <definedName name="Vigencia_1999" localSheetId="168">#REF!</definedName>
    <definedName name="Vigencia_1999" localSheetId="170">#REF!</definedName>
    <definedName name="Vigencia_1999" localSheetId="171">#REF!</definedName>
    <definedName name="Vigencia_1999" localSheetId="31">#REF!</definedName>
    <definedName name="Vigencia_1999" localSheetId="25">#REF!</definedName>
    <definedName name="Vigencia_1999" localSheetId="27">#REF!</definedName>
    <definedName name="Vigencia_1999" localSheetId="29">#REF!</definedName>
    <definedName name="Vigencia_1999" localSheetId="40">#REF!</definedName>
    <definedName name="Vigencia_1999" localSheetId="30">#REF!</definedName>
    <definedName name="Vigencia_1999" localSheetId="32">#REF!</definedName>
    <definedName name="Vigencia_1999" localSheetId="33">#REF!</definedName>
    <definedName name="Vigencia_1999" localSheetId="26">#REF!</definedName>
    <definedName name="Vigencia_1999" localSheetId="28">#REF!</definedName>
    <definedName name="Vigencia_1999" localSheetId="41">#REF!</definedName>
    <definedName name="Vigencia_1999">#REF!</definedName>
    <definedName name="Vigencia_2000" localSheetId="49">#REF!</definedName>
    <definedName name="Vigencia_2000" localSheetId="51">#REF!</definedName>
    <definedName name="Vigencia_2000" localSheetId="52">#REF!</definedName>
    <definedName name="Vigencia_2000" localSheetId="53">#REF!</definedName>
    <definedName name="Vigencia_2000" localSheetId="54">#REF!</definedName>
    <definedName name="Vigencia_2000" localSheetId="56">#REF!</definedName>
    <definedName name="Vigencia_2000" localSheetId="73">#REF!</definedName>
    <definedName name="Vigencia_2000" localSheetId="74">#REF!</definedName>
    <definedName name="Vigencia_2000" localSheetId="75">#REF!</definedName>
    <definedName name="Vigencia_2000" localSheetId="76">#REF!</definedName>
    <definedName name="Vigencia_2000" localSheetId="78">#REF!</definedName>
    <definedName name="Vigencia_2000" localSheetId="168">#REF!</definedName>
    <definedName name="Vigencia_2000" localSheetId="171">#REF!</definedName>
    <definedName name="Vigencia_2000" localSheetId="31">#REF!</definedName>
    <definedName name="Vigencia_2000" localSheetId="25">#REF!</definedName>
    <definedName name="Vigencia_2000" localSheetId="27">#REF!</definedName>
    <definedName name="Vigencia_2000" localSheetId="29">#REF!</definedName>
    <definedName name="Vigencia_2000" localSheetId="40">#REF!</definedName>
    <definedName name="Vigencia_2000" localSheetId="30">#REF!</definedName>
    <definedName name="Vigencia_2000" localSheetId="32">#REF!</definedName>
    <definedName name="Vigencia_2000" localSheetId="33">#REF!</definedName>
    <definedName name="Vigencia_2000" localSheetId="26">#REF!</definedName>
    <definedName name="Vigencia_2000" localSheetId="28">#REF!</definedName>
    <definedName name="Vigencia_2000" localSheetId="41">#REF!</definedName>
    <definedName name="Vigencia_2000">#REF!</definedName>
    <definedName name="Vigencia_2001" localSheetId="49">#REF!</definedName>
    <definedName name="Vigencia_2001" localSheetId="51">#REF!</definedName>
    <definedName name="Vigencia_2001" localSheetId="52">#REF!</definedName>
    <definedName name="Vigencia_2001" localSheetId="53">#REF!</definedName>
    <definedName name="Vigencia_2001" localSheetId="54">#REF!</definedName>
    <definedName name="Vigencia_2001" localSheetId="56">#REF!</definedName>
    <definedName name="Vigencia_2001" localSheetId="73">#REF!</definedName>
    <definedName name="Vigencia_2001" localSheetId="74">#REF!</definedName>
    <definedName name="Vigencia_2001" localSheetId="75">#REF!</definedName>
    <definedName name="Vigencia_2001" localSheetId="76">#REF!</definedName>
    <definedName name="Vigencia_2001" localSheetId="78">#REF!</definedName>
    <definedName name="Vigencia_2001" localSheetId="168">#REF!</definedName>
    <definedName name="Vigencia_2001" localSheetId="171">#REF!</definedName>
    <definedName name="Vigencia_2001" localSheetId="31">#REF!</definedName>
    <definedName name="Vigencia_2001" localSheetId="25">#REF!</definedName>
    <definedName name="Vigencia_2001" localSheetId="27">#REF!</definedName>
    <definedName name="Vigencia_2001" localSheetId="29">#REF!</definedName>
    <definedName name="Vigencia_2001" localSheetId="40">#REF!</definedName>
    <definedName name="Vigencia_2001" localSheetId="30">#REF!</definedName>
    <definedName name="Vigencia_2001" localSheetId="32">#REF!</definedName>
    <definedName name="Vigencia_2001" localSheetId="33">#REF!</definedName>
    <definedName name="Vigencia_2001" localSheetId="26">#REF!</definedName>
    <definedName name="Vigencia_2001" localSheetId="28">#REF!</definedName>
    <definedName name="Vigencia_2001" localSheetId="41">#REF!</definedName>
    <definedName name="Vigencia_2001">#REF!</definedName>
    <definedName name="Vigencia_2002" localSheetId="51">#REF!</definedName>
    <definedName name="Vigencia_2002" localSheetId="52">#REF!</definedName>
    <definedName name="Vigencia_2002" localSheetId="53">#REF!</definedName>
    <definedName name="Vigencia_2002" localSheetId="54">#REF!</definedName>
    <definedName name="Vigencia_2002" localSheetId="56">#REF!</definedName>
    <definedName name="Vigencia_2002" localSheetId="73">#REF!</definedName>
    <definedName name="Vigencia_2002" localSheetId="74">#REF!</definedName>
    <definedName name="Vigencia_2002" localSheetId="75">#REF!</definedName>
    <definedName name="Vigencia_2002" localSheetId="76">#REF!</definedName>
    <definedName name="Vigencia_2002" localSheetId="78">#REF!</definedName>
    <definedName name="Vigencia_2002" localSheetId="168">#REF!</definedName>
    <definedName name="Vigencia_2002" localSheetId="171">#REF!</definedName>
    <definedName name="Vigencia_2002" localSheetId="40">#REF!</definedName>
    <definedName name="Vigencia_2002" localSheetId="41">#REF!</definedName>
    <definedName name="Vigencia_2002">#REF!</definedName>
    <definedName name="Vigilancia_y_control" localSheetId="41">#REF!</definedName>
    <definedName name="Vigilancia_y_control">#REF!</definedName>
    <definedName name="vknmryspo" localSheetId="49" hidden="1">{#N/A,#N/A,FALSE,"informes"}</definedName>
    <definedName name="vknmryspo" localSheetId="50" hidden="1">{#N/A,#N/A,FALSE,"informes"}</definedName>
    <definedName name="vknmryspo" localSheetId="51" hidden="1">{#N/A,#N/A,FALSE,"informes"}</definedName>
    <definedName name="vknmryspo" localSheetId="52" hidden="1">{#N/A,#N/A,FALSE,"informes"}</definedName>
    <definedName name="vknmryspo" localSheetId="53" hidden="1">{#N/A,#N/A,FALSE,"informes"}</definedName>
    <definedName name="vknmryspo" localSheetId="54" hidden="1">{#N/A,#N/A,FALSE,"informes"}</definedName>
    <definedName name="vknmryspo" localSheetId="56" hidden="1">{#N/A,#N/A,FALSE,"informes"}</definedName>
    <definedName name="vknmryspo" localSheetId="72" hidden="1">{#N/A,#N/A,FALSE,"informes"}</definedName>
    <definedName name="vknmryspo" localSheetId="73" hidden="1">{#N/A,#N/A,FALSE,"informes"}</definedName>
    <definedName name="vknmryspo" localSheetId="74" hidden="1">{#N/A,#N/A,FALSE,"informes"}</definedName>
    <definedName name="vknmryspo" localSheetId="75" hidden="1">{#N/A,#N/A,FALSE,"informes"}</definedName>
    <definedName name="vknmryspo" localSheetId="76" hidden="1">{#N/A,#N/A,FALSE,"informes"}</definedName>
    <definedName name="vknmryspo" localSheetId="78" hidden="1">{#N/A,#N/A,FALSE,"informes"}</definedName>
    <definedName name="vknmryspo" localSheetId="31" hidden="1">{#N/A,#N/A,FALSE,"informes"}</definedName>
    <definedName name="vknmryspo" localSheetId="8" hidden="1">{#N/A,#N/A,FALSE,"informes"}</definedName>
    <definedName name="vknmryspo" localSheetId="25" hidden="1">{#N/A,#N/A,FALSE,"informes"}</definedName>
    <definedName name="vknmryspo" localSheetId="27" hidden="1">{#N/A,#N/A,FALSE,"informes"}</definedName>
    <definedName name="vknmryspo" localSheetId="29" hidden="1">{#N/A,#N/A,FALSE,"informes"}</definedName>
    <definedName name="vknmryspo" localSheetId="40" hidden="1">{#N/A,#N/A,FALSE,"informes"}</definedName>
    <definedName name="vknmryspo" localSheetId="82" hidden="1">{#N/A,#N/A,FALSE,"informes"}</definedName>
    <definedName name="vknmryspo" localSheetId="30" hidden="1">{#N/A,#N/A,FALSE,"informes"}</definedName>
    <definedName name="vknmryspo" localSheetId="32" hidden="1">{#N/A,#N/A,FALSE,"informes"}</definedName>
    <definedName name="vknmryspo" localSheetId="33" hidden="1">{#N/A,#N/A,FALSE,"informes"}</definedName>
    <definedName name="vknmryspo" localSheetId="26" hidden="1">{#N/A,#N/A,FALSE,"informes"}</definedName>
    <definedName name="vknmryspo" localSheetId="28" hidden="1">{#N/A,#N/A,FALSE,"informes"}</definedName>
    <definedName name="vknmryspo" localSheetId="41" hidden="1">{#N/A,#N/A,FALSE,"informes"}</definedName>
    <definedName name="vknmryspo" hidden="1">{#N/A,#N/A,FALSE,"informes"}</definedName>
    <definedName name="VKNRSKNLRSJYÑKLNHJ" localSheetId="49" hidden="1">{"PAGOS DOLARES",#N/A,FALSE,"informes"}</definedName>
    <definedName name="VKNRSKNLRSJYÑKLNHJ" localSheetId="50" hidden="1">{"PAGOS DOLARES",#N/A,FALSE,"informes"}</definedName>
    <definedName name="VKNRSKNLRSJYÑKLNHJ" localSheetId="51" hidden="1">{"PAGOS DOLARES",#N/A,FALSE,"informes"}</definedName>
    <definedName name="VKNRSKNLRSJYÑKLNHJ" localSheetId="52" hidden="1">{"PAGOS DOLARES",#N/A,FALSE,"informes"}</definedName>
    <definedName name="VKNRSKNLRSJYÑKLNHJ" localSheetId="53" hidden="1">{"PAGOS DOLARES",#N/A,FALSE,"informes"}</definedName>
    <definedName name="VKNRSKNLRSJYÑKLNHJ" localSheetId="54" hidden="1">{"PAGOS DOLARES",#N/A,FALSE,"informes"}</definedName>
    <definedName name="VKNRSKNLRSJYÑKLNHJ" localSheetId="56" hidden="1">{"PAGOS DOLARES",#N/A,FALSE,"informes"}</definedName>
    <definedName name="VKNRSKNLRSJYÑKLNHJ" localSheetId="72" hidden="1">{"PAGOS DOLARES",#N/A,FALSE,"informes"}</definedName>
    <definedName name="VKNRSKNLRSJYÑKLNHJ" localSheetId="73" hidden="1">{"PAGOS DOLARES",#N/A,FALSE,"informes"}</definedName>
    <definedName name="VKNRSKNLRSJYÑKLNHJ" localSheetId="74" hidden="1">{"PAGOS DOLARES",#N/A,FALSE,"informes"}</definedName>
    <definedName name="VKNRSKNLRSJYÑKLNHJ" localSheetId="75" hidden="1">{"PAGOS DOLARES",#N/A,FALSE,"informes"}</definedName>
    <definedName name="VKNRSKNLRSJYÑKLNHJ" localSheetId="76" hidden="1">{"PAGOS DOLARES",#N/A,FALSE,"informes"}</definedName>
    <definedName name="VKNRSKNLRSJYÑKLNHJ" localSheetId="78" hidden="1">{"PAGOS DOLARES",#N/A,FALSE,"informes"}</definedName>
    <definedName name="VKNRSKNLRSJYÑKLNHJ" localSheetId="31" hidden="1">{"PAGOS DOLARES",#N/A,FALSE,"informes"}</definedName>
    <definedName name="VKNRSKNLRSJYÑKLNHJ" localSheetId="8" hidden="1">{"PAGOS DOLARES",#N/A,FALSE,"informes"}</definedName>
    <definedName name="VKNRSKNLRSJYÑKLNHJ" localSheetId="25" hidden="1">{"PAGOS DOLARES",#N/A,FALSE,"informes"}</definedName>
    <definedName name="VKNRSKNLRSJYÑKLNHJ" localSheetId="27" hidden="1">{"PAGOS DOLARES",#N/A,FALSE,"informes"}</definedName>
    <definedName name="VKNRSKNLRSJYÑKLNHJ" localSheetId="29" hidden="1">{"PAGOS DOLARES",#N/A,FALSE,"informes"}</definedName>
    <definedName name="VKNRSKNLRSJYÑKLNHJ" localSheetId="40" hidden="1">{"PAGOS DOLARES",#N/A,FALSE,"informes"}</definedName>
    <definedName name="VKNRSKNLRSJYÑKLNHJ" localSheetId="82" hidden="1">{"PAGOS DOLARES",#N/A,FALSE,"informes"}</definedName>
    <definedName name="VKNRSKNLRSJYÑKLNHJ" localSheetId="30" hidden="1">{"PAGOS DOLARES",#N/A,FALSE,"informes"}</definedName>
    <definedName name="VKNRSKNLRSJYÑKLNHJ" localSheetId="32" hidden="1">{"PAGOS DOLARES",#N/A,FALSE,"informes"}</definedName>
    <definedName name="VKNRSKNLRSJYÑKLNHJ" localSheetId="33" hidden="1">{"PAGOS DOLARES",#N/A,FALSE,"informes"}</definedName>
    <definedName name="VKNRSKNLRSJYÑKLNHJ" localSheetId="26" hidden="1">{"PAGOS DOLARES",#N/A,FALSE,"informes"}</definedName>
    <definedName name="VKNRSKNLRSJYÑKLNHJ" localSheetId="28" hidden="1">{"PAGOS DOLARES",#N/A,FALSE,"informes"}</definedName>
    <definedName name="VKNRSKNLRSJYÑKLNHJ" localSheetId="41" hidden="1">{"PAGOS DOLARES",#N/A,FALSE,"informes"}</definedName>
    <definedName name="VKNRSKNLRSJYÑKLNHJ" hidden="1">{"PAGOS DOLARES",#N/A,FALSE,"informes"}</definedName>
    <definedName name="VN_UVR_UVR" localSheetId="8">OFFSET(#REF!,0,0,COUNT(#REF!),1)</definedName>
    <definedName name="VN_UVR_UVR">OFFSET(#REF!,0,0,COUNT(#REF!),1)</definedName>
    <definedName name="VV" localSheetId="31" hidden="1">{#N/A,#N/A,FALSE,"informes"}</definedName>
    <definedName name="VV" localSheetId="8" hidden="1">{#N/A,#N/A,FALSE,"informes"}</definedName>
    <definedName name="VV" localSheetId="25" hidden="1">{#N/A,#N/A,FALSE,"informes"}</definedName>
    <definedName name="VV" localSheetId="27" hidden="1">{#N/A,#N/A,FALSE,"informes"}</definedName>
    <definedName name="VV" localSheetId="29" hidden="1">{#N/A,#N/A,FALSE,"informes"}</definedName>
    <definedName name="VV" localSheetId="40" hidden="1">{#N/A,#N/A,FALSE,"informes"}</definedName>
    <definedName name="VV" localSheetId="82" hidden="1">{#N/A,#N/A,FALSE,"informes"}</definedName>
    <definedName name="VV" localSheetId="30" hidden="1">{#N/A,#N/A,FALSE,"informes"}</definedName>
    <definedName name="VV" localSheetId="32" hidden="1">{#N/A,#N/A,FALSE,"informes"}</definedName>
    <definedName name="VV" localSheetId="33" hidden="1">{#N/A,#N/A,FALSE,"informes"}</definedName>
    <definedName name="VV" localSheetId="26" hidden="1">{#N/A,#N/A,FALSE,"informes"}</definedName>
    <definedName name="VV" localSheetId="28" hidden="1">{#N/A,#N/A,FALSE,"informes"}</definedName>
    <definedName name="VV" localSheetId="41" hidden="1">{#N/A,#N/A,FALSE,"informes"}</definedName>
    <definedName name="VV" hidden="1">{#N/A,#N/A,FALSE,"informes"}</definedName>
    <definedName name="vxc" localSheetId="8" hidden="1">{"'1999'!$A$1:$F$66"}</definedName>
    <definedName name="vxc" localSheetId="82" hidden="1">{"'1999'!$A$1:$F$66"}</definedName>
    <definedName name="vxc" localSheetId="41" hidden="1">{"'1999'!$A$1:$F$66"}</definedName>
    <definedName name="vxc" hidden="1">{"'1999'!$A$1:$F$66"}</definedName>
    <definedName name="w" localSheetId="8" hidden="1">{#N/A,#N/A,FALSE,"Aging Summary";#N/A,#N/A,FALSE,"Ratio Analysis";#N/A,#N/A,FALSE,"Test 120 Day Accts";#N/A,#N/A,FALSE,"Tickmarks"}</definedName>
    <definedName name="w" localSheetId="82" hidden="1">{#N/A,#N/A,FALSE,"Aging Summary";#N/A,#N/A,FALSE,"Ratio Analysis";#N/A,#N/A,FALSE,"Test 120 Day Accts";#N/A,#N/A,FALSE,"Tickmarks"}</definedName>
    <definedName name="w" localSheetId="41" hidden="1">{#N/A,#N/A,FALSE,"Aging Summary";#N/A,#N/A,FALSE,"Ratio Analysis";#N/A,#N/A,FALSE,"Test 120 Day Accts";#N/A,#N/A,FALSE,"Tickmarks"}</definedName>
    <definedName name="w" hidden="1">{#N/A,#N/A,FALSE,"Aging Summary";#N/A,#N/A,FALSE,"Ratio Analysis";#N/A,#N/A,FALSE,"Test 120 Day Accts";#N/A,#N/A,FALSE,"Tickmarks"}</definedName>
    <definedName name="wefd" localSheetId="8" hidden="1">{"'1999'!$A$1:$F$66"}</definedName>
    <definedName name="wefd" localSheetId="82" hidden="1">{"'1999'!$A$1:$F$66"}</definedName>
    <definedName name="wefd" localSheetId="41" hidden="1">{"'1999'!$A$1:$F$66"}</definedName>
    <definedName name="wefd" hidden="1">{"'1999'!$A$1:$F$66"}</definedName>
    <definedName name="wrn.98RED." localSheetId="31"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8"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5"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7"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9"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40"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82"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30"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32"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33"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6"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8"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41"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ACUDEC." localSheetId="31" hidden="1">{#N/A,#N/A,FALSE,"ACUM-REAL"}</definedName>
    <definedName name="wrn.ACUDEC." localSheetId="8" hidden="1">{#N/A,#N/A,FALSE,"ACUM-REAL"}</definedName>
    <definedName name="wrn.ACUDEC." localSheetId="25" hidden="1">{#N/A,#N/A,FALSE,"ACUM-REAL"}</definedName>
    <definedName name="wrn.ACUDEC." localSheetId="27" hidden="1">{#N/A,#N/A,FALSE,"ACUM-REAL"}</definedName>
    <definedName name="wrn.ACUDEC." localSheetId="29" hidden="1">{#N/A,#N/A,FALSE,"ACUM-REAL"}</definedName>
    <definedName name="wrn.ACUDEC." localSheetId="40" hidden="1">{#N/A,#N/A,FALSE,"ACUM-REAL"}</definedName>
    <definedName name="wrn.ACUDEC." localSheetId="82" hidden="1">{#N/A,#N/A,FALSE,"ACUM-REAL"}</definedName>
    <definedName name="wrn.ACUDEC." localSheetId="30" hidden="1">{#N/A,#N/A,FALSE,"ACUM-REAL"}</definedName>
    <definedName name="wrn.ACUDEC." localSheetId="32" hidden="1">{#N/A,#N/A,FALSE,"ACUM-REAL"}</definedName>
    <definedName name="wrn.ACUDEC." localSheetId="33" hidden="1">{#N/A,#N/A,FALSE,"ACUM-REAL"}</definedName>
    <definedName name="wrn.ACUDEC." localSheetId="26" hidden="1">{#N/A,#N/A,FALSE,"ACUM-REAL"}</definedName>
    <definedName name="wrn.ACUDEC." localSheetId="28" hidden="1">{#N/A,#N/A,FALSE,"ACUM-REAL"}</definedName>
    <definedName name="wrn.ACUDEC." localSheetId="41" hidden="1">{#N/A,#N/A,FALSE,"ACUM-REAL"}</definedName>
    <definedName name="wrn.ACUDEC." hidden="1">{#N/A,#N/A,FALSE,"ACUM-REAL"}</definedName>
    <definedName name="wrn.Aging._.and._.Trend._.Analysis." localSheetId="8" hidden="1">{#N/A,#N/A,FALSE,"Aging Summary";#N/A,#N/A,FALSE,"Ratio Analysis";#N/A,#N/A,FALSE,"Test 120 Day Accts";#N/A,#N/A,FALSE,"Tickmarks"}</definedName>
    <definedName name="wrn.Aging._.and._.Trend._.Analysis." localSheetId="82" hidden="1">{#N/A,#N/A,FALSE,"Aging Summary";#N/A,#N/A,FALSE,"Ratio Analysis";#N/A,#N/A,FALSE,"Test 120 Day Accts";#N/A,#N/A,FALSE,"Tickmarks"}</definedName>
    <definedName name="wrn.Aging._.and._.Trend._.Analysis." localSheetId="41"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nnual." localSheetId="31" hidden="1">{"annual-cbr",#N/A,FALSE,"CENTBANK";"annual(banks)",#N/A,FALSE,"COMBANKS"}</definedName>
    <definedName name="wrn.annual." localSheetId="8" hidden="1">{"annual-cbr",#N/A,FALSE,"CENTBANK";"annual(banks)",#N/A,FALSE,"COMBANKS"}</definedName>
    <definedName name="wrn.annual." localSheetId="25" hidden="1">{"annual-cbr",#N/A,FALSE,"CENTBANK";"annual(banks)",#N/A,FALSE,"COMBANKS"}</definedName>
    <definedName name="wrn.annual." localSheetId="27" hidden="1">{"annual-cbr",#N/A,FALSE,"CENTBANK";"annual(banks)",#N/A,FALSE,"COMBANKS"}</definedName>
    <definedName name="wrn.annual." localSheetId="29" hidden="1">{"annual-cbr",#N/A,FALSE,"CENTBANK";"annual(banks)",#N/A,FALSE,"COMBANKS"}</definedName>
    <definedName name="wrn.annual." localSheetId="40" hidden="1">{"annual-cbr",#N/A,FALSE,"CENTBANK";"annual(banks)",#N/A,FALSE,"COMBANKS"}</definedName>
    <definedName name="wrn.annual." localSheetId="82" hidden="1">{"annual-cbr",#N/A,FALSE,"CENTBANK";"annual(banks)",#N/A,FALSE,"COMBANKS"}</definedName>
    <definedName name="wrn.annual." localSheetId="30" hidden="1">{"annual-cbr",#N/A,FALSE,"CENTBANK";"annual(banks)",#N/A,FALSE,"COMBANKS"}</definedName>
    <definedName name="wrn.annual." localSheetId="32" hidden="1">{"annual-cbr",#N/A,FALSE,"CENTBANK";"annual(banks)",#N/A,FALSE,"COMBANKS"}</definedName>
    <definedName name="wrn.annual." localSheetId="33" hidden="1">{"annual-cbr",#N/A,FALSE,"CENTBANK";"annual(banks)",#N/A,FALSE,"COMBANKS"}</definedName>
    <definedName name="wrn.annual." localSheetId="26" hidden="1">{"annual-cbr",#N/A,FALSE,"CENTBANK";"annual(banks)",#N/A,FALSE,"COMBANKS"}</definedName>
    <definedName name="wrn.annual." localSheetId="28" hidden="1">{"annual-cbr",#N/A,FALSE,"CENTBANK";"annual(banks)",#N/A,FALSE,"COMBANKS"}</definedName>
    <definedName name="wrn.annual." localSheetId="41" hidden="1">{"annual-cbr",#N/A,FALSE,"CENTBANK";"annual(banks)",#N/A,FALSE,"COMBANKS"}</definedName>
    <definedName name="wrn.annual." hidden="1">{"annual-cbr",#N/A,FALSE,"CENTBANK";"annual(banks)",#N/A,FALSE,"COMBANKS"}</definedName>
    <definedName name="wrn.Briefing._.98." localSheetId="31"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5"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7"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9"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40"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82"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30"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32"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33"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6"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41"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U." localSheetId="31" hidden="1">{#N/A,#N/A,FALSE,"INCON"}</definedName>
    <definedName name="wrn.BU." localSheetId="8" hidden="1">{#N/A,#N/A,FALSE,"INCON"}</definedName>
    <definedName name="wrn.BU." localSheetId="25" hidden="1">{#N/A,#N/A,FALSE,"INCON"}</definedName>
    <definedName name="wrn.BU." localSheetId="27" hidden="1">{#N/A,#N/A,FALSE,"INCON"}</definedName>
    <definedName name="wrn.BU." localSheetId="29" hidden="1">{#N/A,#N/A,FALSE,"INCON"}</definedName>
    <definedName name="wrn.BU." localSheetId="40" hidden="1">{#N/A,#N/A,FALSE,"INCON"}</definedName>
    <definedName name="wrn.BU." localSheetId="82" hidden="1">{#N/A,#N/A,FALSE,"INCON"}</definedName>
    <definedName name="wrn.BU." localSheetId="30" hidden="1">{#N/A,#N/A,FALSE,"INCON"}</definedName>
    <definedName name="wrn.BU." localSheetId="32" hidden="1">{#N/A,#N/A,FALSE,"INCON"}</definedName>
    <definedName name="wrn.BU." localSheetId="33" hidden="1">{#N/A,#N/A,FALSE,"INCON"}</definedName>
    <definedName name="wrn.BU." localSheetId="26" hidden="1">{#N/A,#N/A,FALSE,"INCON"}</definedName>
    <definedName name="wrn.BU." localSheetId="28" hidden="1">{#N/A,#N/A,FALSE,"INCON"}</definedName>
    <definedName name="wrn.BU." localSheetId="41" hidden="1">{#N/A,#N/A,FALSE,"INCON"}</definedName>
    <definedName name="wrn.BU." hidden="1">{#N/A,#N/A,FALSE,"INCON"}</definedName>
    <definedName name="wrn.eaab." localSheetId="49" hidden="1">{"eaab",#N/A,FALSE,"EAAB"}</definedName>
    <definedName name="wrn.eaab." localSheetId="50" hidden="1">{"eaab",#N/A,FALSE,"EAAB"}</definedName>
    <definedName name="wrn.eaab." localSheetId="51" hidden="1">{"eaab",#N/A,FALSE,"EAAB"}</definedName>
    <definedName name="wrn.eaab." localSheetId="52" hidden="1">{"eaab",#N/A,FALSE,"EAAB"}</definedName>
    <definedName name="wrn.eaab." localSheetId="53" hidden="1">{"eaab",#N/A,FALSE,"EAAB"}</definedName>
    <definedName name="wrn.eaab." localSheetId="54" hidden="1">{"eaab",#N/A,FALSE,"EAAB"}</definedName>
    <definedName name="wrn.eaab." localSheetId="56" hidden="1">{"eaab",#N/A,FALSE,"EAAB"}</definedName>
    <definedName name="wrn.eaab." localSheetId="72" hidden="1">{"eaab",#N/A,FALSE,"EAAB"}</definedName>
    <definedName name="wrn.eaab." localSheetId="73" hidden="1">{"eaab",#N/A,FALSE,"EAAB"}</definedName>
    <definedName name="wrn.eaab." localSheetId="74" hidden="1">{"eaab",#N/A,FALSE,"EAAB"}</definedName>
    <definedName name="wrn.eaab." localSheetId="75" hidden="1">{"eaab",#N/A,FALSE,"EAAB"}</definedName>
    <definedName name="wrn.eaab." localSheetId="76" hidden="1">{"eaab",#N/A,FALSE,"EAAB"}</definedName>
    <definedName name="wrn.eaab." localSheetId="78" hidden="1">{"eaab",#N/A,FALSE,"EAAB"}</definedName>
    <definedName name="wrn.eaab." localSheetId="170" hidden="1">{"eaab",#N/A,FALSE,"EAAB"}</definedName>
    <definedName name="wrn.eaab." localSheetId="171" hidden="1">{"eaab",#N/A,FALSE,"EAAB"}</definedName>
    <definedName name="wrn.eaab." localSheetId="31" hidden="1">{"eaab",#N/A,FALSE,"EAAB"}</definedName>
    <definedName name="wrn.eaab." localSheetId="8" hidden="1">{"eaab",#N/A,FALSE,"EAAB"}</definedName>
    <definedName name="wrn.eaab." localSheetId="25" hidden="1">{"eaab",#N/A,FALSE,"EAAB"}</definedName>
    <definedName name="wrn.eaab." localSheetId="27" hidden="1">{"eaab",#N/A,FALSE,"EAAB"}</definedName>
    <definedName name="wrn.eaab." localSheetId="29" hidden="1">{"eaab",#N/A,FALSE,"EAAB"}</definedName>
    <definedName name="wrn.eaab." localSheetId="40" hidden="1">{"eaab",#N/A,FALSE,"EAAB"}</definedName>
    <definedName name="wrn.eaab." localSheetId="82" hidden="1">{"eaab",#N/A,FALSE,"EAAB"}</definedName>
    <definedName name="wrn.eaab." localSheetId="30" hidden="1">{"eaab",#N/A,FALSE,"EAAB"}</definedName>
    <definedName name="wrn.eaab." localSheetId="32" hidden="1">{"eaab",#N/A,FALSE,"EAAB"}</definedName>
    <definedName name="wrn.eaab." localSheetId="33" hidden="1">{"eaab",#N/A,FALSE,"EAAB"}</definedName>
    <definedName name="wrn.eaab." localSheetId="26" hidden="1">{"eaab",#N/A,FALSE,"EAAB"}</definedName>
    <definedName name="wrn.eaab." localSheetId="28" hidden="1">{"eaab",#N/A,FALSE,"EAAB"}</definedName>
    <definedName name="wrn.eaab." localSheetId="39" hidden="1">{"eaab",#N/A,FALSE,"EAAB"}</definedName>
    <definedName name="wrn.eaab." localSheetId="41" hidden="1">{"eaab",#N/A,FALSE,"EAAB"}</definedName>
    <definedName name="wrn.eaab." hidden="1">{"eaab",#N/A,FALSE,"EAAB"}</definedName>
    <definedName name="wrn.emca." localSheetId="49" hidden="1">{"emca",#N/A,FALSE,"EMCA"}</definedName>
    <definedName name="wrn.emca." localSheetId="50" hidden="1">{"emca",#N/A,FALSE,"EMCA"}</definedName>
    <definedName name="wrn.emca." localSheetId="51" hidden="1">{"emca",#N/A,FALSE,"EMCA"}</definedName>
    <definedName name="wrn.emca." localSheetId="52" hidden="1">{"emca",#N/A,FALSE,"EMCA"}</definedName>
    <definedName name="wrn.emca." localSheetId="53" hidden="1">{"emca",#N/A,FALSE,"EMCA"}</definedName>
    <definedName name="wrn.emca." localSheetId="54" hidden="1">{"emca",#N/A,FALSE,"EMCA"}</definedName>
    <definedName name="wrn.emca." localSheetId="56" hidden="1">{"emca",#N/A,FALSE,"EMCA"}</definedName>
    <definedName name="wrn.emca." localSheetId="72" hidden="1">{"emca",#N/A,FALSE,"EMCA"}</definedName>
    <definedName name="wrn.emca." localSheetId="73" hidden="1">{"emca",#N/A,FALSE,"EMCA"}</definedName>
    <definedName name="wrn.emca." localSheetId="74" hidden="1">{"emca",#N/A,FALSE,"EMCA"}</definedName>
    <definedName name="wrn.emca." localSheetId="75" hidden="1">{"emca",#N/A,FALSE,"EMCA"}</definedName>
    <definedName name="wrn.emca." localSheetId="76" hidden="1">{"emca",#N/A,FALSE,"EMCA"}</definedName>
    <definedName name="wrn.emca." localSheetId="78" hidden="1">{"emca",#N/A,FALSE,"EMCA"}</definedName>
    <definedName name="wrn.emca." localSheetId="170" hidden="1">{"emca",#N/A,FALSE,"EMCA"}</definedName>
    <definedName name="wrn.emca." localSheetId="171" hidden="1">{"emca",#N/A,FALSE,"EMCA"}</definedName>
    <definedName name="wrn.emca." localSheetId="31" hidden="1">{"emca",#N/A,FALSE,"EMCA"}</definedName>
    <definedName name="wrn.emca." localSheetId="8" hidden="1">{"emca",#N/A,FALSE,"EMCA"}</definedName>
    <definedName name="wrn.emca." localSheetId="25" hidden="1">{"emca",#N/A,FALSE,"EMCA"}</definedName>
    <definedName name="wrn.emca." localSheetId="27" hidden="1">{"emca",#N/A,FALSE,"EMCA"}</definedName>
    <definedName name="wrn.emca." localSheetId="29" hidden="1">{"emca",#N/A,FALSE,"EMCA"}</definedName>
    <definedName name="wrn.emca." localSheetId="40" hidden="1">{"emca",#N/A,FALSE,"EMCA"}</definedName>
    <definedName name="wrn.emca." localSheetId="82" hidden="1">{"emca",#N/A,FALSE,"EMCA"}</definedName>
    <definedName name="wrn.emca." localSheetId="30" hidden="1">{"emca",#N/A,FALSE,"EMCA"}</definedName>
    <definedName name="wrn.emca." localSheetId="32" hidden="1">{"emca",#N/A,FALSE,"EMCA"}</definedName>
    <definedName name="wrn.emca." localSheetId="33" hidden="1">{"emca",#N/A,FALSE,"EMCA"}</definedName>
    <definedName name="wrn.emca." localSheetId="26" hidden="1">{"emca",#N/A,FALSE,"EMCA"}</definedName>
    <definedName name="wrn.emca." localSheetId="28" hidden="1">{"emca",#N/A,FALSE,"EMCA"}</definedName>
    <definedName name="wrn.emca." localSheetId="39" hidden="1">{"emca",#N/A,FALSE,"EMCA"}</definedName>
    <definedName name="wrn.emca." localSheetId="41" hidden="1">{"emca",#N/A,FALSE,"EMCA"}</definedName>
    <definedName name="wrn.emca." hidden="1">{"emca",#N/A,FALSE,"EMCA"}</definedName>
    <definedName name="wrn.epma." localSheetId="49" hidden="1">{"epma",#N/A,FALSE,"EPMA"}</definedName>
    <definedName name="wrn.epma." localSheetId="50" hidden="1">{"epma",#N/A,FALSE,"EPMA"}</definedName>
    <definedName name="wrn.epma." localSheetId="51" hidden="1">{"epma",#N/A,FALSE,"EPMA"}</definedName>
    <definedName name="wrn.epma." localSheetId="52" hidden="1">{"epma",#N/A,FALSE,"EPMA"}</definedName>
    <definedName name="wrn.epma." localSheetId="53" hidden="1">{"epma",#N/A,FALSE,"EPMA"}</definedName>
    <definedName name="wrn.epma." localSheetId="54" hidden="1">{"epma",#N/A,FALSE,"EPMA"}</definedName>
    <definedName name="wrn.epma." localSheetId="56" hidden="1">{"epma",#N/A,FALSE,"EPMA"}</definedName>
    <definedName name="wrn.epma." localSheetId="72" hidden="1">{"epma",#N/A,FALSE,"EPMA"}</definedName>
    <definedName name="wrn.epma." localSheetId="73" hidden="1">{"epma",#N/A,FALSE,"EPMA"}</definedName>
    <definedName name="wrn.epma." localSheetId="74" hidden="1">{"epma",#N/A,FALSE,"EPMA"}</definedName>
    <definedName name="wrn.epma." localSheetId="75" hidden="1">{"epma",#N/A,FALSE,"EPMA"}</definedName>
    <definedName name="wrn.epma." localSheetId="76" hidden="1">{"epma",#N/A,FALSE,"EPMA"}</definedName>
    <definedName name="wrn.epma." localSheetId="78" hidden="1">{"epma",#N/A,FALSE,"EPMA"}</definedName>
    <definedName name="wrn.epma." localSheetId="170" hidden="1">{"epma",#N/A,FALSE,"EPMA"}</definedName>
    <definedName name="wrn.epma." localSheetId="171" hidden="1">{"epma",#N/A,FALSE,"EPMA"}</definedName>
    <definedName name="wrn.epma." localSheetId="31" hidden="1">{"epma",#N/A,FALSE,"EPMA"}</definedName>
    <definedName name="wrn.epma." localSheetId="8" hidden="1">{"epma",#N/A,FALSE,"EPMA"}</definedName>
    <definedName name="wrn.epma." localSheetId="25" hidden="1">{"epma",#N/A,FALSE,"EPMA"}</definedName>
    <definedName name="wrn.epma." localSheetId="27" hidden="1">{"epma",#N/A,FALSE,"EPMA"}</definedName>
    <definedName name="wrn.epma." localSheetId="29" hidden="1">{"epma",#N/A,FALSE,"EPMA"}</definedName>
    <definedName name="wrn.epma." localSheetId="40" hidden="1">{"epma",#N/A,FALSE,"EPMA"}</definedName>
    <definedName name="wrn.epma." localSheetId="82" hidden="1">{"epma",#N/A,FALSE,"EPMA"}</definedName>
    <definedName name="wrn.epma." localSheetId="30" hidden="1">{"epma",#N/A,FALSE,"EPMA"}</definedName>
    <definedName name="wrn.epma." localSheetId="32" hidden="1">{"epma",#N/A,FALSE,"EPMA"}</definedName>
    <definedName name="wrn.epma." localSheetId="33" hidden="1">{"epma",#N/A,FALSE,"EPMA"}</definedName>
    <definedName name="wrn.epma." localSheetId="26" hidden="1">{"epma",#N/A,FALSE,"EPMA"}</definedName>
    <definedName name="wrn.epma." localSheetId="28" hidden="1">{"epma",#N/A,FALSE,"EPMA"}</definedName>
    <definedName name="wrn.epma." localSheetId="39" hidden="1">{"epma",#N/A,FALSE,"EPMA"}</definedName>
    <definedName name="wrn.epma." localSheetId="41" hidden="1">{"epma",#N/A,FALSE,"EPMA"}</definedName>
    <definedName name="wrn.epma." hidden="1">{"epma",#N/A,FALSE,"EPMA"}</definedName>
    <definedName name="wrn.INGRESOS._.DOLARES." localSheetId="49" hidden="1">{"INGRESOS DOLARES",#N/A,FALSE,"informes"}</definedName>
    <definedName name="wrn.INGRESOS._.DOLARES." localSheetId="50" hidden="1">{"INGRESOS DOLARES",#N/A,FALSE,"informes"}</definedName>
    <definedName name="wrn.INGRESOS._.DOLARES." localSheetId="51" hidden="1">{"INGRESOS DOLARES",#N/A,FALSE,"informes"}</definedName>
    <definedName name="wrn.INGRESOS._.DOLARES." localSheetId="52" hidden="1">{"INGRESOS DOLARES",#N/A,FALSE,"informes"}</definedName>
    <definedName name="wrn.INGRESOS._.DOLARES." localSheetId="53" hidden="1">{"INGRESOS DOLARES",#N/A,FALSE,"informes"}</definedName>
    <definedName name="wrn.INGRESOS._.DOLARES." localSheetId="54" hidden="1">{"INGRESOS DOLARES",#N/A,FALSE,"informes"}</definedName>
    <definedName name="wrn.INGRESOS._.DOLARES." localSheetId="56" hidden="1">{"INGRESOS DOLARES",#N/A,FALSE,"informes"}</definedName>
    <definedName name="wrn.INGRESOS._.DOLARES." localSheetId="72" hidden="1">{"INGRESOS DOLARES",#N/A,FALSE,"informes"}</definedName>
    <definedName name="wrn.INGRESOS._.DOLARES." localSheetId="73" hidden="1">{"INGRESOS DOLARES",#N/A,FALSE,"informes"}</definedName>
    <definedName name="wrn.INGRESOS._.DOLARES." localSheetId="74" hidden="1">{"INGRESOS DOLARES",#N/A,FALSE,"informes"}</definedName>
    <definedName name="wrn.INGRESOS._.DOLARES." localSheetId="75" hidden="1">{"INGRESOS DOLARES",#N/A,FALSE,"informes"}</definedName>
    <definedName name="wrn.INGRESOS._.DOLARES." localSheetId="76" hidden="1">{"INGRESOS DOLARES",#N/A,FALSE,"informes"}</definedName>
    <definedName name="wrn.INGRESOS._.DOLARES." localSheetId="78" hidden="1">{"INGRESOS DOLARES",#N/A,FALSE,"informes"}</definedName>
    <definedName name="wrn.INGRESOS._.DOLARES." localSheetId="31" hidden="1">{"INGRESOS DOLARES",#N/A,FALSE,"informes"}</definedName>
    <definedName name="wrn.INGRESOS._.DOLARES." localSheetId="8" hidden="1">{"INGRESOS DOLARES",#N/A,FALSE,"informes"}</definedName>
    <definedName name="wrn.INGRESOS._.DOLARES." localSheetId="25" hidden="1">{"INGRESOS DOLARES",#N/A,FALSE,"informes"}</definedName>
    <definedName name="wrn.INGRESOS._.DOLARES." localSheetId="27" hidden="1">{"INGRESOS DOLARES",#N/A,FALSE,"informes"}</definedName>
    <definedName name="wrn.INGRESOS._.DOLARES." localSheetId="29" hidden="1">{"INGRESOS DOLARES",#N/A,FALSE,"informes"}</definedName>
    <definedName name="wrn.INGRESOS._.DOLARES." localSheetId="40" hidden="1">{"INGRESOS DOLARES",#N/A,FALSE,"informes"}</definedName>
    <definedName name="wrn.INGRESOS._.DOLARES." localSheetId="82" hidden="1">{"INGRESOS DOLARES",#N/A,FALSE,"informes"}</definedName>
    <definedName name="wrn.INGRESOS._.DOLARES." localSheetId="30" hidden="1">{"INGRESOS DOLARES",#N/A,FALSE,"informes"}</definedName>
    <definedName name="wrn.INGRESOS._.DOLARES." localSheetId="32" hidden="1">{"INGRESOS DOLARES",#N/A,FALSE,"informes"}</definedName>
    <definedName name="wrn.INGRESOS._.DOLARES." localSheetId="33" hidden="1">{"INGRESOS DOLARES",#N/A,FALSE,"informes"}</definedName>
    <definedName name="wrn.INGRESOS._.DOLARES." localSheetId="26" hidden="1">{"INGRESOS DOLARES",#N/A,FALSE,"informes"}</definedName>
    <definedName name="wrn.INGRESOS._.DOLARES." localSheetId="28" hidden="1">{"INGRESOS DOLARES",#N/A,FALSE,"informes"}</definedName>
    <definedName name="wrn.INGRESOS._.DOLARES." localSheetId="41" hidden="1">{"INGRESOS DOLARES",#N/A,FALSE,"informes"}</definedName>
    <definedName name="wrn.INGRESOS._.DOLARES." hidden="1">{"INGRESOS DOLARES",#N/A,FALSE,"informes"}</definedName>
    <definedName name="wrn.INGRESOS._.PESOS." localSheetId="49" hidden="1">{#N/A,#N/A,FALSE,"informes"}</definedName>
    <definedName name="wrn.INGRESOS._.PESOS." localSheetId="50" hidden="1">{#N/A,#N/A,FALSE,"informes"}</definedName>
    <definedName name="wrn.INGRESOS._.PESOS." localSheetId="51" hidden="1">{#N/A,#N/A,FALSE,"informes"}</definedName>
    <definedName name="wrn.INGRESOS._.PESOS." localSheetId="52" hidden="1">{#N/A,#N/A,FALSE,"informes"}</definedName>
    <definedName name="wrn.INGRESOS._.PESOS." localSheetId="53" hidden="1">{#N/A,#N/A,FALSE,"informes"}</definedName>
    <definedName name="wrn.INGRESOS._.PESOS." localSheetId="54" hidden="1">{#N/A,#N/A,FALSE,"informes"}</definedName>
    <definedName name="wrn.INGRESOS._.PESOS." localSheetId="56" hidden="1">{#N/A,#N/A,FALSE,"informes"}</definedName>
    <definedName name="wrn.INGRESOS._.PESOS." localSheetId="72" hidden="1">{#N/A,#N/A,FALSE,"informes"}</definedName>
    <definedName name="wrn.INGRESOS._.PESOS." localSheetId="73" hidden="1">{#N/A,#N/A,FALSE,"informes"}</definedName>
    <definedName name="wrn.INGRESOS._.PESOS." localSheetId="74" hidden="1">{#N/A,#N/A,FALSE,"informes"}</definedName>
    <definedName name="wrn.INGRESOS._.PESOS." localSheetId="75" hidden="1">{#N/A,#N/A,FALSE,"informes"}</definedName>
    <definedName name="wrn.INGRESOS._.PESOS." localSheetId="76" hidden="1">{#N/A,#N/A,FALSE,"informes"}</definedName>
    <definedName name="wrn.INGRESOS._.PESOS." localSheetId="78" hidden="1">{#N/A,#N/A,FALSE,"informes"}</definedName>
    <definedName name="wrn.INGRESOS._.PESOS." localSheetId="31" hidden="1">{#N/A,#N/A,FALSE,"informes"}</definedName>
    <definedName name="wrn.INGRESOS._.PESOS." localSheetId="8" hidden="1">{#N/A,#N/A,FALSE,"informes"}</definedName>
    <definedName name="wrn.INGRESOS._.PESOS." localSheetId="25" hidden="1">{#N/A,#N/A,FALSE,"informes"}</definedName>
    <definedName name="wrn.INGRESOS._.PESOS." localSheetId="27" hidden="1">{#N/A,#N/A,FALSE,"informes"}</definedName>
    <definedName name="wrn.INGRESOS._.PESOS." localSheetId="29" hidden="1">{#N/A,#N/A,FALSE,"informes"}</definedName>
    <definedName name="wrn.INGRESOS._.PESOS." localSheetId="40" hidden="1">{#N/A,#N/A,FALSE,"informes"}</definedName>
    <definedName name="wrn.INGRESOS._.PESOS." localSheetId="82" hidden="1">{#N/A,#N/A,FALSE,"informes"}</definedName>
    <definedName name="wrn.INGRESOS._.PESOS." localSheetId="30" hidden="1">{#N/A,#N/A,FALSE,"informes"}</definedName>
    <definedName name="wrn.INGRESOS._.PESOS." localSheetId="32" hidden="1">{#N/A,#N/A,FALSE,"informes"}</definedName>
    <definedName name="wrn.INGRESOS._.PESOS." localSheetId="33" hidden="1">{#N/A,#N/A,FALSE,"informes"}</definedName>
    <definedName name="wrn.INGRESOS._.PESOS." localSheetId="26" hidden="1">{#N/A,#N/A,FALSE,"informes"}</definedName>
    <definedName name="wrn.INGRESOS._.PESOS." localSheetId="28" hidden="1">{#N/A,#N/A,FALSE,"informes"}</definedName>
    <definedName name="wrn.INGRESOS._.PESOS." localSheetId="41" hidden="1">{#N/A,#N/A,FALSE,"informes"}</definedName>
    <definedName name="wrn.INGRESOS._.PESOS." hidden="1">{#N/A,#N/A,FALSE,"informes"}</definedName>
    <definedName name="wrn.JANSEP97." localSheetId="31"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8"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5"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9"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40"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82"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30"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32"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33"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6"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8"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41"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original." localSheetId="31" hidden="1">{"Original",#N/A,FALSE,"CENTBANK";"Original",#N/A,FALSE,"COMBANKS"}</definedName>
    <definedName name="wrn.original." localSheetId="8" hidden="1">{"Original",#N/A,FALSE,"CENTBANK";"Original",#N/A,FALSE,"COMBANKS"}</definedName>
    <definedName name="wrn.original." localSheetId="25" hidden="1">{"Original",#N/A,FALSE,"CENTBANK";"Original",#N/A,FALSE,"COMBANKS"}</definedName>
    <definedName name="wrn.original." localSheetId="27" hidden="1">{"Original",#N/A,FALSE,"CENTBANK";"Original",#N/A,FALSE,"COMBANKS"}</definedName>
    <definedName name="wrn.original." localSheetId="29" hidden="1">{"Original",#N/A,FALSE,"CENTBANK";"Original",#N/A,FALSE,"COMBANKS"}</definedName>
    <definedName name="wrn.original." localSheetId="40" hidden="1">{"Original",#N/A,FALSE,"CENTBANK";"Original",#N/A,FALSE,"COMBANKS"}</definedName>
    <definedName name="wrn.original." localSheetId="82" hidden="1">{"Original",#N/A,FALSE,"CENTBANK";"Original",#N/A,FALSE,"COMBANKS"}</definedName>
    <definedName name="wrn.original." localSheetId="30" hidden="1">{"Original",#N/A,FALSE,"CENTBANK";"Original",#N/A,FALSE,"COMBANKS"}</definedName>
    <definedName name="wrn.original." localSheetId="32" hidden="1">{"Original",#N/A,FALSE,"CENTBANK";"Original",#N/A,FALSE,"COMBANKS"}</definedName>
    <definedName name="wrn.original." localSheetId="33" hidden="1">{"Original",#N/A,FALSE,"CENTBANK";"Original",#N/A,FALSE,"COMBANKS"}</definedName>
    <definedName name="wrn.original." localSheetId="26" hidden="1">{"Original",#N/A,FALSE,"CENTBANK";"Original",#N/A,FALSE,"COMBANKS"}</definedName>
    <definedName name="wrn.original." localSheetId="28" hidden="1">{"Original",#N/A,FALSE,"CENTBANK";"Original",#N/A,FALSE,"COMBANKS"}</definedName>
    <definedName name="wrn.original." localSheetId="41" hidden="1">{"Original",#N/A,FALSE,"CENTBANK";"Original",#N/A,FALSE,"COMBANKS"}</definedName>
    <definedName name="wrn.original." hidden="1">{"Original",#N/A,FALSE,"CENTBANK";"Original",#N/A,FALSE,"COMBANKS"}</definedName>
    <definedName name="wrn.PAGOS._.DOLARES." localSheetId="49" hidden="1">{"PAGOS DOLARES",#N/A,FALSE,"informes"}</definedName>
    <definedName name="wrn.PAGOS._.DOLARES." localSheetId="50" hidden="1">{"PAGOS DOLARES",#N/A,FALSE,"informes"}</definedName>
    <definedName name="wrn.PAGOS._.DOLARES." localSheetId="51" hidden="1">{"PAGOS DOLARES",#N/A,FALSE,"informes"}</definedName>
    <definedName name="wrn.PAGOS._.DOLARES." localSheetId="52" hidden="1">{"PAGOS DOLARES",#N/A,FALSE,"informes"}</definedName>
    <definedName name="wrn.PAGOS._.DOLARES." localSheetId="53" hidden="1">{"PAGOS DOLARES",#N/A,FALSE,"informes"}</definedName>
    <definedName name="wrn.PAGOS._.DOLARES." localSheetId="54" hidden="1">{"PAGOS DOLARES",#N/A,FALSE,"informes"}</definedName>
    <definedName name="wrn.PAGOS._.DOLARES." localSheetId="56" hidden="1">{"PAGOS DOLARES",#N/A,FALSE,"informes"}</definedName>
    <definedName name="wrn.PAGOS._.DOLARES." localSheetId="72" hidden="1">{"PAGOS DOLARES",#N/A,FALSE,"informes"}</definedName>
    <definedName name="wrn.PAGOS._.DOLARES." localSheetId="73" hidden="1">{"PAGOS DOLARES",#N/A,FALSE,"informes"}</definedName>
    <definedName name="wrn.PAGOS._.DOLARES." localSheetId="74" hidden="1">{"PAGOS DOLARES",#N/A,FALSE,"informes"}</definedName>
    <definedName name="wrn.PAGOS._.DOLARES." localSheetId="75" hidden="1">{"PAGOS DOLARES",#N/A,FALSE,"informes"}</definedName>
    <definedName name="wrn.PAGOS._.DOLARES." localSheetId="76" hidden="1">{"PAGOS DOLARES",#N/A,FALSE,"informes"}</definedName>
    <definedName name="wrn.PAGOS._.DOLARES." localSheetId="78" hidden="1">{"PAGOS DOLARES",#N/A,FALSE,"informes"}</definedName>
    <definedName name="wrn.PAGOS._.DOLARES." localSheetId="31" hidden="1">{"PAGOS DOLARES",#N/A,FALSE,"informes"}</definedName>
    <definedName name="wrn.PAGOS._.DOLARES." localSheetId="8" hidden="1">{"PAGOS DOLARES",#N/A,FALSE,"informes"}</definedName>
    <definedName name="wrn.PAGOS._.DOLARES." localSheetId="25" hidden="1">{"PAGOS DOLARES",#N/A,FALSE,"informes"}</definedName>
    <definedName name="wrn.PAGOS._.DOLARES." localSheetId="27" hidden="1">{"PAGOS DOLARES",#N/A,FALSE,"informes"}</definedName>
    <definedName name="wrn.PAGOS._.DOLARES." localSheetId="29" hidden="1">{"PAGOS DOLARES",#N/A,FALSE,"informes"}</definedName>
    <definedName name="wrn.PAGOS._.DOLARES." localSheetId="40" hidden="1">{"PAGOS DOLARES",#N/A,FALSE,"informes"}</definedName>
    <definedName name="wrn.PAGOS._.DOLARES." localSheetId="82" hidden="1">{"PAGOS DOLARES",#N/A,FALSE,"informes"}</definedName>
    <definedName name="wrn.PAGOS._.DOLARES." localSheetId="30" hidden="1">{"PAGOS DOLARES",#N/A,FALSE,"informes"}</definedName>
    <definedName name="wrn.PAGOS._.DOLARES." localSheetId="32" hidden="1">{"PAGOS DOLARES",#N/A,FALSE,"informes"}</definedName>
    <definedName name="wrn.PAGOS._.DOLARES." localSheetId="33" hidden="1">{"PAGOS DOLARES",#N/A,FALSE,"informes"}</definedName>
    <definedName name="wrn.PAGOS._.DOLARES." localSheetId="26" hidden="1">{"PAGOS DOLARES",#N/A,FALSE,"informes"}</definedName>
    <definedName name="wrn.PAGOS._.DOLARES." localSheetId="28" hidden="1">{"PAGOS DOLARES",#N/A,FALSE,"informes"}</definedName>
    <definedName name="wrn.PAGOS._.DOLARES." localSheetId="41" hidden="1">{"PAGOS DOLARES",#N/A,FALSE,"informes"}</definedName>
    <definedName name="wrn.PAGOS._.DOLARES." hidden="1">{"PAGOS DOLARES",#N/A,FALSE,"informes"}</definedName>
    <definedName name="wrn.PAGOS._.PESOS." localSheetId="49" hidden="1">{#N/A,#N/A,FALSE,"informes"}</definedName>
    <definedName name="wrn.PAGOS._.PESOS." localSheetId="50" hidden="1">{#N/A,#N/A,FALSE,"informes"}</definedName>
    <definedName name="wrn.PAGOS._.PESOS." localSheetId="51" hidden="1">{#N/A,#N/A,FALSE,"informes"}</definedName>
    <definedName name="wrn.PAGOS._.PESOS." localSheetId="52" hidden="1">{#N/A,#N/A,FALSE,"informes"}</definedName>
    <definedName name="wrn.PAGOS._.PESOS." localSheetId="53" hidden="1">{#N/A,#N/A,FALSE,"informes"}</definedName>
    <definedName name="wrn.PAGOS._.PESOS." localSheetId="54" hidden="1">{#N/A,#N/A,FALSE,"informes"}</definedName>
    <definedName name="wrn.PAGOS._.PESOS." localSheetId="56" hidden="1">{#N/A,#N/A,FALSE,"informes"}</definedName>
    <definedName name="wrn.PAGOS._.PESOS." localSheetId="72" hidden="1">{#N/A,#N/A,FALSE,"informes"}</definedName>
    <definedName name="wrn.PAGOS._.PESOS." localSheetId="73" hidden="1">{#N/A,#N/A,FALSE,"informes"}</definedName>
    <definedName name="wrn.PAGOS._.PESOS." localSheetId="74" hidden="1">{#N/A,#N/A,FALSE,"informes"}</definedName>
    <definedName name="wrn.PAGOS._.PESOS." localSheetId="75" hidden="1">{#N/A,#N/A,FALSE,"informes"}</definedName>
    <definedName name="wrn.PAGOS._.PESOS." localSheetId="76" hidden="1">{#N/A,#N/A,FALSE,"informes"}</definedName>
    <definedName name="wrn.PAGOS._.PESOS." localSheetId="78" hidden="1">{#N/A,#N/A,FALSE,"informes"}</definedName>
    <definedName name="wrn.PAGOS._.PESOS." localSheetId="31" hidden="1">{#N/A,#N/A,FALSE,"informes"}</definedName>
    <definedName name="wrn.PAGOS._.PESOS." localSheetId="8" hidden="1">{#N/A,#N/A,FALSE,"informes"}</definedName>
    <definedName name="wrn.PAGOS._.PESOS." localSheetId="25" hidden="1">{#N/A,#N/A,FALSE,"informes"}</definedName>
    <definedName name="wrn.PAGOS._.PESOS." localSheetId="27" hidden="1">{#N/A,#N/A,FALSE,"informes"}</definedName>
    <definedName name="wrn.PAGOS._.PESOS." localSheetId="29" hidden="1">{#N/A,#N/A,FALSE,"informes"}</definedName>
    <definedName name="wrn.PAGOS._.PESOS." localSheetId="40" hidden="1">{#N/A,#N/A,FALSE,"informes"}</definedName>
    <definedName name="wrn.PAGOS._.PESOS." localSheetId="82" hidden="1">{#N/A,#N/A,FALSE,"informes"}</definedName>
    <definedName name="wrn.PAGOS._.PESOS." localSheetId="30" hidden="1">{#N/A,#N/A,FALSE,"informes"}</definedName>
    <definedName name="wrn.PAGOS._.PESOS." localSheetId="32" hidden="1">{#N/A,#N/A,FALSE,"informes"}</definedName>
    <definedName name="wrn.PAGOS._.PESOS." localSheetId="33" hidden="1">{#N/A,#N/A,FALSE,"informes"}</definedName>
    <definedName name="wrn.PAGOS._.PESOS." localSheetId="26" hidden="1">{#N/A,#N/A,FALSE,"informes"}</definedName>
    <definedName name="wrn.PAGOS._.PESOS." localSheetId="28" hidden="1">{#N/A,#N/A,FALSE,"informes"}</definedName>
    <definedName name="wrn.PAGOS._.PESOS." localSheetId="41" hidden="1">{#N/A,#N/A,FALSE,"informes"}</definedName>
    <definedName name="wrn.PAGOS._.PESOS." hidden="1">{#N/A,#N/A,FALSE,"informes"}</definedName>
    <definedName name="wrn.quarters._.98." localSheetId="31"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5"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7"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9"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40"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82"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30"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32"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33"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6"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41"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SINDEC." localSheetId="31" hidden="1">{#N/A,#N/A,FALSE,"PAC-REAL"}</definedName>
    <definedName name="wrn.SINDEC." localSheetId="8" hidden="1">{#N/A,#N/A,FALSE,"PAC-REAL"}</definedName>
    <definedName name="wrn.SINDEC." localSheetId="25" hidden="1">{#N/A,#N/A,FALSE,"PAC-REAL"}</definedName>
    <definedName name="wrn.SINDEC." localSheetId="27" hidden="1">{#N/A,#N/A,FALSE,"PAC-REAL"}</definedName>
    <definedName name="wrn.SINDEC." localSheetId="29" hidden="1">{#N/A,#N/A,FALSE,"PAC-REAL"}</definedName>
    <definedName name="wrn.SINDEC." localSheetId="40" hidden="1">{#N/A,#N/A,FALSE,"PAC-REAL"}</definedName>
    <definedName name="wrn.SINDEC." localSheetId="82" hidden="1">{#N/A,#N/A,FALSE,"PAC-REAL"}</definedName>
    <definedName name="wrn.SINDEC." localSheetId="30" hidden="1">{#N/A,#N/A,FALSE,"PAC-REAL"}</definedName>
    <definedName name="wrn.SINDEC." localSheetId="32" hidden="1">{#N/A,#N/A,FALSE,"PAC-REAL"}</definedName>
    <definedName name="wrn.SINDEC." localSheetId="33" hidden="1">{#N/A,#N/A,FALSE,"PAC-REAL"}</definedName>
    <definedName name="wrn.SINDEC." localSheetId="26" hidden="1">{#N/A,#N/A,FALSE,"PAC-REAL"}</definedName>
    <definedName name="wrn.SINDEC." localSheetId="28" hidden="1">{#N/A,#N/A,FALSE,"PAC-REAL"}</definedName>
    <definedName name="wrn.SINDEC." localSheetId="41" hidden="1">{#N/A,#N/A,FALSE,"PAC-REAL"}</definedName>
    <definedName name="wrn.SINDEC." hidden="1">{#N/A,#N/A,FALSE,"PAC-REAL"}</definedName>
    <definedName name="wrn.sreport9899." localSheetId="31"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8"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5"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7"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40"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82"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30"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32"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33"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6"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8"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41"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taffreport." localSheetId="31" hidden="1">{"Staffreport",#N/A,FALSE,"CENTBANK";"Staffreport",#N/A,FALSE,"COMBANKS"}</definedName>
    <definedName name="wrn.staffreport." localSheetId="8" hidden="1">{"Staffreport",#N/A,FALSE,"CENTBANK";"Staffreport",#N/A,FALSE,"COMBANKS"}</definedName>
    <definedName name="wrn.staffreport." localSheetId="25" hidden="1">{"Staffreport",#N/A,FALSE,"CENTBANK";"Staffreport",#N/A,FALSE,"COMBANKS"}</definedName>
    <definedName name="wrn.staffreport." localSheetId="27" hidden="1">{"Staffreport",#N/A,FALSE,"CENTBANK";"Staffreport",#N/A,FALSE,"COMBANKS"}</definedName>
    <definedName name="wrn.staffreport." localSheetId="29" hidden="1">{"Staffreport",#N/A,FALSE,"CENTBANK";"Staffreport",#N/A,FALSE,"COMBANKS"}</definedName>
    <definedName name="wrn.staffreport." localSheetId="40" hidden="1">{"Staffreport",#N/A,FALSE,"CENTBANK";"Staffreport",#N/A,FALSE,"COMBANKS"}</definedName>
    <definedName name="wrn.staffreport." localSheetId="82" hidden="1">{"Staffreport",#N/A,FALSE,"CENTBANK";"Staffreport",#N/A,FALSE,"COMBANKS"}</definedName>
    <definedName name="wrn.staffreport." localSheetId="30" hidden="1">{"Staffreport",#N/A,FALSE,"CENTBANK";"Staffreport",#N/A,FALSE,"COMBANKS"}</definedName>
    <definedName name="wrn.staffreport." localSheetId="32" hidden="1">{"Staffreport",#N/A,FALSE,"CENTBANK";"Staffreport",#N/A,FALSE,"COMBANKS"}</definedName>
    <definedName name="wrn.staffreport." localSheetId="33" hidden="1">{"Staffreport",#N/A,FALSE,"CENTBANK";"Staffreport",#N/A,FALSE,"COMBANKS"}</definedName>
    <definedName name="wrn.staffreport." localSheetId="26" hidden="1">{"Staffreport",#N/A,FALSE,"CENTBANK";"Staffreport",#N/A,FALSE,"COMBANKS"}</definedName>
    <definedName name="wrn.staffreport." localSheetId="28" hidden="1">{"Staffreport",#N/A,FALSE,"CENTBANK";"Staffreport",#N/A,FALSE,"COMBANKS"}</definedName>
    <definedName name="wrn.staffreport." localSheetId="41" hidden="1">{"Staffreport",#N/A,FALSE,"CENTBANK";"Staffreport",#N/A,FALSE,"COMBANKS"}</definedName>
    <definedName name="wrn.staffreport." hidden="1">{"Staffreport",#N/A,FALSE,"CENTBANK";"Staffreport",#N/A,FALSE,"COMBANKS"}</definedName>
    <definedName name="wrn.TODOS." localSheetId="49" hidden="1">{"trimestre",#N/A,FALSE,"TRIMESTRE";"empresa",#N/A,FALSE,"xEMPRESA";"eaab",#N/A,FALSE,"EAAB";"epma",#N/A,FALSE,"EPMA";"emca",#N/A,FALSE,"EMCA"}</definedName>
    <definedName name="wrn.TODOS." localSheetId="50" hidden="1">{"trimestre",#N/A,FALSE,"TRIMESTRE";"empresa",#N/A,FALSE,"xEMPRESA";"eaab",#N/A,FALSE,"EAAB";"epma",#N/A,FALSE,"EPMA";"emca",#N/A,FALSE,"EMCA"}</definedName>
    <definedName name="wrn.TODOS." localSheetId="51" hidden="1">{"trimestre",#N/A,FALSE,"TRIMESTRE";"empresa",#N/A,FALSE,"xEMPRESA";"eaab",#N/A,FALSE,"EAAB";"epma",#N/A,FALSE,"EPMA";"emca",#N/A,FALSE,"EMCA"}</definedName>
    <definedName name="wrn.TODOS." localSheetId="52" hidden="1">{"trimestre",#N/A,FALSE,"TRIMESTRE";"empresa",#N/A,FALSE,"xEMPRESA";"eaab",#N/A,FALSE,"EAAB";"epma",#N/A,FALSE,"EPMA";"emca",#N/A,FALSE,"EMCA"}</definedName>
    <definedName name="wrn.TODOS." localSheetId="53" hidden="1">{"trimestre",#N/A,FALSE,"TRIMESTRE";"empresa",#N/A,FALSE,"xEMPRESA";"eaab",#N/A,FALSE,"EAAB";"epma",#N/A,FALSE,"EPMA";"emca",#N/A,FALSE,"EMCA"}</definedName>
    <definedName name="wrn.TODOS." localSheetId="54" hidden="1">{"trimestre",#N/A,FALSE,"TRIMESTRE";"empresa",#N/A,FALSE,"xEMPRESA";"eaab",#N/A,FALSE,"EAAB";"epma",#N/A,FALSE,"EPMA";"emca",#N/A,FALSE,"EMCA"}</definedName>
    <definedName name="wrn.TODOS." localSheetId="56" hidden="1">{"trimestre",#N/A,FALSE,"TRIMESTRE";"empresa",#N/A,FALSE,"xEMPRESA";"eaab",#N/A,FALSE,"EAAB";"epma",#N/A,FALSE,"EPMA";"emca",#N/A,FALSE,"EMCA"}</definedName>
    <definedName name="wrn.TODOS." localSheetId="72" hidden="1">{"trimestre",#N/A,FALSE,"TRIMESTRE";"empresa",#N/A,FALSE,"xEMPRESA";"eaab",#N/A,FALSE,"EAAB";"epma",#N/A,FALSE,"EPMA";"emca",#N/A,FALSE,"EMCA"}</definedName>
    <definedName name="wrn.TODOS." localSheetId="73" hidden="1">{"trimestre",#N/A,FALSE,"TRIMESTRE";"empresa",#N/A,FALSE,"xEMPRESA";"eaab",#N/A,FALSE,"EAAB";"epma",#N/A,FALSE,"EPMA";"emca",#N/A,FALSE,"EMCA"}</definedName>
    <definedName name="wrn.TODOS." localSheetId="74" hidden="1">{"trimestre",#N/A,FALSE,"TRIMESTRE";"empresa",#N/A,FALSE,"xEMPRESA";"eaab",#N/A,FALSE,"EAAB";"epma",#N/A,FALSE,"EPMA";"emca",#N/A,FALSE,"EMCA"}</definedName>
    <definedName name="wrn.TODOS." localSheetId="75" hidden="1">{"trimestre",#N/A,FALSE,"TRIMESTRE";"empresa",#N/A,FALSE,"xEMPRESA";"eaab",#N/A,FALSE,"EAAB";"epma",#N/A,FALSE,"EPMA";"emca",#N/A,FALSE,"EMCA"}</definedName>
    <definedName name="wrn.TODOS." localSheetId="76" hidden="1">{"trimestre",#N/A,FALSE,"TRIMESTRE";"empresa",#N/A,FALSE,"xEMPRESA";"eaab",#N/A,FALSE,"EAAB";"epma",#N/A,FALSE,"EPMA";"emca",#N/A,FALSE,"EMCA"}</definedName>
    <definedName name="wrn.TODOS." localSheetId="78" hidden="1">{"trimestre",#N/A,FALSE,"TRIMESTRE";"empresa",#N/A,FALSE,"xEMPRESA";"eaab",#N/A,FALSE,"EAAB";"epma",#N/A,FALSE,"EPMA";"emca",#N/A,FALSE,"EMCA"}</definedName>
    <definedName name="wrn.TODOS." localSheetId="170" hidden="1">{"trimestre",#N/A,FALSE,"TRIMESTRE";"empresa",#N/A,FALSE,"xEMPRESA";"eaab",#N/A,FALSE,"EAAB";"epma",#N/A,FALSE,"EPMA";"emca",#N/A,FALSE,"EMCA"}</definedName>
    <definedName name="wrn.TODOS." localSheetId="171" hidden="1">{"trimestre",#N/A,FALSE,"TRIMESTRE";"empresa",#N/A,FALSE,"xEMPRESA";"eaab",#N/A,FALSE,"EAAB";"epma",#N/A,FALSE,"EPMA";"emca",#N/A,FALSE,"EMCA"}</definedName>
    <definedName name="wrn.TODOS." localSheetId="31" hidden="1">{"trimestre",#N/A,FALSE,"TRIMESTRE";"empresa",#N/A,FALSE,"xEMPRESA";"eaab",#N/A,FALSE,"EAAB";"epma",#N/A,FALSE,"EPMA";"emca",#N/A,FALSE,"EMCA"}</definedName>
    <definedName name="wrn.TODOS." localSheetId="8" hidden="1">{"trimestre",#N/A,FALSE,"TRIMESTRE";"empresa",#N/A,FALSE,"xEMPRESA";"eaab",#N/A,FALSE,"EAAB";"epma",#N/A,FALSE,"EPMA";"emca",#N/A,FALSE,"EMCA"}</definedName>
    <definedName name="wrn.TODOS." localSheetId="25" hidden="1">{"trimestre",#N/A,FALSE,"TRIMESTRE";"empresa",#N/A,FALSE,"xEMPRESA";"eaab",#N/A,FALSE,"EAAB";"epma",#N/A,FALSE,"EPMA";"emca",#N/A,FALSE,"EMCA"}</definedName>
    <definedName name="wrn.TODOS." localSheetId="27" hidden="1">{"trimestre",#N/A,FALSE,"TRIMESTRE";"empresa",#N/A,FALSE,"xEMPRESA";"eaab",#N/A,FALSE,"EAAB";"epma",#N/A,FALSE,"EPMA";"emca",#N/A,FALSE,"EMCA"}</definedName>
    <definedName name="wrn.TODOS." localSheetId="29" hidden="1">{"trimestre",#N/A,FALSE,"TRIMESTRE";"empresa",#N/A,FALSE,"xEMPRESA";"eaab",#N/A,FALSE,"EAAB";"epma",#N/A,FALSE,"EPMA";"emca",#N/A,FALSE,"EMCA"}</definedName>
    <definedName name="wrn.TODOS." localSheetId="40" hidden="1">{"trimestre",#N/A,FALSE,"TRIMESTRE";"empresa",#N/A,FALSE,"xEMPRESA";"eaab",#N/A,FALSE,"EAAB";"epma",#N/A,FALSE,"EPMA";"emca",#N/A,FALSE,"EMCA"}</definedName>
    <definedName name="wrn.TODOS." localSheetId="82" hidden="1">{"trimestre",#N/A,FALSE,"TRIMESTRE";"empresa",#N/A,FALSE,"xEMPRESA";"eaab",#N/A,FALSE,"EAAB";"epma",#N/A,FALSE,"EPMA";"emca",#N/A,FALSE,"EMCA"}</definedName>
    <definedName name="wrn.TODOS." localSheetId="30" hidden="1">{"trimestre",#N/A,FALSE,"TRIMESTRE";"empresa",#N/A,FALSE,"xEMPRESA";"eaab",#N/A,FALSE,"EAAB";"epma",#N/A,FALSE,"EPMA";"emca",#N/A,FALSE,"EMCA"}</definedName>
    <definedName name="wrn.TODOS." localSheetId="32" hidden="1">{"trimestre",#N/A,FALSE,"TRIMESTRE";"empresa",#N/A,FALSE,"xEMPRESA";"eaab",#N/A,FALSE,"EAAB";"epma",#N/A,FALSE,"EPMA";"emca",#N/A,FALSE,"EMCA"}</definedName>
    <definedName name="wrn.TODOS." localSheetId="33" hidden="1">{"trimestre",#N/A,FALSE,"TRIMESTRE";"empresa",#N/A,FALSE,"xEMPRESA";"eaab",#N/A,FALSE,"EAAB";"epma",#N/A,FALSE,"EPMA";"emca",#N/A,FALSE,"EMCA"}</definedName>
    <definedName name="wrn.TODOS." localSheetId="26" hidden="1">{"trimestre",#N/A,FALSE,"TRIMESTRE";"empresa",#N/A,FALSE,"xEMPRESA";"eaab",#N/A,FALSE,"EAAB";"epma",#N/A,FALSE,"EPMA";"emca",#N/A,FALSE,"EMCA"}</definedName>
    <definedName name="wrn.TODOS." localSheetId="28" hidden="1">{"trimestre",#N/A,FALSE,"TRIMESTRE";"empresa",#N/A,FALSE,"xEMPRESA";"eaab",#N/A,FALSE,"EAAB";"epma",#N/A,FALSE,"EPMA";"emca",#N/A,FALSE,"EMCA"}</definedName>
    <definedName name="wrn.TODOS." localSheetId="39" hidden="1">{"trimestre",#N/A,FALSE,"TRIMESTRE";"empresa",#N/A,FALSE,"xEMPRESA";"eaab",#N/A,FALSE,"EAAB";"epma",#N/A,FALSE,"EPMA";"emca",#N/A,FALSE,"EMCA"}</definedName>
    <definedName name="wrn.TODOS." localSheetId="41" hidden="1">{"trimestre",#N/A,FALSE,"TRIMESTRE";"empresa",#N/A,FALSE,"xEMPRESA";"eaab",#N/A,FALSE,"EAAB";"epma",#N/A,FALSE,"EPMA";"emca",#N/A,FALSE,"EMCA"}</definedName>
    <definedName name="wrn.TODOS." hidden="1">{"trimestre",#N/A,FALSE,"TRIMESTRE";"empresa",#N/A,FALSE,"xEMPRESA";"eaab",#N/A,FALSE,"EAAB";"epma",#N/A,FALSE,"EPMA";"emca",#N/A,FALSE,"EMCA"}</definedName>
    <definedName name="wrn.trimestre." localSheetId="49" hidden="1">{"trimestre",#N/A,FALSE,"TRIMESTRE"}</definedName>
    <definedName name="wrn.trimestre." localSheetId="50" hidden="1">{"trimestre",#N/A,FALSE,"TRIMESTRE"}</definedName>
    <definedName name="wrn.trimestre." localSheetId="51" hidden="1">{"trimestre",#N/A,FALSE,"TRIMESTRE"}</definedName>
    <definedName name="wrn.trimestre." localSheetId="52" hidden="1">{"trimestre",#N/A,FALSE,"TRIMESTRE"}</definedName>
    <definedName name="wrn.trimestre." localSheetId="53" hidden="1">{"trimestre",#N/A,FALSE,"TRIMESTRE"}</definedName>
    <definedName name="wrn.trimestre." localSheetId="54" hidden="1">{"trimestre",#N/A,FALSE,"TRIMESTRE"}</definedName>
    <definedName name="wrn.trimestre." localSheetId="56" hidden="1">{"trimestre",#N/A,FALSE,"TRIMESTRE"}</definedName>
    <definedName name="wrn.trimestre." localSheetId="72" hidden="1">{"trimestre",#N/A,FALSE,"TRIMESTRE"}</definedName>
    <definedName name="wrn.trimestre." localSheetId="73" hidden="1">{"trimestre",#N/A,FALSE,"TRIMESTRE"}</definedName>
    <definedName name="wrn.trimestre." localSheetId="74" hidden="1">{"trimestre",#N/A,FALSE,"TRIMESTRE"}</definedName>
    <definedName name="wrn.trimestre." localSheetId="75" hidden="1">{"trimestre",#N/A,FALSE,"TRIMESTRE"}</definedName>
    <definedName name="wrn.trimestre." localSheetId="76" hidden="1">{"trimestre",#N/A,FALSE,"TRIMESTRE"}</definedName>
    <definedName name="wrn.trimestre." localSheetId="78" hidden="1">{"trimestre",#N/A,FALSE,"TRIMESTRE"}</definedName>
    <definedName name="wrn.trimestre." localSheetId="170" hidden="1">{"trimestre",#N/A,FALSE,"TRIMESTRE"}</definedName>
    <definedName name="wrn.trimestre." localSheetId="171" hidden="1">{"trimestre",#N/A,FALSE,"TRIMESTRE"}</definedName>
    <definedName name="wrn.trimestre." localSheetId="31" hidden="1">{"trimestre",#N/A,FALSE,"TRIMESTRE"}</definedName>
    <definedName name="wrn.trimestre." localSheetId="8" hidden="1">{"trimestre",#N/A,FALSE,"TRIMESTRE"}</definedName>
    <definedName name="wrn.trimestre." localSheetId="25" hidden="1">{"trimestre",#N/A,FALSE,"TRIMESTRE"}</definedName>
    <definedName name="wrn.trimestre." localSheetId="27" hidden="1">{"trimestre",#N/A,FALSE,"TRIMESTRE"}</definedName>
    <definedName name="wrn.trimestre." localSheetId="29" hidden="1">{"trimestre",#N/A,FALSE,"TRIMESTRE"}</definedName>
    <definedName name="wrn.trimestre." localSheetId="40" hidden="1">{"trimestre",#N/A,FALSE,"TRIMESTRE"}</definedName>
    <definedName name="wrn.trimestre." localSheetId="82" hidden="1">{"trimestre",#N/A,FALSE,"TRIMESTRE"}</definedName>
    <definedName name="wrn.trimestre." localSheetId="30" hidden="1">{"trimestre",#N/A,FALSE,"TRIMESTRE"}</definedName>
    <definedName name="wrn.trimestre." localSheetId="32" hidden="1">{"trimestre",#N/A,FALSE,"TRIMESTRE"}</definedName>
    <definedName name="wrn.trimestre." localSheetId="33" hidden="1">{"trimestre",#N/A,FALSE,"TRIMESTRE"}</definedName>
    <definedName name="wrn.trimestre." localSheetId="26" hidden="1">{"trimestre",#N/A,FALSE,"TRIMESTRE"}</definedName>
    <definedName name="wrn.trimestre." localSheetId="28" hidden="1">{"trimestre",#N/A,FALSE,"TRIMESTRE"}</definedName>
    <definedName name="wrn.trimestre." localSheetId="39" hidden="1">{"trimestre",#N/A,FALSE,"TRIMESTRE"}</definedName>
    <definedName name="wrn.trimestre." localSheetId="41" hidden="1">{"trimestre",#N/A,FALSE,"TRIMESTRE"}</definedName>
    <definedName name="wrn.trimestre." hidden="1">{"trimestre",#N/A,FALSE,"TRIMESTRE"}</definedName>
    <definedName name="wrn.xempresa." localSheetId="49" hidden="1">{"empresa",#N/A,FALSE,"xEMPRESA"}</definedName>
    <definedName name="wrn.xempresa." localSheetId="50" hidden="1">{"empresa",#N/A,FALSE,"xEMPRESA"}</definedName>
    <definedName name="wrn.xempresa." localSheetId="51" hidden="1">{"empresa",#N/A,FALSE,"xEMPRESA"}</definedName>
    <definedName name="wrn.xempresa." localSheetId="52" hidden="1">{"empresa",#N/A,FALSE,"xEMPRESA"}</definedName>
    <definedName name="wrn.xempresa." localSheetId="53" hidden="1">{"empresa",#N/A,FALSE,"xEMPRESA"}</definedName>
    <definedName name="wrn.xempresa." localSheetId="54" hidden="1">{"empresa",#N/A,FALSE,"xEMPRESA"}</definedName>
    <definedName name="wrn.xempresa." localSheetId="56" hidden="1">{"empresa",#N/A,FALSE,"xEMPRESA"}</definedName>
    <definedName name="wrn.xempresa." localSheetId="72" hidden="1">{"empresa",#N/A,FALSE,"xEMPRESA"}</definedName>
    <definedName name="wrn.xempresa." localSheetId="73" hidden="1">{"empresa",#N/A,FALSE,"xEMPRESA"}</definedName>
    <definedName name="wrn.xempresa." localSheetId="74" hidden="1">{"empresa",#N/A,FALSE,"xEMPRESA"}</definedName>
    <definedName name="wrn.xempresa." localSheetId="75" hidden="1">{"empresa",#N/A,FALSE,"xEMPRESA"}</definedName>
    <definedName name="wrn.xempresa." localSheetId="76" hidden="1">{"empresa",#N/A,FALSE,"xEMPRESA"}</definedName>
    <definedName name="wrn.xempresa." localSheetId="78" hidden="1">{"empresa",#N/A,FALSE,"xEMPRESA"}</definedName>
    <definedName name="wrn.xempresa." localSheetId="170" hidden="1">{"empresa",#N/A,FALSE,"xEMPRESA"}</definedName>
    <definedName name="wrn.xempresa." localSheetId="171" hidden="1">{"empresa",#N/A,FALSE,"xEMPRESA"}</definedName>
    <definedName name="wrn.xempresa." localSheetId="31" hidden="1">{"empresa",#N/A,FALSE,"xEMPRESA"}</definedName>
    <definedName name="wrn.xempresa." localSheetId="8" hidden="1">{"empresa",#N/A,FALSE,"xEMPRESA"}</definedName>
    <definedName name="wrn.xempresa." localSheetId="25" hidden="1">{"empresa",#N/A,FALSE,"xEMPRESA"}</definedName>
    <definedName name="wrn.xempresa." localSheetId="27" hidden="1">{"empresa",#N/A,FALSE,"xEMPRESA"}</definedName>
    <definedName name="wrn.xempresa." localSheetId="29" hidden="1">{"empresa",#N/A,FALSE,"xEMPRESA"}</definedName>
    <definedName name="wrn.xempresa." localSheetId="40" hidden="1">{"empresa",#N/A,FALSE,"xEMPRESA"}</definedName>
    <definedName name="wrn.xempresa." localSheetId="82" hidden="1">{"empresa",#N/A,FALSE,"xEMPRESA"}</definedName>
    <definedName name="wrn.xempresa." localSheetId="30" hidden="1">{"empresa",#N/A,FALSE,"xEMPRESA"}</definedName>
    <definedName name="wrn.xempresa." localSheetId="32" hidden="1">{"empresa",#N/A,FALSE,"xEMPRESA"}</definedName>
    <definedName name="wrn.xempresa." localSheetId="33" hidden="1">{"empresa",#N/A,FALSE,"xEMPRESA"}</definedName>
    <definedName name="wrn.xempresa." localSheetId="26" hidden="1">{"empresa",#N/A,FALSE,"xEMPRESA"}</definedName>
    <definedName name="wrn.xempresa." localSheetId="28" hidden="1">{"empresa",#N/A,FALSE,"xEMPRESA"}</definedName>
    <definedName name="wrn.xempresa." localSheetId="39" hidden="1">{"empresa",#N/A,FALSE,"xEMPRESA"}</definedName>
    <definedName name="wrn.xempresa." localSheetId="41" hidden="1">{"empresa",#N/A,FALSE,"xEMPRESA"}</definedName>
    <definedName name="wrn.xempresa." hidden="1">{"empresa",#N/A,FALSE,"xEMPRESA"}</definedName>
    <definedName name="wvu.ComparEneMar9697." localSheetId="49"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wvu.ComparEneMar9697." localSheetId="50"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wvu.ComparEneMar9697." localSheetId="51"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wvu.ComparEneMar9697." localSheetId="52"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wvu.ComparEneMar9697." localSheetId="53"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wvu.ComparEneMar9697." localSheetId="54"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wvu.ComparEneMar9697." localSheetId="56"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wvu.ComparEneMar9697." localSheetId="72"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wvu.ComparEneMar9697." localSheetId="73"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wvu.ComparEneMar9697." localSheetId="74"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wvu.ComparEneMar9697." localSheetId="75"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wvu.ComparEneMar9697." localSheetId="76"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wvu.ComparEneMar9697." localSheetId="78"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wvu.ComparEneMar9697." localSheetId="170"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wvu.ComparEneMar9697." localSheetId="171"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wvu.ComparEneMar9697." localSheetId="31"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wvu.ComparEneMar9697." localSheetId="8"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wvu.ComparEneMar9697." localSheetId="25"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wvu.ComparEneMar9697." localSheetId="27"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wvu.ComparEneMar9697." localSheetId="29"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wvu.ComparEneMar9697." localSheetId="40"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wvu.ComparEneMar9697." localSheetId="82"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wvu.ComparEneMar9697." localSheetId="30"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wvu.ComparEneMar9697." localSheetId="32"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wvu.ComparEneMar9697." localSheetId="33"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wvu.ComparEneMar9697." localSheetId="26"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wvu.ComparEneMar9697." localSheetId="28"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wvu.ComparEneMar9697." localSheetId="41"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wvu.ComparEneMar9697."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wvu.EneFeb." localSheetId="49" hidden="1">{TRUE,TRUE,-2.75,-17.75,483,276.75,FALSE,TRUE,TRUE,TRUE,0,3,15,1,110,11,8,4,TRUE,TRUE,3,TRUE,1,TRUE,75,"Swvu.EneFeb.","ACwvu.EneFeb.",#N/A,FALSE,FALSE,1.24,0.787401575,0.74,0.984251969,1,"","",FALSE,FALSE,FALSE,FALSE,1,#N/A,1,1,#DIV/0!,FALSE,"Rwvu.EneFeb.","Cwvu.EneFeb.",FALSE,FALSE,FALSE,1,300,300,FALSE,FALSE,TRUE,TRUE,TRUE}</definedName>
    <definedName name="wvu.EneFeb." localSheetId="50" hidden="1">{TRUE,TRUE,-2.75,-17.75,483,276.75,FALSE,TRUE,TRUE,TRUE,0,3,15,1,110,11,8,4,TRUE,TRUE,3,TRUE,1,TRUE,75,"Swvu.EneFeb.","ACwvu.EneFeb.",#N/A,FALSE,FALSE,1.24,0.787401575,0.74,0.984251969,1,"","",FALSE,FALSE,FALSE,FALSE,1,#N/A,1,1,#DIV/0!,FALSE,"Rwvu.EneFeb.","Cwvu.EneFeb.",FALSE,FALSE,FALSE,1,300,300,FALSE,FALSE,TRUE,TRUE,TRUE}</definedName>
    <definedName name="wvu.EneFeb." localSheetId="51" hidden="1">{TRUE,TRUE,-2.75,-17.75,483,276.75,FALSE,TRUE,TRUE,TRUE,0,3,15,1,110,11,8,4,TRUE,TRUE,3,TRUE,1,TRUE,75,"Swvu.EneFeb.","ACwvu.EneFeb.",#N/A,FALSE,FALSE,1.24,0.787401575,0.74,0.984251969,1,"","",FALSE,FALSE,FALSE,FALSE,1,#N/A,1,1,#DIV/0!,FALSE,"Rwvu.EneFeb.","Cwvu.EneFeb.",FALSE,FALSE,FALSE,1,300,300,FALSE,FALSE,TRUE,TRUE,TRUE}</definedName>
    <definedName name="wvu.EneFeb." localSheetId="52" hidden="1">{TRUE,TRUE,-2.75,-17.75,483,276.75,FALSE,TRUE,TRUE,TRUE,0,3,15,1,110,11,8,4,TRUE,TRUE,3,TRUE,1,TRUE,75,"Swvu.EneFeb.","ACwvu.EneFeb.",#N/A,FALSE,FALSE,1.24,0.787401575,0.74,0.984251969,1,"","",FALSE,FALSE,FALSE,FALSE,1,#N/A,1,1,#DIV/0!,FALSE,"Rwvu.EneFeb.","Cwvu.EneFeb.",FALSE,FALSE,FALSE,1,300,300,FALSE,FALSE,TRUE,TRUE,TRUE}</definedName>
    <definedName name="wvu.EneFeb." localSheetId="53" hidden="1">{TRUE,TRUE,-2.75,-17.75,483,276.75,FALSE,TRUE,TRUE,TRUE,0,3,15,1,110,11,8,4,TRUE,TRUE,3,TRUE,1,TRUE,75,"Swvu.EneFeb.","ACwvu.EneFeb.",#N/A,FALSE,FALSE,1.24,0.787401575,0.74,0.984251969,1,"","",FALSE,FALSE,FALSE,FALSE,1,#N/A,1,1,#DIV/0!,FALSE,"Rwvu.EneFeb.","Cwvu.EneFeb.",FALSE,FALSE,FALSE,1,300,300,FALSE,FALSE,TRUE,TRUE,TRUE}</definedName>
    <definedName name="wvu.EneFeb." localSheetId="54" hidden="1">{TRUE,TRUE,-2.75,-17.75,483,276.75,FALSE,TRUE,TRUE,TRUE,0,3,15,1,110,11,8,4,TRUE,TRUE,3,TRUE,1,TRUE,75,"Swvu.EneFeb.","ACwvu.EneFeb.",#N/A,FALSE,FALSE,1.24,0.787401575,0.74,0.984251969,1,"","",FALSE,FALSE,FALSE,FALSE,1,#N/A,1,1,#DIV/0!,FALSE,"Rwvu.EneFeb.","Cwvu.EneFeb.",FALSE,FALSE,FALSE,1,300,300,FALSE,FALSE,TRUE,TRUE,TRUE}</definedName>
    <definedName name="wvu.EneFeb." localSheetId="56" hidden="1">{TRUE,TRUE,-2.75,-17.75,483,276.75,FALSE,TRUE,TRUE,TRUE,0,3,15,1,110,11,8,4,TRUE,TRUE,3,TRUE,1,TRUE,75,"Swvu.EneFeb.","ACwvu.EneFeb.",#N/A,FALSE,FALSE,1.24,0.787401575,0.74,0.984251969,1,"","",FALSE,FALSE,FALSE,FALSE,1,#N/A,1,1,#DIV/0!,FALSE,"Rwvu.EneFeb.","Cwvu.EneFeb.",FALSE,FALSE,FALSE,1,300,300,FALSE,FALSE,TRUE,TRUE,TRUE}</definedName>
    <definedName name="wvu.EneFeb." localSheetId="72" hidden="1">{TRUE,TRUE,-2.75,-17.75,483,276.75,FALSE,TRUE,TRUE,TRUE,0,3,15,1,110,11,8,4,TRUE,TRUE,3,TRUE,1,TRUE,75,"Swvu.EneFeb.","ACwvu.EneFeb.",#N/A,FALSE,FALSE,1.24,0.787401575,0.74,0.984251969,1,"","",FALSE,FALSE,FALSE,FALSE,1,#N/A,1,1,#DIV/0!,FALSE,"Rwvu.EneFeb.","Cwvu.EneFeb.",FALSE,FALSE,FALSE,1,300,300,FALSE,FALSE,TRUE,TRUE,TRUE}</definedName>
    <definedName name="wvu.EneFeb." localSheetId="73" hidden="1">{TRUE,TRUE,-2.75,-17.75,483,276.75,FALSE,TRUE,TRUE,TRUE,0,3,15,1,110,11,8,4,TRUE,TRUE,3,TRUE,1,TRUE,75,"Swvu.EneFeb.","ACwvu.EneFeb.",#N/A,FALSE,FALSE,1.24,0.787401575,0.74,0.984251969,1,"","",FALSE,FALSE,FALSE,FALSE,1,#N/A,1,1,#DIV/0!,FALSE,"Rwvu.EneFeb.","Cwvu.EneFeb.",FALSE,FALSE,FALSE,1,300,300,FALSE,FALSE,TRUE,TRUE,TRUE}</definedName>
    <definedName name="wvu.EneFeb." localSheetId="74" hidden="1">{TRUE,TRUE,-2.75,-17.75,483,276.75,FALSE,TRUE,TRUE,TRUE,0,3,15,1,110,11,8,4,TRUE,TRUE,3,TRUE,1,TRUE,75,"Swvu.EneFeb.","ACwvu.EneFeb.",#N/A,FALSE,FALSE,1.24,0.787401575,0.74,0.984251969,1,"","",FALSE,FALSE,FALSE,FALSE,1,#N/A,1,1,#DIV/0!,FALSE,"Rwvu.EneFeb.","Cwvu.EneFeb.",FALSE,FALSE,FALSE,1,300,300,FALSE,FALSE,TRUE,TRUE,TRUE}</definedName>
    <definedName name="wvu.EneFeb." localSheetId="75" hidden="1">{TRUE,TRUE,-2.75,-17.75,483,276.75,FALSE,TRUE,TRUE,TRUE,0,3,15,1,110,11,8,4,TRUE,TRUE,3,TRUE,1,TRUE,75,"Swvu.EneFeb.","ACwvu.EneFeb.",#N/A,FALSE,FALSE,1.24,0.787401575,0.74,0.984251969,1,"","",FALSE,FALSE,FALSE,FALSE,1,#N/A,1,1,#DIV/0!,FALSE,"Rwvu.EneFeb.","Cwvu.EneFeb.",FALSE,FALSE,FALSE,1,300,300,FALSE,FALSE,TRUE,TRUE,TRUE}</definedName>
    <definedName name="wvu.EneFeb." localSheetId="76" hidden="1">{TRUE,TRUE,-2.75,-17.75,483,276.75,FALSE,TRUE,TRUE,TRUE,0,3,15,1,110,11,8,4,TRUE,TRUE,3,TRUE,1,TRUE,75,"Swvu.EneFeb.","ACwvu.EneFeb.",#N/A,FALSE,FALSE,1.24,0.787401575,0.74,0.984251969,1,"","",FALSE,FALSE,FALSE,FALSE,1,#N/A,1,1,#DIV/0!,FALSE,"Rwvu.EneFeb.","Cwvu.EneFeb.",FALSE,FALSE,FALSE,1,300,300,FALSE,FALSE,TRUE,TRUE,TRUE}</definedName>
    <definedName name="wvu.EneFeb." localSheetId="78" hidden="1">{TRUE,TRUE,-2.75,-17.75,483,276.75,FALSE,TRUE,TRUE,TRUE,0,3,15,1,110,11,8,4,TRUE,TRUE,3,TRUE,1,TRUE,75,"Swvu.EneFeb.","ACwvu.EneFeb.",#N/A,FALSE,FALSE,1.24,0.787401575,0.74,0.984251969,1,"","",FALSE,FALSE,FALSE,FALSE,1,#N/A,1,1,#DIV/0!,FALSE,"Rwvu.EneFeb.","Cwvu.EneFeb.",FALSE,FALSE,FALSE,1,300,300,FALSE,FALSE,TRUE,TRUE,TRUE}</definedName>
    <definedName name="wvu.EneFeb." localSheetId="170" hidden="1">{TRUE,TRUE,-2.75,-17.75,483,276.75,FALSE,TRUE,TRUE,TRUE,0,3,15,1,110,11,8,4,TRUE,TRUE,3,TRUE,1,TRUE,75,"Swvu.EneFeb.","ACwvu.EneFeb.",#N/A,FALSE,FALSE,1.24,0.787401575,0.74,0.984251969,1,"","",FALSE,FALSE,FALSE,FALSE,1,#N/A,1,1,#DIV/0!,FALSE,"Rwvu.EneFeb.","Cwvu.EneFeb.",FALSE,FALSE,FALSE,1,300,300,FALSE,FALSE,TRUE,TRUE,TRUE}</definedName>
    <definedName name="wvu.EneFeb." localSheetId="171" hidden="1">{TRUE,TRUE,-2.75,-17.75,483,276.75,FALSE,TRUE,TRUE,TRUE,0,3,15,1,110,11,8,4,TRUE,TRUE,3,TRUE,1,TRUE,75,"Swvu.EneFeb.","ACwvu.EneFeb.",#N/A,FALSE,FALSE,1.24,0.787401575,0.74,0.984251969,1,"","",FALSE,FALSE,FALSE,FALSE,1,#N/A,1,1,#DIV/0!,FALSE,"Rwvu.EneFeb.","Cwvu.EneFeb.",FALSE,FALSE,FALSE,1,300,300,FALSE,FALSE,TRUE,TRUE,TRUE}</definedName>
    <definedName name="wvu.EneFeb." localSheetId="31" hidden="1">{TRUE,TRUE,-2.75,-17.75,483,276.75,FALSE,TRUE,TRUE,TRUE,0,3,15,1,110,11,8,4,TRUE,TRUE,3,TRUE,1,TRUE,75,"Swvu.EneFeb.","ACwvu.EneFeb.",#N/A,FALSE,FALSE,1.24,0.787401575,0.74,0.984251969,1,"","",FALSE,FALSE,FALSE,FALSE,1,#N/A,1,1,#DIV/0!,FALSE,"Rwvu.EneFeb.","Cwvu.EneFeb.",FALSE,FALSE,FALSE,1,300,300,FALSE,FALSE,TRUE,TRUE,TRUE}</definedName>
    <definedName name="wvu.EneFeb." localSheetId="8" hidden="1">{TRUE,TRUE,-2.75,-17.75,483,276.75,FALSE,TRUE,TRUE,TRUE,0,3,15,1,110,11,8,4,TRUE,TRUE,3,TRUE,1,TRUE,75,"Swvu.EneFeb.","ACwvu.EneFeb.",#N/A,FALSE,FALSE,1.24,0.787401575,0.74,0.984251969,1,"","",FALSE,FALSE,FALSE,FALSE,1,#N/A,1,1,#DIV/0!,FALSE,"Rwvu.EneFeb.","Cwvu.EneFeb.",FALSE,FALSE,FALSE,1,300,300,FALSE,FALSE,TRUE,TRUE,TRUE}</definedName>
    <definedName name="wvu.EneFeb." localSheetId="25" hidden="1">{TRUE,TRUE,-2.75,-17.75,483,276.75,FALSE,TRUE,TRUE,TRUE,0,3,15,1,110,11,8,4,TRUE,TRUE,3,TRUE,1,TRUE,75,"Swvu.EneFeb.","ACwvu.EneFeb.",#N/A,FALSE,FALSE,1.24,0.787401575,0.74,0.984251969,1,"","",FALSE,FALSE,FALSE,FALSE,1,#N/A,1,1,#DIV/0!,FALSE,"Rwvu.EneFeb.","Cwvu.EneFeb.",FALSE,FALSE,FALSE,1,300,300,FALSE,FALSE,TRUE,TRUE,TRUE}</definedName>
    <definedName name="wvu.EneFeb." localSheetId="27" hidden="1">{TRUE,TRUE,-2.75,-17.75,483,276.75,FALSE,TRUE,TRUE,TRUE,0,3,15,1,110,11,8,4,TRUE,TRUE,3,TRUE,1,TRUE,75,"Swvu.EneFeb.","ACwvu.EneFeb.",#N/A,FALSE,FALSE,1.24,0.787401575,0.74,0.984251969,1,"","",FALSE,FALSE,FALSE,FALSE,1,#N/A,1,1,#DIV/0!,FALSE,"Rwvu.EneFeb.","Cwvu.EneFeb.",FALSE,FALSE,FALSE,1,300,300,FALSE,FALSE,TRUE,TRUE,TRUE}</definedName>
    <definedName name="wvu.EneFeb." localSheetId="29" hidden="1">{TRUE,TRUE,-2.75,-17.75,483,276.75,FALSE,TRUE,TRUE,TRUE,0,3,15,1,110,11,8,4,TRUE,TRUE,3,TRUE,1,TRUE,75,"Swvu.EneFeb.","ACwvu.EneFeb.",#N/A,FALSE,FALSE,1.24,0.787401575,0.74,0.984251969,1,"","",FALSE,FALSE,FALSE,FALSE,1,#N/A,1,1,#DIV/0!,FALSE,"Rwvu.EneFeb.","Cwvu.EneFeb.",FALSE,FALSE,FALSE,1,300,300,FALSE,FALSE,TRUE,TRUE,TRUE}</definedName>
    <definedName name="wvu.EneFeb." localSheetId="40" hidden="1">{TRUE,TRUE,-2.75,-17.75,483,276.75,FALSE,TRUE,TRUE,TRUE,0,3,15,1,110,11,8,4,TRUE,TRUE,3,TRUE,1,TRUE,75,"Swvu.EneFeb.","ACwvu.EneFeb.",#N/A,FALSE,FALSE,1.24,0.787401575,0.74,0.984251969,1,"","",FALSE,FALSE,FALSE,FALSE,1,#N/A,1,1,#DIV/0!,FALSE,"Rwvu.EneFeb.","Cwvu.EneFeb.",FALSE,FALSE,FALSE,1,300,300,FALSE,FALSE,TRUE,TRUE,TRUE}</definedName>
    <definedName name="wvu.EneFeb." localSheetId="82" hidden="1">{TRUE,TRUE,-2.75,-17.75,483,276.75,FALSE,TRUE,TRUE,TRUE,0,3,15,1,110,11,8,4,TRUE,TRUE,3,TRUE,1,TRUE,75,"Swvu.EneFeb.","ACwvu.EneFeb.",#N/A,FALSE,FALSE,1.24,0.787401575,0.74,0.984251969,1,"","",FALSE,FALSE,FALSE,FALSE,1,#N/A,1,1,#DIV/0!,FALSE,"Rwvu.EneFeb.","Cwvu.EneFeb.",FALSE,FALSE,FALSE,1,300,300,FALSE,FALSE,TRUE,TRUE,TRUE}</definedName>
    <definedName name="wvu.EneFeb." localSheetId="30" hidden="1">{TRUE,TRUE,-2.75,-17.75,483,276.75,FALSE,TRUE,TRUE,TRUE,0,3,15,1,110,11,8,4,TRUE,TRUE,3,TRUE,1,TRUE,75,"Swvu.EneFeb.","ACwvu.EneFeb.",#N/A,FALSE,FALSE,1.24,0.787401575,0.74,0.984251969,1,"","",FALSE,FALSE,FALSE,FALSE,1,#N/A,1,1,#DIV/0!,FALSE,"Rwvu.EneFeb.","Cwvu.EneFeb.",FALSE,FALSE,FALSE,1,300,300,FALSE,FALSE,TRUE,TRUE,TRUE}</definedName>
    <definedName name="wvu.EneFeb." localSheetId="32" hidden="1">{TRUE,TRUE,-2.75,-17.75,483,276.75,FALSE,TRUE,TRUE,TRUE,0,3,15,1,110,11,8,4,TRUE,TRUE,3,TRUE,1,TRUE,75,"Swvu.EneFeb.","ACwvu.EneFeb.",#N/A,FALSE,FALSE,1.24,0.787401575,0.74,0.984251969,1,"","",FALSE,FALSE,FALSE,FALSE,1,#N/A,1,1,#DIV/0!,FALSE,"Rwvu.EneFeb.","Cwvu.EneFeb.",FALSE,FALSE,FALSE,1,300,300,FALSE,FALSE,TRUE,TRUE,TRUE}</definedName>
    <definedName name="wvu.EneFeb." localSheetId="33" hidden="1">{TRUE,TRUE,-2.75,-17.75,483,276.75,FALSE,TRUE,TRUE,TRUE,0,3,15,1,110,11,8,4,TRUE,TRUE,3,TRUE,1,TRUE,75,"Swvu.EneFeb.","ACwvu.EneFeb.",#N/A,FALSE,FALSE,1.24,0.787401575,0.74,0.984251969,1,"","",FALSE,FALSE,FALSE,FALSE,1,#N/A,1,1,#DIV/0!,FALSE,"Rwvu.EneFeb.","Cwvu.EneFeb.",FALSE,FALSE,FALSE,1,300,300,FALSE,FALSE,TRUE,TRUE,TRUE}</definedName>
    <definedName name="wvu.EneFeb." localSheetId="26" hidden="1">{TRUE,TRUE,-2.75,-17.75,483,276.75,FALSE,TRUE,TRUE,TRUE,0,3,15,1,110,11,8,4,TRUE,TRUE,3,TRUE,1,TRUE,75,"Swvu.EneFeb.","ACwvu.EneFeb.",#N/A,FALSE,FALSE,1.24,0.787401575,0.74,0.984251969,1,"","",FALSE,FALSE,FALSE,FALSE,1,#N/A,1,1,#DIV/0!,FALSE,"Rwvu.EneFeb.","Cwvu.EneFeb.",FALSE,FALSE,FALSE,1,300,300,FALSE,FALSE,TRUE,TRUE,TRUE}</definedName>
    <definedName name="wvu.EneFeb." localSheetId="28" hidden="1">{TRUE,TRUE,-2.75,-17.75,483,276.75,FALSE,TRUE,TRUE,TRUE,0,3,15,1,110,11,8,4,TRUE,TRUE,3,TRUE,1,TRUE,75,"Swvu.EneFeb.","ACwvu.EneFeb.",#N/A,FALSE,FALSE,1.24,0.787401575,0.74,0.984251969,1,"","",FALSE,FALSE,FALSE,FALSE,1,#N/A,1,1,#DIV/0!,FALSE,"Rwvu.EneFeb.","Cwvu.EneFeb.",FALSE,FALSE,FALSE,1,300,300,FALSE,FALSE,TRUE,TRUE,TRUE}</definedName>
    <definedName name="wvu.EneFeb." localSheetId="41" hidden="1">{TRUE,TRUE,-2.75,-17.75,483,276.75,FALSE,TRUE,TRUE,TRUE,0,3,15,1,110,11,8,4,TRUE,TRUE,3,TRUE,1,TRUE,75,"Swvu.EneFeb.","ACwvu.EneFeb.",#N/A,FALSE,FALSE,1.24,0.787401575,0.74,0.984251969,1,"","",FALSE,FALSE,FALSE,FALSE,1,#N/A,1,1,#DIV/0!,FALSE,"Rwvu.EneFeb.","Cwvu.EneFeb.",FALSE,FALSE,FALSE,1,300,300,FALSE,FALSE,TRUE,TRUE,TRUE}</definedName>
    <definedName name="wvu.EneFeb." hidden="1">{TRUE,TRUE,-2.75,-17.75,483,276.75,FALSE,TRUE,TRUE,TRUE,0,3,15,1,110,11,8,4,TRUE,TRUE,3,TRUE,1,TRUE,75,"Swvu.EneFeb.","ACwvu.EneFeb.",#N/A,FALSE,FALSE,1.24,0.787401575,0.74,0.984251969,1,"","",FALSE,FALSE,FALSE,FALSE,1,#N/A,1,1,#DIV/0!,FALSE,"Rwvu.EneFeb.","Cwvu.EneFeb.",FALSE,FALSE,FALSE,1,300,300,FALSE,FALSE,TRUE,TRUE,TRUE}</definedName>
    <definedName name="wvu.Formato._.Corto." localSheetId="49"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wvu.Formato._.Corto." localSheetId="5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wvu.Formato._.Corto." localSheetId="5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wvu.Formato._.Corto." localSheetId="5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wvu.Formato._.Corto." localSheetId="53"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wvu.Formato._.Corto." localSheetId="54"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wvu.Formato._.Corto." localSheetId="56"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wvu.Formato._.Corto." localSheetId="7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wvu.Formato._.Corto." localSheetId="73"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wvu.Formato._.Corto." localSheetId="74"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wvu.Formato._.Corto." localSheetId="7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wvu.Formato._.Corto." localSheetId="76"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wvu.Formato._.Corto." localSheetId="78"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wvu.Formato._.Corto." localSheetId="17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wvu.Formato._.Corto." localSheetId="17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wvu.Formato._.Corto." localSheetId="3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wvu.Formato._.Corto." localSheetId="8"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wvu.Formato._.Corto." localSheetId="2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wvu.Formato._.Corto." localSheetId="27"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wvu.Formato._.Corto." localSheetId="29"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wvu.Formato._.Corto." localSheetId="4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wvu.Formato._.Corto." localSheetId="8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wvu.Formato._.Corto." localSheetId="3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wvu.Formato._.Corto." localSheetId="3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wvu.Formato._.Corto." localSheetId="33"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wvu.Formato._.Corto." localSheetId="26"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wvu.Formato._.Corto." localSheetId="28"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wvu.Formato._.Corto." localSheetId="4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wvu.Formato._.Corto."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wvu.Formato._.Total." localSheetId="49"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wvu.Formato._.Total." localSheetId="50"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wvu.Formato._.Total." localSheetId="51"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wvu.Formato._.Total." localSheetId="52"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wvu.Formato._.Total." localSheetId="53"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wvu.Formato._.Total." localSheetId="54"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wvu.Formato._.Total." localSheetId="56"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wvu.Formato._.Total." localSheetId="72"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wvu.Formato._.Total." localSheetId="73"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wvu.Formato._.Total." localSheetId="74"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wvu.Formato._.Total." localSheetId="75"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wvu.Formato._.Total." localSheetId="76"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wvu.Formato._.Total." localSheetId="78"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wvu.Formato._.Total." localSheetId="170"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wvu.Formato._.Total." localSheetId="171"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wvu.Formato._.Total." localSheetId="31"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wvu.Formato._.Total." localSheetId="8"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wvu.Formato._.Total." localSheetId="25"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wvu.Formato._.Total." localSheetId="27"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wvu.Formato._.Total." localSheetId="29"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wvu.Formato._.Total." localSheetId="40"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wvu.Formato._.Total." localSheetId="82"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wvu.Formato._.Total." localSheetId="30"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wvu.Formato._.Total." localSheetId="32"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wvu.Formato._.Total." localSheetId="33"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wvu.Formato._.Total." localSheetId="26"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wvu.Formato._.Total." localSheetId="28"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wvu.Formato._.Total." localSheetId="41"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wvu.Formato._.Total."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wvu.OPEF._.96." localSheetId="49"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vu.OPEF._.96." localSheetId="50"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vu.OPEF._.96." localSheetId="51"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vu.OPEF._.96." localSheetId="52"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vu.OPEF._.96." localSheetId="53"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vu.OPEF._.96." localSheetId="54"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vu.OPEF._.96." localSheetId="56"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vu.OPEF._.96." localSheetId="72"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vu.OPEF._.96." localSheetId="73"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vu.OPEF._.96." localSheetId="74"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vu.OPEF._.96." localSheetId="75"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vu.OPEF._.96." localSheetId="76"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vu.OPEF._.96." localSheetId="78"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vu.OPEF._.96." localSheetId="170"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vu.OPEF._.96." localSheetId="171"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vu.OPEF._.96." localSheetId="31"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vu.OPEF._.96." localSheetId="8"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vu.OPEF._.96." localSheetId="25"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vu.OPEF._.96." localSheetId="27"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vu.OPEF._.96." localSheetId="29"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vu.OPEF._.96." localSheetId="40"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vu.OPEF._.96." localSheetId="82"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vu.OPEF._.96." localSheetId="30"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vu.OPEF._.96." localSheetId="32"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vu.OPEF._.96." localSheetId="33"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vu.OPEF._.96." localSheetId="26"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vu.OPEF._.96." localSheetId="28"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vu.OPEF._.96." localSheetId="41"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vu.OPEF._.96."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vu.OPEF._.97." localSheetId="49" hidden="1">{TRUE,TRUE,-2.75,-17.75,483,276.75,FALSE,TRUE,TRUE,TRUE,0,2,#N/A,1,#N/A,6.24489795918367,20,1,FALSE,FALSE,3,TRUE,1,FALSE,75,"Swvu.OPEF._.97.","ACwvu.OPEF._.97.",#N/A,FALSE,FALSE,1.88,0.787401575,0.39,1.56,1,"","",FALSE,FALSE,FALSE,FALSE,1,#N/A,1,1,"=R4C2:R117C9",FALSE,"Rwvu.OPEF._.97.",#N/A,FALSE,FALSE,FALSE,5,300,300,FALSE,FALSE,TRUE,TRUE,TRUE}</definedName>
    <definedName name="wvu.OPEF._.97." localSheetId="50" hidden="1">{TRUE,TRUE,-2.75,-17.75,483,276.75,FALSE,TRUE,TRUE,TRUE,0,2,#N/A,1,#N/A,6.24489795918367,20,1,FALSE,FALSE,3,TRUE,1,FALSE,75,"Swvu.OPEF._.97.","ACwvu.OPEF._.97.",#N/A,FALSE,FALSE,1.88,0.787401575,0.39,1.56,1,"","",FALSE,FALSE,FALSE,FALSE,1,#N/A,1,1,"=R4C2:R117C9",FALSE,"Rwvu.OPEF._.97.",#N/A,FALSE,FALSE,FALSE,5,300,300,FALSE,FALSE,TRUE,TRUE,TRUE}</definedName>
    <definedName name="wvu.OPEF._.97." localSheetId="51" hidden="1">{TRUE,TRUE,-2.75,-17.75,483,276.75,FALSE,TRUE,TRUE,TRUE,0,2,#N/A,1,#N/A,6.24489795918367,20,1,FALSE,FALSE,3,TRUE,1,FALSE,75,"Swvu.OPEF._.97.","ACwvu.OPEF._.97.",#N/A,FALSE,FALSE,1.88,0.787401575,0.39,1.56,1,"","",FALSE,FALSE,FALSE,FALSE,1,#N/A,1,1,"=R4C2:R117C9",FALSE,"Rwvu.OPEF._.97.",#N/A,FALSE,FALSE,FALSE,5,300,300,FALSE,FALSE,TRUE,TRUE,TRUE}</definedName>
    <definedName name="wvu.OPEF._.97." localSheetId="52" hidden="1">{TRUE,TRUE,-2.75,-17.75,483,276.75,FALSE,TRUE,TRUE,TRUE,0,2,#N/A,1,#N/A,6.24489795918367,20,1,FALSE,FALSE,3,TRUE,1,FALSE,75,"Swvu.OPEF._.97.","ACwvu.OPEF._.97.",#N/A,FALSE,FALSE,1.88,0.787401575,0.39,1.56,1,"","",FALSE,FALSE,FALSE,FALSE,1,#N/A,1,1,"=R4C2:R117C9",FALSE,"Rwvu.OPEF._.97.",#N/A,FALSE,FALSE,FALSE,5,300,300,FALSE,FALSE,TRUE,TRUE,TRUE}</definedName>
    <definedName name="wvu.OPEF._.97." localSheetId="53" hidden="1">{TRUE,TRUE,-2.75,-17.75,483,276.75,FALSE,TRUE,TRUE,TRUE,0,2,#N/A,1,#N/A,6.24489795918367,20,1,FALSE,FALSE,3,TRUE,1,FALSE,75,"Swvu.OPEF._.97.","ACwvu.OPEF._.97.",#N/A,FALSE,FALSE,1.88,0.787401575,0.39,1.56,1,"","",FALSE,FALSE,FALSE,FALSE,1,#N/A,1,1,"=R4C2:R117C9",FALSE,"Rwvu.OPEF._.97.",#N/A,FALSE,FALSE,FALSE,5,300,300,FALSE,FALSE,TRUE,TRUE,TRUE}</definedName>
    <definedName name="wvu.OPEF._.97." localSheetId="54" hidden="1">{TRUE,TRUE,-2.75,-17.75,483,276.75,FALSE,TRUE,TRUE,TRUE,0,2,#N/A,1,#N/A,6.24489795918367,20,1,FALSE,FALSE,3,TRUE,1,FALSE,75,"Swvu.OPEF._.97.","ACwvu.OPEF._.97.",#N/A,FALSE,FALSE,1.88,0.787401575,0.39,1.56,1,"","",FALSE,FALSE,FALSE,FALSE,1,#N/A,1,1,"=R4C2:R117C9",FALSE,"Rwvu.OPEF._.97.",#N/A,FALSE,FALSE,FALSE,5,300,300,FALSE,FALSE,TRUE,TRUE,TRUE}</definedName>
    <definedName name="wvu.OPEF._.97." localSheetId="56" hidden="1">{TRUE,TRUE,-2.75,-17.75,483,276.75,FALSE,TRUE,TRUE,TRUE,0,2,#N/A,1,#N/A,6.24489795918367,20,1,FALSE,FALSE,3,TRUE,1,FALSE,75,"Swvu.OPEF._.97.","ACwvu.OPEF._.97.",#N/A,FALSE,FALSE,1.88,0.787401575,0.39,1.56,1,"","",FALSE,FALSE,FALSE,FALSE,1,#N/A,1,1,"=R4C2:R117C9",FALSE,"Rwvu.OPEF._.97.",#N/A,FALSE,FALSE,FALSE,5,300,300,FALSE,FALSE,TRUE,TRUE,TRUE}</definedName>
    <definedName name="wvu.OPEF._.97." localSheetId="72" hidden="1">{TRUE,TRUE,-2.75,-17.75,483,276.75,FALSE,TRUE,TRUE,TRUE,0,2,#N/A,1,#N/A,6.24489795918367,20,1,FALSE,FALSE,3,TRUE,1,FALSE,75,"Swvu.OPEF._.97.","ACwvu.OPEF._.97.",#N/A,FALSE,FALSE,1.88,0.787401575,0.39,1.56,1,"","",FALSE,FALSE,FALSE,FALSE,1,#N/A,1,1,"=R4C2:R117C9",FALSE,"Rwvu.OPEF._.97.",#N/A,FALSE,FALSE,FALSE,5,300,300,FALSE,FALSE,TRUE,TRUE,TRUE}</definedName>
    <definedName name="wvu.OPEF._.97." localSheetId="73" hidden="1">{TRUE,TRUE,-2.75,-17.75,483,276.75,FALSE,TRUE,TRUE,TRUE,0,2,#N/A,1,#N/A,6.24489795918367,20,1,FALSE,FALSE,3,TRUE,1,FALSE,75,"Swvu.OPEF._.97.","ACwvu.OPEF._.97.",#N/A,FALSE,FALSE,1.88,0.787401575,0.39,1.56,1,"","",FALSE,FALSE,FALSE,FALSE,1,#N/A,1,1,"=R4C2:R117C9",FALSE,"Rwvu.OPEF._.97.",#N/A,FALSE,FALSE,FALSE,5,300,300,FALSE,FALSE,TRUE,TRUE,TRUE}</definedName>
    <definedName name="wvu.OPEF._.97." localSheetId="74" hidden="1">{TRUE,TRUE,-2.75,-17.75,483,276.75,FALSE,TRUE,TRUE,TRUE,0,2,#N/A,1,#N/A,6.24489795918367,20,1,FALSE,FALSE,3,TRUE,1,FALSE,75,"Swvu.OPEF._.97.","ACwvu.OPEF._.97.",#N/A,FALSE,FALSE,1.88,0.787401575,0.39,1.56,1,"","",FALSE,FALSE,FALSE,FALSE,1,#N/A,1,1,"=R4C2:R117C9",FALSE,"Rwvu.OPEF._.97.",#N/A,FALSE,FALSE,FALSE,5,300,300,FALSE,FALSE,TRUE,TRUE,TRUE}</definedName>
    <definedName name="wvu.OPEF._.97." localSheetId="75" hidden="1">{TRUE,TRUE,-2.75,-17.75,483,276.75,FALSE,TRUE,TRUE,TRUE,0,2,#N/A,1,#N/A,6.24489795918367,20,1,FALSE,FALSE,3,TRUE,1,FALSE,75,"Swvu.OPEF._.97.","ACwvu.OPEF._.97.",#N/A,FALSE,FALSE,1.88,0.787401575,0.39,1.56,1,"","",FALSE,FALSE,FALSE,FALSE,1,#N/A,1,1,"=R4C2:R117C9",FALSE,"Rwvu.OPEF._.97.",#N/A,FALSE,FALSE,FALSE,5,300,300,FALSE,FALSE,TRUE,TRUE,TRUE}</definedName>
    <definedName name="wvu.OPEF._.97." localSheetId="76" hidden="1">{TRUE,TRUE,-2.75,-17.75,483,276.75,FALSE,TRUE,TRUE,TRUE,0,2,#N/A,1,#N/A,6.24489795918367,20,1,FALSE,FALSE,3,TRUE,1,FALSE,75,"Swvu.OPEF._.97.","ACwvu.OPEF._.97.",#N/A,FALSE,FALSE,1.88,0.787401575,0.39,1.56,1,"","",FALSE,FALSE,FALSE,FALSE,1,#N/A,1,1,"=R4C2:R117C9",FALSE,"Rwvu.OPEF._.97.",#N/A,FALSE,FALSE,FALSE,5,300,300,FALSE,FALSE,TRUE,TRUE,TRUE}</definedName>
    <definedName name="wvu.OPEF._.97." localSheetId="78" hidden="1">{TRUE,TRUE,-2.75,-17.75,483,276.75,FALSE,TRUE,TRUE,TRUE,0,2,#N/A,1,#N/A,6.24489795918367,20,1,FALSE,FALSE,3,TRUE,1,FALSE,75,"Swvu.OPEF._.97.","ACwvu.OPEF._.97.",#N/A,FALSE,FALSE,1.88,0.787401575,0.39,1.56,1,"","",FALSE,FALSE,FALSE,FALSE,1,#N/A,1,1,"=R4C2:R117C9",FALSE,"Rwvu.OPEF._.97.",#N/A,FALSE,FALSE,FALSE,5,300,300,FALSE,FALSE,TRUE,TRUE,TRUE}</definedName>
    <definedName name="wvu.OPEF._.97." localSheetId="170" hidden="1">{TRUE,TRUE,-2.75,-17.75,483,276.75,FALSE,TRUE,TRUE,TRUE,0,2,#N/A,1,#N/A,6.24489795918367,20,1,FALSE,FALSE,3,TRUE,1,FALSE,75,"Swvu.OPEF._.97.","ACwvu.OPEF._.97.",#N/A,FALSE,FALSE,1.88,0.787401575,0.39,1.56,1,"","",FALSE,FALSE,FALSE,FALSE,1,#N/A,1,1,"=R4C2:R117C9",FALSE,"Rwvu.OPEF._.97.",#N/A,FALSE,FALSE,FALSE,5,300,300,FALSE,FALSE,TRUE,TRUE,TRUE}</definedName>
    <definedName name="wvu.OPEF._.97." localSheetId="171" hidden="1">{TRUE,TRUE,-2.75,-17.75,483,276.75,FALSE,TRUE,TRUE,TRUE,0,2,#N/A,1,#N/A,6.24489795918367,20,1,FALSE,FALSE,3,TRUE,1,FALSE,75,"Swvu.OPEF._.97.","ACwvu.OPEF._.97.",#N/A,FALSE,FALSE,1.88,0.787401575,0.39,1.56,1,"","",FALSE,FALSE,FALSE,FALSE,1,#N/A,1,1,"=R4C2:R117C9",FALSE,"Rwvu.OPEF._.97.",#N/A,FALSE,FALSE,FALSE,5,300,300,FALSE,FALSE,TRUE,TRUE,TRUE}</definedName>
    <definedName name="wvu.OPEF._.97." localSheetId="31" hidden="1">{TRUE,TRUE,-2.75,-17.75,483,276.75,FALSE,TRUE,TRUE,TRUE,0,2,#N/A,1,#N/A,6.24489795918367,20,1,FALSE,FALSE,3,TRUE,1,FALSE,75,"Swvu.OPEF._.97.","ACwvu.OPEF._.97.",#N/A,FALSE,FALSE,1.88,0.787401575,0.39,1.56,1,"","",FALSE,FALSE,FALSE,FALSE,1,#N/A,1,1,"=R4C2:R117C9",FALSE,"Rwvu.OPEF._.97.",#N/A,FALSE,FALSE,FALSE,5,300,300,FALSE,FALSE,TRUE,TRUE,TRUE}</definedName>
    <definedName name="wvu.OPEF._.97." localSheetId="8" hidden="1">{TRUE,TRUE,-2.75,-17.75,483,276.75,FALSE,TRUE,TRUE,TRUE,0,2,#N/A,1,#N/A,6.24489795918367,20,1,FALSE,FALSE,3,TRUE,1,FALSE,75,"Swvu.OPEF._.97.","ACwvu.OPEF._.97.",#N/A,FALSE,FALSE,1.88,0.787401575,0.39,1.56,1,"","",FALSE,FALSE,FALSE,FALSE,1,#N/A,1,1,"=R4C2:R117C9",FALSE,"Rwvu.OPEF._.97.",#N/A,FALSE,FALSE,FALSE,5,300,300,FALSE,FALSE,TRUE,TRUE,TRUE}</definedName>
    <definedName name="wvu.OPEF._.97." localSheetId="25" hidden="1">{TRUE,TRUE,-2.75,-17.75,483,276.75,FALSE,TRUE,TRUE,TRUE,0,2,#N/A,1,#N/A,6.24489795918367,20,1,FALSE,FALSE,3,TRUE,1,FALSE,75,"Swvu.OPEF._.97.","ACwvu.OPEF._.97.",#N/A,FALSE,FALSE,1.88,0.787401575,0.39,1.56,1,"","",FALSE,FALSE,FALSE,FALSE,1,#N/A,1,1,"=R4C2:R117C9",FALSE,"Rwvu.OPEF._.97.",#N/A,FALSE,FALSE,FALSE,5,300,300,FALSE,FALSE,TRUE,TRUE,TRUE}</definedName>
    <definedName name="wvu.OPEF._.97." localSheetId="27" hidden="1">{TRUE,TRUE,-2.75,-17.75,483,276.75,FALSE,TRUE,TRUE,TRUE,0,2,#N/A,1,#N/A,6.24489795918367,20,1,FALSE,FALSE,3,TRUE,1,FALSE,75,"Swvu.OPEF._.97.","ACwvu.OPEF._.97.",#N/A,FALSE,FALSE,1.88,0.787401575,0.39,1.56,1,"","",FALSE,FALSE,FALSE,FALSE,1,#N/A,1,1,"=R4C2:R117C9",FALSE,"Rwvu.OPEF._.97.",#N/A,FALSE,FALSE,FALSE,5,300,300,FALSE,FALSE,TRUE,TRUE,TRUE}</definedName>
    <definedName name="wvu.OPEF._.97." localSheetId="29" hidden="1">{TRUE,TRUE,-2.75,-17.75,483,276.75,FALSE,TRUE,TRUE,TRUE,0,2,#N/A,1,#N/A,6.24489795918367,20,1,FALSE,FALSE,3,TRUE,1,FALSE,75,"Swvu.OPEF._.97.","ACwvu.OPEF._.97.",#N/A,FALSE,FALSE,1.88,0.787401575,0.39,1.56,1,"","",FALSE,FALSE,FALSE,FALSE,1,#N/A,1,1,"=R4C2:R117C9",FALSE,"Rwvu.OPEF._.97.",#N/A,FALSE,FALSE,FALSE,5,300,300,FALSE,FALSE,TRUE,TRUE,TRUE}</definedName>
    <definedName name="wvu.OPEF._.97." localSheetId="40" hidden="1">{TRUE,TRUE,-2.75,-17.75,483,276.75,FALSE,TRUE,TRUE,TRUE,0,2,#N/A,1,#N/A,6.24489795918367,20,1,FALSE,FALSE,3,TRUE,1,FALSE,75,"Swvu.OPEF._.97.","ACwvu.OPEF._.97.",#N/A,FALSE,FALSE,1.88,0.787401575,0.39,1.56,1,"","",FALSE,FALSE,FALSE,FALSE,1,#N/A,1,1,"=R4C2:R117C9",FALSE,"Rwvu.OPEF._.97.",#N/A,FALSE,FALSE,FALSE,5,300,300,FALSE,FALSE,TRUE,TRUE,TRUE}</definedName>
    <definedName name="wvu.OPEF._.97." localSheetId="82" hidden="1">{TRUE,TRUE,-2.75,-17.75,483,276.75,FALSE,TRUE,TRUE,TRUE,0,2,#N/A,1,#N/A,6.24489795918367,20,1,FALSE,FALSE,3,TRUE,1,FALSE,75,"Swvu.OPEF._.97.","ACwvu.OPEF._.97.",#N/A,FALSE,FALSE,1.88,0.787401575,0.39,1.56,1,"","",FALSE,FALSE,FALSE,FALSE,1,#N/A,1,1,"=R4C2:R117C9",FALSE,"Rwvu.OPEF._.97.",#N/A,FALSE,FALSE,FALSE,5,300,300,FALSE,FALSE,TRUE,TRUE,TRUE}</definedName>
    <definedName name="wvu.OPEF._.97." localSheetId="30" hidden="1">{TRUE,TRUE,-2.75,-17.75,483,276.75,FALSE,TRUE,TRUE,TRUE,0,2,#N/A,1,#N/A,6.24489795918367,20,1,FALSE,FALSE,3,TRUE,1,FALSE,75,"Swvu.OPEF._.97.","ACwvu.OPEF._.97.",#N/A,FALSE,FALSE,1.88,0.787401575,0.39,1.56,1,"","",FALSE,FALSE,FALSE,FALSE,1,#N/A,1,1,"=R4C2:R117C9",FALSE,"Rwvu.OPEF._.97.",#N/A,FALSE,FALSE,FALSE,5,300,300,FALSE,FALSE,TRUE,TRUE,TRUE}</definedName>
    <definedName name="wvu.OPEF._.97." localSheetId="32" hidden="1">{TRUE,TRUE,-2.75,-17.75,483,276.75,FALSE,TRUE,TRUE,TRUE,0,2,#N/A,1,#N/A,6.24489795918367,20,1,FALSE,FALSE,3,TRUE,1,FALSE,75,"Swvu.OPEF._.97.","ACwvu.OPEF._.97.",#N/A,FALSE,FALSE,1.88,0.787401575,0.39,1.56,1,"","",FALSE,FALSE,FALSE,FALSE,1,#N/A,1,1,"=R4C2:R117C9",FALSE,"Rwvu.OPEF._.97.",#N/A,FALSE,FALSE,FALSE,5,300,300,FALSE,FALSE,TRUE,TRUE,TRUE}</definedName>
    <definedName name="wvu.OPEF._.97." localSheetId="33" hidden="1">{TRUE,TRUE,-2.75,-17.75,483,276.75,FALSE,TRUE,TRUE,TRUE,0,2,#N/A,1,#N/A,6.24489795918367,20,1,FALSE,FALSE,3,TRUE,1,FALSE,75,"Swvu.OPEF._.97.","ACwvu.OPEF._.97.",#N/A,FALSE,FALSE,1.88,0.787401575,0.39,1.56,1,"","",FALSE,FALSE,FALSE,FALSE,1,#N/A,1,1,"=R4C2:R117C9",FALSE,"Rwvu.OPEF._.97.",#N/A,FALSE,FALSE,FALSE,5,300,300,FALSE,FALSE,TRUE,TRUE,TRUE}</definedName>
    <definedName name="wvu.OPEF._.97." localSheetId="26" hidden="1">{TRUE,TRUE,-2.75,-17.75,483,276.75,FALSE,TRUE,TRUE,TRUE,0,2,#N/A,1,#N/A,6.24489795918367,20,1,FALSE,FALSE,3,TRUE,1,FALSE,75,"Swvu.OPEF._.97.","ACwvu.OPEF._.97.",#N/A,FALSE,FALSE,1.88,0.787401575,0.39,1.56,1,"","",FALSE,FALSE,FALSE,FALSE,1,#N/A,1,1,"=R4C2:R117C9",FALSE,"Rwvu.OPEF._.97.",#N/A,FALSE,FALSE,FALSE,5,300,300,FALSE,FALSE,TRUE,TRUE,TRUE}</definedName>
    <definedName name="wvu.OPEF._.97." localSheetId="28" hidden="1">{TRUE,TRUE,-2.75,-17.75,483,276.75,FALSE,TRUE,TRUE,TRUE,0,2,#N/A,1,#N/A,6.24489795918367,20,1,FALSE,FALSE,3,TRUE,1,FALSE,75,"Swvu.OPEF._.97.","ACwvu.OPEF._.97.",#N/A,FALSE,FALSE,1.88,0.787401575,0.39,1.56,1,"","",FALSE,FALSE,FALSE,FALSE,1,#N/A,1,1,"=R4C2:R117C9",FALSE,"Rwvu.OPEF._.97.",#N/A,FALSE,FALSE,FALSE,5,300,300,FALSE,FALSE,TRUE,TRUE,TRUE}</definedName>
    <definedName name="wvu.OPEF._.97." localSheetId="41" hidden="1">{TRUE,TRUE,-2.75,-17.75,483,276.75,FALSE,TRUE,TRUE,TRUE,0,2,#N/A,1,#N/A,6.24489795918367,20,1,FALSE,FALSE,3,TRUE,1,FALSE,75,"Swvu.OPEF._.97.","ACwvu.OPEF._.97.",#N/A,FALSE,FALSE,1.88,0.787401575,0.39,1.56,1,"","",FALSE,FALSE,FALSE,FALSE,1,#N/A,1,1,"=R4C2:R117C9",FALSE,"Rwvu.OPEF._.97.",#N/A,FALSE,FALSE,FALSE,5,300,300,FALSE,FALSE,TRUE,TRUE,TRUE}</definedName>
    <definedName name="wvu.OPEF._.97." hidden="1">{TRUE,TRUE,-2.75,-17.75,483,276.75,FALSE,TRUE,TRUE,TRUE,0,2,#N/A,1,#N/A,6.24489795918367,20,1,FALSE,FALSE,3,TRUE,1,FALSE,75,"Swvu.OPEF._.97.","ACwvu.OPEF._.97.",#N/A,FALSE,FALSE,1.88,0.787401575,0.39,1.56,1,"","",FALSE,FALSE,FALSE,FALSE,1,#N/A,1,1,"=R4C2:R117C9",FALSE,"Rwvu.OPEF._.97.",#N/A,FALSE,FALSE,FALSE,5,300,300,FALSE,FALSE,TRUE,TRUE,TRUE}</definedName>
    <definedName name="WWW" localSheetId="31"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WW" localSheetId="8"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WW" localSheetId="25"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WW" localSheetId="27"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WW" localSheetId="29"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WW" localSheetId="40"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WW" localSheetId="82"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WW" localSheetId="30"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WW" localSheetId="32"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WW" localSheetId="33"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WW" localSheetId="26"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WW" localSheetId="28"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WW" localSheetId="41"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WW"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WWW" localSheetId="8" hidden="1">{"'1999'!$A$1:$F$66"}</definedName>
    <definedName name="WWWW" localSheetId="82" hidden="1">{"'1999'!$A$1:$F$66"}</definedName>
    <definedName name="WWWW" localSheetId="41" hidden="1">{"'1999'!$A$1:$F$66"}</definedName>
    <definedName name="WWWW" hidden="1">{"'1999'!$A$1:$F$66"}</definedName>
    <definedName name="x" localSheetId="40">#REF!</definedName>
    <definedName name="X" localSheetId="41">#REF!</definedName>
    <definedName name="x">#REF!</definedName>
    <definedName name="xcdsc" localSheetId="8" hidden="1">{"'1999'!$A$1:$F$66"}</definedName>
    <definedName name="xcdsc" localSheetId="82" hidden="1">{"'1999'!$A$1:$F$66"}</definedName>
    <definedName name="xcdsc" localSheetId="41" hidden="1">{"'1999'!$A$1:$F$66"}</definedName>
    <definedName name="xcdsc" hidden="1">{"'1999'!$A$1:$F$66"}</definedName>
    <definedName name="xd" localSheetId="8" hidden="1">{"'1999'!$A$1:$F$66"}</definedName>
    <definedName name="xd" localSheetId="82" hidden="1">{"'1999'!$A$1:$F$66"}</definedName>
    <definedName name="xd" localSheetId="41" hidden="1">{"'1999'!$A$1:$F$66"}</definedName>
    <definedName name="xd" hidden="1">{"'1999'!$A$1:$F$66"}</definedName>
    <definedName name="XDFSDFDF" localSheetId="8" hidden="1">{"'1999'!$A$1:$F$66"}</definedName>
    <definedName name="XDFSDFDF" localSheetId="82" hidden="1">{"'1999'!$A$1:$F$66"}</definedName>
    <definedName name="XDFSDFDF" localSheetId="41" hidden="1">{"'1999'!$A$1:$F$66"}</definedName>
    <definedName name="XDFSDFDF" hidden="1">{"'1999'!$A$1:$F$66"}</definedName>
    <definedName name="XIT" localSheetId="31" hidden="1">{"PAGOS DOLARES",#N/A,FALSE,"informes"}</definedName>
    <definedName name="XIT" localSheetId="8" hidden="1">{"PAGOS DOLARES",#N/A,FALSE,"informes"}</definedName>
    <definedName name="XIT" localSheetId="25" hidden="1">{"PAGOS DOLARES",#N/A,FALSE,"informes"}</definedName>
    <definedName name="XIT" localSheetId="27" hidden="1">{"PAGOS DOLARES",#N/A,FALSE,"informes"}</definedName>
    <definedName name="XIT" localSheetId="29" hidden="1">{"PAGOS DOLARES",#N/A,FALSE,"informes"}</definedName>
    <definedName name="XIT" localSheetId="40" hidden="1">{"PAGOS DOLARES",#N/A,FALSE,"informes"}</definedName>
    <definedName name="XIT" localSheetId="82" hidden="1">{"PAGOS DOLARES",#N/A,FALSE,"informes"}</definedName>
    <definedName name="XIT" localSheetId="30" hidden="1">{"PAGOS DOLARES",#N/A,FALSE,"informes"}</definedName>
    <definedName name="XIT" localSheetId="32" hidden="1">{"PAGOS DOLARES",#N/A,FALSE,"informes"}</definedName>
    <definedName name="XIT" localSheetId="33" hidden="1">{"PAGOS DOLARES",#N/A,FALSE,"informes"}</definedName>
    <definedName name="XIT" localSheetId="26" hidden="1">{"PAGOS DOLARES",#N/A,FALSE,"informes"}</definedName>
    <definedName name="XIT" localSheetId="28" hidden="1">{"PAGOS DOLARES",#N/A,FALSE,"informes"}</definedName>
    <definedName name="XIT" localSheetId="41" hidden="1">{"PAGOS DOLARES",#N/A,FALSE,"informes"}</definedName>
    <definedName name="XIT" hidden="1">{"PAGOS DOLARES",#N/A,FALSE,"informes"}</definedName>
    <definedName name="xsdc" localSheetId="8" hidden="1">{"'1999'!$A$1:$F$66"}</definedName>
    <definedName name="xsdc" localSheetId="82" hidden="1">{"'1999'!$A$1:$F$66"}</definedName>
    <definedName name="xsdc" localSheetId="41" hidden="1">{"'1999'!$A$1:$F$66"}</definedName>
    <definedName name="xsdc" hidden="1">{"'1999'!$A$1:$F$66"}</definedName>
    <definedName name="XXX" localSheetId="49" hidden="1">{"epma",#N/A,FALSE,"EPMA"}</definedName>
    <definedName name="XXX" localSheetId="50" hidden="1">{"epma",#N/A,FALSE,"EPMA"}</definedName>
    <definedName name="XXX" localSheetId="51" hidden="1">{"epma",#N/A,FALSE,"EPMA"}</definedName>
    <definedName name="XXX" localSheetId="52" hidden="1">{"epma",#N/A,FALSE,"EPMA"}</definedName>
    <definedName name="XXX" localSheetId="53" hidden="1">{"epma",#N/A,FALSE,"EPMA"}</definedName>
    <definedName name="XXX" localSheetId="54" hidden="1">{"epma",#N/A,FALSE,"EPMA"}</definedName>
    <definedName name="XXX" localSheetId="56" hidden="1">{"epma",#N/A,FALSE,"EPMA"}</definedName>
    <definedName name="XXX" localSheetId="72" hidden="1">{"epma",#N/A,FALSE,"EPMA"}</definedName>
    <definedName name="XXX" localSheetId="73" hidden="1">{"epma",#N/A,FALSE,"EPMA"}</definedName>
    <definedName name="XXX" localSheetId="74" hidden="1">{"epma",#N/A,FALSE,"EPMA"}</definedName>
    <definedName name="XXX" localSheetId="75" hidden="1">{"epma",#N/A,FALSE,"EPMA"}</definedName>
    <definedName name="XXX" localSheetId="76" hidden="1">{"epma",#N/A,FALSE,"EPMA"}</definedName>
    <definedName name="XXX" localSheetId="78" hidden="1">{"epma",#N/A,FALSE,"EPMA"}</definedName>
    <definedName name="XXX" localSheetId="31" hidden="1">{"epma",#N/A,FALSE,"EPMA"}</definedName>
    <definedName name="XXX" localSheetId="8" hidden="1">{"epma",#N/A,FALSE,"EPMA"}</definedName>
    <definedName name="XXX" localSheetId="25" hidden="1">{"epma",#N/A,FALSE,"EPMA"}</definedName>
    <definedName name="XXX" localSheetId="27" hidden="1">{"epma",#N/A,FALSE,"EPMA"}</definedName>
    <definedName name="XXX" localSheetId="29" hidden="1">{"epma",#N/A,FALSE,"EPMA"}</definedName>
    <definedName name="XXX" localSheetId="40" hidden="1">{"epma",#N/A,FALSE,"EPMA"}</definedName>
    <definedName name="XXX" localSheetId="82" hidden="1">{"epma",#N/A,FALSE,"EPMA"}</definedName>
    <definedName name="XXX" localSheetId="30" hidden="1">{"epma",#N/A,FALSE,"EPMA"}</definedName>
    <definedName name="XXX" localSheetId="32" hidden="1">{"epma",#N/A,FALSE,"EPMA"}</definedName>
    <definedName name="XXX" localSheetId="33" hidden="1">{"epma",#N/A,FALSE,"EPMA"}</definedName>
    <definedName name="XXX" localSheetId="26" hidden="1">{"epma",#N/A,FALSE,"EPMA"}</definedName>
    <definedName name="XXX" localSheetId="28" hidden="1">{"epma",#N/A,FALSE,"EPMA"}</definedName>
    <definedName name="XXX" localSheetId="41" hidden="1">{"epma",#N/A,FALSE,"EPMA"}</definedName>
    <definedName name="XXX" hidden="1">{"epma",#N/A,FALSE,"EPMA"}</definedName>
    <definedName name="xxxb" localSheetId="31" hidden="1">{"INGRESOS DOLARES",#N/A,FALSE,"informes"}</definedName>
    <definedName name="xxxb" localSheetId="8" hidden="1">{"INGRESOS DOLARES",#N/A,FALSE,"informes"}</definedName>
    <definedName name="xxxb" localSheetId="25" hidden="1">{"INGRESOS DOLARES",#N/A,FALSE,"informes"}</definedName>
    <definedName name="xxxb" localSheetId="27" hidden="1">{"INGRESOS DOLARES",#N/A,FALSE,"informes"}</definedName>
    <definedName name="xxxb" localSheetId="29" hidden="1">{"INGRESOS DOLARES",#N/A,FALSE,"informes"}</definedName>
    <definedName name="xxxb" localSheetId="40" hidden="1">{"INGRESOS DOLARES",#N/A,FALSE,"informes"}</definedName>
    <definedName name="xxxb" localSheetId="82" hidden="1">{"INGRESOS DOLARES",#N/A,FALSE,"informes"}</definedName>
    <definedName name="xxxb" localSheetId="30" hidden="1">{"INGRESOS DOLARES",#N/A,FALSE,"informes"}</definedName>
    <definedName name="xxxb" localSheetId="32" hidden="1">{"INGRESOS DOLARES",#N/A,FALSE,"informes"}</definedName>
    <definedName name="xxxb" localSheetId="33" hidden="1">{"INGRESOS DOLARES",#N/A,FALSE,"informes"}</definedName>
    <definedName name="xxxb" localSheetId="26" hidden="1">{"INGRESOS DOLARES",#N/A,FALSE,"informes"}</definedName>
    <definedName name="xxxb" localSheetId="28" hidden="1">{"INGRESOS DOLARES",#N/A,FALSE,"informes"}</definedName>
    <definedName name="xxxb" localSheetId="41" hidden="1">{"INGRESOS DOLARES",#N/A,FALSE,"informes"}</definedName>
    <definedName name="xxxb" hidden="1">{"INGRESOS DOLARES",#N/A,FALSE,"informes"}</definedName>
    <definedName name="xxxx" localSheetId="49">#REF!</definedName>
    <definedName name="xxxx" localSheetId="8">#REF!</definedName>
    <definedName name="xxxx" localSheetId="40">#REF!</definedName>
    <definedName name="xxxx" localSheetId="41">#REF!</definedName>
    <definedName name="xxxx">#REF!</definedName>
    <definedName name="xxxxxxxx" localSheetId="41">#REF!</definedName>
    <definedName name="xxxxxxxx">#REF!</definedName>
    <definedName name="Years" localSheetId="82">#REF!</definedName>
    <definedName name="Years" localSheetId="41">#REF!</definedName>
    <definedName name="Years">#REF!</definedName>
    <definedName name="YieldCat2019" localSheetId="41">#REF!</definedName>
    <definedName name="YieldCat2019">#REF!</definedName>
    <definedName name="YieldCat2020" localSheetId="41">#REF!</definedName>
    <definedName name="YieldCat2020">#REF!</definedName>
    <definedName name="yjwi4ojonpiyjioha" localSheetId="49" hidden="1">{#N/A,#N/A,FALSE,"informes"}</definedName>
    <definedName name="yjwi4ojonpiyjioha" localSheetId="50" hidden="1">{#N/A,#N/A,FALSE,"informes"}</definedName>
    <definedName name="yjwi4ojonpiyjioha" localSheetId="51" hidden="1">{#N/A,#N/A,FALSE,"informes"}</definedName>
    <definedName name="yjwi4ojonpiyjioha" localSheetId="52" hidden="1">{#N/A,#N/A,FALSE,"informes"}</definedName>
    <definedName name="yjwi4ojonpiyjioha" localSheetId="53" hidden="1">{#N/A,#N/A,FALSE,"informes"}</definedName>
    <definedName name="yjwi4ojonpiyjioha" localSheetId="54" hidden="1">{#N/A,#N/A,FALSE,"informes"}</definedName>
    <definedName name="yjwi4ojonpiyjioha" localSheetId="56" hidden="1">{#N/A,#N/A,FALSE,"informes"}</definedName>
    <definedName name="yjwi4ojonpiyjioha" localSheetId="72" hidden="1">{#N/A,#N/A,FALSE,"informes"}</definedName>
    <definedName name="yjwi4ojonpiyjioha" localSheetId="73" hidden="1">{#N/A,#N/A,FALSE,"informes"}</definedName>
    <definedName name="yjwi4ojonpiyjioha" localSheetId="74" hidden="1">{#N/A,#N/A,FALSE,"informes"}</definedName>
    <definedName name="yjwi4ojonpiyjioha" localSheetId="75" hidden="1">{#N/A,#N/A,FALSE,"informes"}</definedName>
    <definedName name="yjwi4ojonpiyjioha" localSheetId="76" hidden="1">{#N/A,#N/A,FALSE,"informes"}</definedName>
    <definedName name="yjwi4ojonpiyjioha" localSheetId="78" hidden="1">{#N/A,#N/A,FALSE,"informes"}</definedName>
    <definedName name="yjwi4ojonpiyjioha" localSheetId="31" hidden="1">{#N/A,#N/A,FALSE,"informes"}</definedName>
    <definedName name="yjwi4ojonpiyjioha" localSheetId="8" hidden="1">{#N/A,#N/A,FALSE,"informes"}</definedName>
    <definedName name="yjwi4ojonpiyjioha" localSheetId="25" hidden="1">{#N/A,#N/A,FALSE,"informes"}</definedName>
    <definedName name="yjwi4ojonpiyjioha" localSheetId="27" hidden="1">{#N/A,#N/A,FALSE,"informes"}</definedName>
    <definedName name="yjwi4ojonpiyjioha" localSheetId="29" hidden="1">{#N/A,#N/A,FALSE,"informes"}</definedName>
    <definedName name="yjwi4ojonpiyjioha" localSheetId="40" hidden="1">{#N/A,#N/A,FALSE,"informes"}</definedName>
    <definedName name="yjwi4ojonpiyjioha" localSheetId="82" hidden="1">{#N/A,#N/A,FALSE,"informes"}</definedName>
    <definedName name="yjwi4ojonpiyjioha" localSheetId="30" hidden="1">{#N/A,#N/A,FALSE,"informes"}</definedName>
    <definedName name="yjwi4ojonpiyjioha" localSheetId="32" hidden="1">{#N/A,#N/A,FALSE,"informes"}</definedName>
    <definedName name="yjwi4ojonpiyjioha" localSheetId="33" hidden="1">{#N/A,#N/A,FALSE,"informes"}</definedName>
    <definedName name="yjwi4ojonpiyjioha" localSheetId="26" hidden="1">{#N/A,#N/A,FALSE,"informes"}</definedName>
    <definedName name="yjwi4ojonpiyjioha" localSheetId="28" hidden="1">{#N/A,#N/A,FALSE,"informes"}</definedName>
    <definedName name="yjwi4ojonpiyjioha" localSheetId="41" hidden="1">{#N/A,#N/A,FALSE,"informes"}</definedName>
    <definedName name="yjwi4ojonpiyjioha" hidden="1">{#N/A,#N/A,FALSE,"informes"}</definedName>
    <definedName name="YRE" localSheetId="40">#REF!</definedName>
    <definedName name="YRE" localSheetId="41">#REF!</definedName>
    <definedName name="YRE">#REF!</definedName>
    <definedName name="YU" localSheetId="31" hidden="1">{#N/A,#N/A,FALSE,"informes"}</definedName>
    <definedName name="YU" localSheetId="8" hidden="1">{#N/A,#N/A,FALSE,"informes"}</definedName>
    <definedName name="YU" localSheetId="25" hidden="1">{#N/A,#N/A,FALSE,"informes"}</definedName>
    <definedName name="YU" localSheetId="27" hidden="1">{#N/A,#N/A,FALSE,"informes"}</definedName>
    <definedName name="YU" localSheetId="29" hidden="1">{#N/A,#N/A,FALSE,"informes"}</definedName>
    <definedName name="YU" localSheetId="40" hidden="1">{#N/A,#N/A,FALSE,"informes"}</definedName>
    <definedName name="YU" localSheetId="82" hidden="1">{#N/A,#N/A,FALSE,"informes"}</definedName>
    <definedName name="YU" localSheetId="30" hidden="1">{#N/A,#N/A,FALSE,"informes"}</definedName>
    <definedName name="YU" localSheetId="32" hidden="1">{#N/A,#N/A,FALSE,"informes"}</definedName>
    <definedName name="YU" localSheetId="33" hidden="1">{#N/A,#N/A,FALSE,"informes"}</definedName>
    <definedName name="YU" localSheetId="26" hidden="1">{#N/A,#N/A,FALSE,"informes"}</definedName>
    <definedName name="YU" localSheetId="28" hidden="1">{#N/A,#N/A,FALSE,"informes"}</definedName>
    <definedName name="YU" localSheetId="41" hidden="1">{#N/A,#N/A,FALSE,"informes"}</definedName>
    <definedName name="YU" hidden="1">{#N/A,#N/A,FALSE,"informes"}</definedName>
    <definedName name="YUD" localSheetId="40">#REF!</definedName>
    <definedName name="YUD" localSheetId="41">#REF!</definedName>
    <definedName name="YUD">#REF!</definedName>
    <definedName name="YUR" localSheetId="31" hidden="1">{"INGRESOS DOLARES",#N/A,FALSE,"informes"}</definedName>
    <definedName name="YUR" localSheetId="8" hidden="1">{"INGRESOS DOLARES",#N/A,FALSE,"informes"}</definedName>
    <definedName name="YUR" localSheetId="25" hidden="1">{"INGRESOS DOLARES",#N/A,FALSE,"informes"}</definedName>
    <definedName name="YUR" localSheetId="27" hidden="1">{"INGRESOS DOLARES",#N/A,FALSE,"informes"}</definedName>
    <definedName name="YUR" localSheetId="29" hidden="1">{"INGRESOS DOLARES",#N/A,FALSE,"informes"}</definedName>
    <definedName name="YUR" localSheetId="40" hidden="1">{"INGRESOS DOLARES",#N/A,FALSE,"informes"}</definedName>
    <definedName name="YUR" localSheetId="82" hidden="1">{"INGRESOS DOLARES",#N/A,FALSE,"informes"}</definedName>
    <definedName name="YUR" localSheetId="30" hidden="1">{"INGRESOS DOLARES",#N/A,FALSE,"informes"}</definedName>
    <definedName name="YUR" localSheetId="32" hidden="1">{"INGRESOS DOLARES",#N/A,FALSE,"informes"}</definedName>
    <definedName name="YUR" localSheetId="33" hidden="1">{"INGRESOS DOLARES",#N/A,FALSE,"informes"}</definedName>
    <definedName name="YUR" localSheetId="26" hidden="1">{"INGRESOS DOLARES",#N/A,FALSE,"informes"}</definedName>
    <definedName name="YUR" localSheetId="28" hidden="1">{"INGRESOS DOLARES",#N/A,FALSE,"informes"}</definedName>
    <definedName name="YUR" localSheetId="41" hidden="1">{"INGRESOS DOLARES",#N/A,FALSE,"informes"}</definedName>
    <definedName name="YUR" hidden="1">{"INGRESOS DOLARES",#N/A,FALSE,"informes"}</definedName>
    <definedName name="yuy" localSheetId="31" hidden="1">{TRUE,TRUE,-2.75,-17.75,483,276.75,FALSE,TRUE,TRUE,TRUE,0,3,15,1,110,11,8,4,TRUE,TRUE,3,TRUE,1,TRUE,75,"Swvu.EneFeb.","ACwvu.EneFeb.",#N/A,FALSE,FALSE,1.24,0.787401575,0.74,0.984251969,1,"","",FALSE,FALSE,FALSE,FALSE,1,#N/A,1,1,#DIV/0!,FALSE,"Rwvu.EneFeb.","Cwvu.EneFeb.",FALSE,FALSE,FALSE,1,300,300,FALSE,FALSE,TRUE,TRUE,TRUE}</definedName>
    <definedName name="yuy" localSheetId="8" hidden="1">{TRUE,TRUE,-2.75,-17.75,483,276.75,FALSE,TRUE,TRUE,TRUE,0,3,15,1,110,11,8,4,TRUE,TRUE,3,TRUE,1,TRUE,75,"Swvu.EneFeb.","ACwvu.EneFeb.",#N/A,FALSE,FALSE,1.24,0.787401575,0.74,0.984251969,1,"","",FALSE,FALSE,FALSE,FALSE,1,#N/A,1,1,#DIV/0!,FALSE,"Rwvu.EneFeb.","Cwvu.EneFeb.",FALSE,FALSE,FALSE,1,300,300,FALSE,FALSE,TRUE,TRUE,TRUE}</definedName>
    <definedName name="yuy" localSheetId="25" hidden="1">{TRUE,TRUE,-2.75,-17.75,483,276.75,FALSE,TRUE,TRUE,TRUE,0,3,15,1,110,11,8,4,TRUE,TRUE,3,TRUE,1,TRUE,75,"Swvu.EneFeb.","ACwvu.EneFeb.",#N/A,FALSE,FALSE,1.24,0.787401575,0.74,0.984251969,1,"","",FALSE,FALSE,FALSE,FALSE,1,#N/A,1,1,#DIV/0!,FALSE,"Rwvu.EneFeb.","Cwvu.EneFeb.",FALSE,FALSE,FALSE,1,300,300,FALSE,FALSE,TRUE,TRUE,TRUE}</definedName>
    <definedName name="yuy" localSheetId="27" hidden="1">{TRUE,TRUE,-2.75,-17.75,483,276.75,FALSE,TRUE,TRUE,TRUE,0,3,15,1,110,11,8,4,TRUE,TRUE,3,TRUE,1,TRUE,75,"Swvu.EneFeb.","ACwvu.EneFeb.",#N/A,FALSE,FALSE,1.24,0.787401575,0.74,0.984251969,1,"","",FALSE,FALSE,FALSE,FALSE,1,#N/A,1,1,#DIV/0!,FALSE,"Rwvu.EneFeb.","Cwvu.EneFeb.",FALSE,FALSE,FALSE,1,300,300,FALSE,FALSE,TRUE,TRUE,TRUE}</definedName>
    <definedName name="yuy" localSheetId="29" hidden="1">{TRUE,TRUE,-2.75,-17.75,483,276.75,FALSE,TRUE,TRUE,TRUE,0,3,15,1,110,11,8,4,TRUE,TRUE,3,TRUE,1,TRUE,75,"Swvu.EneFeb.","ACwvu.EneFeb.",#N/A,FALSE,FALSE,1.24,0.787401575,0.74,0.984251969,1,"","",FALSE,FALSE,FALSE,FALSE,1,#N/A,1,1,#DIV/0!,FALSE,"Rwvu.EneFeb.","Cwvu.EneFeb.",FALSE,FALSE,FALSE,1,300,300,FALSE,FALSE,TRUE,TRUE,TRUE}</definedName>
    <definedName name="yuy" localSheetId="40" hidden="1">{TRUE,TRUE,-2.75,-17.75,483,276.75,FALSE,TRUE,TRUE,TRUE,0,3,15,1,110,11,8,4,TRUE,TRUE,3,TRUE,1,TRUE,75,"Swvu.EneFeb.","ACwvu.EneFeb.",#N/A,FALSE,FALSE,1.24,0.787401575,0.74,0.984251969,1,"","",FALSE,FALSE,FALSE,FALSE,1,#N/A,1,1,#DIV/0!,FALSE,"Rwvu.EneFeb.","Cwvu.EneFeb.",FALSE,FALSE,FALSE,1,300,300,FALSE,FALSE,TRUE,TRUE,TRUE}</definedName>
    <definedName name="yuy" localSheetId="82" hidden="1">{TRUE,TRUE,-2.75,-17.75,483,276.75,FALSE,TRUE,TRUE,TRUE,0,3,15,1,110,11,8,4,TRUE,TRUE,3,TRUE,1,TRUE,75,"Swvu.EneFeb.","ACwvu.EneFeb.",#N/A,FALSE,FALSE,1.24,0.787401575,0.74,0.984251969,1,"","",FALSE,FALSE,FALSE,FALSE,1,#N/A,1,1,#DIV/0!,FALSE,"Rwvu.EneFeb.","Cwvu.EneFeb.",FALSE,FALSE,FALSE,1,300,300,FALSE,FALSE,TRUE,TRUE,TRUE}</definedName>
    <definedName name="yuy" localSheetId="30" hidden="1">{TRUE,TRUE,-2.75,-17.75,483,276.75,FALSE,TRUE,TRUE,TRUE,0,3,15,1,110,11,8,4,TRUE,TRUE,3,TRUE,1,TRUE,75,"Swvu.EneFeb.","ACwvu.EneFeb.",#N/A,FALSE,FALSE,1.24,0.787401575,0.74,0.984251969,1,"","",FALSE,FALSE,FALSE,FALSE,1,#N/A,1,1,#DIV/0!,FALSE,"Rwvu.EneFeb.","Cwvu.EneFeb.",FALSE,FALSE,FALSE,1,300,300,FALSE,FALSE,TRUE,TRUE,TRUE}</definedName>
    <definedName name="yuy" localSheetId="32" hidden="1">{TRUE,TRUE,-2.75,-17.75,483,276.75,FALSE,TRUE,TRUE,TRUE,0,3,15,1,110,11,8,4,TRUE,TRUE,3,TRUE,1,TRUE,75,"Swvu.EneFeb.","ACwvu.EneFeb.",#N/A,FALSE,FALSE,1.24,0.787401575,0.74,0.984251969,1,"","",FALSE,FALSE,FALSE,FALSE,1,#N/A,1,1,#DIV/0!,FALSE,"Rwvu.EneFeb.","Cwvu.EneFeb.",FALSE,FALSE,FALSE,1,300,300,FALSE,FALSE,TRUE,TRUE,TRUE}</definedName>
    <definedName name="yuy" localSheetId="33" hidden="1">{TRUE,TRUE,-2.75,-17.75,483,276.75,FALSE,TRUE,TRUE,TRUE,0,3,15,1,110,11,8,4,TRUE,TRUE,3,TRUE,1,TRUE,75,"Swvu.EneFeb.","ACwvu.EneFeb.",#N/A,FALSE,FALSE,1.24,0.787401575,0.74,0.984251969,1,"","",FALSE,FALSE,FALSE,FALSE,1,#N/A,1,1,#DIV/0!,FALSE,"Rwvu.EneFeb.","Cwvu.EneFeb.",FALSE,FALSE,FALSE,1,300,300,FALSE,FALSE,TRUE,TRUE,TRUE}</definedName>
    <definedName name="yuy" localSheetId="26" hidden="1">{TRUE,TRUE,-2.75,-17.75,483,276.75,FALSE,TRUE,TRUE,TRUE,0,3,15,1,110,11,8,4,TRUE,TRUE,3,TRUE,1,TRUE,75,"Swvu.EneFeb.","ACwvu.EneFeb.",#N/A,FALSE,FALSE,1.24,0.787401575,0.74,0.984251969,1,"","",FALSE,FALSE,FALSE,FALSE,1,#N/A,1,1,#DIV/0!,FALSE,"Rwvu.EneFeb.","Cwvu.EneFeb.",FALSE,FALSE,FALSE,1,300,300,FALSE,FALSE,TRUE,TRUE,TRUE}</definedName>
    <definedName name="yuy" localSheetId="28" hidden="1">{TRUE,TRUE,-2.75,-17.75,483,276.75,FALSE,TRUE,TRUE,TRUE,0,3,15,1,110,11,8,4,TRUE,TRUE,3,TRUE,1,TRUE,75,"Swvu.EneFeb.","ACwvu.EneFeb.",#N/A,FALSE,FALSE,1.24,0.787401575,0.74,0.984251969,1,"","",FALSE,FALSE,FALSE,FALSE,1,#N/A,1,1,#DIV/0!,FALSE,"Rwvu.EneFeb.","Cwvu.EneFeb.",FALSE,FALSE,FALSE,1,300,300,FALSE,FALSE,TRUE,TRUE,TRUE}</definedName>
    <definedName name="yuy" localSheetId="41" hidden="1">{TRUE,TRUE,-2.75,-17.75,483,276.75,FALSE,TRUE,TRUE,TRUE,0,3,15,1,110,11,8,4,TRUE,TRUE,3,TRUE,1,TRUE,75,"Swvu.EneFeb.","ACwvu.EneFeb.",#N/A,FALSE,FALSE,1.24,0.787401575,0.74,0.984251969,1,"","",FALSE,FALSE,FALSE,FALSE,1,#N/A,1,1,#DIV/0!,FALSE,"Rwvu.EneFeb.","Cwvu.EneFeb.",FALSE,FALSE,FALSE,1,300,300,FALSE,FALSE,TRUE,TRUE,TRUE}</definedName>
    <definedName name="yuy" hidden="1">{TRUE,TRUE,-2.75,-17.75,483,276.75,FALSE,TRUE,TRUE,TRUE,0,3,15,1,110,11,8,4,TRUE,TRUE,3,TRUE,1,TRUE,75,"Swvu.EneFeb.","ACwvu.EneFeb.",#N/A,FALSE,FALSE,1.24,0.787401575,0.74,0.984251969,1,"","",FALSE,FALSE,FALSE,FALSE,1,#N/A,1,1,#DIV/0!,FALSE,"Rwvu.EneFeb.","Cwvu.EneFeb.",FALSE,FALSE,FALSE,1,300,300,FALSE,FALSE,TRUE,TRUE,TRUE}</definedName>
    <definedName name="yy" localSheetId="49">#REF!</definedName>
    <definedName name="yy" localSheetId="31" hidden="1">{"INGRESOS DOLARES",#N/A,FALSE,"informes"}</definedName>
    <definedName name="yy" localSheetId="8" hidden="1">{"INGRESOS DOLARES",#N/A,FALSE,"informes"}</definedName>
    <definedName name="yy" localSheetId="25" hidden="1">{"INGRESOS DOLARES",#N/A,FALSE,"informes"}</definedName>
    <definedName name="yy" localSheetId="27" hidden="1">{"INGRESOS DOLARES",#N/A,FALSE,"informes"}</definedName>
    <definedName name="yy" localSheetId="29" hidden="1">{"INGRESOS DOLARES",#N/A,FALSE,"informes"}</definedName>
    <definedName name="yy" localSheetId="40" hidden="1">{"INGRESOS DOLARES",#N/A,FALSE,"informes"}</definedName>
    <definedName name="yy" localSheetId="30" hidden="1">{"INGRESOS DOLARES",#N/A,FALSE,"informes"}</definedName>
    <definedName name="yy" localSheetId="32" hidden="1">{"INGRESOS DOLARES",#N/A,FALSE,"informes"}</definedName>
    <definedName name="yy" localSheetId="33" hidden="1">{"INGRESOS DOLARES",#N/A,FALSE,"informes"}</definedName>
    <definedName name="yy" localSheetId="26" hidden="1">{"INGRESOS DOLARES",#N/A,FALSE,"informes"}</definedName>
    <definedName name="yy" localSheetId="28" hidden="1">{"INGRESOS DOLARES",#N/A,FALSE,"informes"}</definedName>
    <definedName name="yy" localSheetId="41">#REF!</definedName>
    <definedName name="yy" hidden="1">{"INGRESOS DOLARES",#N/A,FALSE,"informes"}</definedName>
    <definedName name="yyii" localSheetId="49">#REF!</definedName>
    <definedName name="yyii" localSheetId="8">#REF!</definedName>
    <definedName name="yyii" localSheetId="40">#REF!</definedName>
    <definedName name="yyii" localSheetId="41">#REF!</definedName>
    <definedName name="yyii">#REF!</definedName>
    <definedName name="yyty" localSheetId="8" hidden="1">{"'1999'!$A$1:$F$66"}</definedName>
    <definedName name="yyty" localSheetId="82" hidden="1">{"'1999'!$A$1:$F$66"}</definedName>
    <definedName name="yyty" localSheetId="41" hidden="1">{"'1999'!$A$1:$F$66"}</definedName>
    <definedName name="yyty" hidden="1">{"'1999'!$A$1:$F$66"}</definedName>
    <definedName name="Z" localSheetId="49">#REF!</definedName>
    <definedName name="Z" localSheetId="168">#REF!</definedName>
    <definedName name="Z" localSheetId="170">#REF!</definedName>
    <definedName name="Z" localSheetId="171">#REF!</definedName>
    <definedName name="Z" localSheetId="40">#REF!</definedName>
    <definedName name="Z" localSheetId="41">#REF!</definedName>
    <definedName name="Z">#REF!</definedName>
    <definedName name="Z_91E95AE5_DCC2_11D0_8DF1_00805F2A002D_.wvu.Cols" localSheetId="49" hidden="1">#REF!,#REF!</definedName>
    <definedName name="Z_91E95AE5_DCC2_11D0_8DF1_00805F2A002D_.wvu.Cols" localSheetId="170" hidden="1">#REF!,#REF!</definedName>
    <definedName name="Z_91E95AE5_DCC2_11D0_8DF1_00805F2A002D_.wvu.Cols" localSheetId="171" hidden="1">#REF!,#REF!</definedName>
    <definedName name="Z_91E95AE5_DCC2_11D0_8DF1_00805F2A002D_.wvu.Cols" localSheetId="8" hidden="1">#REF!,#REF!</definedName>
    <definedName name="Z_91E95AE5_DCC2_11D0_8DF1_00805F2A002D_.wvu.Cols" localSheetId="40" hidden="1">#REF!,#REF!</definedName>
    <definedName name="Z_91E95AE5_DCC2_11D0_8DF1_00805F2A002D_.wvu.Cols" localSheetId="41" hidden="1">#REF!,#REF!</definedName>
    <definedName name="Z_91E95AE5_DCC2_11D0_8DF1_00805F2A002D_.wvu.Cols" hidden="1">#REF!,#REF!</definedName>
    <definedName name="Z_91E95AE6_DCC2_11D0_8DF1_00805F2A002D_.wvu.Cols" localSheetId="49" hidden="1">#REF!,#REF!</definedName>
    <definedName name="Z_91E95AE6_DCC2_11D0_8DF1_00805F2A002D_.wvu.Cols" localSheetId="170" hidden="1">#REF!,#REF!</definedName>
    <definedName name="Z_91E95AE6_DCC2_11D0_8DF1_00805F2A002D_.wvu.Cols" localSheetId="171" hidden="1">#REF!,#REF!</definedName>
    <definedName name="Z_91E95AE6_DCC2_11D0_8DF1_00805F2A002D_.wvu.Cols" localSheetId="8" hidden="1">#REF!,#REF!</definedName>
    <definedName name="Z_91E95AE6_DCC2_11D0_8DF1_00805F2A002D_.wvu.Cols" localSheetId="40" hidden="1">#REF!,#REF!</definedName>
    <definedName name="Z_91E95AE6_DCC2_11D0_8DF1_00805F2A002D_.wvu.Cols" localSheetId="41" hidden="1">#REF!,#REF!</definedName>
    <definedName name="Z_91E95AE6_DCC2_11D0_8DF1_00805F2A002D_.wvu.Cols" hidden="1">#REF!,#REF!</definedName>
    <definedName name="Z_91E95AE6_DCC2_11D0_8DF1_00805F2A002D_.wvu.Rows" localSheetId="49" hidden="1">#REF!,#REF!</definedName>
    <definedName name="Z_91E95AE6_DCC2_11D0_8DF1_00805F2A002D_.wvu.Rows" localSheetId="168" hidden="1">#REF!,#REF!</definedName>
    <definedName name="Z_91E95AE6_DCC2_11D0_8DF1_00805F2A002D_.wvu.Rows" localSheetId="170" hidden="1">#REF!,#REF!</definedName>
    <definedName name="Z_91E95AE6_DCC2_11D0_8DF1_00805F2A002D_.wvu.Rows" localSheetId="171" hidden="1">#REF!,#REF!</definedName>
    <definedName name="Z_91E95AE6_DCC2_11D0_8DF1_00805F2A002D_.wvu.Rows" localSheetId="31" hidden="1">#REF!,#REF!</definedName>
    <definedName name="Z_91E95AE6_DCC2_11D0_8DF1_00805F2A002D_.wvu.Rows" localSheetId="8" hidden="1">#REF!,#REF!</definedName>
    <definedName name="Z_91E95AE6_DCC2_11D0_8DF1_00805F2A002D_.wvu.Rows" localSheetId="25" hidden="1">#REF!,#REF!</definedName>
    <definedName name="Z_91E95AE6_DCC2_11D0_8DF1_00805F2A002D_.wvu.Rows" localSheetId="27" hidden="1">#REF!,#REF!</definedName>
    <definedName name="Z_91E95AE6_DCC2_11D0_8DF1_00805F2A002D_.wvu.Rows" localSheetId="29" hidden="1">#REF!,#REF!</definedName>
    <definedName name="Z_91E95AE6_DCC2_11D0_8DF1_00805F2A002D_.wvu.Rows" localSheetId="40" hidden="1">#REF!,#REF!</definedName>
    <definedName name="Z_91E95AE6_DCC2_11D0_8DF1_00805F2A002D_.wvu.Rows" localSheetId="82" hidden="1">#REF!,#REF!</definedName>
    <definedName name="Z_91E95AE6_DCC2_11D0_8DF1_00805F2A002D_.wvu.Rows" localSheetId="30" hidden="1">#REF!,#REF!</definedName>
    <definedName name="Z_91E95AE6_DCC2_11D0_8DF1_00805F2A002D_.wvu.Rows" localSheetId="32" hidden="1">#REF!,#REF!</definedName>
    <definedName name="Z_91E95AE6_DCC2_11D0_8DF1_00805F2A002D_.wvu.Rows" localSheetId="33" hidden="1">#REF!,#REF!</definedName>
    <definedName name="Z_91E95AE6_DCC2_11D0_8DF1_00805F2A002D_.wvu.Rows" localSheetId="26" hidden="1">#REF!,#REF!</definedName>
    <definedName name="Z_91E95AE6_DCC2_11D0_8DF1_00805F2A002D_.wvu.Rows" localSheetId="28" hidden="1">#REF!,#REF!</definedName>
    <definedName name="Z_91E95AE6_DCC2_11D0_8DF1_00805F2A002D_.wvu.Rows" localSheetId="41" hidden="1">#REF!,#REF!</definedName>
    <definedName name="Z_91E95AE6_DCC2_11D0_8DF1_00805F2A002D_.wvu.Rows" hidden="1">#REF!,#REF!</definedName>
    <definedName name="Z_91E95AE7_DCC2_11D0_8DF1_00805F2A002D_.wvu.Cols" localSheetId="49" hidden="1">#REF!,#REF!,#REF!,#REF!,#REF!,#REF!,#REF!,#REF!</definedName>
    <definedName name="Z_91E95AE7_DCC2_11D0_8DF1_00805F2A002D_.wvu.Cols" localSheetId="170" hidden="1">#REF!,#REF!,#REF!,#REF!,#REF!,#REF!,#REF!,#REF!</definedName>
    <definedName name="Z_91E95AE7_DCC2_11D0_8DF1_00805F2A002D_.wvu.Cols" localSheetId="171" hidden="1">#REF!,#REF!,#REF!,#REF!,#REF!,#REF!,#REF!,#REF!</definedName>
    <definedName name="Z_91E95AE7_DCC2_11D0_8DF1_00805F2A002D_.wvu.Cols" localSheetId="8" hidden="1">#REF!,#REF!,#REF!,#REF!,#REF!,#REF!,#REF!,#REF!</definedName>
    <definedName name="Z_91E95AE7_DCC2_11D0_8DF1_00805F2A002D_.wvu.Cols" localSheetId="40" hidden="1">#REF!,#REF!,#REF!,#REF!,#REF!,#REF!,#REF!,#REF!</definedName>
    <definedName name="Z_91E95AE7_DCC2_11D0_8DF1_00805F2A002D_.wvu.Cols" localSheetId="41" hidden="1">#REF!,#REF!,#REF!,#REF!,#REF!,#REF!,#REF!,#REF!</definedName>
    <definedName name="Z_91E95AE7_DCC2_11D0_8DF1_00805F2A002D_.wvu.Cols" hidden="1">#REF!,#REF!,#REF!,#REF!,#REF!,#REF!,#REF!,#REF!</definedName>
    <definedName name="Z_91E95AE8_DCC2_11D0_8DF1_00805F2A002D_.wvu.Cols" localSheetId="49" hidden="1">#REF!,#REF!,#REF!,#REF!,#REF!</definedName>
    <definedName name="Z_91E95AE8_DCC2_11D0_8DF1_00805F2A002D_.wvu.Cols" localSheetId="170" hidden="1">#REF!,#REF!,#REF!,#REF!,#REF!</definedName>
    <definedName name="Z_91E95AE8_DCC2_11D0_8DF1_00805F2A002D_.wvu.Cols" localSheetId="171" hidden="1">#REF!,#REF!,#REF!,#REF!,#REF!</definedName>
    <definedName name="Z_91E95AE8_DCC2_11D0_8DF1_00805F2A002D_.wvu.Cols" localSheetId="8" hidden="1">#REF!,#REF!,#REF!,#REF!,#REF!</definedName>
    <definedName name="Z_91E95AE8_DCC2_11D0_8DF1_00805F2A002D_.wvu.Cols" localSheetId="40" hidden="1">#REF!,#REF!,#REF!,#REF!,#REF!</definedName>
    <definedName name="Z_91E95AE8_DCC2_11D0_8DF1_00805F2A002D_.wvu.Cols" localSheetId="41" hidden="1">#REF!,#REF!,#REF!,#REF!,#REF!</definedName>
    <definedName name="Z_91E95AE8_DCC2_11D0_8DF1_00805F2A002D_.wvu.Cols" hidden="1">#REF!,#REF!,#REF!,#REF!,#REF!</definedName>
    <definedName name="Z_91E95AE9_DCC2_11D0_8DF1_00805F2A002D_.wvu.Cols" localSheetId="49" hidden="1">#REF!,#REF!,#REF!,#REF!,#REF!,#REF!</definedName>
    <definedName name="Z_91E95AE9_DCC2_11D0_8DF1_00805F2A002D_.wvu.Cols" localSheetId="170" hidden="1">#REF!,#REF!,#REF!,#REF!,#REF!,#REF!</definedName>
    <definedName name="Z_91E95AE9_DCC2_11D0_8DF1_00805F2A002D_.wvu.Cols" localSheetId="171" hidden="1">#REF!,#REF!,#REF!,#REF!,#REF!,#REF!</definedName>
    <definedName name="Z_91E95AE9_DCC2_11D0_8DF1_00805F2A002D_.wvu.Cols" localSheetId="8" hidden="1">#REF!,#REF!,#REF!,#REF!,#REF!,#REF!</definedName>
    <definedName name="Z_91E95AE9_DCC2_11D0_8DF1_00805F2A002D_.wvu.Cols" localSheetId="40" hidden="1">#REF!,#REF!,#REF!,#REF!,#REF!,#REF!</definedName>
    <definedName name="Z_91E95AE9_DCC2_11D0_8DF1_00805F2A002D_.wvu.Cols" localSheetId="41" hidden="1">#REF!,#REF!,#REF!,#REF!,#REF!,#REF!</definedName>
    <definedName name="Z_91E95AE9_DCC2_11D0_8DF1_00805F2A002D_.wvu.Cols" hidden="1">#REF!,#REF!,#REF!,#REF!,#REF!,#REF!</definedName>
    <definedName name="Z_91E95AEB_DCC2_11D0_8DF1_00805F2A002D_.wvu.Cols" localSheetId="49" hidden="1">#REF!,#REF!</definedName>
    <definedName name="Z_91E95AEB_DCC2_11D0_8DF1_00805F2A002D_.wvu.Cols" localSheetId="170" hidden="1">#REF!,#REF!</definedName>
    <definedName name="Z_91E95AEB_DCC2_11D0_8DF1_00805F2A002D_.wvu.Cols" localSheetId="171" hidden="1">#REF!,#REF!</definedName>
    <definedName name="Z_91E95AEB_DCC2_11D0_8DF1_00805F2A002D_.wvu.Cols" localSheetId="8" hidden="1">#REF!,#REF!</definedName>
    <definedName name="Z_91E95AEB_DCC2_11D0_8DF1_00805F2A002D_.wvu.Cols" localSheetId="40" hidden="1">#REF!,#REF!</definedName>
    <definedName name="Z_91E95AEB_DCC2_11D0_8DF1_00805F2A002D_.wvu.Cols" localSheetId="41" hidden="1">#REF!,#REF!</definedName>
    <definedName name="Z_91E95AEB_DCC2_11D0_8DF1_00805F2A002D_.wvu.Cols" hidden="1">#REF!,#REF!</definedName>
    <definedName name="Z_91E95AEC_DCC2_11D0_8DF1_00805F2A002D_.wvu.Cols" localSheetId="49" hidden="1">#REF!,#REF!,#REF!,#REF!,#REF!</definedName>
    <definedName name="Z_91E95AEC_DCC2_11D0_8DF1_00805F2A002D_.wvu.Cols" localSheetId="170" hidden="1">#REF!,#REF!,#REF!,#REF!,#REF!</definedName>
    <definedName name="Z_91E95AEC_DCC2_11D0_8DF1_00805F2A002D_.wvu.Cols" localSheetId="171" hidden="1">#REF!,#REF!,#REF!,#REF!,#REF!</definedName>
    <definedName name="Z_91E95AEC_DCC2_11D0_8DF1_00805F2A002D_.wvu.Cols" localSheetId="8" hidden="1">#REF!,#REF!,#REF!,#REF!,#REF!</definedName>
    <definedName name="Z_91E95AEC_DCC2_11D0_8DF1_00805F2A002D_.wvu.Cols" localSheetId="40" hidden="1">#REF!,#REF!,#REF!,#REF!,#REF!</definedName>
    <definedName name="Z_91E95AEC_DCC2_11D0_8DF1_00805F2A002D_.wvu.Cols" localSheetId="41" hidden="1">#REF!,#REF!,#REF!,#REF!,#REF!</definedName>
    <definedName name="Z_91E95AEC_DCC2_11D0_8DF1_00805F2A002D_.wvu.Cols" hidden="1">#REF!,#REF!,#REF!,#REF!,#REF!</definedName>
    <definedName name="Z_95224721_0485_11D4_BFD1_00508B5F4DA4_.wvu.Cols" localSheetId="31" hidden="1">#REF!</definedName>
    <definedName name="Z_95224721_0485_11D4_BFD1_00508B5F4DA4_.wvu.Cols" localSheetId="8" hidden="1">#REF!</definedName>
    <definedName name="Z_95224721_0485_11D4_BFD1_00508B5F4DA4_.wvu.Cols" localSheetId="25" hidden="1">#REF!</definedName>
    <definedName name="Z_95224721_0485_11D4_BFD1_00508B5F4DA4_.wvu.Cols" localSheetId="27" hidden="1">#REF!</definedName>
    <definedName name="Z_95224721_0485_11D4_BFD1_00508B5F4DA4_.wvu.Cols" localSheetId="29" hidden="1">#REF!</definedName>
    <definedName name="Z_95224721_0485_11D4_BFD1_00508B5F4DA4_.wvu.Cols" localSheetId="40" hidden="1">#REF!</definedName>
    <definedName name="Z_95224721_0485_11D4_BFD1_00508B5F4DA4_.wvu.Cols" localSheetId="82" hidden="1">#REF!</definedName>
    <definedName name="Z_95224721_0485_11D4_BFD1_00508B5F4DA4_.wvu.Cols" localSheetId="30" hidden="1">#REF!</definedName>
    <definedName name="Z_95224721_0485_11D4_BFD1_00508B5F4DA4_.wvu.Cols" localSheetId="32" hidden="1">#REF!</definedName>
    <definedName name="Z_95224721_0485_11D4_BFD1_00508B5F4DA4_.wvu.Cols" localSheetId="33" hidden="1">#REF!</definedName>
    <definedName name="Z_95224721_0485_11D4_BFD1_00508B5F4DA4_.wvu.Cols" localSheetId="26" hidden="1">#REF!</definedName>
    <definedName name="Z_95224721_0485_11D4_BFD1_00508B5F4DA4_.wvu.Cols" localSheetId="28" hidden="1">#REF!</definedName>
    <definedName name="Z_95224721_0485_11D4_BFD1_00508B5F4DA4_.wvu.Cols" localSheetId="41" hidden="1">#REF!</definedName>
    <definedName name="Z_95224721_0485_11D4_BFD1_00508B5F4DA4_.wvu.Cols" hidden="1">#REF!</definedName>
    <definedName name="ZONA" localSheetId="31">#REF!</definedName>
    <definedName name="ZONA" localSheetId="25">#REF!</definedName>
    <definedName name="ZONA" localSheetId="27">#REF!</definedName>
    <definedName name="ZONA" localSheetId="29">#REF!</definedName>
    <definedName name="ZONA" localSheetId="30">#REF!</definedName>
    <definedName name="ZONA" localSheetId="32">#REF!</definedName>
    <definedName name="ZONA" localSheetId="33">#REF!</definedName>
    <definedName name="ZONA" localSheetId="26">#REF!</definedName>
    <definedName name="ZONA" localSheetId="28">#REF!</definedName>
    <definedName name="ZONA" localSheetId="41">#REF!</definedName>
    <definedName name="ZONA">#REF!</definedName>
    <definedName name="zxsddd" localSheetId="8" hidden="1">{"'1999'!$A$1:$F$66"}</definedName>
    <definedName name="zxsddd" localSheetId="82" hidden="1">{"'1999'!$A$1:$F$66"}</definedName>
    <definedName name="zxsddd" localSheetId="41" hidden="1">{"'1999'!$A$1:$F$66"}</definedName>
    <definedName name="zxsddd" hidden="1">{"'1999'!$A$1:$F$66"}</definedName>
    <definedName name="zzz" localSheetId="31" hidden="1">{"INGRESOS DOLARES",#N/A,FALSE,"informes"}</definedName>
    <definedName name="zzz" localSheetId="8" hidden="1">{"INGRESOS DOLARES",#N/A,FALSE,"informes"}</definedName>
    <definedName name="zzz" localSheetId="25" hidden="1">{"INGRESOS DOLARES",#N/A,FALSE,"informes"}</definedName>
    <definedName name="zzz" localSheetId="27" hidden="1">{"INGRESOS DOLARES",#N/A,FALSE,"informes"}</definedName>
    <definedName name="zzz" localSheetId="29" hidden="1">{"INGRESOS DOLARES",#N/A,FALSE,"informes"}</definedName>
    <definedName name="zzz" localSheetId="40" hidden="1">{"INGRESOS DOLARES",#N/A,FALSE,"informes"}</definedName>
    <definedName name="zzz" localSheetId="82" hidden="1">{"INGRESOS DOLARES",#N/A,FALSE,"informes"}</definedName>
    <definedName name="zzz" localSheetId="30" hidden="1">{"INGRESOS DOLARES",#N/A,FALSE,"informes"}</definedName>
    <definedName name="zzz" localSheetId="32" hidden="1">{"INGRESOS DOLARES",#N/A,FALSE,"informes"}</definedName>
    <definedName name="zzz" localSheetId="33" hidden="1">{"INGRESOS DOLARES",#N/A,FALSE,"informes"}</definedName>
    <definedName name="zzz" localSheetId="26" hidden="1">{"INGRESOS DOLARES",#N/A,FALSE,"informes"}</definedName>
    <definedName name="zzz" localSheetId="28" hidden="1">{"INGRESOS DOLARES",#N/A,FALSE,"informes"}</definedName>
    <definedName name="zzz" localSheetId="41" hidden="1">{"INGRESOS DOLARES",#N/A,FALSE,"informes"}</definedName>
    <definedName name="zzz" hidden="1">{"INGRESOS DOLARES",#N/A,FALSE,"informes"}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8" i="425" l="1"/>
  <c r="H33" i="425"/>
  <c r="D29" i="425"/>
  <c r="B28" i="425"/>
  <c r="D27" i="425"/>
  <c r="D26" i="425"/>
  <c r="D25" i="425"/>
  <c r="D24" i="425"/>
  <c r="D23" i="425"/>
  <c r="D22" i="425"/>
  <c r="D21" i="425"/>
  <c r="D20" i="425"/>
  <c r="D19" i="425"/>
  <c r="D18" i="425"/>
  <c r="D17" i="425"/>
  <c r="D16" i="425"/>
  <c r="D15" i="425"/>
  <c r="D14" i="425"/>
  <c r="D13" i="425"/>
  <c r="D12" i="425"/>
  <c r="D11" i="425"/>
  <c r="D10" i="425"/>
  <c r="D9" i="425"/>
  <c r="D8" i="425"/>
  <c r="D7" i="425"/>
  <c r="D6" i="425"/>
  <c r="D5" i="425"/>
  <c r="D4" i="425"/>
  <c r="G53" i="424"/>
  <c r="F53" i="424"/>
  <c r="E53" i="424"/>
  <c r="D53" i="424"/>
  <c r="G6" i="424"/>
  <c r="F6" i="424"/>
  <c r="F4" i="424" s="1"/>
  <c r="F56" i="424" s="1"/>
  <c r="E6" i="424"/>
  <c r="E4" i="424" s="1"/>
  <c r="E56" i="424" s="1"/>
  <c r="D6" i="424"/>
  <c r="D4" i="424" s="1"/>
  <c r="D56" i="424" s="1"/>
  <c r="G4" i="424"/>
  <c r="G56" i="424" s="1"/>
  <c r="B30" i="425" l="1"/>
  <c r="D28" i="425"/>
  <c r="D12" i="423"/>
  <c r="D14" i="423" s="1"/>
  <c r="C12" i="423"/>
  <c r="F7" i="423" s="1"/>
  <c r="I11" i="423"/>
  <c r="H11" i="423"/>
  <c r="G11" i="423"/>
  <c r="F11" i="423"/>
  <c r="E11" i="423"/>
  <c r="I10" i="423"/>
  <c r="H10" i="423"/>
  <c r="E10" i="423"/>
  <c r="I9" i="423"/>
  <c r="H9" i="423"/>
  <c r="E9" i="423"/>
  <c r="I8" i="423"/>
  <c r="H8" i="423"/>
  <c r="G8" i="423"/>
  <c r="F8" i="423"/>
  <c r="E8" i="423"/>
  <c r="I7" i="423"/>
  <c r="H7" i="423"/>
  <c r="G7" i="423"/>
  <c r="E7" i="423"/>
  <c r="I6" i="423"/>
  <c r="H6" i="423"/>
  <c r="G6" i="423"/>
  <c r="E6" i="423"/>
  <c r="I4" i="423"/>
  <c r="H4" i="423"/>
  <c r="G4" i="423"/>
  <c r="F4" i="423"/>
  <c r="D16" i="422"/>
  <c r="C16" i="422"/>
  <c r="E14" i="422"/>
  <c r="D14" i="422"/>
  <c r="C14" i="422"/>
  <c r="G13" i="422"/>
  <c r="F13" i="422"/>
  <c r="E13" i="422"/>
  <c r="G12" i="422"/>
  <c r="F12" i="422"/>
  <c r="E12" i="422"/>
  <c r="G11" i="422"/>
  <c r="F11" i="422"/>
  <c r="E11" i="422"/>
  <c r="G10" i="422"/>
  <c r="F10" i="422"/>
  <c r="E10" i="422"/>
  <c r="G9" i="422"/>
  <c r="G14" i="422" s="1"/>
  <c r="F9" i="422"/>
  <c r="F14" i="422" s="1"/>
  <c r="E9" i="422"/>
  <c r="G8" i="422"/>
  <c r="F8" i="422"/>
  <c r="E8" i="422"/>
  <c r="G7" i="422"/>
  <c r="F7" i="422"/>
  <c r="E7" i="422"/>
  <c r="G6" i="422"/>
  <c r="F6" i="422"/>
  <c r="E6" i="422"/>
  <c r="G4" i="422"/>
  <c r="F4" i="422"/>
  <c r="D16" i="421"/>
  <c r="C16" i="421"/>
  <c r="D14" i="421"/>
  <c r="C14" i="421"/>
  <c r="E12" i="421"/>
  <c r="D12" i="421"/>
  <c r="D13" i="421" s="1"/>
  <c r="C12" i="421"/>
  <c r="C13" i="421" s="1"/>
  <c r="G11" i="421"/>
  <c r="F11" i="421"/>
  <c r="E11" i="421"/>
  <c r="G10" i="421"/>
  <c r="F10" i="421"/>
  <c r="E10" i="421"/>
  <c r="G9" i="421"/>
  <c r="F9" i="421"/>
  <c r="E9" i="421"/>
  <c r="E8" i="421"/>
  <c r="G7" i="421"/>
  <c r="F7" i="421"/>
  <c r="E7" i="421"/>
  <c r="G6" i="421"/>
  <c r="E6" i="421"/>
  <c r="G4" i="421"/>
  <c r="F4" i="421"/>
  <c r="D17" i="420"/>
  <c r="E15" i="420"/>
  <c r="D15" i="420"/>
  <c r="C15" i="420"/>
  <c r="G14" i="420"/>
  <c r="F14" i="420"/>
  <c r="E14" i="420"/>
  <c r="G13" i="420"/>
  <c r="F13" i="420"/>
  <c r="E13" i="420"/>
  <c r="G12" i="420"/>
  <c r="F12" i="420"/>
  <c r="E12" i="420"/>
  <c r="G11" i="420"/>
  <c r="F11" i="420"/>
  <c r="E11" i="420"/>
  <c r="G10" i="420"/>
  <c r="F10" i="420"/>
  <c r="F15" i="420" s="1"/>
  <c r="E10" i="420"/>
  <c r="G9" i="420"/>
  <c r="F9" i="420"/>
  <c r="E9" i="420"/>
  <c r="G8" i="420"/>
  <c r="F8" i="420"/>
  <c r="E8" i="420"/>
  <c r="G7" i="420"/>
  <c r="F7" i="420"/>
  <c r="E7" i="420"/>
  <c r="G6" i="420"/>
  <c r="G15" i="420" s="1"/>
  <c r="F6" i="420"/>
  <c r="E6" i="420"/>
  <c r="G4" i="420"/>
  <c r="F4" i="420"/>
  <c r="D15" i="419"/>
  <c r="D10" i="419"/>
  <c r="G7" i="419" s="1"/>
  <c r="C10" i="419"/>
  <c r="C15" i="419" s="1"/>
  <c r="G9" i="419"/>
  <c r="E9" i="419"/>
  <c r="G8" i="419"/>
  <c r="E8" i="419"/>
  <c r="E7" i="419"/>
  <c r="E6" i="419"/>
  <c r="G4" i="419"/>
  <c r="F4" i="419"/>
  <c r="E32" i="418"/>
  <c r="D32" i="418"/>
  <c r="G20" i="418" s="1"/>
  <c r="C32" i="418"/>
  <c r="F31" i="418" s="1"/>
  <c r="G31" i="418"/>
  <c r="E31" i="418"/>
  <c r="E30" i="418"/>
  <c r="E29" i="418"/>
  <c r="F28" i="418"/>
  <c r="E28" i="418"/>
  <c r="G27" i="418"/>
  <c r="F27" i="418"/>
  <c r="E27" i="418"/>
  <c r="G26" i="418"/>
  <c r="F26" i="418"/>
  <c r="E26" i="418"/>
  <c r="E25" i="418"/>
  <c r="E24" i="418"/>
  <c r="E23" i="418"/>
  <c r="G22" i="418"/>
  <c r="E22" i="418"/>
  <c r="G21" i="418"/>
  <c r="F21" i="418"/>
  <c r="E21" i="418"/>
  <c r="E20" i="418"/>
  <c r="E19" i="418"/>
  <c r="E18" i="418"/>
  <c r="G17" i="418"/>
  <c r="F17" i="418"/>
  <c r="E17" i="418"/>
  <c r="G16" i="418"/>
  <c r="E16" i="418"/>
  <c r="G15" i="418"/>
  <c r="E15" i="418"/>
  <c r="E14" i="418"/>
  <c r="E13" i="418"/>
  <c r="F12" i="418"/>
  <c r="E12" i="418"/>
  <c r="G11" i="418"/>
  <c r="F11" i="418"/>
  <c r="E11" i="418"/>
  <c r="G10" i="418"/>
  <c r="F10" i="418"/>
  <c r="E10" i="418"/>
  <c r="E9" i="418"/>
  <c r="G8" i="418"/>
  <c r="E8" i="418"/>
  <c r="E7" i="418"/>
  <c r="G6" i="418"/>
  <c r="E6" i="418"/>
  <c r="G4" i="418"/>
  <c r="F4" i="418"/>
  <c r="D20" i="417"/>
  <c r="D15" i="417"/>
  <c r="G12" i="417" s="1"/>
  <c r="C15" i="417"/>
  <c r="C20" i="417" s="1"/>
  <c r="G14" i="417"/>
  <c r="E14" i="417"/>
  <c r="G13" i="417"/>
  <c r="E13" i="417"/>
  <c r="E12" i="417"/>
  <c r="E11" i="417"/>
  <c r="E10" i="417"/>
  <c r="G9" i="417"/>
  <c r="F9" i="417"/>
  <c r="E9" i="417"/>
  <c r="G8" i="417"/>
  <c r="E8" i="417"/>
  <c r="G7" i="417"/>
  <c r="E7" i="417"/>
  <c r="E6" i="417"/>
  <c r="G4" i="417"/>
  <c r="F4" i="417"/>
  <c r="D13" i="416"/>
  <c r="G6" i="416" s="1"/>
  <c r="C13" i="416"/>
  <c r="F6" i="416" s="1"/>
  <c r="F12" i="416"/>
  <c r="E12" i="416"/>
  <c r="E11" i="416"/>
  <c r="E10" i="416"/>
  <c r="E9" i="416"/>
  <c r="F8" i="416"/>
  <c r="E8" i="416"/>
  <c r="F7" i="416"/>
  <c r="E7" i="416"/>
  <c r="E6" i="416"/>
  <c r="G4" i="416"/>
  <c r="F4" i="416"/>
  <c r="D10" i="415"/>
  <c r="G9" i="415" s="1"/>
  <c r="C10" i="415"/>
  <c r="F9" i="415" s="1"/>
  <c r="E9" i="415"/>
  <c r="E8" i="415"/>
  <c r="G7" i="415"/>
  <c r="E7" i="415"/>
  <c r="G6" i="415"/>
  <c r="E6" i="415"/>
  <c r="G4" i="415"/>
  <c r="F4" i="415"/>
  <c r="C28" i="414"/>
  <c r="D25" i="414"/>
  <c r="G15" i="414" s="1"/>
  <c r="C25" i="414"/>
  <c r="F10" i="414" s="1"/>
  <c r="F24" i="414"/>
  <c r="E24" i="414"/>
  <c r="G23" i="414"/>
  <c r="F23" i="414"/>
  <c r="E23" i="414"/>
  <c r="G22" i="414"/>
  <c r="F22" i="414"/>
  <c r="E22" i="414"/>
  <c r="G21" i="414"/>
  <c r="F21" i="414"/>
  <c r="E21" i="414"/>
  <c r="E20" i="414"/>
  <c r="G19" i="414"/>
  <c r="E19" i="414"/>
  <c r="E18" i="414"/>
  <c r="G17" i="414"/>
  <c r="F17" i="414"/>
  <c r="E17" i="414"/>
  <c r="G16" i="414"/>
  <c r="F16" i="414"/>
  <c r="E16" i="414"/>
  <c r="E15" i="414"/>
  <c r="G14" i="414"/>
  <c r="F14" i="414"/>
  <c r="E14" i="414"/>
  <c r="G13" i="414"/>
  <c r="E13" i="414"/>
  <c r="G12" i="414"/>
  <c r="F12" i="414"/>
  <c r="E12" i="414"/>
  <c r="G11" i="414"/>
  <c r="E11" i="414"/>
  <c r="G10" i="414"/>
  <c r="E10" i="414"/>
  <c r="E9" i="414"/>
  <c r="F8" i="414"/>
  <c r="E8" i="414"/>
  <c r="G7" i="414"/>
  <c r="F7" i="414"/>
  <c r="E7" i="414"/>
  <c r="G6" i="414"/>
  <c r="F6" i="414"/>
  <c r="E6" i="414"/>
  <c r="G4" i="414"/>
  <c r="F4" i="414"/>
  <c r="D12" i="413"/>
  <c r="D18" i="413" s="1"/>
  <c r="C12" i="413"/>
  <c r="C18" i="413" s="1"/>
  <c r="F11" i="413"/>
  <c r="E11" i="413"/>
  <c r="F10" i="413"/>
  <c r="E10" i="413"/>
  <c r="E9" i="413"/>
  <c r="E8" i="413"/>
  <c r="E7" i="413"/>
  <c r="G6" i="413"/>
  <c r="E6" i="413"/>
  <c r="G4" i="413"/>
  <c r="F4" i="413"/>
  <c r="D24" i="412"/>
  <c r="D21" i="412"/>
  <c r="G6" i="412" s="1"/>
  <c r="C21" i="412"/>
  <c r="C24" i="412" s="1"/>
  <c r="G20" i="412"/>
  <c r="E20" i="412"/>
  <c r="G19" i="412"/>
  <c r="F19" i="412"/>
  <c r="E19" i="412"/>
  <c r="G18" i="412"/>
  <c r="F18" i="412"/>
  <c r="E18" i="412"/>
  <c r="G17" i="412"/>
  <c r="E17" i="412"/>
  <c r="F16" i="412"/>
  <c r="E16" i="412"/>
  <c r="F15" i="412"/>
  <c r="E15" i="412"/>
  <c r="F14" i="412"/>
  <c r="E14" i="412"/>
  <c r="G13" i="412"/>
  <c r="F13" i="412"/>
  <c r="E13" i="412"/>
  <c r="G12" i="412"/>
  <c r="F12" i="412"/>
  <c r="E12" i="412"/>
  <c r="E11" i="412"/>
  <c r="G10" i="412"/>
  <c r="F10" i="412"/>
  <c r="E10" i="412"/>
  <c r="F9" i="412"/>
  <c r="E9" i="412"/>
  <c r="G8" i="412"/>
  <c r="F8" i="412"/>
  <c r="E8" i="412"/>
  <c r="F7" i="412"/>
  <c r="E7" i="412"/>
  <c r="E6" i="412"/>
  <c r="G4" i="412"/>
  <c r="F4" i="412"/>
  <c r="D13" i="411"/>
  <c r="D12" i="411"/>
  <c r="G11" i="411" s="1"/>
  <c r="C12" i="411"/>
  <c r="F6" i="411" s="1"/>
  <c r="E11" i="411"/>
  <c r="E10" i="411"/>
  <c r="G9" i="411"/>
  <c r="E9" i="411"/>
  <c r="G8" i="411"/>
  <c r="E8" i="411"/>
  <c r="G7" i="411"/>
  <c r="E7" i="411"/>
  <c r="G6" i="411"/>
  <c r="E6" i="411"/>
  <c r="G4" i="411"/>
  <c r="F4" i="411"/>
  <c r="D11" i="410"/>
  <c r="G8" i="410" s="1"/>
  <c r="C11" i="410"/>
  <c r="F8" i="410" s="1"/>
  <c r="F10" i="410"/>
  <c r="E10" i="410"/>
  <c r="F9" i="410"/>
  <c r="E9" i="410"/>
  <c r="E8" i="410"/>
  <c r="E7" i="410"/>
  <c r="E6" i="410"/>
  <c r="G4" i="410"/>
  <c r="F4" i="410"/>
  <c r="D15" i="409"/>
  <c r="D12" i="409"/>
  <c r="C12" i="409"/>
  <c r="D10" i="409"/>
  <c r="D11" i="409" s="1"/>
  <c r="C10" i="409"/>
  <c r="C11" i="409" s="1"/>
  <c r="G9" i="409"/>
  <c r="E9" i="409"/>
  <c r="G8" i="409"/>
  <c r="E8" i="409"/>
  <c r="G7" i="409"/>
  <c r="E7" i="409"/>
  <c r="E6" i="409"/>
  <c r="G4" i="409"/>
  <c r="F4" i="409"/>
  <c r="C22" i="408"/>
  <c r="D20" i="408"/>
  <c r="G7" i="408" s="1"/>
  <c r="C20" i="408"/>
  <c r="F18" i="408" s="1"/>
  <c r="G19" i="408"/>
  <c r="E19" i="408"/>
  <c r="G18" i="408"/>
  <c r="E18" i="408"/>
  <c r="E17" i="408"/>
  <c r="F16" i="408"/>
  <c r="E16" i="408"/>
  <c r="F15" i="408"/>
  <c r="E15" i="408"/>
  <c r="F14" i="408"/>
  <c r="E14" i="408"/>
  <c r="G13" i="408"/>
  <c r="F13" i="408"/>
  <c r="E13" i="408"/>
  <c r="E12" i="408"/>
  <c r="E11" i="408"/>
  <c r="F10" i="408"/>
  <c r="E10" i="408"/>
  <c r="G9" i="408"/>
  <c r="F9" i="408"/>
  <c r="E9" i="408"/>
  <c r="F8" i="408"/>
  <c r="E8" i="408"/>
  <c r="E7" i="408"/>
  <c r="E6" i="408"/>
  <c r="G4" i="408"/>
  <c r="F4" i="408"/>
  <c r="D16" i="407"/>
  <c r="C16" i="407"/>
  <c r="D13" i="407"/>
  <c r="C13" i="407"/>
  <c r="D12" i="407"/>
  <c r="D11" i="407"/>
  <c r="E11" i="407" s="1"/>
  <c r="C11" i="407"/>
  <c r="F6" i="407" s="1"/>
  <c r="F11" i="407" s="1"/>
  <c r="G10" i="407"/>
  <c r="F10" i="407"/>
  <c r="E10" i="407"/>
  <c r="G9" i="407"/>
  <c r="F9" i="407"/>
  <c r="E9" i="407"/>
  <c r="G8" i="407"/>
  <c r="F8" i="407"/>
  <c r="E8" i="407"/>
  <c r="G7" i="407"/>
  <c r="F7" i="407"/>
  <c r="E7" i="407"/>
  <c r="G6" i="407"/>
  <c r="G11" i="407" s="1"/>
  <c r="E6" i="407"/>
  <c r="G4" i="407"/>
  <c r="F4" i="407"/>
  <c r="E21" i="406"/>
  <c r="D21" i="406"/>
  <c r="G13" i="406" s="1"/>
  <c r="C21" i="406"/>
  <c r="F8" i="406" s="1"/>
  <c r="G20" i="406"/>
  <c r="F20" i="406"/>
  <c r="E20" i="406"/>
  <c r="G19" i="406"/>
  <c r="F19" i="406"/>
  <c r="E19" i="406"/>
  <c r="E18" i="406"/>
  <c r="G17" i="406"/>
  <c r="E17" i="406"/>
  <c r="F16" i="406"/>
  <c r="E16" i="406"/>
  <c r="G15" i="406"/>
  <c r="E15" i="406"/>
  <c r="F14" i="406"/>
  <c r="E14" i="406"/>
  <c r="E13" i="406"/>
  <c r="E12" i="406"/>
  <c r="G11" i="406"/>
  <c r="E11" i="406"/>
  <c r="G10" i="406"/>
  <c r="F10" i="406"/>
  <c r="E10" i="406"/>
  <c r="G9" i="406"/>
  <c r="E9" i="406"/>
  <c r="G8" i="406"/>
  <c r="E8" i="406"/>
  <c r="E7" i="406"/>
  <c r="E6" i="406"/>
  <c r="G4" i="406"/>
  <c r="F4" i="406"/>
  <c r="D18" i="405"/>
  <c r="C18" i="405"/>
  <c r="D15" i="405"/>
  <c r="D14" i="405"/>
  <c r="C14" i="405"/>
  <c r="D13" i="405"/>
  <c r="G8" i="405" s="1"/>
  <c r="C13" i="405"/>
  <c r="F8" i="405" s="1"/>
  <c r="F12" i="405"/>
  <c r="E12" i="405"/>
  <c r="G11" i="405"/>
  <c r="F11" i="405"/>
  <c r="E11" i="405"/>
  <c r="G10" i="405"/>
  <c r="F10" i="405"/>
  <c r="E10" i="405"/>
  <c r="G9" i="405"/>
  <c r="F9" i="405"/>
  <c r="E9" i="405"/>
  <c r="E8" i="405"/>
  <c r="G7" i="405"/>
  <c r="E7" i="405"/>
  <c r="F6" i="405"/>
  <c r="E6" i="405"/>
  <c r="G4" i="405"/>
  <c r="F4" i="405"/>
  <c r="D30" i="404"/>
  <c r="C30" i="404"/>
  <c r="D28" i="404"/>
  <c r="E28" i="404" s="1"/>
  <c r="C28" i="404"/>
  <c r="G27" i="404"/>
  <c r="F27" i="404"/>
  <c r="E27" i="404"/>
  <c r="G26" i="404"/>
  <c r="F26" i="404"/>
  <c r="E26" i="404"/>
  <c r="G25" i="404"/>
  <c r="F25" i="404"/>
  <c r="E25" i="404"/>
  <c r="G24" i="404"/>
  <c r="F24" i="404"/>
  <c r="E24" i="404"/>
  <c r="G23" i="404"/>
  <c r="F23" i="404"/>
  <c r="E23" i="404"/>
  <c r="F22" i="404"/>
  <c r="E22" i="404"/>
  <c r="F21" i="404"/>
  <c r="E21" i="404"/>
  <c r="G20" i="404"/>
  <c r="F20" i="404"/>
  <c r="E20" i="404"/>
  <c r="G19" i="404"/>
  <c r="F19" i="404"/>
  <c r="E19" i="404"/>
  <c r="G18" i="404"/>
  <c r="F18" i="404"/>
  <c r="F28" i="404" s="1"/>
  <c r="E18" i="404"/>
  <c r="G17" i="404"/>
  <c r="F17" i="404"/>
  <c r="E17" i="404"/>
  <c r="G16" i="404"/>
  <c r="F16" i="404"/>
  <c r="E16" i="404"/>
  <c r="F15" i="404"/>
  <c r="E15" i="404"/>
  <c r="G14" i="404"/>
  <c r="F14" i="404"/>
  <c r="E14" i="404"/>
  <c r="G13" i="404"/>
  <c r="F13" i="404"/>
  <c r="E13" i="404"/>
  <c r="F12" i="404"/>
  <c r="E12" i="404"/>
  <c r="G11" i="404"/>
  <c r="F11" i="404"/>
  <c r="E11" i="404"/>
  <c r="G10" i="404"/>
  <c r="F10" i="404"/>
  <c r="E10" i="404"/>
  <c r="G9" i="404"/>
  <c r="F9" i="404"/>
  <c r="E9" i="404"/>
  <c r="G8" i="404"/>
  <c r="F8" i="404"/>
  <c r="E8" i="404"/>
  <c r="G7" i="404"/>
  <c r="F7" i="404"/>
  <c r="E7" i="404"/>
  <c r="F6" i="404"/>
  <c r="E6" i="404"/>
  <c r="G4" i="404"/>
  <c r="F4" i="404"/>
  <c r="D18" i="403"/>
  <c r="C18" i="403"/>
  <c r="D15" i="403"/>
  <c r="C15" i="403"/>
  <c r="D14" i="403"/>
  <c r="C14" i="403"/>
  <c r="E13" i="403"/>
  <c r="D13" i="403"/>
  <c r="G12" i="403" s="1"/>
  <c r="C13" i="403"/>
  <c r="F11" i="403" s="1"/>
  <c r="F12" i="403"/>
  <c r="G11" i="403"/>
  <c r="E11" i="403"/>
  <c r="G10" i="403"/>
  <c r="F10" i="403"/>
  <c r="E10" i="403"/>
  <c r="G9" i="403"/>
  <c r="F9" i="403"/>
  <c r="E9" i="403"/>
  <c r="G8" i="403"/>
  <c r="F8" i="403"/>
  <c r="E8" i="403"/>
  <c r="G7" i="403"/>
  <c r="F7" i="403"/>
  <c r="E7" i="403"/>
  <c r="G6" i="403"/>
  <c r="F6" i="403"/>
  <c r="E6" i="403"/>
  <c r="G4" i="403"/>
  <c r="F4" i="403"/>
  <c r="D29" i="402"/>
  <c r="E27" i="402"/>
  <c r="D27" i="402"/>
  <c r="G15" i="402" s="1"/>
  <c r="C27" i="402"/>
  <c r="F26" i="402" s="1"/>
  <c r="G26" i="402"/>
  <c r="E26" i="402"/>
  <c r="E25" i="402"/>
  <c r="E24" i="402"/>
  <c r="G23" i="402"/>
  <c r="E23" i="402"/>
  <c r="G22" i="402"/>
  <c r="F22" i="402"/>
  <c r="E22" i="402"/>
  <c r="G21" i="402"/>
  <c r="F21" i="402"/>
  <c r="E21" i="402"/>
  <c r="E20" i="402"/>
  <c r="E19" i="402"/>
  <c r="G18" i="402"/>
  <c r="F18" i="402"/>
  <c r="E18" i="402"/>
  <c r="G17" i="402"/>
  <c r="F17" i="402"/>
  <c r="E17" i="402"/>
  <c r="G16" i="402"/>
  <c r="F16" i="402"/>
  <c r="E16" i="402"/>
  <c r="E15" i="402"/>
  <c r="E14" i="402"/>
  <c r="G13" i="402"/>
  <c r="E13" i="402"/>
  <c r="G12" i="402"/>
  <c r="E12" i="402"/>
  <c r="G11" i="402"/>
  <c r="E11" i="402"/>
  <c r="G10" i="402"/>
  <c r="E10" i="402"/>
  <c r="E9" i="402"/>
  <c r="E8" i="402"/>
  <c r="G7" i="402"/>
  <c r="E7" i="402"/>
  <c r="G6" i="402"/>
  <c r="F6" i="402"/>
  <c r="E6" i="402"/>
  <c r="G4" i="402"/>
  <c r="F4" i="402"/>
  <c r="D16" i="400"/>
  <c r="I16" i="400" s="1"/>
  <c r="C16" i="400"/>
  <c r="F10" i="400" s="1"/>
  <c r="I15" i="400"/>
  <c r="H15" i="400"/>
  <c r="G15" i="400"/>
  <c r="F15" i="400"/>
  <c r="E15" i="400"/>
  <c r="I14" i="400"/>
  <c r="H14" i="400"/>
  <c r="G14" i="400"/>
  <c r="F14" i="400"/>
  <c r="E14" i="400"/>
  <c r="I13" i="400"/>
  <c r="H13" i="400"/>
  <c r="E13" i="400"/>
  <c r="I12" i="400"/>
  <c r="H12" i="400"/>
  <c r="G12" i="400"/>
  <c r="E12" i="400"/>
  <c r="I11" i="400"/>
  <c r="H11" i="400"/>
  <c r="G11" i="400"/>
  <c r="F11" i="400"/>
  <c r="E11" i="400"/>
  <c r="I10" i="400"/>
  <c r="H10" i="400"/>
  <c r="E10" i="400"/>
  <c r="I9" i="400"/>
  <c r="H9" i="400"/>
  <c r="G9" i="400"/>
  <c r="F9" i="400"/>
  <c r="E9" i="400"/>
  <c r="I8" i="400"/>
  <c r="H8" i="400"/>
  <c r="G8" i="400"/>
  <c r="E8" i="400"/>
  <c r="I7" i="400"/>
  <c r="H7" i="400"/>
  <c r="E7" i="400"/>
  <c r="I6" i="400"/>
  <c r="H6" i="400"/>
  <c r="G6" i="400"/>
  <c r="F6" i="400"/>
  <c r="E6" i="400"/>
  <c r="G4" i="400"/>
  <c r="I4" i="400" s="1"/>
  <c r="F4" i="400"/>
  <c r="H4" i="400" s="1"/>
  <c r="C18" i="425" l="1"/>
  <c r="C10" i="425"/>
  <c r="B32" i="425"/>
  <c r="C25" i="425"/>
  <c r="C17" i="425"/>
  <c r="C68" i="425" s="1"/>
  <c r="C9" i="425"/>
  <c r="C24" i="425"/>
  <c r="C16" i="425"/>
  <c r="C8" i="425"/>
  <c r="C30" i="425"/>
  <c r="C23" i="425"/>
  <c r="C15" i="425"/>
  <c r="C7" i="425"/>
  <c r="C22" i="425"/>
  <c r="C4" i="425"/>
  <c r="C27" i="425"/>
  <c r="C11" i="425"/>
  <c r="C26" i="425"/>
  <c r="C20" i="425"/>
  <c r="C29" i="425"/>
  <c r="D30" i="425"/>
  <c r="C13" i="425"/>
  <c r="C12" i="425"/>
  <c r="C19" i="425"/>
  <c r="C14" i="425"/>
  <c r="C6" i="425"/>
  <c r="C21" i="425"/>
  <c r="C5" i="425"/>
  <c r="C28" i="425"/>
  <c r="F13" i="403"/>
  <c r="G12" i="421"/>
  <c r="G13" i="403"/>
  <c r="F7" i="409"/>
  <c r="G9" i="410"/>
  <c r="G10" i="413"/>
  <c r="D28" i="414"/>
  <c r="G12" i="416"/>
  <c r="F13" i="417"/>
  <c r="F8" i="419"/>
  <c r="F8" i="400"/>
  <c r="F11" i="402"/>
  <c r="C15" i="405"/>
  <c r="F9" i="406"/>
  <c r="G14" i="406"/>
  <c r="C12" i="407"/>
  <c r="G8" i="408"/>
  <c r="F19" i="408"/>
  <c r="C15" i="409"/>
  <c r="F7" i="411"/>
  <c r="E12" i="411"/>
  <c r="G7" i="412"/>
  <c r="F11" i="414"/>
  <c r="E10" i="415"/>
  <c r="G7" i="416"/>
  <c r="F8" i="417"/>
  <c r="F16" i="418"/>
  <c r="C17" i="420"/>
  <c r="F15" i="406"/>
  <c r="G14" i="408"/>
  <c r="F8" i="409"/>
  <c r="G10" i="410"/>
  <c r="F6" i="413"/>
  <c r="F12" i="413" s="1"/>
  <c r="G11" i="413"/>
  <c r="E13" i="416"/>
  <c r="F14" i="417"/>
  <c r="F6" i="418"/>
  <c r="F22" i="418"/>
  <c r="F9" i="419"/>
  <c r="F8" i="411"/>
  <c r="F12" i="411" s="1"/>
  <c r="C13" i="411"/>
  <c r="F6" i="415"/>
  <c r="F10" i="415" s="1"/>
  <c r="C11" i="415"/>
  <c r="G8" i="416"/>
  <c r="F12" i="402"/>
  <c r="F12" i="400"/>
  <c r="F7" i="402"/>
  <c r="F27" i="402" s="1"/>
  <c r="F23" i="402"/>
  <c r="C29" i="402"/>
  <c r="E20" i="408"/>
  <c r="D11" i="415"/>
  <c r="C35" i="418"/>
  <c r="G15" i="408"/>
  <c r="F9" i="409"/>
  <c r="F6" i="410"/>
  <c r="F11" i="410" s="1"/>
  <c r="E11" i="410"/>
  <c r="C14" i="411"/>
  <c r="G14" i="412"/>
  <c r="F7" i="413"/>
  <c r="E12" i="413"/>
  <c r="F18" i="414"/>
  <c r="C12" i="415"/>
  <c r="F9" i="416"/>
  <c r="F13" i="416" s="1"/>
  <c r="C16" i="416"/>
  <c r="F7" i="418"/>
  <c r="G12" i="418"/>
  <c r="F23" i="418"/>
  <c r="G28" i="418"/>
  <c r="D35" i="418"/>
  <c r="G15" i="404"/>
  <c r="G6" i="405"/>
  <c r="F11" i="406"/>
  <c r="G16" i="406"/>
  <c r="G10" i="408"/>
  <c r="G6" i="410"/>
  <c r="F9" i="411"/>
  <c r="D14" i="411"/>
  <c r="G9" i="412"/>
  <c r="G21" i="412" s="1"/>
  <c r="F20" i="412"/>
  <c r="G7" i="413"/>
  <c r="G12" i="413" s="1"/>
  <c r="F13" i="414"/>
  <c r="G18" i="414"/>
  <c r="F7" i="415"/>
  <c r="D12" i="415"/>
  <c r="G9" i="416"/>
  <c r="G13" i="416" s="1"/>
  <c r="D16" i="416"/>
  <c r="F10" i="417"/>
  <c r="E15" i="417"/>
  <c r="G7" i="418"/>
  <c r="G32" i="418" s="1"/>
  <c r="F18" i="418"/>
  <c r="G23" i="418"/>
  <c r="E10" i="419"/>
  <c r="F6" i="421"/>
  <c r="F12" i="421" s="1"/>
  <c r="F6" i="406"/>
  <c r="C16" i="411"/>
  <c r="C16" i="415"/>
  <c r="G10" i="417"/>
  <c r="F13" i="418"/>
  <c r="G18" i="418"/>
  <c r="F29" i="418"/>
  <c r="F9" i="423"/>
  <c r="E12" i="423"/>
  <c r="F13" i="402"/>
  <c r="G8" i="402"/>
  <c r="G27" i="402" s="1"/>
  <c r="F19" i="402"/>
  <c r="G24" i="402"/>
  <c r="G21" i="404"/>
  <c r="F7" i="405"/>
  <c r="F13" i="405" s="1"/>
  <c r="G12" i="405"/>
  <c r="G6" i="406"/>
  <c r="F17" i="406"/>
  <c r="C23" i="406"/>
  <c r="F11" i="408"/>
  <c r="G16" i="408"/>
  <c r="D22" i="408"/>
  <c r="F7" i="410"/>
  <c r="C13" i="410"/>
  <c r="D16" i="411"/>
  <c r="G15" i="412"/>
  <c r="F8" i="413"/>
  <c r="C13" i="413"/>
  <c r="G8" i="414"/>
  <c r="G25" i="414" s="1"/>
  <c r="F19" i="414"/>
  <c r="G24" i="414"/>
  <c r="D16" i="415"/>
  <c r="F10" i="416"/>
  <c r="F8" i="418"/>
  <c r="G13" i="418"/>
  <c r="F24" i="418"/>
  <c r="G29" i="418"/>
  <c r="F6" i="423"/>
  <c r="G9" i="423"/>
  <c r="G12" i="423" s="1"/>
  <c r="D23" i="406"/>
  <c r="F6" i="408"/>
  <c r="G11" i="408"/>
  <c r="E10" i="409"/>
  <c r="G7" i="410"/>
  <c r="D13" i="410"/>
  <c r="F10" i="411"/>
  <c r="G8" i="413"/>
  <c r="D13" i="413"/>
  <c r="F8" i="415"/>
  <c r="G10" i="416"/>
  <c r="F11" i="417"/>
  <c r="C16" i="417"/>
  <c r="F19" i="418"/>
  <c r="G24" i="418"/>
  <c r="F6" i="419"/>
  <c r="C11" i="419"/>
  <c r="F25" i="402"/>
  <c r="F7" i="406"/>
  <c r="G12" i="406"/>
  <c r="G6" i="408"/>
  <c r="F17" i="408"/>
  <c r="G10" i="411"/>
  <c r="G12" i="411" s="1"/>
  <c r="E21" i="412"/>
  <c r="C14" i="413"/>
  <c r="F9" i="414"/>
  <c r="F25" i="414" s="1"/>
  <c r="G8" i="415"/>
  <c r="G10" i="415" s="1"/>
  <c r="F6" i="417"/>
  <c r="F15" i="417" s="1"/>
  <c r="G11" i="417"/>
  <c r="D16" i="417"/>
  <c r="F14" i="418"/>
  <c r="G19" i="418"/>
  <c r="F30" i="418"/>
  <c r="G6" i="419"/>
  <c r="G10" i="419" s="1"/>
  <c r="D11" i="419"/>
  <c r="H12" i="423"/>
  <c r="G13" i="400"/>
  <c r="F7" i="400"/>
  <c r="F16" i="400" s="1"/>
  <c r="G10" i="400"/>
  <c r="G9" i="402"/>
  <c r="F20" i="402"/>
  <c r="G25" i="402"/>
  <c r="G6" i="404"/>
  <c r="G22" i="404"/>
  <c r="E13" i="405"/>
  <c r="G7" i="406"/>
  <c r="F18" i="406"/>
  <c r="F12" i="408"/>
  <c r="G17" i="408"/>
  <c r="F11" i="412"/>
  <c r="G16" i="412"/>
  <c r="F9" i="413"/>
  <c r="D14" i="413"/>
  <c r="G9" i="414"/>
  <c r="F20" i="414"/>
  <c r="E25" i="414"/>
  <c r="F11" i="416"/>
  <c r="G6" i="417"/>
  <c r="C17" i="417"/>
  <c r="F9" i="418"/>
  <c r="G14" i="418"/>
  <c r="F25" i="418"/>
  <c r="G30" i="418"/>
  <c r="C12" i="419"/>
  <c r="I12" i="423"/>
  <c r="F8" i="402"/>
  <c r="F24" i="402"/>
  <c r="F13" i="400"/>
  <c r="F12" i="406"/>
  <c r="G14" i="402"/>
  <c r="G7" i="400"/>
  <c r="G16" i="400" s="1"/>
  <c r="H16" i="400"/>
  <c r="F15" i="402"/>
  <c r="G20" i="402"/>
  <c r="F13" i="406"/>
  <c r="G18" i="406"/>
  <c r="F7" i="408"/>
  <c r="G12" i="408"/>
  <c r="F6" i="409"/>
  <c r="F11" i="411"/>
  <c r="F6" i="412"/>
  <c r="G11" i="412"/>
  <c r="G9" i="413"/>
  <c r="F15" i="414"/>
  <c r="G20" i="414"/>
  <c r="G11" i="416"/>
  <c r="F12" i="417"/>
  <c r="D17" i="417"/>
  <c r="G9" i="418"/>
  <c r="F20" i="418"/>
  <c r="G25" i="418"/>
  <c r="F7" i="419"/>
  <c r="D12" i="419"/>
  <c r="F8" i="421"/>
  <c r="F10" i="423"/>
  <c r="C14" i="423"/>
  <c r="E16" i="400"/>
  <c r="F14" i="402"/>
  <c r="G19" i="402"/>
  <c r="F9" i="402"/>
  <c r="F10" i="402"/>
  <c r="G12" i="404"/>
  <c r="G6" i="409"/>
  <c r="G10" i="409" s="1"/>
  <c r="F17" i="412"/>
  <c r="F7" i="417"/>
  <c r="F15" i="418"/>
  <c r="G8" i="421"/>
  <c r="G10" i="423"/>
  <c r="G28" i="404" l="1"/>
  <c r="G15" i="417"/>
  <c r="G21" i="406"/>
  <c r="F21" i="406"/>
  <c r="G11" i="410"/>
  <c r="G20" i="408"/>
  <c r="G13" i="405"/>
  <c r="F20" i="408"/>
  <c r="F32" i="418"/>
  <c r="F10" i="419"/>
  <c r="F10" i="409"/>
  <c r="F12" i="423"/>
  <c r="F21" i="412"/>
  <c r="G77" i="397" l="1"/>
  <c r="F77" i="397"/>
  <c r="E77" i="397"/>
  <c r="D77" i="397"/>
  <c r="C9" i="396"/>
  <c r="E19" i="395"/>
  <c r="F12" i="395"/>
  <c r="F9" i="395"/>
  <c r="F19" i="395" s="1"/>
  <c r="E17" i="394"/>
  <c r="D17" i="394"/>
  <c r="E12" i="394"/>
  <c r="D12" i="394"/>
  <c r="E5" i="394"/>
  <c r="E22" i="394" s="1"/>
  <c r="D5" i="394"/>
  <c r="D22" i="394" s="1"/>
  <c r="K30" i="393" l="1"/>
  <c r="C3" i="346"/>
  <c r="D8" i="363"/>
  <c r="D7" i="363"/>
  <c r="D6" i="363"/>
  <c r="D5" i="363"/>
  <c r="D4" i="363"/>
  <c r="D18" i="346"/>
  <c r="D17" i="346"/>
  <c r="D16" i="346"/>
  <c r="D15" i="346"/>
  <c r="D14" i="346"/>
  <c r="D13" i="346"/>
  <c r="D12" i="346"/>
  <c r="C11" i="346"/>
  <c r="I29" i="342" s="1"/>
  <c r="D10" i="346"/>
  <c r="D9" i="346"/>
  <c r="D8" i="346"/>
  <c r="D7" i="346"/>
  <c r="C6" i="346"/>
  <c r="E25" i="345"/>
  <c r="E24" i="345" s="1"/>
  <c r="D25" i="345"/>
  <c r="D24" i="345" s="1"/>
  <c r="C25" i="345"/>
  <c r="C24" i="345" s="1"/>
  <c r="F23" i="345"/>
  <c r="F22" i="345"/>
  <c r="F21" i="345"/>
  <c r="F20" i="345"/>
  <c r="F19" i="345"/>
  <c r="F18" i="345"/>
  <c r="F17" i="345"/>
  <c r="F16" i="345"/>
  <c r="F15" i="345"/>
  <c r="F14" i="345"/>
  <c r="F13" i="345"/>
  <c r="F12" i="345"/>
  <c r="F11" i="345"/>
  <c r="F10" i="345"/>
  <c r="F9" i="345"/>
  <c r="F8" i="345"/>
  <c r="F7" i="345"/>
  <c r="C4" i="345"/>
  <c r="F19" i="344"/>
  <c r="I18" i="344"/>
  <c r="F18" i="344"/>
  <c r="I17" i="344"/>
  <c r="F17" i="344"/>
  <c r="F16" i="344" s="1"/>
  <c r="I16" i="344"/>
  <c r="H16" i="344"/>
  <c r="G16" i="344"/>
  <c r="E16" i="344"/>
  <c r="D16" i="344"/>
  <c r="C16" i="344"/>
  <c r="C43" i="342" s="1"/>
  <c r="F15" i="344"/>
  <c r="I14" i="344"/>
  <c r="I13" i="344"/>
  <c r="F12" i="344"/>
  <c r="F11" i="344"/>
  <c r="F10" i="344"/>
  <c r="F9" i="344"/>
  <c r="F8" i="344"/>
  <c r="F7" i="344" s="1"/>
  <c r="H7" i="344"/>
  <c r="H20" i="344" s="1"/>
  <c r="C31" i="346" s="1"/>
  <c r="D31" i="346" s="1"/>
  <c r="G7" i="344"/>
  <c r="G20" i="344" s="1"/>
  <c r="E7" i="344"/>
  <c r="D7" i="344"/>
  <c r="C7" i="344"/>
  <c r="C4" i="344"/>
  <c r="H33" i="343"/>
  <c r="F17" i="343"/>
  <c r="H16" i="343"/>
  <c r="K15" i="343"/>
  <c r="H15" i="343"/>
  <c r="K14" i="343"/>
  <c r="H14" i="343"/>
  <c r="H13" i="343"/>
  <c r="H12" i="343" s="1"/>
  <c r="K12" i="343"/>
  <c r="J12" i="343"/>
  <c r="I12" i="343"/>
  <c r="G12" i="343"/>
  <c r="F12" i="343"/>
  <c r="E12" i="343"/>
  <c r="D12" i="343"/>
  <c r="C12" i="343"/>
  <c r="K11" i="343"/>
  <c r="H11" i="343"/>
  <c r="H10" i="343"/>
  <c r="K9" i="343"/>
  <c r="H9" i="343"/>
  <c r="H8" i="343"/>
  <c r="K7" i="343"/>
  <c r="K17" i="343" s="1"/>
  <c r="J7" i="343"/>
  <c r="J17" i="343" s="1"/>
  <c r="I7" i="343"/>
  <c r="I17" i="343" s="1"/>
  <c r="H7" i="343"/>
  <c r="H17" i="343" s="1"/>
  <c r="G7" i="343"/>
  <c r="F7" i="343"/>
  <c r="E7" i="343"/>
  <c r="D7" i="343"/>
  <c r="C7" i="343"/>
  <c r="C37" i="342"/>
  <c r="I18" i="342"/>
  <c r="C18" i="342"/>
  <c r="I13" i="342"/>
  <c r="H9" i="342" s="1"/>
  <c r="D27" i="320"/>
  <c r="J122" i="305"/>
  <c r="H6" i="272"/>
  <c r="G6" i="272"/>
  <c r="F6" i="272"/>
  <c r="C17" i="343" l="1"/>
  <c r="C13" i="342" s="1"/>
  <c r="B9" i="342" s="1"/>
  <c r="E17" i="343"/>
  <c r="G17" i="343"/>
  <c r="F18" i="343"/>
  <c r="D17" i="343"/>
  <c r="F20" i="344"/>
  <c r="C20" i="344"/>
  <c r="G21" i="344" s="1"/>
  <c r="E20" i="344"/>
  <c r="I7" i="344"/>
  <c r="I20" i="344" s="1"/>
  <c r="D20" i="344"/>
  <c r="D21" i="344" s="1"/>
  <c r="D11" i="346"/>
  <c r="D6" i="346"/>
  <c r="C19" i="346"/>
  <c r="I53" i="342"/>
  <c r="I21" i="344"/>
  <c r="C22" i="346"/>
  <c r="E21" i="344"/>
  <c r="K18" i="343"/>
  <c r="I18" i="343"/>
  <c r="G18" i="343"/>
  <c r="F24" i="345"/>
  <c r="F25" i="345" s="1"/>
  <c r="F26" i="345" s="1"/>
  <c r="J18" i="343"/>
  <c r="D18" i="343"/>
  <c r="E18" i="343"/>
  <c r="C28" i="346"/>
  <c r="D28" i="346" s="1"/>
  <c r="D26" i="345"/>
  <c r="E26" i="345"/>
  <c r="H21" i="344"/>
  <c r="C29" i="342"/>
  <c r="B24" i="342" s="1"/>
  <c r="C27" i="346"/>
  <c r="C30" i="346"/>
  <c r="I47" i="342"/>
  <c r="H18" i="343" l="1"/>
  <c r="C18" i="343" s="1"/>
  <c r="F21" i="344"/>
  <c r="C21" i="344" s="1"/>
  <c r="C26" i="345"/>
  <c r="D19" i="346"/>
  <c r="C26" i="346"/>
  <c r="D27" i="346"/>
  <c r="D26" i="346" s="1"/>
  <c r="D22" i="346"/>
  <c r="D21" i="346" s="1"/>
  <c r="D23" i="346" s="1"/>
  <c r="D24" i="346" s="1"/>
  <c r="C21" i="346"/>
  <c r="D30" i="346"/>
  <c r="C29" i="346"/>
  <c r="D29" i="346" s="1"/>
  <c r="C23" i="346" l="1"/>
  <c r="C24" i="346" s="1"/>
  <c r="I34" i="342"/>
  <c r="D32" i="346"/>
  <c r="D25" i="346"/>
  <c r="C32" i="346"/>
  <c r="C25" i="346"/>
  <c r="H24" i="342" l="1"/>
  <c r="I39" i="342"/>
  <c r="C33" i="346"/>
  <c r="I59" i="342" l="1"/>
  <c r="H44" i="342" s="1"/>
  <c r="D33" i="346"/>
</calcChain>
</file>

<file path=xl/sharedStrings.xml><?xml version="1.0" encoding="utf-8"?>
<sst xmlns="http://schemas.openxmlformats.org/spreadsheetml/2006/main" count="6136" uniqueCount="2580">
  <si>
    <t>Concepto</t>
  </si>
  <si>
    <t>Miles de millones de pesos</t>
  </si>
  <si>
    <t>Pago</t>
  </si>
  <si>
    <t xml:space="preserve"> </t>
  </si>
  <si>
    <t xml:space="preserve">Miles de millones de pesos </t>
  </si>
  <si>
    <t>Rezago</t>
  </si>
  <si>
    <t>Pago/Rezago</t>
  </si>
  <si>
    <t>Millones de pesos corrientes</t>
  </si>
  <si>
    <t xml:space="preserve">Cifras en millones de millones de pesos </t>
  </si>
  <si>
    <t>Billones de pesos</t>
  </si>
  <si>
    <t>Cuadro 5.2.1. Rentas de destinación específica</t>
  </si>
  <si>
    <t>Cuadro 5.2.2. Destinación específica – Impuesto de renta</t>
  </si>
  <si>
    <t>LISTADO DE CUADROS - CAPÍTULO 1</t>
  </si>
  <si>
    <t>LISTADO DE CUADROS - CAPÍTULO 2</t>
  </si>
  <si>
    <t>LISTADO DE CUADROS - CAPÍTULO 3</t>
  </si>
  <si>
    <t>LISTADO DE CUADROS - CAPÍTULO 4</t>
  </si>
  <si>
    <t>LISTADO DE CUADROS - CAPÍTULO 5</t>
  </si>
  <si>
    <t>Cuadro 5.1.7. Rentas exentas de las personas jurídicas contribuyentes del impuesto de renta. Año gravable 2022*</t>
  </si>
  <si>
    <t>Cuadro 5.1.8. Rentas exentas de las personas jurídicas - Grandes contribuyentes. Total contribuyentes. Año gravable 2022*</t>
  </si>
  <si>
    <t>Cuadro 5.1.9. Rentas exentas y deducciones imputables por tipo de cédula. Total declarantes. Año gravable 2022*</t>
  </si>
  <si>
    <t>Cuadro 5.1.10. Rentas exentas y deducciones imputables por la cédula general. Total declarantes. Año gravable 2022*</t>
  </si>
  <si>
    <t>Cuadro 5.1.12. Descuentos tributarios de las personas jurídicas. Total declarantes. Año gravable 2022*</t>
  </si>
  <si>
    <t>Porcentaje 
del PIB</t>
  </si>
  <si>
    <t>(1)</t>
  </si>
  <si>
    <t>(2)</t>
  </si>
  <si>
    <t>(3)=(1-2)</t>
  </si>
  <si>
    <t>(5)</t>
  </si>
  <si>
    <t xml:space="preserve">Ingresos Corrientes </t>
  </si>
  <si>
    <t>Recursos de Capital</t>
  </si>
  <si>
    <t>Fondos Especiales</t>
  </si>
  <si>
    <t>Contribuciones Parafiscales</t>
  </si>
  <si>
    <t>TOTAL INGRESOS DEL PGN</t>
  </si>
  <si>
    <t>Aforo</t>
  </si>
  <si>
    <t>Recaudo</t>
  </si>
  <si>
    <t>Porcentaje de 
ejecución</t>
  </si>
  <si>
    <t>Variación porcentual</t>
  </si>
  <si>
    <t>(3)</t>
  </si>
  <si>
    <t>(4)=(2/1)</t>
  </si>
  <si>
    <t>(6)</t>
  </si>
  <si>
    <t>(7)</t>
  </si>
  <si>
    <t>Variación 
porcentual</t>
  </si>
  <si>
    <t>I.- Ingresos Tributarios</t>
  </si>
  <si>
    <t>Impuestos Directos</t>
  </si>
  <si>
    <t>Impuestos Indirectos internos</t>
  </si>
  <si>
    <t>Gravamen a los Movimientos Financieros</t>
  </si>
  <si>
    <t>Impuesto Nacional al Carbono</t>
  </si>
  <si>
    <t>Resto</t>
  </si>
  <si>
    <t>Impuestos Indirectos externos</t>
  </si>
  <si>
    <t>II- Ingresos No Tributarios</t>
  </si>
  <si>
    <t>Otras Tasas, Multas y Otras Contribuciones</t>
  </si>
  <si>
    <t>III- TOTAL INGRESOS CORRIENTES DE LA NACIÓN (I +II)</t>
  </si>
  <si>
    <t xml:space="preserve">Aforo </t>
  </si>
  <si>
    <t xml:space="preserve">Recaudo </t>
  </si>
  <si>
    <t>Recursos de Crédito Interno</t>
  </si>
  <si>
    <t>Recursos de Crédito Externo</t>
  </si>
  <si>
    <t>TOTAL RECURSOS DE CAPITAL DE LA NACIÓN</t>
  </si>
  <si>
    <t>Entidad</t>
  </si>
  <si>
    <t>Porcentaje 
Ejecución</t>
  </si>
  <si>
    <t>Participación porcentual</t>
  </si>
  <si>
    <t>(3)=(2/1)</t>
  </si>
  <si>
    <t>(4)</t>
  </si>
  <si>
    <t>Ecopetrol</t>
  </si>
  <si>
    <t>Banco de la República</t>
  </si>
  <si>
    <t>Agencia Nacional de Hidrocarburos - ANH</t>
  </si>
  <si>
    <t>Fondo Único de Tecnologías de la Información y las Comunicaciones</t>
  </si>
  <si>
    <t>Fondo de recursos SOAT y FONSAT</t>
  </si>
  <si>
    <t>Fondo de Salud Policía Nacional</t>
  </si>
  <si>
    <t>Fondo de Salud Fuerzas Militares</t>
  </si>
  <si>
    <t>Fondo de Solidaridad Pensional</t>
  </si>
  <si>
    <t>Fondo Financiación Sector Justicia</t>
  </si>
  <si>
    <t>Fondo pensiones Telecom, Inravisión y Teleasociadas</t>
  </si>
  <si>
    <t>Fondo de Seguridad y Convivencia Ciudadana</t>
  </si>
  <si>
    <t>Fondos Internos Ministerio de Defensa</t>
  </si>
  <si>
    <t>Escuelas Industriales e Institutos Técnicos</t>
  </si>
  <si>
    <t>Fondos Internos Policía Nacional</t>
  </si>
  <si>
    <t>Resto de Fondos</t>
  </si>
  <si>
    <t>TOTAL FONDOS ESPECIALES DE LA NACIÓN</t>
  </si>
  <si>
    <t>TOTAL INGRESOS ESTABLECIMIENTOS PÚBLICOS</t>
  </si>
  <si>
    <t>Porcentaje de ejecución</t>
  </si>
  <si>
    <t>INSTITUTO COLOMBIANO DE BIENESTAR FAMILIAR (ICBF)</t>
  </si>
  <si>
    <t>FONDO ÚNICO DE TECNOLOGÍAS DE LA INFORMACIÓN Y LAS COMUNICACIONES</t>
  </si>
  <si>
    <t>SERVICIO NACIONAL DE APRENDIZAJE (SENA)</t>
  </si>
  <si>
    <t>INSTITUTO NACIONAL DE VÍAS</t>
  </si>
  <si>
    <t>SUPERINTENDENCIA DE NOTARIADO Y REGISTRO</t>
  </si>
  <si>
    <t>Nación</t>
  </si>
  <si>
    <t>Propios</t>
  </si>
  <si>
    <t>Total</t>
  </si>
  <si>
    <t>Participación Porcentual</t>
  </si>
  <si>
    <t>I.</t>
  </si>
  <si>
    <t>FUNCIONAMIENTO</t>
  </si>
  <si>
    <t>Gastos de Personal</t>
  </si>
  <si>
    <t>Adquisición de Bienes y Servicios</t>
  </si>
  <si>
    <t>Transferencias</t>
  </si>
  <si>
    <t>Gastos de Comercialización y Producción</t>
  </si>
  <si>
    <t>Adquisición de Activos Financieros</t>
  </si>
  <si>
    <t>Disminución de Pasivos</t>
  </si>
  <si>
    <t>Gastos por Tributos, Multas, Sanciones e Intereses de Mora</t>
  </si>
  <si>
    <t>II.</t>
  </si>
  <si>
    <t>SERVICIO DE LA DEUDA</t>
  </si>
  <si>
    <t>Deuda Pública Externa</t>
  </si>
  <si>
    <t>Deuda Pública Interna</t>
  </si>
  <si>
    <t>III.</t>
  </si>
  <si>
    <t>INVERSIÓN</t>
  </si>
  <si>
    <t>IV.</t>
  </si>
  <si>
    <t>TOTAL (I + II + III)</t>
  </si>
  <si>
    <t>V .</t>
  </si>
  <si>
    <t>TOTAL SIN DEUDA (I + III)</t>
  </si>
  <si>
    <t xml:space="preserve">Concepto </t>
  </si>
  <si>
    <t>Base Legal</t>
  </si>
  <si>
    <t>Fuente: Dirección General del Presupuesto Público Nacional. Subdirección de Análisis y Consolidación Presupuestal</t>
  </si>
  <si>
    <t xml:space="preserve">Fuente: Dirección General del Presupuesto Público Nacional. </t>
  </si>
  <si>
    <t>Gastos por Tributos, Multas, Sanciones 
e Intereses de Mora</t>
  </si>
  <si>
    <t>Servicio de la Deuda Pública Externa</t>
  </si>
  <si>
    <t>Servicio de la Deuda Pública Interna</t>
  </si>
  <si>
    <t>(9)=(7+8)</t>
  </si>
  <si>
    <t>V.</t>
  </si>
  <si>
    <t>Compromiso</t>
  </si>
  <si>
    <t>Obligación</t>
  </si>
  <si>
    <t>Vigente</t>
  </si>
  <si>
    <t>Comp./Apro.</t>
  </si>
  <si>
    <t>Oblig./Apro.</t>
  </si>
  <si>
    <t>Pago/Apro.</t>
  </si>
  <si>
    <t>Oblig./Comp.</t>
  </si>
  <si>
    <t>Pago/Oblig.</t>
  </si>
  <si>
    <t>(5)=(1-2)</t>
  </si>
  <si>
    <t>(6)=(2/1)</t>
  </si>
  <si>
    <t>(7)=(3/1)</t>
  </si>
  <si>
    <t>(8)=(4/1)</t>
  </si>
  <si>
    <t>(9)=(3/2)</t>
  </si>
  <si>
    <t>(10)=(4/3)</t>
  </si>
  <si>
    <t>Principal</t>
  </si>
  <si>
    <t>Intereses</t>
  </si>
  <si>
    <t>Comisiones y Otros Gastos</t>
  </si>
  <si>
    <t>Fondo de contingencias</t>
  </si>
  <si>
    <t>CSF</t>
  </si>
  <si>
    <t>SSF</t>
  </si>
  <si>
    <t>(5)=(3+4)</t>
  </si>
  <si>
    <t>AGRICULTURA Y DESARROLLO RURAL</t>
  </si>
  <si>
    <t>AMBIENTE Y DESARROLLO SOSTENIBLE</t>
  </si>
  <si>
    <t>CIENCIA, TECNOLOGÍA E INNOVACIÓN</t>
  </si>
  <si>
    <t>COMERCIO, INDUSTRIA Y TURISMO</t>
  </si>
  <si>
    <t>CONGRESO DE LA REPÚBLICA</t>
  </si>
  <si>
    <t>CULTURA</t>
  </si>
  <si>
    <t>DEFENSA Y POLICÍA</t>
  </si>
  <si>
    <t>DEPORTE Y RECREACIÓN</t>
  </si>
  <si>
    <t>EDUCACIÓN</t>
  </si>
  <si>
    <t>EMPLEO PÚBLICO</t>
  </si>
  <si>
    <t>FISCALÍA</t>
  </si>
  <si>
    <t>HACIENDA</t>
  </si>
  <si>
    <t>INCLUSIÓN SOCIAL Y RECONCILIACIÓN</t>
  </si>
  <si>
    <t>MINAS Y ENERGÍA</t>
  </si>
  <si>
    <t>PLANEACIÓN</t>
  </si>
  <si>
    <t>PRESIDENCIA DE LA REPÚBLICA</t>
  </si>
  <si>
    <t>REGISTRADURÍA</t>
  </si>
  <si>
    <t>SALUD Y PROTECCIÓN SOCIAL</t>
  </si>
  <si>
    <t>SISTEMA INTEGRAL DE VERDAD, JUSTICIA, REPARACIÓN Y NO REPETICIÓN</t>
  </si>
  <si>
    <t>TECNOLOGÍAS DE LA INFORMACIÓN Y LAS COMUNICACIONES</t>
  </si>
  <si>
    <t>TRABAJO</t>
  </si>
  <si>
    <t>TRANSPORTE</t>
  </si>
  <si>
    <t>VIVIENDA, CIUDAD Y TERRITORIO</t>
  </si>
  <si>
    <t>Gastos de personal</t>
  </si>
  <si>
    <t>Pensiones</t>
  </si>
  <si>
    <t>Aseguramiento en Salud</t>
  </si>
  <si>
    <t>Gastos por Tributos, Multas, Sanciones 
 e Intereses de Mora</t>
  </si>
  <si>
    <t>Fuente: Dirección General del Presupuesto Público Nacional- Subdirección de Análisis y Consolidación Presupuestal</t>
  </si>
  <si>
    <t>Apropiación 
Vigente</t>
  </si>
  <si>
    <t>Apropiación sin 
comprometer</t>
  </si>
  <si>
    <t>TOTAL</t>
  </si>
  <si>
    <t>Sector</t>
  </si>
  <si>
    <t>Apoyo a la niñez, adolescencia y la Familia</t>
  </si>
  <si>
    <t>Asistencia Primera Infancia</t>
  </si>
  <si>
    <t>Atención, asistencia  y reparación integral a las víctimas</t>
  </si>
  <si>
    <t>Familias y jóvenes en Accion</t>
  </si>
  <si>
    <t xml:space="preserve">Fortalecimiento de la gestión y dirección del Sector Inclusión Social y Reconciliación </t>
  </si>
  <si>
    <t>Infraestructura social y hábitat</t>
  </si>
  <si>
    <t>Programas dirigidos a poblacion pobre, vulnerable, desplazada, victima</t>
  </si>
  <si>
    <t>Subsidio para Adulto Mayor</t>
  </si>
  <si>
    <t>Aporte estatal concesión Ruta del Sol (I,II y III)</t>
  </si>
  <si>
    <t>Aporte estatal proyectos APP 4 Generación</t>
  </si>
  <si>
    <t>Apoyo a proyectos de inversion a nivel nacional</t>
  </si>
  <si>
    <t xml:space="preserve">Chatarrización </t>
  </si>
  <si>
    <t>Construcción, mejoramiento y mantenimiento de infraestructura aeronáutica y aeroportuaria</t>
  </si>
  <si>
    <t>Construcción, mejoramiento y mantenimiento fluvial, férreo y marítimo</t>
  </si>
  <si>
    <t>Construcción, Mejoramiento y mantenimiento red vial no concesionada</t>
  </si>
  <si>
    <t>Fortalecimiento de la gestión y dirección del sector transporte</t>
  </si>
  <si>
    <t>Seguridad aeronaútica y aeroportuaria</t>
  </si>
  <si>
    <t>Seguridad y señalización vial</t>
  </si>
  <si>
    <t>Vías terciarias</t>
  </si>
  <si>
    <t>Cierre de Brechas Población en Condición de Discapacidad</t>
  </si>
  <si>
    <t>Financiamiento Universidades Públicas</t>
  </si>
  <si>
    <t>Fomento y Calidad Educacion Superior</t>
  </si>
  <si>
    <t>Fortalecimiento de la Gestión y Dirección del Sector Educación</t>
  </si>
  <si>
    <t>Fortalecimiento y Calidad Educacion Preescolar, Basica y Media</t>
  </si>
  <si>
    <t>ICETEX</t>
  </si>
  <si>
    <t>Infraestructura Educativa</t>
  </si>
  <si>
    <t>Programa de Alimentacion Escolar -PAE</t>
  </si>
  <si>
    <t>Ampliación del conocimiento geológico y competitividad minera</t>
  </si>
  <si>
    <t>Asistencia Técnica, Asesoria y Subsidios para el Acceso al Servicio Público de Gas</t>
  </si>
  <si>
    <t>Consolidación productiva del sector hidrocarburos</t>
  </si>
  <si>
    <t>FAER, FAZNI, FENOGE, FOES, PRONE</t>
  </si>
  <si>
    <t xml:space="preserve">Fortalecimiento de la gestión y dirección del Sector Minas y Energía </t>
  </si>
  <si>
    <t>Programas, Proyectos y Subsidios dirigidos a Soluciones energéticas alternativas y ZNI</t>
  </si>
  <si>
    <t>Apoyo al emprendimiento laboral</t>
  </si>
  <si>
    <t>Fomento y fortalecimiento del empleo</t>
  </si>
  <si>
    <t>Formación para el trabajo</t>
  </si>
  <si>
    <t>Fortalecimiento de la gestión y dirección del Sector Trabajo</t>
  </si>
  <si>
    <t>Promoción y fortalecimiento del sistema solidario y las politicas laborales</t>
  </si>
  <si>
    <t>Protección Social</t>
  </si>
  <si>
    <t>Agua potable y saneamiento básico</t>
  </si>
  <si>
    <t>Fortalecimiento de la gestión y dirección del Sector Vivienda, Ciudad y Territorio</t>
  </si>
  <si>
    <t>FRECH</t>
  </si>
  <si>
    <t>Ordenamiento territorial, desarrollo y vivienda urbana</t>
  </si>
  <si>
    <t>Protección del Medio Ambiente</t>
  </si>
  <si>
    <t>Subsidio Familiar de Vivienda</t>
  </si>
  <si>
    <t>Cobertura Tasa de Interés Vivienda</t>
  </si>
  <si>
    <t>Construccion y Reconstruccion de Las Zonas Afectadas Por La Ola Invernal</t>
  </si>
  <si>
    <t>Desarrollo y gestión economico-fiscal</t>
  </si>
  <si>
    <t>Fortalecimiento de la gestión y dirección del Sector Hacienda</t>
  </si>
  <si>
    <t>Fortalecimiento del recaudo y tributación</t>
  </si>
  <si>
    <t>Inspección, control y vigilancia financiera, solidaria y de recursos públicos</t>
  </si>
  <si>
    <t>Sistemas de Transporte Masivo</t>
  </si>
  <si>
    <t>Capacidades de la Policía Nacional en seguridad pública, prevención, convivencia y seguridad ciudadana</t>
  </si>
  <si>
    <t>Capacidades de las Fuerzas Militares en seguridad pública y defensa en el territorio nacional</t>
  </si>
  <si>
    <t>Desarrollo marítimo, fluvial y costero desde el sector defensa</t>
  </si>
  <si>
    <t xml:space="preserve">Fortalecimiento de la gestión y dirección del Sector Defensa y Seguridad </t>
  </si>
  <si>
    <t>Generación de bienestar para la Fuerza Pública y sus familias</t>
  </si>
  <si>
    <t>Gestión del riesgo de desastres desde el sector defensa y seguridad</t>
  </si>
  <si>
    <t>Grupo Social y Empresarial de la Defensa (GSED) Competitivo</t>
  </si>
  <si>
    <t>Ciencia, tecnología e innovación agropecuaria</t>
  </si>
  <si>
    <t>Control y prevención agropecuaria e inocuidad agroalimentaria</t>
  </si>
  <si>
    <t>Fortalecimiento de la gestión y dirección del Sector Agropecuario</t>
  </si>
  <si>
    <t>Inclusión productiva a productores rurales</t>
  </si>
  <si>
    <t>Infraestructura productiva y comercialización</t>
  </si>
  <si>
    <t>Ordenamiento social y uso productivo del territorio rural</t>
  </si>
  <si>
    <t>Renovación territorial para el desarrollo integral de las zonas rurales afectadas por el conflicto armado</t>
  </si>
  <si>
    <t>Servicios financieros y gestión del riesgo para las actividades agropecuarias y rurales</t>
  </si>
  <si>
    <t>Subsidio de Vivienda Rural</t>
  </si>
  <si>
    <t>Desarrollo y fortalecimiento de Contenidos y TV pública</t>
  </si>
  <si>
    <t>Facilitar el acceso y uso de las TIC´s en el territorio nacional</t>
  </si>
  <si>
    <t>Fomento y apoyo al desarrollo de las TIC's</t>
  </si>
  <si>
    <t>Fortalecimiento de la gestión y dirección del Sector Comunicaciones</t>
  </si>
  <si>
    <t>Mejoramiento y Modernizacion de La Educacion</t>
  </si>
  <si>
    <t>Desarrollo y formulación de proyectos de renovación y desarrollo urbano</t>
  </si>
  <si>
    <t>Fortalecimiento de la gestión y dirección del Sector Presidencia</t>
  </si>
  <si>
    <t>Implementación de estrategias en DDHH, Paz e Infancia</t>
  </si>
  <si>
    <t>Prevención y mitigación del riesgo de desastres desde el sector Presidencia</t>
  </si>
  <si>
    <t>Recursos de Cooperacion Internacional</t>
  </si>
  <si>
    <t>Apoyo al desarrollo a través de Pactos Territoriales</t>
  </si>
  <si>
    <t>Fortalecimiento de la gestión y dirección del sector Planeación</t>
  </si>
  <si>
    <t>Fortalecimiento del Sistema de Compra Pública</t>
  </si>
  <si>
    <t>Mejoramiento de la planeación territorial, sectorial y de inversión pública</t>
  </si>
  <si>
    <t>Promoción de la prestación eficiente de los Servicios Públicos Domiciliarios</t>
  </si>
  <si>
    <t>-</t>
  </si>
  <si>
    <t>Resolución/ Acuerdo</t>
  </si>
  <si>
    <t>No.</t>
  </si>
  <si>
    <t>Fecha</t>
  </si>
  <si>
    <t>Convenio con</t>
  </si>
  <si>
    <t>Objeto del convenio</t>
  </si>
  <si>
    <t>Valor</t>
  </si>
  <si>
    <t>TOTAL CONVENIOS INTERADMINISTRATIVOS</t>
  </si>
  <si>
    <t>Acuerdo</t>
  </si>
  <si>
    <t>002</t>
  </si>
  <si>
    <t>Agencia Logística de las Fuerzas Militares</t>
  </si>
  <si>
    <t>Fondo Rotatorio del Ministerio de Relaciones Exteriores</t>
  </si>
  <si>
    <t>Ministerio de Hacienda y Crédito Público</t>
  </si>
  <si>
    <t>003</t>
  </si>
  <si>
    <t>Brindar protección a los funcionarios del Estado, que en virtud de su cargo poseen un riesgo extremo o extraordinario y que hacen parte de los convenios suscritos.</t>
  </si>
  <si>
    <t>005</t>
  </si>
  <si>
    <t>Policía Nacional</t>
  </si>
  <si>
    <t>Ministerio de Defensa Nacional</t>
  </si>
  <si>
    <t>007</t>
  </si>
  <si>
    <t>IVA</t>
  </si>
  <si>
    <t>Impuesto al Carbono</t>
  </si>
  <si>
    <t>TOTAL SIN DEUDA(I +  III)</t>
  </si>
  <si>
    <t xml:space="preserve">Salud pública y prestación de servicios  </t>
  </si>
  <si>
    <t>Fortalecimiento de la gestión y dirección del Sector Salud y Protección Social</t>
  </si>
  <si>
    <t>Inspección, vigilancia y control</t>
  </si>
  <si>
    <t>Investigacion basica, aplicada y estudios</t>
  </si>
  <si>
    <t>Aseguramiento y administración del Sistema General de la Seguridad Social en Salud - SGSSS</t>
  </si>
  <si>
    <t>0001</t>
  </si>
  <si>
    <t>Fondo Pasivo Social de Ferrocarriles Nacionales de Colombia</t>
  </si>
  <si>
    <t>Ministerio de Hacienda y Cédito Público</t>
  </si>
  <si>
    <t>Administración y pago por parte del FONDO y bajo su responsabilidad, de los recursos que constituyen el monto de las obligaciones a cargo de la Nación, respecto del pasivo pensional causado a 31 de diciembre de 1993 que aún se adeuda del Hospital San Juan de Dios e Instituto Materno Infantil de la extinta Fundación San Juan de Dios</t>
  </si>
  <si>
    <t>Ministerio de Defensa Nacional - Ejército</t>
  </si>
  <si>
    <t>Abastecimiento de estancias de alimentación con destino al personal de soldados y alumnos de las Unidades Militares del Ejército Nacional</t>
  </si>
  <si>
    <t>$MM</t>
  </si>
  <si>
    <t>% PIB</t>
  </si>
  <si>
    <t>2023*</t>
  </si>
  <si>
    <t>Tributarios</t>
  </si>
  <si>
    <t>DIAN</t>
  </si>
  <si>
    <t>No Tributarios</t>
  </si>
  <si>
    <t>Rendimientos Financieros</t>
  </si>
  <si>
    <t>Excedentes Financieros</t>
  </si>
  <si>
    <t>Reintegros y otros recursos</t>
  </si>
  <si>
    <t>Balance Primario</t>
  </si>
  <si>
    <t>Balance Total</t>
  </si>
  <si>
    <t>Balance Total Permitido por la RF</t>
  </si>
  <si>
    <t>Excedente (+) / Ajuste (-)</t>
  </si>
  <si>
    <t>Sectores</t>
  </si>
  <si>
    <t>$ MM</t>
  </si>
  <si>
    <t>2022*</t>
  </si>
  <si>
    <t>A. Gobierno Central</t>
  </si>
  <si>
    <t xml:space="preserve">Gobierno Nacional Central </t>
  </si>
  <si>
    <t>Resto del Nivel Central</t>
  </si>
  <si>
    <t>B. Regionales y Locales</t>
  </si>
  <si>
    <t xml:space="preserve">Administraciones Centrales </t>
  </si>
  <si>
    <t>Resto del Nivel Regional y Local</t>
  </si>
  <si>
    <t xml:space="preserve">C. Seguridad Social </t>
  </si>
  <si>
    <t xml:space="preserve">Salud </t>
  </si>
  <si>
    <t>D. Balance Total GG  ( A + B + C)</t>
  </si>
  <si>
    <t xml:space="preserve">Balance primario GG </t>
  </si>
  <si>
    <t xml:space="preserve">E. Empresas Públicas </t>
  </si>
  <si>
    <t>Nivel Nacional</t>
  </si>
  <si>
    <t>Nivel Local</t>
  </si>
  <si>
    <t>F. SPNM</t>
  </si>
  <si>
    <t xml:space="preserve">G. Balance Total SPNF (D + E + F) </t>
  </si>
  <si>
    <t>Balance primario SPNF**</t>
  </si>
  <si>
    <t>Dif (pp)</t>
  </si>
  <si>
    <t>2024*</t>
  </si>
  <si>
    <t>SECTORES</t>
  </si>
  <si>
    <t xml:space="preserve">% del PIB </t>
  </si>
  <si>
    <t>Diferencia
pp</t>
  </si>
  <si>
    <t>2025*</t>
  </si>
  <si>
    <t>2026*</t>
  </si>
  <si>
    <t>2027*</t>
  </si>
  <si>
    <t>2028*</t>
  </si>
  <si>
    <t>2029*</t>
  </si>
  <si>
    <t>2030*</t>
  </si>
  <si>
    <t>2031*</t>
  </si>
  <si>
    <t>2032*</t>
  </si>
  <si>
    <t>2033*</t>
  </si>
  <si>
    <t>2034*</t>
  </si>
  <si>
    <t>Miles de millones de pesos y porcentaje del PIB</t>
  </si>
  <si>
    <t>Porcentaje del PIB</t>
  </si>
  <si>
    <t>Cuadro 5.1.6. Rentas exentas de las personas jurídicas por tipo de declarante . Total declarantes. Año gravable 2022*</t>
  </si>
  <si>
    <t>Educación</t>
  </si>
  <si>
    <t>Participación</t>
  </si>
  <si>
    <t>Cuadro 5.1.11. Rentas exentas y deducciones imputables* de las personas naturales. Total declarantes. Año gravable 2022**</t>
  </si>
  <si>
    <t>Cuadro 5.1.13. Costo fiscal en el impuesto de renta de personas jurídicas por las tarifas reducidas*. Años gravables 2021 - 2022**</t>
  </si>
  <si>
    <t>Cuadro 5.1.14. Contratos de estabilidad jurídica: costo fiscal en el impuesto sobre la renta años gravables 2021-2022*</t>
  </si>
  <si>
    <t>Cuadro 5.1.15. Costo fiscal por tarifa reducida en el impuesto de renta años gravables 2021– 2022* de las Zonas Francas y Usuarios de Zonas Francas</t>
  </si>
  <si>
    <t>Cuadro 5.1.16. Resumen del costo fiscal del gasto tributario en el IVA - años gravables 2021 y 2022</t>
  </si>
  <si>
    <t>Cuadro 5.1.17. Desagregación del costo fiscal de los gastos tributarios en el IVA para los años gravables 2021 y 2022</t>
  </si>
  <si>
    <t>Descripción</t>
  </si>
  <si>
    <t>Cuadro 5.1.18. Costo fiscal por no gravar los bienes y servicios excluidos a la tarifa general de 19% para los años gravables 2021 y 2022</t>
  </si>
  <si>
    <t>Cuadro 5.1.19. Costo fiscal de no gravar los bienes y servicios exentos a la tarifa general de 19% para los años gravables 2021 y 2022</t>
  </si>
  <si>
    <t>Cuadro 5.1.20. Costo fiscal de no gravar a la tarifa general de 19% los bienes y servicios que actualmente tienen tarifa de 5%, para los años gravables 2021 y 2022</t>
  </si>
  <si>
    <t>Cuadro 5.1.21. Costo fiscal por la no recuperación del IVA pagado en la FBKF para los años gravables 2021 y 2022</t>
  </si>
  <si>
    <t>Cuadro 5.1.22. Correspondencia entre sector económico y subsector económico para los años gravables 2021 y 2022*</t>
  </si>
  <si>
    <t>Proyecto</t>
  </si>
  <si>
    <t>24/23</t>
  </si>
  <si>
    <t>Salud</t>
  </si>
  <si>
    <t>TOTAL SIN DEUDA</t>
  </si>
  <si>
    <t>Salud y Protección Social</t>
  </si>
  <si>
    <t>Hacienda</t>
  </si>
  <si>
    <t>Trabajo</t>
  </si>
  <si>
    <t>Inclusión Social y Reconciliación</t>
  </si>
  <si>
    <t>Minas y Energía</t>
  </si>
  <si>
    <t>Igualdad y Equidad</t>
  </si>
  <si>
    <t>Rama Judicial</t>
  </si>
  <si>
    <t>Vivienda, Ciudad y Territorio</t>
  </si>
  <si>
    <t>Fiscalía</t>
  </si>
  <si>
    <t>Agricultura y Desarrollo Rural</t>
  </si>
  <si>
    <t>Justicia y del Derecho</t>
  </si>
  <si>
    <t>Interior</t>
  </si>
  <si>
    <t>Tecnologías de la información y las comunicaciones</t>
  </si>
  <si>
    <t>Planeación</t>
  </si>
  <si>
    <t>Vivienda</t>
  </si>
  <si>
    <t>Caja de Retiro de las Fuerzas Militares</t>
  </si>
  <si>
    <t>Caja de Sueldos de Retiro de la Policía Nacional</t>
  </si>
  <si>
    <t>Ministerio de Minas y Energía</t>
  </si>
  <si>
    <t>Unidad de Atención y Reparación Integral a las Víctimas</t>
  </si>
  <si>
    <t>Ministerio de Salud y Protección Social</t>
  </si>
  <si>
    <t>Agencia Nacional de Tierras</t>
  </si>
  <si>
    <t>Ministerio del Interior</t>
  </si>
  <si>
    <t>Unidad Administrativa Especial de Alimentación Escolar</t>
  </si>
  <si>
    <t>Escuela Tecnológica Instituto Técnico Central</t>
  </si>
  <si>
    <t>Hospital Militar</t>
  </si>
  <si>
    <t>Unidad de Servicios Penitenciarios y Carcelarios - USPEC</t>
  </si>
  <si>
    <t>Superintendencia Nacional de Salud</t>
  </si>
  <si>
    <t>Defensa Civil Colombiana, Guillermo León Valencia</t>
  </si>
  <si>
    <t>Fiscalía General de la Nación</t>
  </si>
  <si>
    <t>Defensoría del Pueblo</t>
  </si>
  <si>
    <t>Jurisdicción Especial para la Paz</t>
  </si>
  <si>
    <t>Agencia para la Reincorporación y la Normalización - ARN</t>
  </si>
  <si>
    <t>Contraloria General de la República</t>
  </si>
  <si>
    <t>Presidencia de la República</t>
  </si>
  <si>
    <t>Congreso de la República</t>
  </si>
  <si>
    <t>Superintendencia de Notariado y Registro</t>
  </si>
  <si>
    <t>Fondo Rotatorio de la Registraduría</t>
  </si>
  <si>
    <t>Superintendencia de Servicios Públicos Domiciliarios</t>
  </si>
  <si>
    <t>Agencia Nacional Inmobiliaria Virgilio Barco Vargas</t>
  </si>
  <si>
    <t>Instituto Casas Fiscales del Ejército</t>
  </si>
  <si>
    <t>Agencia Nacional de Infraestructura</t>
  </si>
  <si>
    <t>Instituto Nacional de Vías</t>
  </si>
  <si>
    <t>Unidad Administrativa Especial de la Aeronáutica Civil</t>
  </si>
  <si>
    <t>Superintendencia Financiera de Colombia</t>
  </si>
  <si>
    <t>Superintendencia de Industria y Comercio</t>
  </si>
  <si>
    <t>Superintendencia de Sociedades</t>
  </si>
  <si>
    <t>Servicio Geológico Colombiano</t>
  </si>
  <si>
    <t>Club Militar de Oficiales</t>
  </si>
  <si>
    <t>Centro de Memoria Histórica</t>
  </si>
  <si>
    <t>Instituto Colombiano de Antropología e Historia</t>
  </si>
  <si>
    <t>TOTAL SGP</t>
  </si>
  <si>
    <t>Fuente: Dirección General del Presupuesto Público Nacional</t>
  </si>
  <si>
    <t>Variación absoluta</t>
  </si>
  <si>
    <t>(3)=(2-1)</t>
  </si>
  <si>
    <t>1 / 12 de la vigencia anterior</t>
  </si>
  <si>
    <t>N.C</t>
  </si>
  <si>
    <t>Ajuste promedio 4 años ICN por recaudo efectivo 2022</t>
  </si>
  <si>
    <t>* Excepto para educación que incluye 12/12.</t>
  </si>
  <si>
    <t>Igualmente, en cada año Educación y Salud devuelven $254 mm al Fonpet de los préstamos de vigencias anteriores, de conformidad con el artículo 112 de la Ley 2159 de 2021.</t>
  </si>
  <si>
    <t>Número de
 Cargos</t>
  </si>
  <si>
    <t>Costos</t>
  </si>
  <si>
    <t xml:space="preserve">Sector </t>
  </si>
  <si>
    <t xml:space="preserve">Nación </t>
  </si>
  <si>
    <t>Cargos</t>
  </si>
  <si>
    <t>(4)=(2+3)</t>
  </si>
  <si>
    <t>1. RAMA EJECUTIVA</t>
  </si>
  <si>
    <t>Ambiente y Desarrollo Sostenible</t>
  </si>
  <si>
    <t>Ciencia, Tecnología e Innovación</t>
  </si>
  <si>
    <t>Comercio, Industria y Turismo</t>
  </si>
  <si>
    <t>Cultura</t>
  </si>
  <si>
    <t>Deporte y Recreación</t>
  </si>
  <si>
    <t>Empleo Público</t>
  </si>
  <si>
    <t>Información Estadística</t>
  </si>
  <si>
    <t>Inteligencia</t>
  </si>
  <si>
    <t>Relaciones Exteriores</t>
  </si>
  <si>
    <t>Tecnologías de la Información y las Comunicaciones</t>
  </si>
  <si>
    <t>Transporte</t>
  </si>
  <si>
    <t>Fuerzas Militares</t>
  </si>
  <si>
    <t>Policias</t>
  </si>
  <si>
    <t>Soldados y Alumnos Defensa</t>
  </si>
  <si>
    <t>Auxiliares y Alumnos Policía</t>
  </si>
  <si>
    <t>Ministerio de Defensa (Civiles)</t>
  </si>
  <si>
    <t>Policía Nacional (Civiles)</t>
  </si>
  <si>
    <t>Organismos de Control</t>
  </si>
  <si>
    <t>Registraduría</t>
  </si>
  <si>
    <t>Sistema Integral de Verdad, Justicia, Reparación y No Repetición</t>
  </si>
  <si>
    <t>4. TOTAL SIN DEFENSA Y POLICIA (1+3)</t>
  </si>
  <si>
    <t>5. TOTAL PGN (1+2+3)</t>
  </si>
  <si>
    <t>6. TRANSFERENCIAS</t>
  </si>
  <si>
    <t>SGP Educación</t>
  </si>
  <si>
    <t>SGP Salud</t>
  </si>
  <si>
    <t>Docentes y administrativos Universidades</t>
  </si>
  <si>
    <t>7. GRAN TOTAL (5+6)</t>
  </si>
  <si>
    <t>Gasto Primario</t>
  </si>
  <si>
    <t>Funcionamiento</t>
  </si>
  <si>
    <t>Inversión</t>
  </si>
  <si>
    <t>Rendimientos financieros</t>
  </si>
  <si>
    <t>Fuente: Cálculos DGPM-MHCP.</t>
  </si>
  <si>
    <t>Nota: *Cifras proyectadas.</t>
  </si>
  <si>
    <t>Recursos del Balance</t>
  </si>
  <si>
    <t>Fuente: Dirección General del Presupuesto Público Nacional.</t>
  </si>
  <si>
    <t>*: Aforo a 30 de junio más Ley 2299 de 2023.</t>
  </si>
  <si>
    <t>Diferencia absoluta</t>
  </si>
  <si>
    <t>(4)=(2-1)</t>
  </si>
  <si>
    <t>TOTAL INGRESOS NACIÓN</t>
  </si>
  <si>
    <t>Impuesto Simple</t>
  </si>
  <si>
    <t>Fondo de Recursos Soat y Fonsat (Antes Fosyga)</t>
  </si>
  <si>
    <t>Fondo de Salud de las Fuerzas Militares</t>
  </si>
  <si>
    <t xml:space="preserve">Fondo de Salud de la Policía </t>
  </si>
  <si>
    <t>Fondo Financiación del Sector Justicia</t>
  </si>
  <si>
    <t>Fondo Contraloría General de la República</t>
  </si>
  <si>
    <t>Fondo Pensiones Telecom y Teleasociadas</t>
  </si>
  <si>
    <t>Fondo de Convivencia Ciudadana</t>
  </si>
  <si>
    <t>Fondos Internos del Ministerio de Defensa</t>
  </si>
  <si>
    <t>Fondo Sobretasa al ACPM</t>
  </si>
  <si>
    <t>N.C.</t>
  </si>
  <si>
    <t>Fondos Internos de la Policía</t>
  </si>
  <si>
    <t>ESCUELA SUPERIOR DE ADMINISTRACIÓN PÚBLICA (ESAP)</t>
  </si>
  <si>
    <t>FONDO ROTATORIO DEL MINISTERIO DE RELACIONES EXTERIORES</t>
  </si>
  <si>
    <t>SUPERINTENDENCIA DE INDUSTRIA Y COMERCIO</t>
  </si>
  <si>
    <t>INGRESOS DE LOS ESTABLECIMIENTOS PÚBLICOS</t>
  </si>
  <si>
    <t>CLASIFICACIÓN</t>
  </si>
  <si>
    <t xml:space="preserve">CAMBIOS </t>
  </si>
  <si>
    <t>PRESUPUESTAL</t>
  </si>
  <si>
    <t>FUNDAMENTALES</t>
  </si>
  <si>
    <t>ECONÓMICA</t>
  </si>
  <si>
    <t>INGRESOS</t>
  </si>
  <si>
    <t>I. INGRESOS</t>
  </si>
  <si>
    <t>1. Rentas</t>
  </si>
  <si>
    <t>Ingresos Corrientes</t>
  </si>
  <si>
    <t>Impuestos y Contribuciones</t>
  </si>
  <si>
    <t>Transferencias Corrientes</t>
  </si>
  <si>
    <t>2. Recursos de Capital</t>
  </si>
  <si>
    <t>Rentas de la Propiedad:</t>
  </si>
  <si>
    <t>Donaciones y otros</t>
  </si>
  <si>
    <t>Recursos del Crédito</t>
  </si>
  <si>
    <t>GASTOS</t>
  </si>
  <si>
    <t>II. GASTOS + ADQUISICIÓN DE ACTIVOS NO FINANCIEROS</t>
  </si>
  <si>
    <t>Transferencias Corrientes y de Capital</t>
  </si>
  <si>
    <t>3. Gastos de Funcionamiento</t>
  </si>
  <si>
    <t>Gastos</t>
  </si>
  <si>
    <t>Gastos por Multas, Sanciones e Intereses de Mora</t>
  </si>
  <si>
    <t>Activos no financieros</t>
  </si>
  <si>
    <t>Adquisición de Activos</t>
  </si>
  <si>
    <t>4. Gastos de Inversión</t>
  </si>
  <si>
    <t>Gastos Operativos</t>
  </si>
  <si>
    <t>RESULTADO 
PRESUPUESTAL</t>
  </si>
  <si>
    <t>(I-II)</t>
  </si>
  <si>
    <t>Créditos y Préstamos</t>
  </si>
  <si>
    <t>5. Servicio de la Deuda</t>
  </si>
  <si>
    <t>Intereses y Comisiones</t>
  </si>
  <si>
    <t>III. FINANCIAMIENTO</t>
  </si>
  <si>
    <t>Amortizaciones</t>
  </si>
  <si>
    <t>Fuentes de Financiamiento:</t>
  </si>
  <si>
    <t>Recursos del crédito</t>
  </si>
  <si>
    <t>Disposición de activos</t>
  </si>
  <si>
    <t>Otros</t>
  </si>
  <si>
    <t>Aplicaciones de Financiamiento:</t>
  </si>
  <si>
    <t>Amortizaciones de Deuda</t>
  </si>
  <si>
    <t>Concesión de Préstamos</t>
  </si>
  <si>
    <t>Clasificación Presupuestal</t>
  </si>
  <si>
    <t>Clasificación Económica</t>
  </si>
  <si>
    <t>Ingresos</t>
  </si>
  <si>
    <t>Fuentes de Financiamiento</t>
  </si>
  <si>
    <t>Impuestos</t>
  </si>
  <si>
    <t>Contribuciones sociales</t>
  </si>
  <si>
    <t>Donaciones</t>
  </si>
  <si>
    <t>Otros Ingresos</t>
  </si>
  <si>
    <t>Total 
Ingresos</t>
  </si>
  <si>
    <t>Activos Financieros</t>
  </si>
  <si>
    <t>Pasivos</t>
  </si>
  <si>
    <t>Total Financiamiento</t>
  </si>
  <si>
    <t>(6)=(2+3+4+5)</t>
  </si>
  <si>
    <t>(8)</t>
  </si>
  <si>
    <t>1. Ingresos Nación</t>
  </si>
  <si>
    <t>Ingresos Corrientes de la Nación</t>
  </si>
  <si>
    <t>Recursos de Capital de la Nación</t>
  </si>
  <si>
    <t>Fondos Especiales de la Nación</t>
  </si>
  <si>
    <t>2. Establecimientos Públicos</t>
  </si>
  <si>
    <t>Fondos especiales</t>
  </si>
  <si>
    <t>Clasificador Presupuestal</t>
  </si>
  <si>
    <t>Gastos y Activos No Financieros</t>
  </si>
  <si>
    <t>Aplicaciones del Financiamiento</t>
  </si>
  <si>
    <t>Adquisición de Activos No Financieros</t>
  </si>
  <si>
    <t>Total Gastos y Activos No Financieros</t>
  </si>
  <si>
    <t>(7)=(5+6)</t>
  </si>
  <si>
    <t>Presupuesto de Funcionamiento</t>
  </si>
  <si>
    <t>Transferencias de Capital</t>
  </si>
  <si>
    <t>Presupuesto de Servicio de la Deuda Pública</t>
  </si>
  <si>
    <t>Presupuesto de Inversión</t>
  </si>
  <si>
    <t>Total Gastos</t>
  </si>
  <si>
    <t>Clasificador Económico</t>
  </si>
  <si>
    <t>Adquisición de activos no financieros</t>
  </si>
  <si>
    <t xml:space="preserve">Total </t>
  </si>
  <si>
    <t>Infraestructura red vial primaria</t>
  </si>
  <si>
    <t>Inclusión social y productiva para la población en situación de vulnerabilidad</t>
  </si>
  <si>
    <t>Consolidación productiva del sector de energía eléctrica</t>
  </si>
  <si>
    <t>Calidad y fomento de la educación superior</t>
  </si>
  <si>
    <t>Acceso a soluciones de vivienda</t>
  </si>
  <si>
    <t>Infraestructura y servicios de transporte aéreo</t>
  </si>
  <si>
    <t>Resto inversión</t>
  </si>
  <si>
    <t>Total Gastos de Inversión</t>
  </si>
  <si>
    <t>Concepto Clasificador Económico</t>
  </si>
  <si>
    <t>1. Ingresos</t>
  </si>
  <si>
    <t>Contribuciones Sociales</t>
  </si>
  <si>
    <t>Otros ingresos</t>
  </si>
  <si>
    <t>2. Gastos</t>
  </si>
  <si>
    <t>Remuneración a los empleados</t>
  </si>
  <si>
    <t>Compra de bienes y servicios</t>
  </si>
  <si>
    <t>Subsidios</t>
  </si>
  <si>
    <t>Prestaciones Sociales</t>
  </si>
  <si>
    <t>Otros gastos</t>
  </si>
  <si>
    <t>3. Resultado por actividades operativas ( 1 - 2)</t>
  </si>
  <si>
    <t>3.1. Adquisición de activos no financieros</t>
  </si>
  <si>
    <t>(A) Total erogaciones (2+3.1)</t>
  </si>
  <si>
    <t>(+)Superávit de efectivo ó (-) Déficit de efectivo (1-A)</t>
  </si>
  <si>
    <t>Flujos transacciones activos financieros y pasivos (3.2.+3.3.)</t>
  </si>
  <si>
    <t>3.2. Adquisición neta de activos financieros distintos al efectivo</t>
  </si>
  <si>
    <t xml:space="preserve"> + Fuentes          (Adquisiciones)</t>
  </si>
  <si>
    <t xml:space="preserve"> - Aplicaciones     (Cancelación)</t>
  </si>
  <si>
    <t>3.3.Incurrimiento neto de pasivos</t>
  </si>
  <si>
    <t xml:space="preserve"> + Fuentes          (Recursos del crédito)</t>
  </si>
  <si>
    <t xml:space="preserve"> - Aplicaciones  (Amortización de la deuda)</t>
  </si>
  <si>
    <t>(B) Entrada neta de efectivo por actividades de financiamiento (3.3. + 3.2.)</t>
  </si>
  <si>
    <t>Variación neta en las tenencias del efectivo (Déficit de efectivo+B)</t>
  </si>
  <si>
    <t>Renta y destino</t>
  </si>
  <si>
    <t xml:space="preserve">Impuesto de Timbre para Fonpet </t>
  </si>
  <si>
    <t>Ley 549 de 1999, Artículo 2°</t>
  </si>
  <si>
    <t>Destina el 70% del aforo presupuestal del Impuesto de Timbre para el Fondo Nacional de Pensiones de las Entidades Territoriales</t>
  </si>
  <si>
    <t>Cesión IVA antiguas Intendencias y Comisarias</t>
  </si>
  <si>
    <t>Ley 12 de 1986, Artículos 2° y 3°</t>
  </si>
  <si>
    <t>Destina el 0,5% del producto anual del Impuesto a las Ventas para las antiguas Intendencias y Comisarias</t>
  </si>
  <si>
    <t>IVA para Programas de Prevención y Atención Desplazados</t>
  </si>
  <si>
    <t>Ley 633 de 2000, Artículo 108</t>
  </si>
  <si>
    <t>Destina el 10% del recaudo del punto adicional del IVA para financiar gastos de los programas de prevención y atención del desplazamiento forzado.</t>
  </si>
  <si>
    <t xml:space="preserve">IVA para Programas de Inversión Social </t>
  </si>
  <si>
    <t>Ley 633 de 2000, Artículo 113</t>
  </si>
  <si>
    <t xml:space="preserve">Destina el 20% del recaudo adicional del IVA al pasar de 15% al 16%, para ser invertido en programas de Inversión Social. </t>
  </si>
  <si>
    <t>Impuesto servicios telefonía, datos y navegación móvil</t>
  </si>
  <si>
    <t>Ley 1819 de 2016, Artículo 201</t>
  </si>
  <si>
    <t xml:space="preserve">Destina el impuesto de cuatro por ciento (4%) a inversión social, así: </t>
  </si>
  <si>
    <t xml:space="preserve">a) El setenta por ciento (70%) para Deporte. Estos recursos serán presupuestados en el Departamento Administrativo del Deporte, la Recreación, la Actividad Física y el Aprovechamiento del Tiempo Libre (Mindeporte). </t>
  </si>
  <si>
    <t xml:space="preserve">b) El treinta por ciento (30%) para Cultura. Estos recursos serán presupuestados en el Ministerio de CuItura. </t>
  </si>
  <si>
    <t>Impuestos Nacionales para San Andrés y Providencia</t>
  </si>
  <si>
    <t>Ley 1 de 1972, Artículo 23</t>
  </si>
  <si>
    <t>Destina los impuestos establecidos de carácter nacional, intendencial y municipal para la isla de San Andrés con excepción de los establecidos para el Municipio de Providencia que serán percibidos por él.</t>
  </si>
  <si>
    <t xml:space="preserve">Impuesto al Turismo para recreación y aprovechamiento del tiempo libre </t>
  </si>
  <si>
    <t>Ley 1101 de 2006, Artículo 4</t>
  </si>
  <si>
    <t>Destina el recaudo del impuesto de ingreso de extranjeros al país en medios de transporte aéreo de tráfico internacional, a la promoción y competitividad para fomentar la recreación y el adecuado aprovechamiento del tiempo libre, de acuerdo con lo previsto en el artículo 52 de la Constitución Política</t>
  </si>
  <si>
    <t>Ley 1819 de 2016, Artículos 221 y 223 y Ley 2277, Artículos 47, 48 y 49</t>
  </si>
  <si>
    <t xml:space="preserve">Gravamen que recae sobre el contenido de carbono de todos los combustibles fósiles, incluyendo todos los derivados de petróleo y todos los tipos de gas fósil que sean usados con fines energéticos, siempre que sean usados para combustión. </t>
  </si>
  <si>
    <t xml:space="preserve">Financiación Sistema General de Seguridad Social en Salud y Educación </t>
  </si>
  <si>
    <t>Ley 1819 de 2016, Artículo 184</t>
  </si>
  <si>
    <t xml:space="preserve">A partir del año gravable 2017, del recaudo del impuesto sobre las ventas un (1) punto se destinará así:
  a) 0,5 punto se destinarán a la financiación del aseguramiento en el marco del Sistema General de Seguridad Social en Salud.
  b) 0,5 puntos se destinarán a la financiación de la educación. El cuarenta por ciento (40%) de este recaudo se destinará a la financiación de la Educación Superior Pública. </t>
  </si>
  <si>
    <t>Cooperativas para Educación Superior Pública</t>
  </si>
  <si>
    <t>Ley 1819 de 2016, Artículo 142</t>
  </si>
  <si>
    <t>La tributación sobre la renta de que trata este artículo se destinará a la financiación de la educación superior pública, el 20% en forma directa.</t>
  </si>
  <si>
    <t>Impuesto de Renta y Complementario</t>
  </si>
  <si>
    <t>Ley 1819 de 2016, Artículo 102</t>
  </si>
  <si>
    <t xml:space="preserve">1.  2.2 puntos se destinarán aI ICBF.
2.  1.4 puntos al SENA.
3.  4.4 puntos al Sistema de Seguridad Social en Salud.
4.  0.4 puntos se destinarán a financiar programas de atención a la primera infancia.
5.  0,6 puntos a financiar las instituciones de educación superior públicas para el mejoramiento de la calidad de la educación superior y/o para financiar créditos beca a través del lcetex. </t>
  </si>
  <si>
    <t>Construcción de vías de la Red Vial Terciaria</t>
  </si>
  <si>
    <t>Ley 2277 de 2022. Artículo 10 Parágrafo 2</t>
  </si>
  <si>
    <t>La tributación sobre la renta de que trata este artículo se destinará a la financiación de vías de la Red Vial Terciaria, dando prioridad a los proyectos viales de municipios PDET.</t>
  </si>
  <si>
    <t>Total Rentas de Destinación Específica</t>
  </si>
  <si>
    <t>Destinación Específica</t>
  </si>
  <si>
    <t>ICBF</t>
  </si>
  <si>
    <t>SENA</t>
  </si>
  <si>
    <t>Educación Superior</t>
  </si>
  <si>
    <t>Cuadro 5.2.3. Fondos Especiales y Contribuciones Parafiscales de la Nación</t>
  </si>
  <si>
    <t>Código</t>
  </si>
  <si>
    <t>Fondos Especiales y 
Contribuciones Parafiscales de la Nación</t>
  </si>
  <si>
    <t>Numeral 0021</t>
  </si>
  <si>
    <t>Fondo de Recursos SOAT y Fonsat (Antes Fosyga)</t>
  </si>
  <si>
    <t>Numeral 0033</t>
  </si>
  <si>
    <t>Fondo Salud Fuerzas Militares</t>
  </si>
  <si>
    <t>Numeral 0034</t>
  </si>
  <si>
    <t>Fondo de Salud Policia Nacional</t>
  </si>
  <si>
    <t>Numeral 0009</t>
  </si>
  <si>
    <t>Financiación Sector Justicia</t>
  </si>
  <si>
    <t>Numeral 0002</t>
  </si>
  <si>
    <t>Contribución Entidades Vigiladas Contraloria General de la República</t>
  </si>
  <si>
    <t>Numeral 0022</t>
  </si>
  <si>
    <t>Numeral 0074</t>
  </si>
  <si>
    <t>Fondo Especial de Pensiones Telecom, Inravisión y Teleasociadas</t>
  </si>
  <si>
    <t>Numeral 0040</t>
  </si>
  <si>
    <t>Numeral 0014</t>
  </si>
  <si>
    <t xml:space="preserve">Fondos Internos Ministerio de Defensa </t>
  </si>
  <si>
    <t>Numeral 0019</t>
  </si>
  <si>
    <t>Numeral 0049</t>
  </si>
  <si>
    <t>Fondo para Defensa de Derechos e Intereses Colectivos</t>
  </si>
  <si>
    <t>Numeral 0046</t>
  </si>
  <si>
    <t>Fondo Sobretasa al ACPM (Ley 488/98)</t>
  </si>
  <si>
    <t>Numeral 0067</t>
  </si>
  <si>
    <t>Fondo de Modernización, Descongestión y Bienestar de la Administración de Justicia</t>
  </si>
  <si>
    <t>Numeral 0057</t>
  </si>
  <si>
    <t>Fondo Especial de Energía Social (FOES art.118 de la Ley 812 de 2003).</t>
  </si>
  <si>
    <t>Numeral 0015</t>
  </si>
  <si>
    <t>Numeral 0053</t>
  </si>
  <si>
    <t>Fondo Apoyo Financiero para la Energización de las Zonas Rurales Interconectadas (FAER)</t>
  </si>
  <si>
    <t>Numeral 0063</t>
  </si>
  <si>
    <t>Fondo Especial para Programa de Normalización de Redes Eléctricas</t>
  </si>
  <si>
    <t>Numeral 0052</t>
  </si>
  <si>
    <t>Fondo Apoyo Financiero Zonas No Interconectadas (FAZNI)</t>
  </si>
  <si>
    <t>Numeral 0075</t>
  </si>
  <si>
    <t>Fondo Nacional de las Universidades Estatales de Colombia</t>
  </si>
  <si>
    <t>Numeral 0035</t>
  </si>
  <si>
    <t>Fondo Compensación Ambiental</t>
  </si>
  <si>
    <t>Numeral 0050</t>
  </si>
  <si>
    <t>Fondo de Investigación en Salud  (Ley 643/01)</t>
  </si>
  <si>
    <t>Numeral 0003</t>
  </si>
  <si>
    <t>Contribución Entidades Vigilas Superintendencia Subsidio Familiar</t>
  </si>
  <si>
    <t>Numeral 0070</t>
  </si>
  <si>
    <t>Fondo Nacional de Bomberos de Colombia</t>
  </si>
  <si>
    <t>Numeral 0056</t>
  </si>
  <si>
    <t>Fondo Fonpet - Magisterio</t>
  </si>
  <si>
    <t>Numeral 0077</t>
  </si>
  <si>
    <t>Fondo de Energías No Convencionales y Gestión Eficiente de la Energía</t>
  </si>
  <si>
    <t>Numeral 0024</t>
  </si>
  <si>
    <t>Comisión de Regulación de Energía y Gas</t>
  </si>
  <si>
    <t>Numeral 0041</t>
  </si>
  <si>
    <t>Fondo Subsidio Sobretasa Gasolina Ley 488/98</t>
  </si>
  <si>
    <t>Numeral 0042</t>
  </si>
  <si>
    <t>Fondo de Pensiones de Superintendencias, Carbocol y Caminos Vecinales</t>
  </si>
  <si>
    <t>Numeral 0062</t>
  </si>
  <si>
    <t>Fondo Especial Cuota de Fomento de Gas Natural</t>
  </si>
  <si>
    <t>Numeral 0043</t>
  </si>
  <si>
    <t>Direccion de Comercio Exterior</t>
  </si>
  <si>
    <t>Numeral 0036</t>
  </si>
  <si>
    <t>Fondo de Pensiones EPSA - CVC</t>
  </si>
  <si>
    <t>Numeral 0055</t>
  </si>
  <si>
    <t>Fondo Recursos Monitoreo y Vigilancia Educación Superior</t>
  </si>
  <si>
    <t>Numeral 0013</t>
  </si>
  <si>
    <t>Fondo Estupefacientes -Minsalud</t>
  </si>
  <si>
    <t>Numeral 0025</t>
  </si>
  <si>
    <t>Comisión de Regulación de Agua Potable</t>
  </si>
  <si>
    <t>Numeral 0066</t>
  </si>
  <si>
    <t>Fondo Especial Registro Único Nacional de Transito - RUNT</t>
  </si>
  <si>
    <t>Numeral 0084</t>
  </si>
  <si>
    <t>Fondo para la promoción del patrimonio, la cultura, las artes y la creatividad -Foncultura- Ley 2070 de 2020</t>
  </si>
  <si>
    <t>Numeral 0080</t>
  </si>
  <si>
    <t>Fondo para el Fortalecimiento de la Inspección, Vigilancia y Control del Trabajo y la Seguridad Social - Fivicot</t>
  </si>
  <si>
    <t>Numeral 0071</t>
  </si>
  <si>
    <t>Fondo Ministerio Justicia</t>
  </si>
  <si>
    <t>Numeral 0051</t>
  </si>
  <si>
    <t>Fondo Conservación de Museos y Teatros</t>
  </si>
  <si>
    <t>Numeral 0010</t>
  </si>
  <si>
    <t>Fondo de Defensa Nacional</t>
  </si>
  <si>
    <t>Numeral 0031</t>
  </si>
  <si>
    <t>Instituto de Estudios del Ministerio Público</t>
  </si>
  <si>
    <t>Numeral 0061</t>
  </si>
  <si>
    <t>Fondo Especial Comisión Nacional de Búsqueda (Art 18 Ley 971/05)</t>
  </si>
  <si>
    <t>Numeral 0059</t>
  </si>
  <si>
    <t>Fondo Cuota de Capacitación y Publicaciones de la Contraloría General de la República</t>
  </si>
  <si>
    <t>Contribuciones Parafiscales de la Nación</t>
  </si>
  <si>
    <t>Numeral 0001</t>
  </si>
  <si>
    <t>Fondo de Prestaciones Sociales del Magisterio</t>
  </si>
  <si>
    <t>Contribución Espectáculos Públicos (Art. 7 Ley 1493 de 2011)</t>
  </si>
  <si>
    <t>Total Fondos Especiales y Contribuciones Parafiscales de la Nación</t>
  </si>
  <si>
    <t xml:space="preserve">Cuadro 5.2.4. Establecimientos Públicos del Orden Nacional </t>
  </si>
  <si>
    <t>Stock 
2023</t>
  </si>
  <si>
    <t>211100</t>
  </si>
  <si>
    <t>Agencia Nacional de Hidrocarburos - ANH -</t>
  </si>
  <si>
    <t>460200</t>
  </si>
  <si>
    <t>Instituto Colombiano de Bienestar Familiar (ICBF)</t>
  </si>
  <si>
    <t>230600</t>
  </si>
  <si>
    <t>241200</t>
  </si>
  <si>
    <t>360200</t>
  </si>
  <si>
    <t>Servicio Nacional de Aprendizaje (SENA)</t>
  </si>
  <si>
    <t>240200</t>
  </si>
  <si>
    <t>152000</t>
  </si>
  <si>
    <t>120400</t>
  </si>
  <si>
    <t>151100</t>
  </si>
  <si>
    <t>151900</t>
  </si>
  <si>
    <t>131300</t>
  </si>
  <si>
    <t>050300</t>
  </si>
  <si>
    <t>Escuela Superior de Administración Pública (ESAP)</t>
  </si>
  <si>
    <t>150300</t>
  </si>
  <si>
    <t>151201</t>
  </si>
  <si>
    <t>Fonpolicia - Gestión General</t>
  </si>
  <si>
    <t>110200</t>
  </si>
  <si>
    <t>191000</t>
  </si>
  <si>
    <t>350300</t>
  </si>
  <si>
    <t>320401</t>
  </si>
  <si>
    <t>Fonam - Gestión General</t>
  </si>
  <si>
    <t>241300</t>
  </si>
  <si>
    <t>032400</t>
  </si>
  <si>
    <t>191200</t>
  </si>
  <si>
    <t>Instituto Nacional de Vigilancia de Medicamentos y Alimentos - INVIMA</t>
  </si>
  <si>
    <t>211200</t>
  </si>
  <si>
    <t>Agencia Nacional de Minería - ANM</t>
  </si>
  <si>
    <t>280200</t>
  </si>
  <si>
    <t>350200</t>
  </si>
  <si>
    <t>241600</t>
  </si>
  <si>
    <t>Agencia Nacional de Seguridad Vial - ANSV -</t>
  </si>
  <si>
    <t>231100</t>
  </si>
  <si>
    <t>Computadores para Educar - CPE</t>
  </si>
  <si>
    <t>370800</t>
  </si>
  <si>
    <t>Unidad Nacional de Protección - UNP</t>
  </si>
  <si>
    <t>191401</t>
  </si>
  <si>
    <t xml:space="preserve">Fondo Pasivo Social de Ferrocarriles Nacionales de Colombia - Salud </t>
  </si>
  <si>
    <t>380100</t>
  </si>
  <si>
    <t>Comisión Nacional del Servicio Civil</t>
  </si>
  <si>
    <t>020900</t>
  </si>
  <si>
    <t>Agencia Presidencial de Cooperación Internacional Colombia</t>
  </si>
  <si>
    <t>120800</t>
  </si>
  <si>
    <t>Instituto Nacional Penitenciario y Carcelario - INPEC</t>
  </si>
  <si>
    <t>170200</t>
  </si>
  <si>
    <t>Instituto Colombiano Agropecuario (ICA)</t>
  </si>
  <si>
    <t>241700</t>
  </si>
  <si>
    <t>Superintendencia de Puertos y Transporte</t>
  </si>
  <si>
    <t>191301</t>
  </si>
  <si>
    <t>Fondo de Previsión Social del Congreso - Pensiones</t>
  </si>
  <si>
    <t>410400</t>
  </si>
  <si>
    <t>Unidad de Atención y Reparación Integral a las Victimas</t>
  </si>
  <si>
    <t>151000</t>
  </si>
  <si>
    <t>210900</t>
  </si>
  <si>
    <t>Unidad de Planeación Minero Energética - UPME</t>
  </si>
  <si>
    <t>150700</t>
  </si>
  <si>
    <t>230800</t>
  </si>
  <si>
    <t>Unidad Administrativa Especial Comisión de Regulación de Comunicaciones</t>
  </si>
  <si>
    <t>130900</t>
  </si>
  <si>
    <t>Superintendencia de la Economía Solidaria</t>
  </si>
  <si>
    <t>231200</t>
  </si>
  <si>
    <t>Corporación Agencia Nacional de Gobierno Digital AND</t>
  </si>
  <si>
    <t>230900</t>
  </si>
  <si>
    <t>Agencia Nacional del Espectro - ANE</t>
  </si>
  <si>
    <t>151600</t>
  </si>
  <si>
    <t>Superintendencia de Vigilancia y Seguridad Privada</t>
  </si>
  <si>
    <t>290400</t>
  </si>
  <si>
    <t>Fondo Especial para la Administración de Bienes de la Fiscalia General de la Nación</t>
  </si>
  <si>
    <t>110400</t>
  </si>
  <si>
    <t>Unidad Administrativa Especial Migración Colombia</t>
  </si>
  <si>
    <t>040300</t>
  </si>
  <si>
    <t>Instituto Geográfico Agustín Codazzi - IGAC</t>
  </si>
  <si>
    <t>223400</t>
  </si>
  <si>
    <t>350400</t>
  </si>
  <si>
    <t>Unidad Administrativa Especial Junta Central Contadores</t>
  </si>
  <si>
    <t>210300</t>
  </si>
  <si>
    <t>260200</t>
  </si>
  <si>
    <t>Fondo de Bienestar Social de la Contraloría General de la República</t>
  </si>
  <si>
    <t>290200</t>
  </si>
  <si>
    <t>Instituto Nacional de Medicina Legal y Ciencias Forenses</t>
  </si>
  <si>
    <t>224100</t>
  </si>
  <si>
    <t>Instituto Tolimense de Formación Técnica Profesional</t>
  </si>
  <si>
    <t>040200</t>
  </si>
  <si>
    <t>Fondo Rotatorio del Dane</t>
  </si>
  <si>
    <t>280300</t>
  </si>
  <si>
    <t>Fondo Social de Vivienda de la Registraduria Nacional del Estado Civil</t>
  </si>
  <si>
    <t>190300</t>
  </si>
  <si>
    <t>Instituto Nacional de Salud (INS)</t>
  </si>
  <si>
    <t>131000</t>
  </si>
  <si>
    <t>Unidad Administrativa Especial Dirección de Impuestos y Aduanas Nacionales</t>
  </si>
  <si>
    <t>330400</t>
  </si>
  <si>
    <t>Archivo General de la Nación</t>
  </si>
  <si>
    <t>330500</t>
  </si>
  <si>
    <t>171800</t>
  </si>
  <si>
    <t>Agencia de Desarrollo Rural</t>
  </si>
  <si>
    <t>171500</t>
  </si>
  <si>
    <t>Autoridad Nacional de Acuicultura y Pesca - AUNAP</t>
  </si>
  <si>
    <t>320200</t>
  </si>
  <si>
    <t>Instituto de Hidrología, Meteorología y Estudios Ambientales- IDEAM</t>
  </si>
  <si>
    <t>224200</t>
  </si>
  <si>
    <t>Instituto Técnico Nacional de Comercio Simón Rodríguez de Cali</t>
  </si>
  <si>
    <t>171700</t>
  </si>
  <si>
    <t>223900</t>
  </si>
  <si>
    <t>Instituto Nacional de Formación Técnica Profesional de San Juan del Cesar</t>
  </si>
  <si>
    <t>191402</t>
  </si>
  <si>
    <t>Fondo Pasivo Social de Ferrocarriles Nacionales de Colombia -Pensiones</t>
  </si>
  <si>
    <t>211000</t>
  </si>
  <si>
    <t>Instituto de Planificación y Promoción de Soluciones  Energéticas para las Zonas no Interconectadas -IPSE-</t>
  </si>
  <si>
    <t>150800</t>
  </si>
  <si>
    <t>330700</t>
  </si>
  <si>
    <t>Instituto Caro y Cuervo</t>
  </si>
  <si>
    <t>350500</t>
  </si>
  <si>
    <t>Instituto Nacional de Metrología - INM</t>
  </si>
  <si>
    <t>021300</t>
  </si>
  <si>
    <t>460400</t>
  </si>
  <si>
    <t>Instituto Nacional para Ciegos (INCI)</t>
  </si>
  <si>
    <t>223800</t>
  </si>
  <si>
    <t>Instituto Nacional de Formación Técnica Profesional de San Andrés y Providencia</t>
  </si>
  <si>
    <t>460300</t>
  </si>
  <si>
    <t>Instituto Nacional para Sordos (INSOR)</t>
  </si>
  <si>
    <t>Total Establecimientos Públicos</t>
  </si>
  <si>
    <t>Punto/ Entidad</t>
  </si>
  <si>
    <t>1. Autonomía Económica y Acceso a Activos</t>
  </si>
  <si>
    <t>2. Participación en los Escenarios de Poder y de Toma de Decisiones</t>
  </si>
  <si>
    <t>Centro De Memoria Histórica</t>
  </si>
  <si>
    <t>3. Salud y Derechos Sexuales y Reproductivos</t>
  </si>
  <si>
    <t>Agencia para la Reincorporación y la Normalización</t>
  </si>
  <si>
    <t>4. Educación y Acceso a Nuevas Tecnologías</t>
  </si>
  <si>
    <t>Total general</t>
  </si>
  <si>
    <t>AGENCIA DE DESARROLLO RURAL - ADR</t>
  </si>
  <si>
    <t>CENTRO DE MEMORIA HISTÓRICA</t>
  </si>
  <si>
    <t>Departamento Administrativo de la Presidencia de la República</t>
  </si>
  <si>
    <t>DEPARTAMENTO ADMINISTRATIVO PARA LA PROSPERIDAD SOCIAL - GESTIÓN GENERAL</t>
  </si>
  <si>
    <t>FONDO ROTATORIO DE LA REGISTRADURIA</t>
  </si>
  <si>
    <t>INSTITUTO COLOMBIANO AGROPECUARIO (ICA)</t>
  </si>
  <si>
    <t>JURISDICCIÓN ESPECIAL PARA LA PAZ - GESTIÓN GENERAL</t>
  </si>
  <si>
    <t>Ministerio de Agricultura y Desarrollo Rural</t>
  </si>
  <si>
    <t>Ministerio de Justicia y del Derecho</t>
  </si>
  <si>
    <t>MINISTERIO DEL DEPORTE - GESTIÓN GENERAL</t>
  </si>
  <si>
    <t>MINISTERIO DEL TRABAJO - GESTION GENERAL</t>
  </si>
  <si>
    <t>MINISTERIO EDUCACION NACIONAL - GESTION GENERAL</t>
  </si>
  <si>
    <t>SERVICIO GEOLÓGICO COLOMBIANO</t>
  </si>
  <si>
    <t>UNIDAD ADMINISTRATIVA ESPECIAL DE GESTIÓN DE RESTITUCIÓN DE TIERRAS DESPOJADAS</t>
  </si>
  <si>
    <t>UNIDAD ADMINISTRATIVA ESPECIAL DE LA AERONAUTICA CIVIL</t>
  </si>
  <si>
    <t>UNIDAD ADMINISTRATIVA ESPECIAL DEL SERVICIO PUBLICO DE EMPLEO</t>
  </si>
  <si>
    <t>UNIDAD DE ATENCIÓN Y REPARACIÓN INTEGRAL A LAS VICTIMAS</t>
  </si>
  <si>
    <t>SUPUESTOS</t>
  </si>
  <si>
    <t>Tasa de cambio promedio periodo $</t>
  </si>
  <si>
    <t>Devaluación Nominal Promedio,%</t>
  </si>
  <si>
    <t>PIB nominal (miles de millones $)</t>
  </si>
  <si>
    <t>PIB nominal (variación %)</t>
  </si>
  <si>
    <t>PIB real (variación %)</t>
  </si>
  <si>
    <t>Deflactor Implícito (Variación)</t>
  </si>
  <si>
    <t>Petróleo Brent (Precio promedio US$ por barril)</t>
  </si>
  <si>
    <t>Miles de barriles por día (KBPD)</t>
  </si>
  <si>
    <t>Importaciones (millones US$)</t>
  </si>
  <si>
    <t>Crecimiento importaciones totales, %</t>
  </si>
  <si>
    <t>Déficit Cuenta Corriente Balanza de pagos (% del PIB)</t>
  </si>
  <si>
    <t>Fuente: Ministerio de Hacienda y Crédito Público</t>
  </si>
  <si>
    <t>Acuerdos Marco de Retribución</t>
  </si>
  <si>
    <t>Resto de gasto del Principal de la Deuda</t>
  </si>
  <si>
    <t>Comisiones y otros gastos</t>
  </si>
  <si>
    <t>Fondo de Contingencias</t>
  </si>
  <si>
    <t>*Apropiación vigente a 30 de junio con estimaciones de cierre vigencia 2023 y adición ley 2299 de 2023</t>
  </si>
  <si>
    <t>Fuente: Dirección General del Presupuesto Público Nacional - Subdirección de Análisis y Consolidación Presupuestal</t>
  </si>
  <si>
    <t>Sectores (96%)</t>
  </si>
  <si>
    <t>58,5% Educación</t>
  </si>
  <si>
    <t>24,5% Salud</t>
  </si>
  <si>
    <t>11,6% Propósito General</t>
  </si>
  <si>
    <t xml:space="preserve">Especiales (4%) </t>
  </si>
  <si>
    <t>0,52% Resguardos Indígenas</t>
  </si>
  <si>
    <t>0,5% Programas Alimentación Escolar Distritos y Municipios</t>
  </si>
  <si>
    <t>Concepto/sector</t>
  </si>
  <si>
    <t>PENSIONES NACIÓN</t>
  </si>
  <si>
    <t>Pensiones sin Colpensiones</t>
  </si>
  <si>
    <t>Pensiones Colpensiones</t>
  </si>
  <si>
    <t>PENSIONES ESTAPÚBLICOS</t>
  </si>
  <si>
    <t>TOTAL PENSIONES PGN</t>
  </si>
  <si>
    <t>Aporte Nación</t>
  </si>
  <si>
    <t>Renta Parafiscal</t>
  </si>
  <si>
    <t>Fondo Especial</t>
  </si>
  <si>
    <t>(4)=(1 a 3)</t>
  </si>
  <si>
    <t>(8)=(5 a 7)</t>
  </si>
  <si>
    <t>(9)=(8/4)</t>
  </si>
  <si>
    <t>Cesantías Parciales</t>
  </si>
  <si>
    <t>PRINCIPAL</t>
  </si>
  <si>
    <t xml:space="preserve">   Externa</t>
  </si>
  <si>
    <t xml:space="preserve">   Interna**</t>
  </si>
  <si>
    <t>INTERESES</t>
  </si>
  <si>
    <t xml:space="preserve">   Interna</t>
  </si>
  <si>
    <t>COMISIONES Y OTROS GASTOS</t>
  </si>
  <si>
    <t>FONDO DE CONTINGENCIAS</t>
  </si>
  <si>
    <t>TOTAL SERVICIO DE LA DEUDA</t>
  </si>
  <si>
    <t>**Artículo 5 Decreto 960 de 2021  y artículo 338 Ley 2294 de 2023</t>
  </si>
  <si>
    <t>Porcentaje</t>
  </si>
  <si>
    <t>Defensa y Policía</t>
  </si>
  <si>
    <t>2023/2022</t>
  </si>
  <si>
    <t>Renta y Complementarios</t>
  </si>
  <si>
    <t>Impuesto Nacional al Consumo</t>
  </si>
  <si>
    <t>1. Reforma Rural Integral</t>
  </si>
  <si>
    <t>Fondo Nacional De Vivienda - Fonvivienda</t>
  </si>
  <si>
    <t>2. Participación Política</t>
  </si>
  <si>
    <t>3. Fin Del Conflicto</t>
  </si>
  <si>
    <t>5. Víctimas Del Conflicto</t>
  </si>
  <si>
    <t>Fortalecimiento Fomento Y Promoción De La Práctica Deportiva, Recreativa Y De Actividad Física En Colombia Nacional</t>
  </si>
  <si>
    <t>Entidad / Proyecto</t>
  </si>
  <si>
    <t>Pueblos y Comunidades Indígenas</t>
  </si>
  <si>
    <t>Pueblo Rrom</t>
  </si>
  <si>
    <t>Escuela Superior De Administración Pública (ESAP)</t>
  </si>
  <si>
    <t>SGP-Salud</t>
  </si>
  <si>
    <t>SGP-Educación</t>
  </si>
  <si>
    <t>AGENCIA NACIONAL DE TIERRAS - ANT</t>
  </si>
  <si>
    <t>DEPARTAMENTO ADMINISTRATIVO NACIONAL DE ESTADISTICA (DANE) - GESTION GENERAL</t>
  </si>
  <si>
    <t>DEPARTAMENTO NACIONAL DE PLANEACION - GESTION GENERAL</t>
  </si>
  <si>
    <t>ESCUELA SUPERIOR DE ADMINISTRACION PUBLICA (ESAP)</t>
  </si>
  <si>
    <t>FONDO NACIONAL DE VIVIENDA - FONVIVIENDA</t>
  </si>
  <si>
    <t>INSTITUTO DE PLANIFICACION Y PROMOCION DE SOLUCIONES ENERGETICAS PARA LAS ZONAS NO INTERCONECTADAS -IPSE-</t>
  </si>
  <si>
    <t>INSTITUTO GEOGRAFICO AGUSTIN CODAZZI - IGAC</t>
  </si>
  <si>
    <t>MINAGRICULTURA - GESTION GENERAL</t>
  </si>
  <si>
    <t>MINCOMERCIO INDUSTRIA TURISMO - GESTION GENERAL</t>
  </si>
  <si>
    <t>MINISTERIO DE AMBIENTE Y DESARROLLO SOSTENIBLE - GESTION GENERAL</t>
  </si>
  <si>
    <t>MINISTERIO DE CIENCIA, TECNOLOGIA E INNOVACION - GESTIÓN GENERAL</t>
  </si>
  <si>
    <t>MINISTERIO DE CULTURA - GESTION GENERAL</t>
  </si>
  <si>
    <t>MINISTERIO DE JUSTICIA Y DEL DERECHO - GESTIÓN GENERAL</t>
  </si>
  <si>
    <t>MINISTERIO DE MINAS Y ENERGIA - GESTION GENERAL</t>
  </si>
  <si>
    <t>MINISTERIO DE TRANSPORTE - GESTION GENERAL</t>
  </si>
  <si>
    <t>MINISTERIO DE VIVIENDA, CIUDAD Y TERRITORIO - GESTIÓN GENERAL</t>
  </si>
  <si>
    <t>MINISTERIO DEL INTERIOR - GESTIÓN GENERAL</t>
  </si>
  <si>
    <t>PARQUES NACIONALES NATURALES DE COLOMBIA</t>
  </si>
  <si>
    <t>PRESIDENCIA DE LA REPUBLICA - GESTION GENERAL</t>
  </si>
  <si>
    <t>UNIDAD ADMINISTRATIVA ESPECIAL DE ALIMENTACION ESCOLAR</t>
  </si>
  <si>
    <t>UNIDAD ADMINISTRATIVA ESPECIAL DE ORGANIZACIONES SOLIDARIAS</t>
  </si>
  <si>
    <t>UNIDAD ADMINISTRATIVA ESPECIAL MIGRACION COLOMBIA</t>
  </si>
  <si>
    <t>UNIDAD DE SERVICIOS PENITENCIARIOS Y CARCELARIOS - USPEC</t>
  </si>
  <si>
    <t>Construcción Ampliación De Infraestructura Para Generación De Cupos En Los Establecimientos De Reclusión Del Orden - Nacional</t>
  </si>
  <si>
    <t xml:space="preserve">Fuente </t>
  </si>
  <si>
    <t xml:space="preserve"> Apropiación Vigente ($corrientes) </t>
  </si>
  <si>
    <t>Part %</t>
  </si>
  <si>
    <t xml:space="preserve"> Apropiación Proyecto de Ley</t>
  </si>
  <si>
    <t>PNG dentro del RSS</t>
  </si>
  <si>
    <t>Fondo de reparación</t>
  </si>
  <si>
    <t xml:space="preserve"> Total </t>
  </si>
  <si>
    <t>Derecho</t>
  </si>
  <si>
    <t>Apropiación Proyecto de Ley</t>
  </si>
  <si>
    <t>Subsistencia mínima</t>
  </si>
  <si>
    <t>Indemnización</t>
  </si>
  <si>
    <t>Vida, seguridad, libertad e integridad</t>
  </si>
  <si>
    <t>Restitución</t>
  </si>
  <si>
    <t>Coordinación Nacional</t>
  </si>
  <si>
    <t>Orientación y Comunicación</t>
  </si>
  <si>
    <t>Retorno y reubicación</t>
  </si>
  <si>
    <t>Reparación Colectiva</t>
  </si>
  <si>
    <t>Generación de ingresos</t>
  </si>
  <si>
    <t>Alimentación</t>
  </si>
  <si>
    <t>Reunificación familiar</t>
  </si>
  <si>
    <t>Satisfacción</t>
  </si>
  <si>
    <t>Coordinación nación territorio</t>
  </si>
  <si>
    <t>Sistemas de información</t>
  </si>
  <si>
    <t>Empleo</t>
  </si>
  <si>
    <t>Garantías de No Repetición</t>
  </si>
  <si>
    <t>Rehabilitación</t>
  </si>
  <si>
    <t>Identificación</t>
  </si>
  <si>
    <t xml:space="preserve">Entidades  </t>
  </si>
  <si>
    <t>ENTIDADES TERRITORIALES</t>
  </si>
  <si>
    <t>FISCALIA GENERAL DE LA NACION - GESTION GENERAL</t>
  </si>
  <si>
    <t>UNIDAD NACIONAL DE PROTECCION - UNP</t>
  </si>
  <si>
    <t>DEFENSORIA DEL PUEBLO</t>
  </si>
  <si>
    <t>UNIDAD ADMINISTRATIVA ESPECIAL DE ALIMENTACIÓN ESCOLAR</t>
  </si>
  <si>
    <t>RAMA JUDICIAL - CONSEJO SUPERIOR DE LA JUDICATURA</t>
  </si>
  <si>
    <t>MINISTERIO DE SALUD Y PROTECCION SOCIAL - GESTIÓN GENERAL</t>
  </si>
  <si>
    <t>POLICIA NACIONAL - GESTION GENERAL</t>
  </si>
  <si>
    <t>INSTITUTO NACIONAL DE MEDICINA LEGAL Y CIENCIAS FORENSES</t>
  </si>
  <si>
    <t>PROCURADURIA GENERAL DE LA NACIÓN - GESTION GENERAL</t>
  </si>
  <si>
    <t>REGISTRADURÍA NACIONAL DEL ESTADO CIVIL</t>
  </si>
  <si>
    <t>CONTRALORÍA GENERAL DE LA REPÚBLICA</t>
  </si>
  <si>
    <t>MINISTERIO DE HACIENDA Y CRÉDITO PÚBLICO</t>
  </si>
  <si>
    <t>DEPARTAMENTO NACIONAL DE PLANEACION</t>
  </si>
  <si>
    <t>MINISTERIO DE AGRICULTURA Y DESARROLLO RURAL</t>
  </si>
  <si>
    <t>Tipo de gasto</t>
  </si>
  <si>
    <t>Período 
(2022 a 2031)</t>
  </si>
  <si>
    <t>2022-2024</t>
  </si>
  <si>
    <t>% Avance</t>
  </si>
  <si>
    <t>Medida/ Derecho</t>
  </si>
  <si>
    <t>Asistencia</t>
  </si>
  <si>
    <t>Atención</t>
  </si>
  <si>
    <t>Transversal / orientación y comunicación</t>
  </si>
  <si>
    <t>Ejes transversales</t>
  </si>
  <si>
    <t>Prevención y protección</t>
  </si>
  <si>
    <t>Reparación</t>
  </si>
  <si>
    <t>Garantías de no repetición</t>
  </si>
  <si>
    <t>- Subcuenta Solidaridad</t>
  </si>
  <si>
    <t>- Subcuenta Subsistencia</t>
  </si>
  <si>
    <t>Desarrollo integral de la primera infancia a la juventud, y fortalecimiento de las capacidades de las familias de niñas, niños y adolescentes - sector igualdad y equidad</t>
  </si>
  <si>
    <t>Calidad, cobertura y fortalecimiento de la educación inicial, prescolar, básica y media</t>
  </si>
  <si>
    <t>Capacidades de las fuerzas militares en seguridad pública y defensa en el territorio nacional</t>
  </si>
  <si>
    <t>Prestación de servicios de transporte público de pasajeros</t>
  </si>
  <si>
    <t>Acceso al servicio público domiciliario de gas combustible</t>
  </si>
  <si>
    <t>Acceso de la población a los servicios de agua potable y saneamiento básico</t>
  </si>
  <si>
    <t xml:space="preserve">Cuadro No 2.1.1 </t>
  </si>
  <si>
    <t>Crecimiento del Producto Interno Bruto por el enfoque del gasto (%)</t>
  </si>
  <si>
    <t>Componentes</t>
  </si>
  <si>
    <t>Part.
2023</t>
  </si>
  <si>
    <t>Demanda Interna</t>
  </si>
  <si>
    <t xml:space="preserve">  Gasto de consumo final</t>
  </si>
  <si>
    <t xml:space="preserve">    Consumo final de los hogares</t>
  </si>
  <si>
    <t xml:space="preserve">    Consumo final del gobierno general</t>
  </si>
  <si>
    <t xml:space="preserve">  Formación bruta de capital</t>
  </si>
  <si>
    <t xml:space="preserve">    Formación bruta de capital fijo</t>
  </si>
  <si>
    <t>Exportaciones</t>
  </si>
  <si>
    <t>Importaciones</t>
  </si>
  <si>
    <t>Producto Interno Bruto</t>
  </si>
  <si>
    <t>Fuente: DANE. Cálculos DGPM-MHCP</t>
  </si>
  <si>
    <t>Gráfica No. 2.1.1</t>
  </si>
  <si>
    <t>Cuadro No 2.1.2</t>
  </si>
  <si>
    <t>Balance del GNC 2022-2024</t>
  </si>
  <si>
    <t xml:space="preserve">Ingreso Total </t>
  </si>
  <si>
    <t xml:space="preserve">No DIAN </t>
  </si>
  <si>
    <t>Gasto Total</t>
  </si>
  <si>
    <t>Primario</t>
  </si>
  <si>
    <t>Nota: *Cifras proyectadas</t>
  </si>
  <si>
    <t>Gráfica No 2.1.2</t>
  </si>
  <si>
    <t>Deuda neta del GNC 2019-2024 (% del PIB)</t>
  </si>
  <si>
    <t>Cuadro No 2.1.3</t>
  </si>
  <si>
    <t>Balance del Gobierno General y Sector Público No Financiero 2022-2024</t>
  </si>
  <si>
    <t>Balance primario SPNF</t>
  </si>
  <si>
    <t>Nota: * De acuerdo con el artículo 2 de la Ley 819 de 2003, se descuenta $258mm, $155mm y $9.214mm del balance del SPNF por transferencias de utilidades del Banco de la República giradas al GNC y registradas como ingreso fiscal durante 2020, 2021 y 2022, respectivamente.</t>
  </si>
  <si>
    <t xml:space="preserve">Gráfica No 2.1.3 </t>
  </si>
  <si>
    <t>Deuda del GG 2022-2024 (% del PIB)</t>
  </si>
  <si>
    <t xml:space="preserve">Deuda Agregada </t>
  </si>
  <si>
    <t xml:space="preserve">Deuda Consolidada </t>
  </si>
  <si>
    <t xml:space="preserve">Deuda Neta </t>
  </si>
  <si>
    <t>Cuadro No 2.1.4</t>
  </si>
  <si>
    <t>Balance del GNC 2024-2025</t>
  </si>
  <si>
    <t>Gráfica No  2.1.4</t>
  </si>
  <si>
    <t>Deuda del GNC (% del PIB)</t>
  </si>
  <si>
    <t>Año</t>
  </si>
  <si>
    <t>Deuda Neta</t>
  </si>
  <si>
    <t>Nota: *Cifras proyectadas 2024 y 2025</t>
  </si>
  <si>
    <t>Cuadro No  2.1.5</t>
  </si>
  <si>
    <t>Balance del Gobierno General y del Sector Público No Financiero 2024-2025</t>
  </si>
  <si>
    <t xml:space="preserve">Nota: *Cifras proyectadas </t>
  </si>
  <si>
    <t>Nota: ** De acuerdo con el artículo 2 de la Ley 819 de 2003, se descuenta  $9.214mm  y $7.873mm del balance del SPNF por transferencias de utilidades del Banco de la República giradas al GNC y registradas como ingreso fiscal durante 2024 y 2025, respectivamente.</t>
  </si>
  <si>
    <t>Gráfica No  2.1.5</t>
  </si>
  <si>
    <t>Deuda del GG 2023-2025 (% del PIB)</t>
  </si>
  <si>
    <t xml:space="preserve">Deuda Conosolidada </t>
  </si>
  <si>
    <t>Gráfica No  2.1.6</t>
  </si>
  <si>
    <t>Deuda del SPNF 2023-2025 (% del PIB)</t>
  </si>
  <si>
    <t xml:space="preserve">Cuadro No 2.1.6 </t>
  </si>
  <si>
    <t>Balance Fiscal del GNC 2022 – 2035 (% del PIB)</t>
  </si>
  <si>
    <t>Prestamo neto</t>
  </si>
  <si>
    <t>Nota: *Cifras proyectadas 2024-2035.</t>
  </si>
  <si>
    <t>Gráfica No 2.1.7</t>
  </si>
  <si>
    <t>Deuda del GNC 2019-2035* (% del PIB)</t>
  </si>
  <si>
    <t>MFMP 2023</t>
  </si>
  <si>
    <t>MFMP 2024</t>
  </si>
  <si>
    <t>Límite</t>
  </si>
  <si>
    <t>Ancla</t>
  </si>
  <si>
    <t>Gráfica No 2.1.8</t>
  </si>
  <si>
    <t>Balance Fiscal Gobierno General 2022-2035 (% del PIB)
Porcentaje</t>
  </si>
  <si>
    <t>2035*</t>
  </si>
  <si>
    <t xml:space="preserve">GNC </t>
  </si>
  <si>
    <t>Regionales y Locales</t>
  </si>
  <si>
    <t>Seguridad Social</t>
  </si>
  <si>
    <t>Gobierno General</t>
  </si>
  <si>
    <t>Gráfica No  2.1.9</t>
  </si>
  <si>
    <t>Deuda y balance primario del Gobierno General 2023-2035 (% del PIB)</t>
  </si>
  <si>
    <t>Deuda agregada</t>
  </si>
  <si>
    <t>Deuda consolidada</t>
  </si>
  <si>
    <t>Deuda neta</t>
  </si>
  <si>
    <t>Gráfica No  2.1.10</t>
  </si>
  <si>
    <t>Deuda y balance primario del SPNF 2023-2035 (% del PIB)</t>
  </si>
  <si>
    <t>Balance primario Ley 819 de 2003</t>
  </si>
  <si>
    <t>Nota: *Cifras proyectadas. El balance primario excluye recursos por optimización de activos (privatizaciones-enajenaciones) y utilidades del Banco de la República transferidas al GNC y registradas como ingreso fiscal, conforme lo definido por la Ley 819 de 2003.</t>
  </si>
  <si>
    <t>Cuadro No. 3.2.13.</t>
  </si>
  <si>
    <t xml:space="preserve">Ejecución del Presupuesto General de la Nación </t>
  </si>
  <si>
    <t>Acumulada a Diciembre de 2023</t>
  </si>
  <si>
    <t>Miles de millones de pesos corrientes</t>
  </si>
  <si>
    <t>Gráfica No. 3.2.2.</t>
  </si>
  <si>
    <t>Ejecución Gastos 2023</t>
  </si>
  <si>
    <t>Gobierno Central y Establecimientos Públicos</t>
  </si>
  <si>
    <t>Tipo</t>
  </si>
  <si>
    <t>Obligaciones</t>
  </si>
  <si>
    <t>Apropiación</t>
  </si>
  <si>
    <t>Total Apropiación</t>
  </si>
  <si>
    <t>Comp./Apro.
%</t>
  </si>
  <si>
    <t>Oblig./Apro.
%</t>
  </si>
  <si>
    <t>Pago/Apro.
%</t>
  </si>
  <si>
    <t>REZAGO</t>
  </si>
  <si>
    <t>VIGENCIA ACTUAL</t>
  </si>
  <si>
    <t>Deuda</t>
  </si>
  <si>
    <t>Cuadro No. 3.2.14</t>
  </si>
  <si>
    <t>Pérdidas de Apropiación 2023</t>
  </si>
  <si>
    <t xml:space="preserve">
Propios</t>
  </si>
  <si>
    <t xml:space="preserve">
Total</t>
  </si>
  <si>
    <t>Total Nación</t>
  </si>
  <si>
    <t>(3) = (1+2)</t>
  </si>
  <si>
    <t>Gráfica No.3.2.3.</t>
  </si>
  <si>
    <t>Velocidad de Ejecución 2023</t>
  </si>
  <si>
    <t>% De ejecución PGN 2000-2022</t>
  </si>
  <si>
    <t>Acumulado a Diciembre</t>
  </si>
  <si>
    <t>Compromisos</t>
  </si>
  <si>
    <t xml:space="preserve">Obligaciones/ apropiaciones </t>
  </si>
  <si>
    <t>Variación año anterior</t>
  </si>
  <si>
    <t>Promedio</t>
  </si>
  <si>
    <t>Cuadro 3.2.4. Ejecución ingresos corrientes de la Nación 2023</t>
  </si>
  <si>
    <t>Impuesto al Patrimonio</t>
  </si>
  <si>
    <t>Impuesto a la Riqueza</t>
  </si>
  <si>
    <t>Impuesto de Normalización Tributaria</t>
  </si>
  <si>
    <t>Impuesto sobre las Ventas (IVA Interno)</t>
  </si>
  <si>
    <t>Impuesto Nacional a la Gasolina y al ACPM</t>
  </si>
  <si>
    <t>Impuesto de Timbre Nacional sobre las Salidas al Exterior</t>
  </si>
  <si>
    <t>Impuesto al Turismo</t>
  </si>
  <si>
    <t>Impuesto de Timbre Nacional</t>
  </si>
  <si>
    <t>Impuesto Oro, Plata y Platino</t>
  </si>
  <si>
    <t>Impuesto sobre aduanas y recargos</t>
  </si>
  <si>
    <t>Impuesto sobre las Ventas (IVA Externo)</t>
  </si>
  <si>
    <t>Cuadro 3.2.5. Ejecución recursos de capital de la Nación 2023</t>
  </si>
  <si>
    <t>Excedentes financieros, dividendos y utilidades por otras inversiones de capital</t>
  </si>
  <si>
    <t>Reintegros y otros recursos no apropiados</t>
  </si>
  <si>
    <t>Recursos del balance</t>
  </si>
  <si>
    <t>Recuperación de cartera – prestamos</t>
  </si>
  <si>
    <t>Transferencias de capital</t>
  </si>
  <si>
    <t>Otros recursos de capital</t>
  </si>
  <si>
    <t>Cuadro 3.2.6. Ejecución excedentes financieros, dividendos y utilidades de la Nación 2023</t>
  </si>
  <si>
    <t>Agencia Nacional de Hidrocarburos</t>
  </si>
  <si>
    <t>Fondo Único de las Tecnologías de la Información y las Comunicaciones</t>
  </si>
  <si>
    <t>Aeronáutica Civil</t>
  </si>
  <si>
    <t xml:space="preserve">TOTAL EXCEDENTES FINANCIEROS, DIVIDENDOS Y UTILIDADES </t>
  </si>
  <si>
    <t>Cuadro 3.2.7. Ejecución contribuciones parafiscales de la Nación 2023</t>
  </si>
  <si>
    <t xml:space="preserve">Contribución Espectáculos Públicos </t>
  </si>
  <si>
    <t>TOTAL CONTRIBUCIONES PARAFISCALES DE LA NACIÓN</t>
  </si>
  <si>
    <t>Cuadro 3.2.8. Ejecución fondos especiales de la Nación 2023</t>
  </si>
  <si>
    <t>Cuadro 3.2.9.  Ejecución ingresos de los Establecimientos Públicos 2023</t>
  </si>
  <si>
    <t xml:space="preserve">Fondo de la Policía </t>
  </si>
  <si>
    <t>Resto Entidades</t>
  </si>
  <si>
    <t>Cuadro No. 3.2.10.</t>
  </si>
  <si>
    <t>Presupuesto de Gastos 2023</t>
  </si>
  <si>
    <t>Apropiación
Inicial</t>
  </si>
  <si>
    <t>Adición
Presupuestal</t>
  </si>
  <si>
    <t>Decreto
Emergencia</t>
  </si>
  <si>
    <t>Convenios
Interadm.</t>
  </si>
  <si>
    <t>Traslados
Internos</t>
  </si>
  <si>
    <t>Apropiación
Definitiva</t>
  </si>
  <si>
    <t xml:space="preserve"> (7)=(1 a 6) </t>
  </si>
  <si>
    <t>Gráfica No. 3.2.1.</t>
  </si>
  <si>
    <t>Apropiación 2023 incluyendo Modificaciones Presupuestales</t>
  </si>
  <si>
    <t>Cuadro No. 3.2.11.</t>
  </si>
  <si>
    <t xml:space="preserve">Acto </t>
  </si>
  <si>
    <t>Donante</t>
  </si>
  <si>
    <t>Receptor/Ejecutor</t>
  </si>
  <si>
    <t>Decreto</t>
  </si>
  <si>
    <t>1309</t>
  </si>
  <si>
    <t>Unión Europea</t>
  </si>
  <si>
    <t>Gobierno Nacional -Ministerio de Ambiente y Desarrollo Sostenible</t>
  </si>
  <si>
    <t>Convenio de Financiación número DCI-ALA/2015/38-166 “Contrato de Reforma Sectorial para el Desarrollo Local Sostenible” con el objetivo de contribuir a la superación de las desventajas sociales y económicas de las regiones marginadas y afectadas por el conflicto de Colombia, como un medio para alcanzar un país equitativo y una paz duradera por valor de 30.500.000 Euros, de conformidad con el Addendum No.1 al convenio de financiación.</t>
  </si>
  <si>
    <t>Banco Interamericano de Desarrollo (BID)</t>
  </si>
  <si>
    <t>Gobierno Nacional -Ministerio de Salud y Protección Social</t>
  </si>
  <si>
    <t>Convenio individual de financiamiento no reembolsable para la eliminación de la Malaria, identificado por parte del BID con la referencia GRT/MM-17491-CO; GRT/MM17492-CO y por parte del MSPS con la referencia MSPS 739/2019.</t>
  </si>
  <si>
    <t>1578</t>
  </si>
  <si>
    <t>Convenio de Financiamiento No Reembolsable No. 5172/GR-CO cuyo objeto es “acordar los términos y condiciones en que el Banco otorga un financiamiento no reembolsable al Beneficiario para contribuir en la ejecución del Programa para Mejorar la Sostenibilidad del Sistema de Salud en Colombia con Enfoque Inclusivo".</t>
  </si>
  <si>
    <t>Fuente: Dirección General del Presupuesto Público Nacional – Subdirección de Análisis y Consolidación Presupuestal</t>
  </si>
  <si>
    <t>Cuadro No. 3.2.12.</t>
  </si>
  <si>
    <t>01</t>
  </si>
  <si>
    <t>Computadores para Educar</t>
  </si>
  <si>
    <t>Aunar esfuerzos técnicos, administrativos y financieros así como acciones, capacidades y conocimientos, para la adquisición de computadores portátiles en el marco del proyecto de inversión “Incremento de la dotación directa de soluciones tecnológicas para estudiantes, menores de edad ubicados en zonas urbanas, rurales, apartadas y de difícil acceso, e IES y realizar la gestión adecuada de equipos obsoletos y en desuso a nivel nacional” Con fundamento en lo dispuesto en el parágrafo segundo del artículo 142 de la Ley del Plan Nacional de Desarrollo 2022-2026 “Colombia Potencia Mundial de la Vida.</t>
  </si>
  <si>
    <t>Unidad Nacional de Protección</t>
  </si>
  <si>
    <t>Cámara de Representantes
Defensoría del Pueblo
Ministerio de Vivienda, Ciudad y Territorio</t>
  </si>
  <si>
    <t>03</t>
  </si>
  <si>
    <t>"Aunar esfuerzos técnicos, administrativos y financieros entre la Agencia Nacional de Tierras y la Superintendencia de Notariado y Registro para el desarrollo de actividades necesarias que conlleven al cumplimiento de las metas del Plan ancional de Desarrollo 2022-2026 "Colombia Potencia de  la vida" y el acuerdo final de paz - Reforma Rural Integral"</t>
  </si>
  <si>
    <t>Senado de la República</t>
  </si>
  <si>
    <t>000004</t>
  </si>
  <si>
    <t>Agencia Nacional del Espectro (ANE)</t>
  </si>
  <si>
    <t>Aunar esfuerzos técnicos, administrativos y financieros, así como acciones, capacidades y conocimientos, para el fortalecimiento de los servicios de telecomunicaciones a través de actividades de verificación del cumplimiento de las obligaciones legales, regulatorias y reglamentarias a cargo de los operadores del servicio de televisión en el territorio nacional.</t>
  </si>
  <si>
    <t>008</t>
  </si>
  <si>
    <t>Policía Nacional 
Armada Nacional</t>
  </si>
  <si>
    <t>Operación logística de servicio de grupos móviles de erradicación GME, para la intervención de cultivos ilícitos en el territorio nacional.
Suministro de combustibles, grasas, lubricantes y productos de refinación del petróleo para las unidades de la Armada Nacional y Fuerza Pública.</t>
  </si>
  <si>
    <t>Cámara de Representantes
Instituto Colombiano de Bienestar Familiar -ICBF</t>
  </si>
  <si>
    <t>0006</t>
  </si>
  <si>
    <t>Aunar esfuerzos para el reconocimiento y el pago de las partidas por concepto de gastos de inhumación de los oficiales, suboficiales, soldados profesionales e infantes de marina profesionales de las Fuerzas Militares con asignación de retiro en los términos del Decreto 1211 de 1990 y 1794 de 2000, previo traslado de los recursos por parte del Ministerio de Defensa a la Caja de Retiro de las Fuerzas MilitareS</t>
  </si>
  <si>
    <t>Aunar esfuerzos técnicos, administrativos y financieros, así como acciones, capacidades y conocimientos, para la adquisición de laboratorios de innovación correspondientes al proyecto de inversión “Incremento de la dotación de terminales de cómputo y capacitación de
docentes en sedes educativas oficiales a nivel nacional”</t>
  </si>
  <si>
    <t>Cuadro No. 3.2.15.</t>
  </si>
  <si>
    <t>Gráfica No.3.2.4.</t>
  </si>
  <si>
    <t>Cuadro No 3.2.16</t>
  </si>
  <si>
    <t>Servicio de la Deuda 2023</t>
  </si>
  <si>
    <t>Cuadro No 3.2.17</t>
  </si>
  <si>
    <t xml:space="preserve">Ejecución del presupuesto de inversión 2023 – Por Principales Sectores y Programas </t>
  </si>
  <si>
    <t>SECTOR</t>
  </si>
  <si>
    <t>Obligacion</t>
  </si>
  <si>
    <t>Pagos</t>
  </si>
  <si>
    <t>Porcentaje Ejecución</t>
  </si>
  <si>
    <t>Comp</t>
  </si>
  <si>
    <t>Oblig</t>
  </si>
  <si>
    <t>Perdida</t>
  </si>
  <si>
    <t>(7)(=(3/1)</t>
  </si>
  <si>
    <t>(8)=(5/1)</t>
  </si>
  <si>
    <t>IGUALDAD Y EQUIDAD</t>
  </si>
  <si>
    <t>Fortalecimiento de la Gestión y Dirección del Sector Igualdad y Equidad</t>
  </si>
  <si>
    <t>Áreas protegidas</t>
  </si>
  <si>
    <t>Fortalecimiento Institucional</t>
  </si>
  <si>
    <t>Licencias ambientales</t>
  </si>
  <si>
    <t>Proteccion al Recurso Hidrico</t>
  </si>
  <si>
    <t>Fortalecimiento de la gestión y dirección del Sector Ambiente</t>
  </si>
  <si>
    <t>Subtotal</t>
  </si>
  <si>
    <t>Resto de Sectores</t>
  </si>
  <si>
    <t>Total Inversión</t>
  </si>
  <si>
    <t>Cuadro No. 3.2.18</t>
  </si>
  <si>
    <t>Rezago presupuestal del Presupuesto General de la Nación en 2022</t>
  </si>
  <si>
    <t>Pérdidas de 
Rezago</t>
  </si>
  <si>
    <t>Ejecución %</t>
  </si>
  <si>
    <t>Pérdidas/Rezago</t>
  </si>
  <si>
    <t>(5)=(3/1)</t>
  </si>
  <si>
    <t>Datos reales</t>
  </si>
  <si>
    <t xml:space="preserve">Aproximado </t>
  </si>
  <si>
    <t>Cuadro 2.1.1 Crecimiento del Producto Interno Bruto por el enfoque del gasto (%)</t>
  </si>
  <si>
    <t>Gráfica 2.1.1 Inflación anual total (fin de periodo, %)</t>
  </si>
  <si>
    <t>Cuadro 2.1.2 Balance del GNC 2022-2024</t>
  </si>
  <si>
    <t>Gráfica 2.1.2 Deuda neta del GNC 2019-2024 (% del PIB)</t>
  </si>
  <si>
    <t>Cuadro 2.1.3 Balance del Gobierno General y Sector Público No Financiero 2022-2024</t>
  </si>
  <si>
    <t>Gráfica 2.1.3 Deuda del GG 2022-2024 (% del PIB)</t>
  </si>
  <si>
    <t>Cuadro 2.1.4 Balance del GNC 2024-2025</t>
  </si>
  <si>
    <t>Gráfica 2.1.4 Deuda del GNC (% del PIB)</t>
  </si>
  <si>
    <t>Cuadro 2.1.5 Balance del Gobierno General y del Sector Público No Financiero 2024-2025</t>
  </si>
  <si>
    <t>Gráfica 2.1.5 Deuda del GG 2023-2025 (% del PIB)</t>
  </si>
  <si>
    <t>Gráfica 2.1.6 Deuda del SPNF 2023-2025 (% del PIB)</t>
  </si>
  <si>
    <t>Cuadro 2.1.6 Balance Fiscal del GNC 2022 – 2035 (% del PIB)</t>
  </si>
  <si>
    <t>Gráfica 2.1.7 Deuda del GNC 2019-2035* (% del PIB)</t>
  </si>
  <si>
    <t>Gráfica 2.1.8 Balance Fiscal Gobierno General 2022-2035 (% del PIB)</t>
  </si>
  <si>
    <t>Gráfica 2.1.9 Deuda y balance primario del Gobierno General 2023-2035 (% del PIB)</t>
  </si>
  <si>
    <t>Gráfica 2.1.10 Deuda y balance primario del SPNF 2023-2035 (% del PIB)</t>
  </si>
  <si>
    <t>Gráfica 3.3.1 Apropiación 2024 incluyendo Modificaciones Presupuestales</t>
  </si>
  <si>
    <t>Gráfica 3.3.2 Ejecución Gastos acumulada a junio 2024</t>
  </si>
  <si>
    <t>Gráfica 3.3.3 Velocidad de ejecución mensual junio 2024</t>
  </si>
  <si>
    <t>Gráfica 3.3.4 Ejecución Funcionamiento por Cuentas</t>
  </si>
  <si>
    <t>Cuadro 3.2.1 Presupuesto de rentas y recursos de capital 2023</t>
  </si>
  <si>
    <t>Cuadro 3.2.2 Modificaciones rentas y recursos de capital 2023</t>
  </si>
  <si>
    <t>Cuadro 3.2.3 Ejecución de rentas y recursos de capital 2023</t>
  </si>
  <si>
    <t>Cuadro 3.2.4 Ejecución ingresos corrientes de la Nación 2023</t>
  </si>
  <si>
    <t>Cuadro 3.2.5 Ejecución recursos de capital de la Nación 2023</t>
  </si>
  <si>
    <t>Cuadro 3.2.6 Ejecución excedentes financieros, dividendos y utilidades de la Nación 2023</t>
  </si>
  <si>
    <t>Cuadro 3.2.7 Ejecución contribuciones parafiscales de la Nación 2023</t>
  </si>
  <si>
    <t>Cuadro 3.2.8 Ejecución fondos especiales de la Nación 2023</t>
  </si>
  <si>
    <t>Cuadro 3.2.9 Ejecución Ingresos de los Establecimientos Públicos 2023 por entidad</t>
  </si>
  <si>
    <t>Cuadro 3.2.10 Presupuestos de Gastos 2023</t>
  </si>
  <si>
    <t>Gráfica 3.2.1 Apropiación 2023 incluyendo Modificaciones Presupuestales</t>
  </si>
  <si>
    <t>Cuadro 3.2.11 Adiciones por Donación 2023</t>
  </si>
  <si>
    <t>Cuadro 3.2.12 Detalle Adiciones por Convenios Administrativos 2023</t>
  </si>
  <si>
    <t>Cuadro 3.2.13 Ejecución del Presupuesto General de la Nación acumulada a diciembre 2023</t>
  </si>
  <si>
    <t>Gráfica 3.2.2 Ejecución Gastos 2023</t>
  </si>
  <si>
    <t>Cuadro 3.2.14 Pérdidas Apropiación 2023</t>
  </si>
  <si>
    <t>Gráfica 3.2.3. Velocidad de ejecución 2023</t>
  </si>
  <si>
    <t>Cuadro 3.2.15 Ejecución presupuesto funcionamiento por tipo de gasto acumulada a diciembre 2023</t>
  </si>
  <si>
    <t>Gráfica 3.2.4 Ejecución Funcionamiento por Cuentas</t>
  </si>
  <si>
    <t>Cuadro 3.2.16 Servicio a la Deuda 2023</t>
  </si>
  <si>
    <t>Cuadro 3.2.17 Ejecución del Presupuesto de Inversión 2023 – Principales Sectores y Programas</t>
  </si>
  <si>
    <t>Cuadro 3.2.18 Rezago Presupuestal 2022 ejecutado en 2023</t>
  </si>
  <si>
    <t xml:space="preserve">Cuadro 3.2.1. Presupuesto de rentas y recursos de capital 2023 </t>
  </si>
  <si>
    <t>Aforo
inicial</t>
  </si>
  <si>
    <t>Modificaciones</t>
  </si>
  <si>
    <t>Aforo 
definitvo</t>
  </si>
  <si>
    <t>Distribución
porcentual</t>
  </si>
  <si>
    <t>(3)=(1+2)</t>
  </si>
  <si>
    <t>Ingresos del Presupuesto Nacional</t>
  </si>
  <si>
    <t>Ingresos de los Establecimientos Públicos</t>
  </si>
  <si>
    <t xml:space="preserve">Cuadro 3.2.2. Modificaciones rentas y recursos de capital 2023 </t>
  </si>
  <si>
    <t>Nacion</t>
  </si>
  <si>
    <t>ADICIÓN</t>
  </si>
  <si>
    <t>Convenios Interadministrativos 
(Artículos 24, Ley 2276 y Decreto 2590 de 2022)</t>
  </si>
  <si>
    <t>A diciembre de 2023</t>
  </si>
  <si>
    <t>AJUSTE*</t>
  </si>
  <si>
    <t>Distribuciones
(Artículos 19, Ley 2276 y Decreto 2590 de 2022)</t>
  </si>
  <si>
    <t xml:space="preserve">ADICIÓN DONACIÓN </t>
  </si>
  <si>
    <t>Decretos 1309, 1337 y 1578
(Artículo 33 EOP)</t>
  </si>
  <si>
    <t>Agosto 10 y 11, septiembre 25 de 2023</t>
  </si>
  <si>
    <t>Ley 2199 
Decreto 1234</t>
  </si>
  <si>
    <t>Julio 10 de 2023
Julio 25 de 2023</t>
  </si>
  <si>
    <t>ADICIÓN EMERGENCIA</t>
  </si>
  <si>
    <t>Decreto Ley 1276
Decreto 1362</t>
  </si>
  <si>
    <t>Julio 31 de 2023
Agosto 17 de 2023</t>
  </si>
  <si>
    <t>MODIFICACIONES INGRESOS</t>
  </si>
  <si>
    <t>Cuadro 3.2.3. Ejecución rentas y recursos de capital 2023</t>
  </si>
  <si>
    <t>Ahorro fiscal proyectado por adopción de las medidas de austeridad previstas en el artículo 19 de la Ley 2155 de 2021</t>
  </si>
  <si>
    <t>% del PIB y billones de pesos de 2022</t>
  </si>
  <si>
    <r>
      <t xml:space="preserve"> </t>
    </r>
    <r>
      <rPr>
        <sz val="9"/>
        <color rgb="FF262626"/>
        <rFont val="Verdana"/>
        <family val="2"/>
      </rPr>
      <t>Fuente: Cálculos DGPPN-MHCP</t>
    </r>
  </si>
  <si>
    <t>Presupuesto de Gastos 2024</t>
  </si>
  <si>
    <t xml:space="preserve"> (4)=(1 a 3) </t>
  </si>
  <si>
    <t>Gráfica No. 3.3.1.</t>
  </si>
  <si>
    <t>Detalle Adiciones por Convenios Interadministrativos 2024</t>
  </si>
  <si>
    <t>004</t>
  </si>
  <si>
    <t>Dirección de Policía Antinarcóticos</t>
  </si>
  <si>
    <t>Suministro de víveres y elementos de aseo para el personal que cumple labores de erradicación y/o intervención de cultivos ilícitos y operaciones de interdicción en la Dirección Antinarcóticos – Policía Nacional.</t>
  </si>
  <si>
    <t>Ministerio de Defensa Nacional-Armada Nacional</t>
  </si>
  <si>
    <t>Suministro del abastecimiento de estancias de alimentación para personal de infantes de marina, cadetes y alumnos</t>
  </si>
  <si>
    <t>Ministerio de Defensa Nacional- Ejercito Naciona</t>
  </si>
  <si>
    <t>Suministro de abastecimiento de estancias de alimentación con destino al personal de soldados y alumnos de la Unidades Militares del Ejército Nacional</t>
  </si>
  <si>
    <t>Ministerio de Defensa Nacional- Fuerza Aérea</t>
  </si>
  <si>
    <t>Suministro de abastecimiento de estancias de alimentación diaria para el personal de soldados de aviación, alférez, cadetes distinguidos y alumnos</t>
  </si>
  <si>
    <t>Realizar asistencia técnica, administrativa y operación logística para la ejecución de proyectos financiados por el Fondo Nacional para la Seguridad y Convivencia Ciudadana - FONSECON y por el Sistema Integrado de Emergencias y Seguridad - SIES.</t>
  </si>
  <si>
    <t>Dirección Antinarcóticos de la Policía Nacional</t>
  </si>
  <si>
    <t>Operación logística de servicio de grupos móviles de erradicación para la intervención de cultivos ilícitos en el territorio nacional</t>
  </si>
  <si>
    <t>Suministro de combustibles, grasas, lubricantes y productos de refinación de petróleo para las unidades de la Armada y Fuerza Pública</t>
  </si>
  <si>
    <t xml:space="preserve">Resolución </t>
  </si>
  <si>
    <t>166</t>
  </si>
  <si>
    <t>Departamento Administrativo de la Función Pública</t>
  </si>
  <si>
    <t>Escuela Superior de Administración Pública - ESAP</t>
  </si>
  <si>
    <t>Aunar esfuerzos interinstitucionales con el fin de adelantar las actividades aordadas, que se requieran en el cumplimiento del Plan Estratégico Sectorial del Sector Función Pública en la vigencia 2024"</t>
  </si>
  <si>
    <t>0003</t>
  </si>
  <si>
    <t>Fondo Rotatorio del DANE</t>
  </si>
  <si>
    <t>Fondo único de Tecnologías de la Información y las Comunicaciones -FUTIC</t>
  </si>
  <si>
    <t>Aunar esfuerzos técnicos, administrativos y financieros para producir información especializadasobre TIC a hogares e individuos con periodo de referencia 2024.</t>
  </si>
  <si>
    <t xml:space="preserve">Acuerdo </t>
  </si>
  <si>
    <t xml:space="preserve">Cámara de Representantes
Ministerio de Vivienda Ciudad y Territorio
Ministerio de Agricultura y Desarrollo Rural
Ministerio de Salud y Protección Social
Defensoría del Pueblo
Instituto Colombiano de Bienestar Familiar
Superintendencia Nacional de Salud
Unidad Administrativa Especial de Gestión de Restitución de Tierras Despojadas
</t>
  </si>
  <si>
    <t>Brindar protección a los funcionarios del Estado, que en virtud de su cargo poseen un riesgo extremo o extraordinario.</t>
  </si>
  <si>
    <t>Acumulada a Junio de 2024</t>
  </si>
  <si>
    <t>I. FUNCIONAMIENTO</t>
  </si>
  <si>
    <t>II. SERVICIO DE LA DEUDA</t>
  </si>
  <si>
    <t>III. INVERSIÓN</t>
  </si>
  <si>
    <t>IV. TOTAL (I + II + III)</t>
  </si>
  <si>
    <t>V. TOTAL SIN DEUDA (I + III)</t>
  </si>
  <si>
    <t>Gráfica No. 3.3.2</t>
  </si>
  <si>
    <t>Ejecución de Gastos 2024 Vigencia + Rezago</t>
  </si>
  <si>
    <t>Gráfica No. 3.3.3.</t>
  </si>
  <si>
    <t>Velocidad de Ejecución mensual junio 2024</t>
  </si>
  <si>
    <t>% De ejecución PGN 2000-2024</t>
  </si>
  <si>
    <t xml:space="preserve"> - </t>
  </si>
  <si>
    <t>Gráfica No. 3.3.4.</t>
  </si>
  <si>
    <t>Ejecución Funcionamiento por Cuentas junio 2024</t>
  </si>
  <si>
    <t>Nota: Resto de cuentas de Funcionamiento *Resto cuentas Funcionamiento: Incluye las cuentas Gastos de Comercialización y Producción, Adquisición de Activos Financieros, Disminución de Pasivos Gastos por Tributos, Multas, Sanciones Gastos por Tributos, Multas, Sanciones</t>
  </si>
  <si>
    <t xml:space="preserve">Ejecución del presupuesto de inversión 2024 – Por Principales Sectores y Programas </t>
  </si>
  <si>
    <t>Acumulada a junio de 2024</t>
  </si>
  <si>
    <t>Pérdida</t>
  </si>
  <si>
    <t>Desarrollo Integral de la Primera Infancia a la Juventud, y Fortalecimiento de las Capacidades de las Familias de Niñas, Niños y Adolescentes</t>
  </si>
  <si>
    <t>Cierre de Brechas para el Goce Efectivo de Derechos Fundamentales de la Población en Condición de Discapacidad</t>
  </si>
  <si>
    <t>Fortalecimiento de la gestión y dirección del Sector Igualdad y Equidad</t>
  </si>
  <si>
    <t>Cierre de Brechas de Desigualdad e Inequidad para el Goce Efectivo de Derechos Fundamentales de los Sujetos de Especial Protección Constitucional</t>
  </si>
  <si>
    <t>Capacitacion de Recursos Humano para La Investigacion</t>
  </si>
  <si>
    <t>Fortalecimiento de la gestión y dirección del Sector Ciencia y Tecnología</t>
  </si>
  <si>
    <t>Investigacion Basica, Aplicada y Estudios</t>
  </si>
  <si>
    <t>Fortalecimiento de la gestión y dirección del Sector Congreso de la República</t>
  </si>
  <si>
    <t>Mejoramiento de la eficiencia y la transparencia legislativa</t>
  </si>
  <si>
    <t>Construccion, adecuacion, mejoramiento, mantenimiento de Infraestructura</t>
  </si>
  <si>
    <t>Fortalecimiento de la gestión y dirección del Sector Cultura</t>
  </si>
  <si>
    <t>Gestión, Protección y Salvaguardia del Patrimonio Cultural Colombiano</t>
  </si>
  <si>
    <t xml:space="preserve">Promoción y Acceso Efectivo a Procesos Culturales y Artísticos </t>
  </si>
  <si>
    <t>Programas dirgidos para el esclarecimiento de la Justicia, reconciliación y Paz</t>
  </si>
  <si>
    <t>Fortalecimiento de la gestión y dirección del Sector Justicia especial para la paz</t>
  </si>
  <si>
    <t>Mejoramiento y fortalecimiento del sistema de empleo y la gerencia pública</t>
  </si>
  <si>
    <t>Mejoramiento de la Calidad Educativa en Gestion Publica</t>
  </si>
  <si>
    <t>Fortalecimiento de la Gestion Publica en las Entidades Nacionales y Territoriales</t>
  </si>
  <si>
    <t>Fortalecimiento de la Gestión y Dirección del Sector Empleo Publico</t>
  </si>
  <si>
    <t>Administracion y Vigilancia de las Carreras Administrativas de los Servidores Publicos</t>
  </si>
  <si>
    <t>Fortalecimiento de la gestión y dirección del Sector Comercio, Industria y Turismo</t>
  </si>
  <si>
    <t>Fortalecimiento del proceso de formalización de las organizaciones de recicladores de oficio a nivel nacional</t>
  </si>
  <si>
    <t>OTROS SECTORES</t>
  </si>
  <si>
    <t>REZAGO PRESUPUETAL 2023 EJECUTADOS EN 2024</t>
  </si>
  <si>
    <t>Acumulado a Junio 2024</t>
  </si>
  <si>
    <t>Rezago 
por pagar</t>
  </si>
  <si>
    <t>% de Ejecución</t>
  </si>
  <si>
    <t>Obligación/Rezago</t>
  </si>
  <si>
    <t>(4)=(1-2)</t>
  </si>
  <si>
    <t>(5)=(2/1)</t>
  </si>
  <si>
    <t>(6)=(3/1)</t>
  </si>
  <si>
    <t>Adquisiciones de Bienes y Servicios</t>
  </si>
  <si>
    <t>Fondo de contigencias</t>
  </si>
  <si>
    <t>Cuadro 1.4.1  Nóminas 2025 - Cargos y costo anual Gobierno Central y Establecimientos Públicos</t>
  </si>
  <si>
    <t>2. DEFENSA Y POLICÍA</t>
  </si>
  <si>
    <t>3. RAMA, FISCALIA Y ORG. AUTÓNOMOS</t>
  </si>
  <si>
    <t>Cuadro 1.6.2. Apropiación del SGP 2024-2025</t>
  </si>
  <si>
    <t>2025
Proyecto</t>
  </si>
  <si>
    <t>2025-2024</t>
  </si>
  <si>
    <t>2025/2024</t>
  </si>
  <si>
    <t xml:space="preserve">11 / 12 de la vigencia* </t>
  </si>
  <si>
    <t>Ajuste promedio 4 años ICN por recaudo efectivo 2023</t>
  </si>
  <si>
    <t>En 2024 se realizó ajuste del promedio de variación de ICN 2019-2022 por diferencia entre aforo y recaudo efectivo 2022 (programado 7,43% VS efectivo 13,96%)</t>
  </si>
  <si>
    <t>En 2025 se realizó ajuste del promedio de variación de ICN 2020-2023 por diferencia entre aforo y recaudo efectivo 2023 (programado 17,43% VS efectivo 16,09%)</t>
  </si>
  <si>
    <t>5,4% Agua Potable y Saneamiento Básico</t>
  </si>
  <si>
    <t>2,9% Fondo Nacional de Pensiones de las Entidades Territoriales, Fonpet</t>
  </si>
  <si>
    <t>0,08% Municipios Ribereños Rio Grande de la Magdalena</t>
  </si>
  <si>
    <t>Cuadro 1.6.3. Distribución del SGP 2024-2025</t>
  </si>
  <si>
    <t>Cuadro 1.6.3 Distribución del SGP 2024-2025</t>
  </si>
  <si>
    <t>Cuadro 1.6.2  Apropiación del SGP 2024-2025</t>
  </si>
  <si>
    <t>25/24</t>
  </si>
  <si>
    <t>Cuadro 1.6.5 Transferencias FNPSM 2024 -2025</t>
  </si>
  <si>
    <t>Cuadro 1.6.6 Servicio de la deuda 2024 -2025</t>
  </si>
  <si>
    <t>Cuadro 1.6.4 Apropiaciones para conceptos asociados a pensiones PGN 2024* - 2025</t>
  </si>
  <si>
    <t>Cuadro 1.6.7 Presupuesto de inversión por sector 2025</t>
  </si>
  <si>
    <t>2024 -2025</t>
  </si>
  <si>
    <t>Miles de millones de Pesos</t>
  </si>
  <si>
    <t>Cuadro 1.6.1. Presupuesto General de la Nación 2024-2025</t>
  </si>
  <si>
    <t>Cuadro 1.6.4 Apropiaciones para conceptos asociados a pensiones PGN 2024*-2025</t>
  </si>
  <si>
    <t>Cuadro 1.6.6. Servicio de la deuda 2024 -2025</t>
  </si>
  <si>
    <t>Cuadro 3.3.10. Presupuesto Gastos 2024</t>
  </si>
  <si>
    <t>Cuadro 3.3.11. Detalle Adiciones por Convenios Administrativos 2024</t>
  </si>
  <si>
    <t>Cuadro 3.3.12. Ejecución del Presupuesto General de la Nación acumulada a junio 2024</t>
  </si>
  <si>
    <t>Cuadro 3.3.13. Servicio a la Deuda 2024</t>
  </si>
  <si>
    <t>Cuadro 3.3.14. Ejecución inversión principales programas – Primer semestre 2024</t>
  </si>
  <si>
    <t>Cuadro 3.4.1. Rezago Presupuestal 2023 ejecutado en 2024</t>
  </si>
  <si>
    <t>Cuadro No. 3.3.10.</t>
  </si>
  <si>
    <t>Cuadro No 3.3.11.</t>
  </si>
  <si>
    <t>Cuadro No. 3.3.12.</t>
  </si>
  <si>
    <t>Cuadro No. 3.3.13.</t>
  </si>
  <si>
    <t>Cuadro 3.3.14</t>
  </si>
  <si>
    <t>Cuadro No. 3.4.1</t>
  </si>
  <si>
    <t>Cuadro 3.3.1. Presupuesto de rentas y recursos de capital a junio 2024</t>
  </si>
  <si>
    <t>Cuadro 3.3.2. Modificaciones rentas y recursos de capital a junio 2024</t>
  </si>
  <si>
    <t>Cuadro 3.3.3. Ejecución rentas y recursos de capital a junio 2024</t>
  </si>
  <si>
    <t>Cuadro 3.3.4. Ejecución ingresos corrientes de la Nación a junio 2024</t>
  </si>
  <si>
    <t>Cuadro 3.3.5. Ejecución recursos de capital de la Nación a junio 2024</t>
  </si>
  <si>
    <t>Cuadro 3.3.6. Ejecuciónexcedentes financieros, dividendos y utilidades de la Nación a junio 2024</t>
  </si>
  <si>
    <t>Cuadro 3.3.7. Ejecución contribuciones parafiscales de la Nación a junio 2024</t>
  </si>
  <si>
    <t>Cuadro 3.3.8. Ejecución fondos especiales de la Nación a junio 2024</t>
  </si>
  <si>
    <t>Cuadro 3.3.9.  Ejecución ingresos de los Establecimientos Públicos a junio 2024</t>
  </si>
  <si>
    <t>Aforo 
vigente</t>
  </si>
  <si>
    <t>Convenios Interadministrativos 
(Artículos 24, Ley 2342 y Decreto 2295 de 2023)</t>
  </si>
  <si>
    <t>A junio de 2024</t>
  </si>
  <si>
    <t>Distribuciones
(Artículos 19, Ley 2342 y Decreto 2295 de 2023)</t>
  </si>
  <si>
    <t>MODIFICACIONES INGRESOS DEL PGN</t>
  </si>
  <si>
    <t>** Artículo 2.8.1.5.5. del Decreto 1068 de 2015. Resolución modificación interna de las rentas constitutivas de los recursos de capital de la nación sin exceder el aforo de estos.</t>
  </si>
  <si>
    <t>Nota: * Modificaciones entre nación y propios que no afectan el total del ingreso.</t>
  </si>
  <si>
    <t>2024/2023</t>
  </si>
  <si>
    <t>N.A.</t>
  </si>
  <si>
    <t>Impuesto a Productos Comestibles Ultra Procesados Industrialmente</t>
  </si>
  <si>
    <t>Impuesto a Productos Plásticos de un solo uso</t>
  </si>
  <si>
    <t>Impuesto a las Bebidas Ultra Procesadas Azucaradas</t>
  </si>
  <si>
    <t>Fondo Único de las Tecnologías de la Información y las Comunicaciones - Futic</t>
  </si>
  <si>
    <t>Grupo Bicentario</t>
  </si>
  <si>
    <r>
      <t>Cuadro</t>
    </r>
    <r>
      <rPr>
        <b/>
        <sz val="8"/>
        <rFont val="Verdana"/>
        <family val="2"/>
      </rPr>
      <t xml:space="preserve"> 3.3.7. Ejecución contribuciones parafiscales de la Nación a junio 2024</t>
    </r>
  </si>
  <si>
    <t>Grafica No 2.2.1 Sector Público Consolidado</t>
  </si>
  <si>
    <t>* Sector Público No Financiero (SPNF)</t>
  </si>
  <si>
    <t>SPC: Sector Público Consolidado</t>
  </si>
  <si>
    <t>Cuadro No 2.2.1 Plan Financiero GNC 2025</t>
  </si>
  <si>
    <t>Ingresos Totales</t>
  </si>
  <si>
    <t>Gastos Totales</t>
  </si>
  <si>
    <t>Gasto Primario sin FEPC</t>
  </si>
  <si>
    <t>FEPC</t>
  </si>
  <si>
    <t>Excedente(+)/Ajuste(-)</t>
  </si>
  <si>
    <r>
      <t xml:space="preserve">        </t>
    </r>
    <r>
      <rPr>
        <sz val="7"/>
        <color theme="1"/>
        <rFont val="Verdana"/>
        <family val="2"/>
      </rPr>
      <t xml:space="preserve"> (b)</t>
    </r>
    <r>
      <rPr>
        <sz val="8"/>
        <color theme="1"/>
        <rFont val="Verdana"/>
        <family val="2"/>
      </rPr>
      <t xml:space="preserve">  Incluye Ley de Financiamiento.</t>
    </r>
  </si>
  <si>
    <t>Fuente:  Dirección General de Política Macroeconómica.</t>
  </si>
  <si>
    <t>Gráfica No 2.2.2 Convertidor ingresos del presupuesto nacional a operaciones efectivas de caja 2025</t>
  </si>
  <si>
    <t>CONCEPTOS 
PRESUPUESTO</t>
  </si>
  <si>
    <t>CONCEPTOS
CONVERSIÓN</t>
  </si>
  <si>
    <t>CONCEPTOS 
OEC (GNC)</t>
  </si>
  <si>
    <r>
      <t>INGRESOS NACIÓN</t>
    </r>
    <r>
      <rPr>
        <b/>
        <vertAlign val="superscript"/>
        <sz val="8.8000000000000007"/>
        <color theme="0"/>
        <rFont val="Verdana"/>
        <family val="2"/>
      </rPr>
      <t xml:space="preserve"> /1</t>
    </r>
  </si>
  <si>
    <r>
      <t>DEL PRESUPUESTO</t>
    </r>
    <r>
      <rPr>
        <b/>
        <vertAlign val="superscript"/>
        <sz val="8.8000000000000007"/>
        <color theme="0"/>
        <rFont val="Verdana"/>
        <family val="2"/>
      </rPr>
      <t xml:space="preserve"> /2</t>
    </r>
  </si>
  <si>
    <t>INGRESOS GNC</t>
  </si>
  <si>
    <t>Ingresos Tributarios</t>
  </si>
  <si>
    <t>Ingresos No Tributarios</t>
  </si>
  <si>
    <t>Diferencia Metolodógica</t>
  </si>
  <si>
    <t>Otros Recursos 
de Capital SSF</t>
  </si>
  <si>
    <t>Fondos Especiales (CSF)</t>
  </si>
  <si>
    <r>
      <t xml:space="preserve">Fondos Especiales (SSF) </t>
    </r>
    <r>
      <rPr>
        <vertAlign val="superscript"/>
        <sz val="8.8000000000000007"/>
        <rFont val="Verdana"/>
        <family val="2"/>
      </rPr>
      <t>/3</t>
    </r>
  </si>
  <si>
    <t>Contribuciones Parafiscales (SSF)*</t>
  </si>
  <si>
    <t>FINANCIAMIENTO</t>
  </si>
  <si>
    <t>1/   No incluye Ley de Financiamiento</t>
  </si>
  <si>
    <t>No incluye Ley de Financiamiento.</t>
  </si>
  <si>
    <t>2/   No incluye Ley de Financiamiento</t>
  </si>
  <si>
    <t>Incluye Ley de Financiamiento por $12 billones.</t>
  </si>
  <si>
    <t>3/   No incluye Ley de Financiamiento</t>
  </si>
  <si>
    <t>De otros Sectores SPNF</t>
  </si>
  <si>
    <t>Gráfica No 2.2.3 Convertidor gastos del presupuesto nacional a operaciones efectivas de caja 2025</t>
  </si>
  <si>
    <t>CONCEPTOS 
CONVERSIÓN</t>
  </si>
  <si>
    <t>CONCEPTOS 
OEC GNC</t>
  </si>
  <si>
    <t>GASTOS PRESUPUESTO
NACIONAL</t>
  </si>
  <si>
    <t>DEL PRESUPUESTO</t>
  </si>
  <si>
    <t>GASTOS GNC</t>
  </si>
  <si>
    <t>Clasificado Otros 
Sectores</t>
  </si>
  <si>
    <t>Reclasificados
Cuentas OEC</t>
  </si>
  <si>
    <t>OTROS OEC</t>
  </si>
  <si>
    <t>Diferencias
Metodológicas</t>
  </si>
  <si>
    <t>Servicio de la Deuda</t>
  </si>
  <si>
    <t>Recomposición
Fiscal</t>
  </si>
  <si>
    <t>OEC = Operaciones Efectivas de Caja</t>
  </si>
  <si>
    <t>GNC = Gobierno Nacional Central</t>
  </si>
  <si>
    <t>Cuadro No  2.2.2. Diferencias metodológicas entre presupuesto nacional y plan financiero 2025</t>
  </si>
  <si>
    <t>Proyecto 
de PN</t>
  </si>
  <si>
    <t>Diferencias  Metodológicas</t>
  </si>
  <si>
    <t>Plan de Reactivación</t>
  </si>
  <si>
    <t>Proyecto PN sin diferencias metodológicas</t>
  </si>
  <si>
    <t xml:space="preserve">Inversión </t>
  </si>
  <si>
    <t>TOTAL GASTOS</t>
  </si>
  <si>
    <t>Cuadro 2.2.3. Presupuesto nacional no clasificado en GNC - Distribución Presupuesto Nacional reclasificado 2025</t>
  </si>
  <si>
    <t>Apropiaciones SSF</t>
  </si>
  <si>
    <t xml:space="preserve">Clasificados en Otros Sectores </t>
  </si>
  <si>
    <t>Proyecto de Presupuesto GNC</t>
  </si>
  <si>
    <t>(4)=(1-2-3)</t>
  </si>
  <si>
    <t>Cuadro No  2.2.4. Reclasificación de cuentas Presupuesto a Plan Financiero 2025</t>
  </si>
  <si>
    <t>Presupuesto
GNC</t>
  </si>
  <si>
    <t>Reclasificados
a OEC</t>
  </si>
  <si>
    <t>Plan Financiero
GNC</t>
  </si>
  <si>
    <t>Cuadro 2.2.5. Detalle de reclasificados de Presupuesto a Plan Financiero 2025</t>
  </si>
  <si>
    <t>Concepto \ Cuenta</t>
  </si>
  <si>
    <t xml:space="preserve">Amortizaciones </t>
  </si>
  <si>
    <t>(5)=(1 a 4)</t>
  </si>
  <si>
    <t>Inversión de Militares</t>
  </si>
  <si>
    <t>Subsidios de tarifas eléctricas y gas</t>
  </si>
  <si>
    <t>Rentas garantizadas (Ley 1819/2016)</t>
  </si>
  <si>
    <t>Fondo Solidaridad Pensional</t>
  </si>
  <si>
    <t>Servicio de la Deuda Entidades</t>
  </si>
  <si>
    <t>Amortizac.Bonos Pensionales Universidades</t>
  </si>
  <si>
    <t>Bonos Pensionales</t>
  </si>
  <si>
    <t>Cuadro No  2.2.6. Ajuste PN a PF GNC 2025</t>
  </si>
  <si>
    <t>Plan Financiero 
GNC</t>
  </si>
  <si>
    <t>Recomposición 
fiscal</t>
  </si>
  <si>
    <t>Plan Financiero   
 GNC</t>
  </si>
  <si>
    <r>
      <t xml:space="preserve">Servicio de la Deuda </t>
    </r>
    <r>
      <rPr>
        <vertAlign val="superscript"/>
        <sz val="8"/>
        <color theme="1"/>
        <rFont val="Verdana"/>
        <family val="2"/>
      </rPr>
      <t>1/</t>
    </r>
  </si>
  <si>
    <t>Subtotal antes del Déficit</t>
  </si>
  <si>
    <t>Amortizaciones de la Deuda</t>
  </si>
  <si>
    <r>
      <rPr>
        <vertAlign val="superscript"/>
        <sz val="8.8000000000000007"/>
        <rFont val="Verdana"/>
        <family val="2"/>
      </rPr>
      <t xml:space="preserve">1/ </t>
    </r>
    <r>
      <rPr>
        <sz val="8"/>
        <rFont val="Verdana"/>
        <family val="2"/>
      </rPr>
      <t>Servicio de la Deuda menos amortizaciones (son financiamiento) para determinar gasto de Intereses de PF.</t>
    </r>
  </si>
  <si>
    <t>Cuadro No 2.2.7 Balance Total y Componentes de la Regla Fiscal GNC 2025</t>
  </si>
  <si>
    <t>Resultados</t>
  </si>
  <si>
    <t>MM$</t>
  </si>
  <si>
    <t>%  PIB</t>
  </si>
  <si>
    <t>Balance Primario Neto Estructural (BPNE)*</t>
  </si>
  <si>
    <t>Ciclo económico</t>
  </si>
  <si>
    <t>Ciclo petrolero</t>
  </si>
  <si>
    <t>Transacciones de única vez (TUV)</t>
  </si>
  <si>
    <t>Balance primario</t>
  </si>
  <si>
    <t>BALANCE TOTAL</t>
  </si>
  <si>
    <t xml:space="preserve">* BPNE se define como la diferencia entre los ingresos y los gastos totales del GNC excluyendo: i) el gasto en intereses del servicio de la deuda; ii) ingresos por rendimientos financieros; iii) las transacciones de única vez; iv) el ciclo económico, y v) el ciclo petrolero. </t>
  </si>
  <si>
    <t>Fuente: Dirección General de Política Macroeconómica</t>
  </si>
  <si>
    <t>Gráfica 2.2.1. Sector Público Consolidado</t>
  </si>
  <si>
    <t>Cuadro 2.2.1. Plan Financiero GNC 2025</t>
  </si>
  <si>
    <t>Gráfica 2.2.2 Convertidor Ingresos del Presupuesto Nacional a Plan Financiero 2025</t>
  </si>
  <si>
    <t>Gráfica 2.2.3. Convertidor Gastos del Presupuesto Nacional a Plan Financiero 2025</t>
  </si>
  <si>
    <t>Cuadro 2.2.2. Diferencias metodológicas entre presupuesto de gastos nacional y plan financiero 2025</t>
  </si>
  <si>
    <t xml:space="preserve">Cuadro 2.2.3 Presupuesto de gastos nacional no clasificado en GNC - Distribución Presupuesto Nacional reclasificado </t>
  </si>
  <si>
    <t>Cuadro 2.2.4 Reclasificación de cuentas Presupuesto a Plan Financiero 2025</t>
  </si>
  <si>
    <t>Cuadro 2.2.5. Detalle de reclasificados de Presupuesto de gastos a Plan Financiero 2025</t>
  </si>
  <si>
    <t>Cuadro 2.2.6 Ajuste PN a PF GNC 2025</t>
  </si>
  <si>
    <t>Cuadro 2.2.7 Cumplimiento de la Regla Fiscal en 2025</t>
  </si>
  <si>
    <t>Gráfica No 4.2.1 Homologación PGN a clasificación económica 2025</t>
  </si>
  <si>
    <t>Ley de financiamiento</t>
  </si>
  <si>
    <t>Cuadro No 4.2.1 Homologación de las rentas y recursos de capital 2025</t>
  </si>
  <si>
    <t>3. Total Ingresos (1+2)</t>
  </si>
  <si>
    <t>Cuadro No 4.2.2. Homologación de apropiaciones 2025</t>
  </si>
  <si>
    <t>Cuadro No 4.2.3. Homologación de la inversión según clasificación económica del presupuesto 2025</t>
  </si>
  <si>
    <t>Mejoramiento de las competencias de la administración de la justicia</t>
  </si>
  <si>
    <t>Facilitar el acceso y uso de las tecnologías de la información y las comunicaciones (TIC) en todo el territorio nacional</t>
  </si>
  <si>
    <t>Cuadro No 4.2.4. Resultado presupuestal 2025</t>
  </si>
  <si>
    <t xml:space="preserve">Cuadro No 4.4.1. Recursos asignados por Categoría y Entidad del Trazador Equidad de la Mujer </t>
  </si>
  <si>
    <t>PUNTO/ ENTIDAD</t>
  </si>
  <si>
    <t xml:space="preserve">Funcionamiento </t>
  </si>
  <si>
    <t>Agencia de Desarrollo Rural - ADR</t>
  </si>
  <si>
    <t>Agencia Nacional de Tierras - ANT</t>
  </si>
  <si>
    <t>Contraloría General de la República</t>
  </si>
  <si>
    <t>Departamento Administrativo Nacional de Estadística (DANE) - Gestión General</t>
  </si>
  <si>
    <t>Fondo Nacional de Vivienda – Fonvivienda</t>
  </si>
  <si>
    <t>Instituto Nacional Penitenciario y Carcelario</t>
  </si>
  <si>
    <t>Ministerio de Comercio, Industria y Turismo</t>
  </si>
  <si>
    <t>Ministerio de Igualdad y Equidad</t>
  </si>
  <si>
    <t>Ministerio de las Culturas, las Artes y los Saberes</t>
  </si>
  <si>
    <t>Ministerio del Trabajo - Gestión General</t>
  </si>
  <si>
    <t>Presidencia de la República - Gestión General</t>
  </si>
  <si>
    <t>Unidad Administrativa Especial de Gestión de Restitución de Tierras Despojadas</t>
  </si>
  <si>
    <t>Unidad Administrativa Especial de Organizaciones Solidarias</t>
  </si>
  <si>
    <t>Unidad Administrativa Especial del Servicio Público de empleo</t>
  </si>
  <si>
    <t>Agencia para la Reincorporación y a Normalización</t>
  </si>
  <si>
    <t>Consejo Superior de la Judicatura</t>
  </si>
  <si>
    <t>Departamento Función Pública - Gestión General</t>
  </si>
  <si>
    <t>Instituto de Planificación y Promoción de Soluciones Energéticas para las Zonas No Interconectadas -IPSE-</t>
  </si>
  <si>
    <t>Ministerio de Minas Y Energía</t>
  </si>
  <si>
    <t>Unidad de Planeación Minero-Energética - UPME</t>
  </si>
  <si>
    <t>Ministerio de Salud y Protección Social - Gestión General</t>
  </si>
  <si>
    <t>Unidad de Servicios Penitenciarios y Carcelarios</t>
  </si>
  <si>
    <t>Fondo Único de Tecnologías de La Información Y Las Comunicaciones</t>
  </si>
  <si>
    <t>Instituto Nacional para Sordos - INSOR</t>
  </si>
  <si>
    <t>Ministerio De Justicia y del Derecho - Gestión General</t>
  </si>
  <si>
    <t>5. Mujer Libre De Violencias</t>
  </si>
  <si>
    <t>Fiscalia General de la Nación</t>
  </si>
  <si>
    <t>Ministerio de Justicia y del Derecho - Gestión General</t>
  </si>
  <si>
    <t>Ministerio de las Culturas, las Artes Y los Saberes</t>
  </si>
  <si>
    <t>Ministerio De Minas y Energía</t>
  </si>
  <si>
    <t>Ministerio de Salud y Proteccion Social - Gestión General</t>
  </si>
  <si>
    <t>Ministerio de Transporte</t>
  </si>
  <si>
    <t>Ministerio del Deporte - Gestión General</t>
  </si>
  <si>
    <t>Presidencia de La República - Gestión General</t>
  </si>
  <si>
    <t>Total General</t>
  </si>
  <si>
    <t>Fuente: MHCP-DNP según la información reportada por las entidades ejecutoras. Datos con corte a junio de 2024.</t>
  </si>
  <si>
    <t>Cuadro No  4.4.2. Listado de proyectos de inversión identificados con el Trazador “Para la equidad de la Mujer PGN 2024”</t>
  </si>
  <si>
    <t>Apoyo para la Estructuración y Cofinanciación de Proyectos Integrales de Desarrollo Agropecuario y Rural a nivel Nacional</t>
  </si>
  <si>
    <t>Fortalecimiento de la gestión y apropiación del conocimiento técnico de los procesos productivos agropecuarios y rurales, en los productores y las asociaciones u organizaciones de productores a nivel Nacional</t>
  </si>
  <si>
    <t>Incremento del acceso de los productores rurales a procesos de acción colectiva de desarrollo productivo rural Nacional</t>
  </si>
  <si>
    <t>AGENCIA NACIONALDE TIERRAS - ANT</t>
  </si>
  <si>
    <t>Fortalecimiento del programa de reforma agraria y reforma rural integral Nacional</t>
  </si>
  <si>
    <t>Incremento de la Formalización de Predios Privados Rurales y Procesos Agrarios a nivel Nacional</t>
  </si>
  <si>
    <t>Fortalecimiento de procesos de memoria histórica a nivel Nacional</t>
  </si>
  <si>
    <t>DEPARTAMENTO ADMINISTRATIVO NACIONALDE ESTADISTICA (DANE) - GESTION GENERAL</t>
  </si>
  <si>
    <t>Fortalecimiento de la producción de información Estadística analizada Nacional</t>
  </si>
  <si>
    <t>DEPARTAMENTO FUNCIÓN PUBLICA - GESTIÓN GENERAL</t>
  </si>
  <si>
    <t>Transformación de las administraciones públicas mediante el desarrollo de políticas y lineamientos que permitan el fortalecimiento de los componentes de la función administrativa, la función y la gestión públicas Nacional</t>
  </si>
  <si>
    <t>FONDO NACIONALDE VIVIENDA - FONVIVIENDA</t>
  </si>
  <si>
    <t>Subsidio Familiar de Vivienda Nacional</t>
  </si>
  <si>
    <t>FONDO ROTATORIO DE la REGISTRADURIA</t>
  </si>
  <si>
    <t>Fortalecimiento de la misionalidad de la RNEC y de la cultura cívica y democrática a través del CEDAE Nacional</t>
  </si>
  <si>
    <t>FONDO ROTATORIO DEL MINISTERIO DE Relaciones EXTERIORES</t>
  </si>
  <si>
    <t>Incorporación del enfoque de género en la Política Exterior del Estado, a nivel bilateral y multilateral.  Nacional</t>
  </si>
  <si>
    <t>Servicio de asistencia, capacitación y apoyo para el uso y apropiación de las TIC, con enfoque diferencial y en beneficio de la comunidad para participar en la economía digital</t>
  </si>
  <si>
    <t xml:space="preserve">Protección vegetal, mejoramiento de la inocuidad, prevención y control de plagas en la producción primaria </t>
  </si>
  <si>
    <t>Protección animal mejoramiento de la inocuidad, prevención y control de enfermedades en la producción primaria Nacional</t>
  </si>
  <si>
    <t>INSTITUTO DE PLANIFICACIÓN y PROMOCION DE SOLUCIONES ENERGETICAS PARA las ZONAS NO INTERCONECTADAS -IPSE-</t>
  </si>
  <si>
    <t>Fortalecimiento de la participación ciudadana e información sobre la gestión de la transición energética justa y las comunidades energéticas a nivel Nacional</t>
  </si>
  <si>
    <t>INSTITUTO NACIONALDE FORMACION TECNICA PROFESIONAL DE SAN ANDRES y PROVIDENCIA</t>
  </si>
  <si>
    <t>Fortalecimiento de la Gestión Institucional y Sostenibilidad del Instituto Nacional de Formación Técnica Profesional de San Andrés y Providencia</t>
  </si>
  <si>
    <t>INSTITUTO NACIONAL PARA SORDOS - INSOR</t>
  </si>
  <si>
    <t>Mejoramiento de las condiciones educativas para el goce efectivo del derecho a la educación inclusiva de la población sorda Nacional</t>
  </si>
  <si>
    <t xml:space="preserve">Apoyo para el acceso a los mercados de las unidades productivas de la población víctima del conflicto armado   </t>
  </si>
  <si>
    <t>MINISTERIO DE JUSTICIA y DEL DERECHO - GESTIÓN GENERAL</t>
  </si>
  <si>
    <t>Desarrollo integral de los métodos de resolución de conflictos a nivel Nacional</t>
  </si>
  <si>
    <t>Humanización de la política criminal y penitenciaria a nivel Nacional</t>
  </si>
  <si>
    <t>Implementación de estrategias para el acceso a la justicia con enfoque de género, diferencial e interseccional a nivel Nacional</t>
  </si>
  <si>
    <t>MINISTERIO DE las CULTURAS, las ARTES y LOS SABERES</t>
  </si>
  <si>
    <t>Desarrollo de Políticas Públicas culturales para la implementación del enfoque diferencial étnico, y territorial para -el fortalecimiento y protección de los derechos culturales de los grupos étnicos y poblaciones Nacional</t>
  </si>
  <si>
    <t>Diseño y realización del portafolio de las convocatorias del programa Nacional de estímulos a nivel Nacional</t>
  </si>
  <si>
    <t>Fortalecimiento de estrategias para la estructuración e implementación de proyectos de economía popular en el sector de las culturas, los artes y los saberes a nivel   -Nacional</t>
  </si>
  <si>
    <t>MINISTERIO DE SALUD y PROTECCION SOCIAL - GESTIÓN GENERAL</t>
  </si>
  <si>
    <t>Incorporación del enfoque diferencial para el goce efectivo del derecho a la salud y la promoción social, que potencien la seguridad humana y oportunidades de bienestar para las poblaciones en condición de vulnerabilidad.  Nacional</t>
  </si>
  <si>
    <t>Incremento de las acciones de promoción de la salud y prevención de la enfermedad en la población del territorio   Nacional</t>
  </si>
  <si>
    <t>Desarrollo del deporte olímpico, paralímpico y nivel mundial para el posicionamiento y liderazgo deportivo Nacional</t>
  </si>
  <si>
    <t>Fortalecimiento fomento y promoción de la práctica deportiva, recreativa y de actividad física en Colombia Nacional</t>
  </si>
  <si>
    <t>Apoyo a las iniciativas de emprendimiento y empresarismo formal de las víctimas del conflicto armado Nacional</t>
  </si>
  <si>
    <t xml:space="preserve">Desarrollo de la ruta de empleo y autoempleo a sujetos de reparación colectiva a nivel Nacional </t>
  </si>
  <si>
    <t>Fortalecimiento de los mecanismos para el cierre de brechas en el acceso y permanencia de las mujeres en el mundo del trabajo Nacional</t>
  </si>
  <si>
    <t>Fortalecimiento de mecanismos para mejorar la movilidad funcional y geográfica de los trabajadores Nacional</t>
  </si>
  <si>
    <t>Implantación de un subsidio económico en dinero para la protección en la vejez de exmadres comunitarias y exmadres que no pudieron acceder a una pensión o Beps  Nacional</t>
  </si>
  <si>
    <t>Implementación de estrategias de formación para el trabajo y empleabilidad a víctimas del conflicto armado, Nacional</t>
  </si>
  <si>
    <t>Implementación fonda de solidaridad pensional subcuenta de solidaridad Nacional</t>
  </si>
  <si>
    <t>Mejoramiento del acceso a la formalización laboral y la protección del empleo en el territorio  Nacional</t>
  </si>
  <si>
    <t>Modernización de la Inspección, Vigilancia y Control del Trabajo y la Seguridad Social a nivel Nacional</t>
  </si>
  <si>
    <t>PRESIDENCIA DE la REPUBLICA - GESTION GENERAL</t>
  </si>
  <si>
    <t>Fortalecimiento de acciones para mejorar el acceso a la oferta en prevención de violencias, a través de estrategias de reconstrucción del tejido social y promoción de culturas de paz a nivel Nacional</t>
  </si>
  <si>
    <t>Fortalecimiento en la articulación interinstitucional e intersectorial para la formulación e implementación de políticas públicas que contribuyen al goce efectivo de los derechos de los sujetos de especial protección.  Nacional</t>
  </si>
  <si>
    <t>Formación y desarrollo del talento humano del Servicio Geológico Colombiano a nivel Nacional</t>
  </si>
  <si>
    <t>SERVICIO NACIONALDE APRENDIZAJE (SENA)</t>
  </si>
  <si>
    <t>Servicio de apoyo integral para emprendedores: desarrollo, fortalecimiento y financiación empresarial a nivel   Nacional</t>
  </si>
  <si>
    <t>Servicio para la gestión de la Agencia Pública de Empleo y el análisis del mercado laboral a nivel Nacional</t>
  </si>
  <si>
    <t>Mejoramiento al cumplimiento de órdenes judiciales de restitución de tierras acordes a las competencias de la Unidad Administrativa Especial de Gestión de Restitución de Tierras Despojadas y Abandonadas a nivel   Nacional</t>
  </si>
  <si>
    <t>Mejoramiento del nivel de acceso y atención de las víctimas de despojo y abandono forzado, para la protección y restitución integral individual o colectiva campesina, de tierras y territorios Nacional</t>
  </si>
  <si>
    <t>UNIDAD ADMINISTRATIVA ESPECIAL DE la AERONAUTICA CIVIL</t>
  </si>
  <si>
    <t>Desarrollo de procesos de capacitación y entrenamiento en el puesto de trabajo orientados a los servidores públicos al servicio de la Aerocivil a nivel Nacional</t>
  </si>
  <si>
    <t>Desarrollo de Asociatividad solidaria para la paz a nivel Nacional</t>
  </si>
  <si>
    <t>UNIDAD ADMINISTRATIVA ESPECIAL del SERVICIO PUBLICO DE EMPLEO</t>
  </si>
  <si>
    <t>Consolidación del Modelo de Inclusión laboral para el acceso al mercado laboral formal de las poblaciones de difícil colocación.  Nacional</t>
  </si>
  <si>
    <t>UNIDAD DE ATENCIÓN y REPARACIÓN INTEGRAL A las VÍCTIMAS</t>
  </si>
  <si>
    <t>Fortalecimiento de las medidas de prevención y asistencia para la población victima a nivel Nacional</t>
  </si>
  <si>
    <t>UNIDAD DE PLANEACIÓN MINERO ENERGETICA - UPME</t>
  </si>
  <si>
    <t>Fortalecimiento del levantamiento, gestión y apropiación de la información para la planeación del sector minero energético con enfoque territorial Nacional</t>
  </si>
  <si>
    <t>Cuadro No 4.4.3. Recursos Asignados por punto y entidad del Trazador Construcción de Paz</t>
  </si>
  <si>
    <t>Computadores para Educar CPE</t>
  </si>
  <si>
    <t>Departamento Administrativo para la Prosperidad Social - Gestión General</t>
  </si>
  <si>
    <t>Fondo Nacional de Vivienda - Fonvivienda</t>
  </si>
  <si>
    <t>Instituto Colombiano de Bienestar Familiar - ICBF</t>
  </si>
  <si>
    <t>Instituto de Planificación y Promoción de Soluciones  Energéticas Para Las Zonas No Interconectadas -IPSE-</t>
  </si>
  <si>
    <t>Ministerio de Ambiente y Desarrollo Sostenible - Gestión General</t>
  </si>
  <si>
    <t>Ministerio de Hacienda y Crédito Público - Gestión General</t>
  </si>
  <si>
    <t>Ministerio de Minas y Energía - Gestión General</t>
  </si>
  <si>
    <t>Ministerio de Vivienda, Ciudad y Territorio - Gestión General</t>
  </si>
  <si>
    <t>Ministerio de Educación Nacional - Gestión General</t>
  </si>
  <si>
    <t>Parques Nacionales Naturales de Colombia</t>
  </si>
  <si>
    <t>Unidad Administrativa Especial del Servicio Público de Empleo</t>
  </si>
  <si>
    <t>Unidad de Planificación de Tierras Rurales, Adecuación de Tierras y Usos Agropecuarios UPRA</t>
  </si>
  <si>
    <t>Agencia de Renovación del Territorio ART - Gestión General</t>
  </si>
  <si>
    <t>Departamento Nacional de Planeación - Gestión General</t>
  </si>
  <si>
    <t>Departamento de la Función Pública - Gestión General</t>
  </si>
  <si>
    <t>Departamento Administrativo de la Presidencia de la Republica</t>
  </si>
  <si>
    <t>4. Solución Al Problemas de Las Drogas</t>
  </si>
  <si>
    <t>departamento Administrativo de La Presidencia de La República</t>
  </si>
  <si>
    <t>Dirección de Sustitución de Cultivos de Uso Ilícito</t>
  </si>
  <si>
    <t>Ministerio de Salud  Protección Social</t>
  </si>
  <si>
    <t>Ministerio de Salud Y Protección Social</t>
  </si>
  <si>
    <t>Registraduría Nacional del Estado Civil</t>
  </si>
  <si>
    <t>Unidad de Búsqueda de Personas Dadas por Desaparecidas en el Contexto y en Razón del Conflicto Armado</t>
  </si>
  <si>
    <t>Unidad para la Atención y Reparación Integral a las Víctimas</t>
  </si>
  <si>
    <t>6. Implementación, Verificación y Refrendación</t>
  </si>
  <si>
    <t>Contraloría General de La República</t>
  </si>
  <si>
    <t>Procuraduría General de La Nación</t>
  </si>
  <si>
    <t>Cuadro No 4.4.4. Listado de proyectos de inversión identificados con el Trazador “Construcción de Paz PGN 2024”</t>
  </si>
  <si>
    <t>Implementación de estrategias de fortalecimiento y apoyo comercial para organizaciones rurales a nivel Nacional</t>
  </si>
  <si>
    <t>Implementación del Fondo Nacional de Adecuación de Tierras - FONAT a nivel Nacional</t>
  </si>
  <si>
    <t>AGENCIA DE RENOVACIÓN DEL TERRITORIO ART - GESTIÓN GENERAL</t>
  </si>
  <si>
    <t>Apoyo a la implementación de los Planes de Acción para la Transformación Regional - PATR actualizados en el marco de los Programas de Desarrollo con Enfoque Territorial – PDET, a nivel Nacional</t>
  </si>
  <si>
    <t>Optimización de la medición del avance en la implementación de los PDET Nacional</t>
  </si>
  <si>
    <t>Contribución al cierre de brechas a través de la implementación de proyectos para la transformación y la vida en los territorios PDET, Nacional</t>
  </si>
  <si>
    <t>Fortalecimiento de las herramientas tecnológicas para el cumplimiento y soporte de los lineamientos establecidos por el Gobierno en materia de Tecnologías de la Información Nacional</t>
  </si>
  <si>
    <t>AGENCIA NACIONAL DE MINERÍA - ANM</t>
  </si>
  <si>
    <t>Fortalecimiento de la formalización y titulación de pequeños y medianos mineros, a nivel Nacional</t>
  </si>
  <si>
    <t>Implementación del programa de formalización de tierras y fomento al desarrollo rural para comunidades negras a nivel Nacional</t>
  </si>
  <si>
    <t>Implementación del programa de formalización de tierras y fomento al desarrollo rural para comunidades indígenas a nivel Nacional</t>
  </si>
  <si>
    <t>COMPUTADORES PARA EDUCAR CPE</t>
  </si>
  <si>
    <t>Incremento de la dotación de terminales de cómputo y capacitación de docentes en sedes educativas oficiales, a nivel   Nacional</t>
  </si>
  <si>
    <t>Incremento de la dotación directa de soluciones tecnológicas para estudiantes, menores de edad ubicados en zonas urbanas, rurales, apartadas y de difícil acceso, e I.E.S y realizar la gestión adecuada de equipos obsoletos y en desuso a nivel Nacional</t>
  </si>
  <si>
    <t>Implementación soluciones de acceso comunitario a las Tecnologías de la Información y las Comunicaciones, Nacional</t>
  </si>
  <si>
    <t>INSTITUTO COLOMBIANO DE BIENESTAR FAMILIAR - ICBF</t>
  </si>
  <si>
    <t>Contribución con acciones de promoción y prevención en el componente de alimentación y nutrición para la población colombiana a nivel Nacional</t>
  </si>
  <si>
    <t>Fortalecimiento de capacidades y disposición de condiciones y oportunidades que promuevan el desarrollo integral de las niñas, niños, adolescentes, familias y comunidades, a nivel Nacional</t>
  </si>
  <si>
    <t>Fortalecimiento de capacidades individuales, familiares e institucionales para prevenir y atender la materialización del riesgo, la amenaza y/o vulneración de los derechos de los niñas, niños adolescentes y jóvenes Nacional</t>
  </si>
  <si>
    <t>Contribución con acciones de promoción y prevención en el componente de alimentación y nutrición para la población colombiana a nivel Nacional.</t>
  </si>
  <si>
    <t>Adecuación mejoramiento y mantenimiento de la red fluvial.  Nacional</t>
  </si>
  <si>
    <t>Construcción, mejoramiento, mantenimiento y operación de la infraestructura portuaria fluvial. Nacional</t>
  </si>
  <si>
    <t>Apoyo financiero al desarrollo de planes, programas y proyectos a través del Fondo para la Vida y Biodiversidad   Nacional</t>
  </si>
  <si>
    <t>Fortalecimiento, fomento y promoción de la práctica deportiva, recreativa y de actividad física en Colombia, Nacional</t>
  </si>
  <si>
    <t>Mejoramiento del acceso a la formalización laboral y la protección del empleo en el territorio Nacional</t>
  </si>
  <si>
    <t>Fortalecimiento a las estrategias que permitan el acceso de la población a las políticas de empleo en el territorio Nacional.  Nacional</t>
  </si>
  <si>
    <t>Fortalecimiento de la prestación del servicio de formación profesional y el reconocimiento de saberes previos con énfasis en poblaciones campesinas y populares en Colombia, Nacional</t>
  </si>
  <si>
    <t>Servicio para la gestión de la Agencia Pública de Empleo y el análisis del mercado laboral a nivel, Nacional</t>
  </si>
  <si>
    <t>Ampliación del Programa de Alimentación Escolar, a nivel Nacional</t>
  </si>
  <si>
    <t>Mejoramiento al cumplimiento de órdenes judiciales de restitución de tierras acordes a las competencias de la Unidad Administrativa Especial de Gestión de Restitución de Tierras Despojadas y Abandonadas a nivel Nacional</t>
  </si>
  <si>
    <t>Consolidación del Modelo de Inclusión Laboral para el acceso al mercado laboral formal de las poblaciones de difícil colocación.  Nacional</t>
  </si>
  <si>
    <t>UNIDAD DE ATENCIÓN Y REPARACIÓN INTEGRAL A LAS VÍCTIMAS</t>
  </si>
  <si>
    <t>Fortalecimiento en la Implementación de la Política Pública de atención, asistencia y reparación integral de las víctimas pertenecientes a los pueblos y comunidades étnicas a nivel Nacional</t>
  </si>
  <si>
    <t>Implementación de los procesos de retornos, reubicación e integración local de los hogares y comunidades víctimas del desplazamiento forzado en Colombia. Nacional</t>
  </si>
  <si>
    <t>Implementación de las Medidas de Reparación en las víctimas del conflicto armado a nivel Nacional</t>
  </si>
  <si>
    <t xml:space="preserve">Cuadro No 4.4.5. Listado de proyectos de inversión identificados con el Trazador “Construcción de Paz” PGN 2025 asociados a PDET” </t>
  </si>
  <si>
    <t>Fortalecimiento de la administración, operación, conservación o mantenimiento y la prestación del servicio en los distritos de adecuación de tierras de propiedad del Estado a nivel Nacional</t>
  </si>
  <si>
    <t>Fortalecimiento de las herramientas tecnológicas para el cumplimiento y soporte de los lineamientos establecidos por el Gobierno en materia de Tecnologías de la Información. Nacional</t>
  </si>
  <si>
    <t>Fortalecimiento del ordenamiento social de la propiedad rural Nacional</t>
  </si>
  <si>
    <t>AGENCIA PARA LA REINCORPORACIÓN Y LA NORMALIZACIÓN - ARN</t>
  </si>
  <si>
    <t>Fortalecimiento de la reincorporación de los exintegrantes de las FARC-EP Nacional</t>
  </si>
  <si>
    <t>Prevención riesgos de victimización y reincidencia en población en proceso de reintegración y en reincorporación Nacional</t>
  </si>
  <si>
    <t>Adecuación del Mecanismo No Judicial de Contribución a la Verdad y la Memoria Histórica en el marco de la Paz Total, Nacional</t>
  </si>
  <si>
    <t>Consolidación del archivo de los derechos humanos, memoria histórica y conflicto armado y colecciones de Derechos Humanos y Derecho Internacional Humanitario.  Nacional</t>
  </si>
  <si>
    <t>Implementación de Acciones del Museo de Memoria a Nivel Nacional</t>
  </si>
  <si>
    <t>Implementación de las acciones de memoria histórica a nivel   Nacional</t>
  </si>
  <si>
    <t>Implementación de las acciones de memoria histórica y medidas de reparación simbólica, Nacional</t>
  </si>
  <si>
    <t>CONTRALORÍA GENERAL DE LA REPÚBLICA - GESTIÓN GENERAL</t>
  </si>
  <si>
    <t>Ampliación de la cobertura territorial y fortalecimiento técnico del ejercicio de seguimiento y vigilancia fiscal a los recursos destinados a las políticas públicas de víctimas y posconflicto con enfoque diferencial.  Nacional</t>
  </si>
  <si>
    <t>DEFENSORÍA DEL PUEBLO</t>
  </si>
  <si>
    <t>Contribución en la construcción de Ciudadanía de la Víctimas del Conflicto Armado, Nacional.</t>
  </si>
  <si>
    <t>Implementación de estrategia integral de mejoramiento de capacidades y oportunidades de la alimentación, generación de ingresos y promoción de la integridad étnica de comunidades étnicas, Nacional</t>
  </si>
  <si>
    <t>Implementación de Transferencias Monetarias para población en situación de pobreza o vulnerabilidad a nivel Nacional</t>
  </si>
  <si>
    <t>Implementación de un esquema especial de acompañamiento dirigido a los hogares víctimas de desplazamiento forzado retornados o reubicados en condiciones de vulnerabilidad, a nivel Nacional - FIP Nacional</t>
  </si>
  <si>
    <t>Formulación Consolidación de las capacidades de gestión y desempeño de las entidades y servidores públicos del nivel territorial y Nacional para recuperar la confianza de la ciudadanía en el Estado - Nacional</t>
  </si>
  <si>
    <t>Transformación de las administraciones públicas mediante el desarrollo de políticas y lineamientos que permitan el fortalecimiento de los componentes de la función administrativa, la función pública y la gestión pública Nacional</t>
  </si>
  <si>
    <t>Fortalecimiento del ciclo de las políticas públicas sectoriales e intersectoriales para el desarrollo Nacional</t>
  </si>
  <si>
    <t>Fortalecimiento de jornadas de registro civil e identificación dirigidas a la población en condición de vulnerabilidad y víctimas del conflicto armado. APD Nacional</t>
  </si>
  <si>
    <t>Ampliación del acceso a la oferta institucional del sector TIC para los grupos de interés y entidades territoriales a nivel Nacional</t>
  </si>
  <si>
    <t>Fortalecimiento del modelo convergente de la televisión pública regional y Nacional</t>
  </si>
  <si>
    <t>Servicio de asistencia, capacitación y apoyo para el uso y apropiación de las TIC, con enfoque diferencial y en beneficio de la comunidad para participar en la economía digital. Nacional</t>
  </si>
  <si>
    <t>Protección vegetal, mejoramiento de la inocuidad, prevención y control de plagas en la producción primaria Nacional</t>
  </si>
  <si>
    <t>Formulación e implementación de soluciones energéticas sostenibles, con énfasis en fuentes no convencionales de energía renovable en el territorio Nacional</t>
  </si>
  <si>
    <t>Actualización y gestión catastral Nacional</t>
  </si>
  <si>
    <t>Mejoramiento en la disposición de información geográfica para el Sistema de Administración del Territorio a nivel Nacional</t>
  </si>
  <si>
    <t>Fortalecimiento a la implementación de herramientas para la gestión estratégica y administrativa de la Jurisdicción Especial para la Paz Bogotá</t>
  </si>
  <si>
    <t>Fortalecimiento de la capacidad de apoyo de la arquitectura de soluciones tecnológicas al desarrollo evolutivo de la entidad, Bogotá</t>
  </si>
  <si>
    <t xml:space="preserve">Fortalecimiento de la Investigación y Acusación y el ejercicio de la acción penal de la UIA de la JEP a nivel Nacional </t>
  </si>
  <si>
    <t>Fortalecimiento de las herramientas y estrategias con enfoques diferenciales para la participación efectiva en la justicia transicional y restaurativa.  Nacional</t>
  </si>
  <si>
    <t xml:space="preserve">Fortalecimiento de las medidas de prevención (prevención y protección) a los titulares de derecho de la JEP a nivel Nacional </t>
  </si>
  <si>
    <t>Fortalecimiento cooperativo y asociativo de la ACFC, aumento de la productividad Nacional, transformación productiva y agroindustrialización para el logro del abastecimiento alimentario Nacional y ODS Hambre Cero -Campo Emprende Nacional</t>
  </si>
  <si>
    <t>Fortalecimiento cooperativo y asociativo de la ACFC, aumento de la productividad Nacional, transformación productiva y agroindustrialización para el logro del abastecimiento alimentario Nacional y ODS Hambre Cero-Alianzas Nacional</t>
  </si>
  <si>
    <t>Servicio financiero y gestión del riesgo para el sector agropecuario y rural sostenible, la agroindustrialización y la producción agroalimentaria, Nacional</t>
  </si>
  <si>
    <t>Apoyo para el acceso a los mercados de las unidades productivas de la población víctima del conflicto armado, Nacional</t>
  </si>
  <si>
    <t>Transformación de la estrategia para el desarrollo de los Negocios Verdes y Sostenibles, los instrumentos económicos e incentivos ambientales, Nacional</t>
  </si>
  <si>
    <t>Desarrollo integral de los métodos de resolución de conflictos a nivel   Nacional</t>
  </si>
  <si>
    <t>Fortalecimiento de la prevención del delito en el marco de la política criminal a nivel Nacional</t>
  </si>
  <si>
    <t>Mejoramiento del acceso a la justicia transicional restaurativa para contribuir a la paz en el territorio Nacional</t>
  </si>
  <si>
    <t>Optimización de mecanismos técnicos y de innovación para mejorar el acceso a la justicia formal a nivel Nacional</t>
  </si>
  <si>
    <t>MINISTERIO DE LAS CULTURAS, LAS ARTES Y LOS SABERES</t>
  </si>
  <si>
    <t>Fortalecimiento de las políticas y planes Nacionales de lectura, escritura, oralidad, bibliotecas públicas y patrimonio bibliográfico y documental a nivel Nacional</t>
  </si>
  <si>
    <t>Ampliación de la cobertura del servicio de energía eléctrica en las Zonas No Interconectadas – ZNI en el territorio Nacional</t>
  </si>
  <si>
    <t>Mejoramiento del servicio de energía eléctrica en las zonas rurales del territorio Nacional</t>
  </si>
  <si>
    <t>Apoyo financiero para facilitar el acceso a los servicios de agua potable y manejo de aguas residuales a nivel Nacional</t>
  </si>
  <si>
    <t>Desarrollo y mejoramiento del sector de agua potable y saneamiento básico a nivel Nacional</t>
  </si>
  <si>
    <t>Fortalecimiento de las capacidades de los organismos de acción comunal para el desarrollo de sus propósitos y atención de sus necesidades en el marco de la ley 2166 de 2021, a partir del ejercicio de la democracia participativa. Nacional</t>
  </si>
  <si>
    <t>Divulgación de los derechos fundamentales del trabajo en la aplicación del trabajo decente en el territorio a nivel Nacional</t>
  </si>
  <si>
    <t>Fortalecimiento de los mecanismos de apropiación y aprovechamiento de las herramientas de información del mercado de trabajo, Nacional</t>
  </si>
  <si>
    <t>Fortalecimiento del diálogo social y la concertación a nivel Nacional</t>
  </si>
  <si>
    <t>Construcción mejoramiento y dotación de ambientes educativos para la implementación de estrategias que contribuyan a incrementar la cobertura y calidad en los niveles de preescolar, básica y media en el marco de la Formación Integral en Colombia, Nacional</t>
  </si>
  <si>
    <t>Fortalecimiento de las capacidades territoriales para la gestión educativa con énfasis en zonas rurales. Nacional</t>
  </si>
  <si>
    <t>Fortalecimiento de las capacidades y condiciones de bienestar que dignifiquen la labor docente en educación inicial, preescolar, básica y media. Nacional</t>
  </si>
  <si>
    <t>Fortalecimiento de los procesos de fomento de educación superior para mejorar las condiciones institucionales que garanticen equidad en el acceso, permanencia y pertinencia en la educación superior Nacional</t>
  </si>
  <si>
    <t>Transformación de la educación inicial, preescolar, básica y media con enfoque integral para la reducción de desigualdades y construcción de la paz, Nacional</t>
  </si>
  <si>
    <t>Conservación de la diversidad biológica de las áreas protegidas del SINAP, Nacional</t>
  </si>
  <si>
    <t>Apoyo a la gestión financiera para el desarrollo de programas y proyectos para la implementación del Acuerdo Final de Paz.  Nacional</t>
  </si>
  <si>
    <t>Integración de la información registral y catastral de los bienes inmuebles en el marco de catastro multipropósito, a nivel Nacional</t>
  </si>
  <si>
    <t>Implementación de la ruta de restitución integral de los derechos territoriales de las comunidades y pueblos étnicos a nivel Nacional</t>
  </si>
  <si>
    <t>Apoyo a las Entidades Territoriales para el mejoramiento de la infraestructura de transporte aéreo a nivel Nacional.</t>
  </si>
  <si>
    <t>Implementación de los procesos de retornos, reubicación e integración local de los hogares y comunidades víctimas del desplazamiento forzado en Colombia Nacional</t>
  </si>
  <si>
    <t>UNIDAD DE BUSQUEDA DE PERSONAS DADAS POR DESAPARECIDAS EN EL CONTEXTO Y EN RAZON DEL CONFLICTO ARMADO UBPD</t>
  </si>
  <si>
    <t>Incremento de la investigación aplicada, participativa y territorial para dar respuestas efectivas y oportunas a las personas y familias que buscan a personas dadas por desaparecidas en contexto y debido al conflicto armado a nivel Nacional</t>
  </si>
  <si>
    <t>Mejoramiento del despliegue operativo del modelo descentralizado de la búsqueda humanitaria y extrajudicial a nivel Nacional</t>
  </si>
  <si>
    <t>UNIDAD DE PLANIFICACIÓN DE TIERRAS RURALES, ADECUACIÓN DE TIERRAS Y USOS AGROPECUARIOS UPRA</t>
  </si>
  <si>
    <t>Desarrollo De la Planificación del Ordenamiento Territorial Agropecuario - DOTA - en el ámbito Nacional</t>
  </si>
  <si>
    <t>Fortalecimiento de la capacidad en la gestión de información estratégica sectorial para la orientación de la política agropecuaria Nacional</t>
  </si>
  <si>
    <t>Cuadro No 4.4.6. Recursos Asignados Trazador de Grupos Étnicos</t>
  </si>
  <si>
    <t>Comunidades Negras, Afrocolombianas, Raizales y Palenqueros</t>
  </si>
  <si>
    <t>SGP</t>
  </si>
  <si>
    <t>Cuadro No 4.4.7. Recursos Asignados por entidad del Trazador de Pueblos y Comunidades Indígenas</t>
  </si>
  <si>
    <t xml:space="preserve"> Funcionamiento </t>
  </si>
  <si>
    <t xml:space="preserve"> Inversión </t>
  </si>
  <si>
    <t>Ministerio de Ciencia, Tecnología e Innovación - Gestión General</t>
  </si>
  <si>
    <t>Ministerio del Interior - Gestión General</t>
  </si>
  <si>
    <t>Servicio Nacional de Aprendizaje (Sena)</t>
  </si>
  <si>
    <t>SGP-APSB</t>
  </si>
  <si>
    <t>SGP-AESGPRI</t>
  </si>
  <si>
    <t>Cuadro No 4.4.8. Recursos Asignados por entidad del Trazador Comunidades Negras, Afrocolombianos, Raizales y Palenqueros</t>
  </si>
  <si>
    <t>Autoridad Nacional De Acuicultura y Pesca - AUNAP</t>
  </si>
  <si>
    <t>Departamento Administrativo Nacional De Estadística (DANE) - Gestión General</t>
  </si>
  <si>
    <t>Fondo Único De Tecnologías De la Información y las Comunicaciones</t>
  </si>
  <si>
    <t>Instituto Colombiano De Bienestar Familiar - ICBF</t>
  </si>
  <si>
    <t>Instituto de Planificación y Promoción de Soluciones  Energéticas para las Zonas No Interconectadas -IPSE-</t>
  </si>
  <si>
    <t>Ministerio de Ciencia, Tecnología E Innovación - Gestión General</t>
  </si>
  <si>
    <t>Ministerio de las Culturas, las Artes y Los Saberes</t>
  </si>
  <si>
    <t>Cuadro No 4.4.9. Recursos Asignados por entidad del Trazador Pueblo Rrom</t>
  </si>
  <si>
    <t>Cuadro No 4.4.10. Listado de proyectos de inversión identificados con el Trazador “Pueblos y Comunidades Indígenas”</t>
  </si>
  <si>
    <t>Apoyo a la implementación de los Planes de Acción para la Transformación Regional - PATR actualizados en el marco de los Programas de Desarrollo con Enfoque Territorial - PDET a nivel Nacional</t>
  </si>
  <si>
    <t>Contribución al cierre de brechas a través de la implementación de proyectos para la transformación y la vida en los territorios PDET Nacional</t>
  </si>
  <si>
    <t>Fortalecimiento de la reincorporación de los exintegrantes de las Farc-EP Nacional</t>
  </si>
  <si>
    <t>Producción de información estructural.  Nacional</t>
  </si>
  <si>
    <t>Implementación de Transferencias Monetarias para población en situación de pobreza o vulnerabilidad a nivel   Nacional</t>
  </si>
  <si>
    <t xml:space="preserve">Formulación Consolidación de las capacidades de gestión y desempeño de las entidades y servidores públicos del nivel territorial y Nacional para recuperar la confianza de la ciudadanía en el Estado - Nacional  </t>
  </si>
  <si>
    <t>Fortalecimiento de la gestión de la inversión pública a nivel territorial y Nacional</t>
  </si>
  <si>
    <t>Mejoramiento de los resultados de la gestión pública territorial a nivel   Nacional</t>
  </si>
  <si>
    <t>Fortalecimiento de la capacidad institucional para el aseguramiento de la calidad académica de los programas de pregrado y posgrado de la ESAP   Nacional</t>
  </si>
  <si>
    <t>Fortalecimiento y apoyo a la gestión de las entidades estatales, la capacitación y los procesos de selección Nacional</t>
  </si>
  <si>
    <t>Mejoramiento de estrategias de fortalecimiento del alto gobierno y la alta gerencia publica territorial y Nacional</t>
  </si>
  <si>
    <t>Apoyo para el fomento de iniciativas TIC que impulsen la implementación de la Política Pública de comunicaciones de y para los Pueblos Indígenas con la MPC a nivel Nacional</t>
  </si>
  <si>
    <t>Fortalecimiento de la Economía Digital a nivel Nacional</t>
  </si>
  <si>
    <t>Implementación soluciones de acceso comunitario a las tecnologías de la información y las comunicaciones Nacional</t>
  </si>
  <si>
    <t>INSTITUTO COLOMBIANO DE ANTROPOLOGIA E HISTORIA</t>
  </si>
  <si>
    <t>Fortalecimiento de las capacidades para la producción de conocimiento en las áreas de antropología, arqueología e historia, así como la gestión integral del patrimonio arqueológico y la apropiación social a nivel Nacional</t>
  </si>
  <si>
    <t>Fortalecimiento a los agentes e instancias del SNBF en el marco de la protección integral de los niños, niñas y adolescentes y sus familias a nivel   Nacional</t>
  </si>
  <si>
    <t>Fortalecimiento De Capacidades Y Disposición De Condiciones Y Oportunidades Que Promuevan El Desarrollo Integral De Las Niñas, Niños, Adolescentes, Familias Y Comunidades a nivel Nacional</t>
  </si>
  <si>
    <t>Fortalecimiento de la capacidad institucional del ICBF brindando el soporte oportuno y necesario para la adecuada prestación del servicio público de bienestar familiar a nivel Nacional y territorial   Nacional</t>
  </si>
  <si>
    <t>Fortalecimiento de la Investigación y Acusación y el ejercicio de la acción penal de la UIA de la JEP a nivel Nacional</t>
  </si>
  <si>
    <t>Apoyo para el acceso a los mercados de las unidades productivas de la población víctima del conflicto armado Nacional</t>
  </si>
  <si>
    <t>Fortalecimiento de las capacidades ciudadanas en torno a la participación y a la consolidación de una ética ambiental Nacional</t>
  </si>
  <si>
    <t>Restauración, recuperación, y rehabilitación de ecosistemas degradados a nivel   Nacional</t>
  </si>
  <si>
    <t>Incremento de la CTI al desarrollo social, económico, ambiental, y sostenible a nivel Nacional</t>
  </si>
  <si>
    <t>Implementación de estrategias de promoción de justicias propias y garantía del pluralismo jurídico a nivel Nacional</t>
  </si>
  <si>
    <t>Construcción, adecuación y mantenimiento de infraestructuras culturales a nivel   Nacional</t>
  </si>
  <si>
    <t>Desarrollo de políticas públicas culturales para la implementación del enfoque diferencial étnico, y territorial para el fortalecimiento y protección de los derechos culturales de los grupos étnicos y poblaciones    Nacional</t>
  </si>
  <si>
    <t>Fortalecimiento de estrategias para la estructuración e implementación de proyectos de economía popular en el sector de las culturas, los artes y los saberes a nivel   Nacional</t>
  </si>
  <si>
    <t>Fortalecimiento de las condiciones necesarias para el desarrollo integral de las expresiones artísticas y culturales en el territorio Nacional</t>
  </si>
  <si>
    <t>Recuperación, fortalecimiento, salvaguardar el patrimonio y los museos para la apropiación social a nivel Nacional</t>
  </si>
  <si>
    <t>Ampliación de la cobertura del servicio de energía eléctrica en las Zonas No Interconectadas – ZNI en el territorio   Nacional</t>
  </si>
  <si>
    <t>Fortalecimiento de la gestión ambiental del sector minero energético frente a las necesidades de los territorios a nivel Nacional</t>
  </si>
  <si>
    <t>Fortalecimiento de la gestión institucional para la implementación de acciones tendientes a permitir el acceso a la legalidad de la pequeña minería en el territorio Nacional</t>
  </si>
  <si>
    <t>Fortalecimiento de la Política de la Minería de Subsistencia en el Territorio Nacional</t>
  </si>
  <si>
    <t>Fortalecimiento del relacionamiento territorial para la creación de valor compartido en el sector minero energético Nacional</t>
  </si>
  <si>
    <t>Fortalecimiento del sistema de protección social para la garantía del derecho a la salud a nivel Nacional</t>
  </si>
  <si>
    <t>Implementación de un sistema de recolección de datos para el transporte terrestre automotor Nacional</t>
  </si>
  <si>
    <t>Apoyo de la infraestructura deportiva, recreativa y de alta competencia en Colombia.  Nacional</t>
  </si>
  <si>
    <t>Fortalecimiento de los procesos de gobierno propio de las comunidades indígenas en el departamento del Cauca</t>
  </si>
  <si>
    <t>Fortalecimiento de los sistemas de gobierno propio de los Pueblos y comunidades indígenas de los Pastos y Quillacingas del Departamento de   Nariño</t>
  </si>
  <si>
    <t>Fortalecimiento de los sistemas de gobierno propio y en los procesos organizativos de los pueblos y comunidades indígenas a nivel   Nacional</t>
  </si>
  <si>
    <t>Construcción mejoramiento y dotación de ambientes educativos para la implementación de estrategias que contribuyan a incrementar la cobertura y calidad en los niveles de preescolar, básica y media en el marco de la Formación Integral en Colombia Nacional</t>
  </si>
  <si>
    <t>Fortalecimiento de las capacidades territoriales para la gestión educativa con énfasis en zonas rurales Nacional</t>
  </si>
  <si>
    <t>Transformación de la educación inicial, preescolar, básica y media con enfoque integral para la reducción de desigualdades y construcción de la paz Nacional</t>
  </si>
  <si>
    <t>Conservación de la diversidad biológica de las áreas protegidas del SINAP Nacional</t>
  </si>
  <si>
    <t>Consolidación de la acción integral contra minas antipersonal a nivel Nacional</t>
  </si>
  <si>
    <t>Fortalecimiento de las entidades de la rama ejecutiva para diseñar, implementar y evaluar una cultura de respeto y garantía en materia de Derechos Humanos y Derecho Internacional Humanitario.  Nacional</t>
  </si>
  <si>
    <t>Fortalecimiento de la prestación del servicio de formación profesional y el reconocimiento de saberes previos con énfasis en poblaciones campesinas y populares en Colombia   Nacional</t>
  </si>
  <si>
    <t>Ampliación del Programa de Alimentación Escolar a nivel Nacional</t>
  </si>
  <si>
    <t>Construcción Aeropuerto en la Alta Guajira   Uribia</t>
  </si>
  <si>
    <t>Fortalecimiento institucional del servicio a la ciudadanía y de acciones para la participación democrática de la población migrante y comunidades de acogida a nivel   Nacional</t>
  </si>
  <si>
    <t xml:space="preserve">Fortalecimiento de los canales de atención y orientación a las víctimas del conflicto armado a nivel Nacional </t>
  </si>
  <si>
    <t>Fortalecimiento en la Implementación de la Política Pública de Atención, Asistencia y Reparación Integral de las Víctimas pertenecientes a los Pueblos y Comunidades Étnicas a nivel Nacional</t>
  </si>
  <si>
    <t>Mejoramiento De la información del registro único de víctimas   Nacional</t>
  </si>
  <si>
    <t>Cuadro No 4.4.11. Listado de proyectos de inversión identificados con el Trazador “Comunidades Negras, Afrocolombianas, Raizales y Palenqueras”</t>
  </si>
  <si>
    <t>Apoyo para la estructuración y cofinanciación de proyectos integrales de desarrollo agropecuario y rural a nivel Nacional</t>
  </si>
  <si>
    <t>AUTORIDAD NACIONAL DE ACUICULTURA Y PESCA - AUNAP</t>
  </si>
  <si>
    <t>Aprovechamiento productivo y sostenible de la pesca y la acuicultura a nivel Nacional</t>
  </si>
  <si>
    <t>DEPARTAMENTO ADMINISTRATIVO NACIONAL DE ESTADÍSTICA (DANE) - GESTIÓN GENERAL</t>
  </si>
  <si>
    <t>Fortalecimiento de la producción de información estadística analizada Nacional</t>
  </si>
  <si>
    <t>Producción de información estructural Nacional</t>
  </si>
  <si>
    <t>Fortalecimiento de la capacidad institucional para el aseguramiento de la calidad académica de los programas de pregrado y posgrado de la ESAP Nacional</t>
  </si>
  <si>
    <t>Subsidio familiar de vivienda Nacional</t>
  </si>
  <si>
    <t>Ampliación del acceso a la oferta institucional del sector tic para los grupos de interés y entidades territoriales a nivel Nacional</t>
  </si>
  <si>
    <t>Fortalecimiento de la economía digital a nivel Nacional</t>
  </si>
  <si>
    <t>Fortalecimiento de capacidades y disposición de condiciones y oportunidades que promuevan el desarrollo integral de las niñas, niños, adolescentes, familias y comunidades a nivel Nacional</t>
  </si>
  <si>
    <t>INSTITUTO DE PLANIFICACIÓN Y PROMOCIÓN DE SOLUCIONES ENERGÉTICAS PARA LAS ZONAS NO INTERCONECTADAS -IPSE-</t>
  </si>
  <si>
    <t>INSTITUTO NACIONAL DE FORMACIÓN TÉCNICA PROFESIONAL DE SAN ANDRÉS Y PROVIDENCIA</t>
  </si>
  <si>
    <t>Fortalecimiento de la gestión institucional y sostenibilidad del instituto Nacional de formación técnica profesional de san Andrés y providencia</t>
  </si>
  <si>
    <t>Fortalecimiento de la investigación y acusación y el ejercicio de la acción penal de la UIA de la JEP a nivel Nacional</t>
  </si>
  <si>
    <t>MINAGRICULTURA - GESTIÓN GENERAL</t>
  </si>
  <si>
    <t>Servicio financiero y gestión del riesgo para el sector agropecuario y rural sostenible, la agroindustrialización y la producción agroalimentaria Nacional</t>
  </si>
  <si>
    <t>MINCOMERCIO INDUSTRIA TURISMO - GESTIÓN GENERAL</t>
  </si>
  <si>
    <t>Fortalecimiento de las capacidades empresariales para el desarrollo productivo sostenible e incluyente a nivel Nacional</t>
  </si>
  <si>
    <t>MINISTERIO DE AMBIENTE Y DESARROLLO SOSTENIBLE - GESTIÓN GENERAL</t>
  </si>
  <si>
    <t>Apoyo financiero al desarrollo de planes, programas y proyectos a través del fondo para la vida y biodiversidad   Nacional</t>
  </si>
  <si>
    <t>MINISTERIO DE CIENCIA, TECNOLOGÍA E INNOVACIÓN - GESTIÓN GENERAL</t>
  </si>
  <si>
    <t>MINISTERIO DE MINAS Y ENERGÍA - GESTIÓN GENERAL</t>
  </si>
  <si>
    <t>Fortalecimiento de la política de la minería de subsistencia en el territorio Nacional</t>
  </si>
  <si>
    <t>MINISTERIO DE SALUD Y PROTECCIÓN SOCIAL - GESTIÓN GENERAL</t>
  </si>
  <si>
    <t>Fortalecimiento de la red de prestadores de servicios de salud con enfoque en atención primaria en salud   Nacional</t>
  </si>
  <si>
    <t>MINISTERIO DEL TRABAJO - GESTIÓN GENERAL</t>
  </si>
  <si>
    <t>MINISTERIO EDUCACIÓN NACIONAL - GESTIÓN GENERAL</t>
  </si>
  <si>
    <t>PRESIDENCIA DE LA REPÚBLICA - GESTIÓN GENERAL</t>
  </si>
  <si>
    <t>Fortalecimiento de las entidades de la rama ejecutiva para diseñar, implementar y evaluar una cultura de respeto y garantía en materia de derechos humanos y derecho internacional humanitario.  nacional</t>
  </si>
  <si>
    <t>Ampliación del programa de alimentación escolar a nivel Nacional</t>
  </si>
  <si>
    <t>Desarrollo de asociatividad solidaria para la paz a nivel Nacional</t>
  </si>
  <si>
    <t>UNIDAD ADMINISTRATIVA ESPECIAL DEL SERVICIO PÚBLICO DE EMPLEO</t>
  </si>
  <si>
    <t>Consolidación del modelo de inclusión laboral para el acceso al mercado laboral formal de las poblaciones de difícil colocación Nacional</t>
  </si>
  <si>
    <t>UNIDAD ADMINISTRATIVA ESPECIAL MIGRACIÓN COLOMBIA</t>
  </si>
  <si>
    <t>Fortalecimiento de los canales de atención y orientación a las víctimas del conflicto armado a nivel Nacional</t>
  </si>
  <si>
    <t>Fortalecimiento en la implementación de la política pública de atención, asistencia y reparación integral de las víctimas pertenecientes a los pueblos y comunidades étnicas a nivel Nacional</t>
  </si>
  <si>
    <t>Implementación de las medidas de reparación en las víctimas del conflicto armado a nivel Nacional</t>
  </si>
  <si>
    <t>Mejoramiento De La información Del Registro Único De Víctimas   Nacional</t>
  </si>
  <si>
    <t>UNIDAD DE PLANEACIÓN MINERO-ENERGÉTICA - UPME</t>
  </si>
  <si>
    <t>Fortalecimiento Del Levantamiento, Gestión Y Apropiación De La información Para La planeación Del Sector Minero Energético Con Enfoque Territorial Nacional</t>
  </si>
  <si>
    <t>Cuadro No 4.4.12. Listado de proyectos de inversión identificados con el Trazador “Pueblo Rrom”</t>
  </si>
  <si>
    <t>DEPARTAMENTO NACIONAL DE PLANEACIÓN - GESTIÓN GENERAL</t>
  </si>
  <si>
    <t>Fortalecimiento de las herramientas y estrategias con enfoques diferenciales para la participación efectiva en la justicia transicional y restaurativa Nacional</t>
  </si>
  <si>
    <t>Implementación de acciones por parte del ministerio del interior para fortalecer la estructura organizativa de las Kumpañy Rrom a nivel Nacional</t>
  </si>
  <si>
    <t>Mejoramiento de la información del registro único de víctimas   Nacional</t>
  </si>
  <si>
    <t>Gráfico No 4.5.2. Recursos programados en 2025 por tipo de entidad y fuente porcentaje</t>
  </si>
  <si>
    <t>Fuente: MHCP-DNP, según la información reportada por las entidades ejecutoras. Datos actualizados a junio de 2024.</t>
  </si>
  <si>
    <t xml:space="preserve">Cuadro No 4.5.2. Recursos Víctimas por fuente 2024 - 2025 </t>
  </si>
  <si>
    <t xml:space="preserve">
Miles de Millones de Pesos</t>
  </si>
  <si>
    <t>Variación Nominal 
2024-2025</t>
  </si>
  <si>
    <t>Variación Real
 2024-2025</t>
  </si>
  <si>
    <t xml:space="preserve"> Apropiación Vigente 
($ constantes 2025) </t>
  </si>
  <si>
    <t xml:space="preserve"> Total general </t>
  </si>
  <si>
    <t>Fuente: MHCP-DNP según la información  reportada por las entidades ejecutoras. Datos actualizados a junio 2024 
Nota: La fuente "Fondo de Reparación" hace parte del rubro de funcionamiento de la Unidad para las Víctimas. Con el fin de visibilizar dicha cuenta, se presenta de manera separada en esta tabla</t>
  </si>
  <si>
    <r>
      <rPr>
        <b/>
        <sz val="8"/>
        <rFont val="Verdana"/>
        <family val="2"/>
      </rPr>
      <t>Cuadro No 4.5.3 Recursos Víctimas desagregados por derechos 2025</t>
    </r>
    <r>
      <rPr>
        <b/>
        <sz val="8"/>
        <color rgb="FF7F7F7F"/>
        <rFont val="Verdana"/>
        <family val="2"/>
      </rPr>
      <t xml:space="preserve"> </t>
    </r>
  </si>
  <si>
    <t>2024 (Víctimas)</t>
  </si>
  <si>
    <t>2025 (victimas)</t>
  </si>
  <si>
    <t>Apropiación Vigente 
($ corrientes)</t>
  </si>
  <si>
    <t>Apropiación Vigente 
($ constantes 2025)</t>
  </si>
  <si>
    <t xml:space="preserve">Fuente: MHCP-DNP. Datos actualizados a junio 2024
Nota: La base de información presupuestal histórica por derechos ha sido sujeta de reclasificaciones como resultado ejercicios de análisis de gasto </t>
  </si>
  <si>
    <t xml:space="preserve">Cuadro No 4.5.4. Recursos Víctimas Entidades Ejecutorias del Presupuesto 2024-2025 </t>
  </si>
  <si>
    <t>Variación Nominal
 2024-2025</t>
  </si>
  <si>
    <t>Variación
 Real 
2024-2025</t>
  </si>
  <si>
    <t xml:space="preserve">Apropiación Vigente
($ corrientes) </t>
  </si>
  <si>
    <t xml:space="preserve"> Apropiación
 Vigente 
($ constantes 2025) </t>
  </si>
  <si>
    <t xml:space="preserve">Apropiación Proyecto de Ley  </t>
  </si>
  <si>
    <t xml:space="preserve">-   </t>
  </si>
  <si>
    <t>Fuente: MHCP-DNP, según información reportada por las entidades ejecutoras. Datos con corte a junio de 2024.</t>
  </si>
  <si>
    <r>
      <rPr>
        <b/>
        <sz val="8"/>
        <rFont val="Verdana"/>
        <family val="2"/>
      </rPr>
      <t xml:space="preserve">Cuadro No 4.5.5 Recursos Víctimas CONPES 4031 vs Apropiación 2022-2025 y proyectado 2025 por tipo de gasto </t>
    </r>
    <r>
      <rPr>
        <sz val="8"/>
        <rFont val="Verdana"/>
        <family val="2"/>
      </rPr>
      <t xml:space="preserve">
</t>
    </r>
  </si>
  <si>
    <t>Fuente: MHCP-DNP CONPES 4031 de 2021, apropiación con corte a junio 2024 y proyecciones 2025</t>
  </si>
  <si>
    <t>Reparación colectiva</t>
  </si>
  <si>
    <r>
      <rPr>
        <b/>
        <sz val="8"/>
        <rFont val="Verdana"/>
        <family val="2"/>
      </rPr>
      <t>Cuadro No 4.5.6.</t>
    </r>
    <r>
      <rPr>
        <sz val="8"/>
        <rFont val="Verdana"/>
        <family val="2"/>
      </rPr>
      <t xml:space="preserve"> </t>
    </r>
    <r>
      <rPr>
        <b/>
        <sz val="8"/>
        <rFont val="Verdana"/>
        <family val="2"/>
      </rPr>
      <t>Recursos Víctimas CONPES 4031  vs Apropiación 2022-2024 y proyectado 2025 por tipo de gasto  por medida y derecho</t>
    </r>
  </si>
  <si>
    <t>Cuadro No 4.1.1. Resumen PGN 2025 clasificación programática</t>
  </si>
  <si>
    <t>Programas</t>
  </si>
  <si>
    <t>Misionales</t>
  </si>
  <si>
    <t>Protección Económica para la Vejez</t>
  </si>
  <si>
    <t>Aseguramiento y prestación integral de servicios de salud</t>
  </si>
  <si>
    <t>Gestión de recursos públicos</t>
  </si>
  <si>
    <t>Desarrollo integral de la primera infancia a la juventud, y fortalecimiento de las capacidades de las familias de niñas, niños y adolescentes - Sector igualdad y equidad</t>
  </si>
  <si>
    <t>Efectividad de la investigación penal y técnico científica</t>
  </si>
  <si>
    <t>Sistema penitenciario y carcelario en el marco de los derechos humanos</t>
  </si>
  <si>
    <t>Procesos democráticos y asuntos electorales</t>
  </si>
  <si>
    <t>Fortalecimiento de recaudo y tributación</t>
  </si>
  <si>
    <t>Otros programas Misionales</t>
  </si>
  <si>
    <t>Fortalecimiento y Apoyo a la Gestión</t>
  </si>
  <si>
    <t>Fortalecimiento y apoyo a la gestión institucional del sector Defensa y Policía</t>
  </si>
  <si>
    <t>Fortalecimiento y apoyo a la gestión institucional del sector Hacienda</t>
  </si>
  <si>
    <t>Fortalecimiento y apoyo a la gestión institucional del sector Relaciones Exteriores</t>
  </si>
  <si>
    <t>Fortalecimiento y apoyo a la gestión institucional del sector Organismos de Control</t>
  </si>
  <si>
    <t>Fortalecimiento y apoyo a la gestión institucional del sector Educación</t>
  </si>
  <si>
    <t>Otros programas fortalecimiento</t>
  </si>
  <si>
    <t>No asignable a programas</t>
  </si>
  <si>
    <t>TOTAL PGN 2025 -SIN DEUDA</t>
  </si>
  <si>
    <t>TOTAL PGN 2025</t>
  </si>
  <si>
    <t>Gráfica No 4.1.1. A Composición según tipo de gasto por programa PGN 2025 PoR</t>
  </si>
  <si>
    <t>Cuadro No 4.1.2. Resumen PGN clasificación programática</t>
  </si>
  <si>
    <t>Programa y Sector</t>
  </si>
  <si>
    <t>Porcentaje PIB</t>
  </si>
  <si>
    <t>TICS</t>
  </si>
  <si>
    <t>Presidencia</t>
  </si>
  <si>
    <t>Congreso</t>
  </si>
  <si>
    <t>SIVJRNR</t>
  </si>
  <si>
    <t>Ministerio24**</t>
  </si>
  <si>
    <t>Cuadro No 4.1.3 Composición gasto y Unidades Ejecutoras de Programa Protección Económica para la Vejez PGN 2025 PoR</t>
  </si>
  <si>
    <t>Sector y Unidad Ejecutora</t>
  </si>
  <si>
    <t>Ministerio del Trabajo</t>
  </si>
  <si>
    <t>CREMIL</t>
  </si>
  <si>
    <t>CASUR</t>
  </si>
  <si>
    <t>DIVRI</t>
  </si>
  <si>
    <t xml:space="preserve">PONAL - Gestión Gral. </t>
  </si>
  <si>
    <t>Agencia Logística FF.MM</t>
  </si>
  <si>
    <t>Defensa Civil Colombiana</t>
  </si>
  <si>
    <t>FONPOLICÍA</t>
  </si>
  <si>
    <t>ICFE</t>
  </si>
  <si>
    <t xml:space="preserve">Ministerio de Educación </t>
  </si>
  <si>
    <t>FONPRECON - Pensiones</t>
  </si>
  <si>
    <t>FPS Ferrocarriles Nacionales de Colombia - Pensiones</t>
  </si>
  <si>
    <t>Superintendencia Financiera</t>
  </si>
  <si>
    <t xml:space="preserve">Departamento Nacional de Planeación </t>
  </si>
  <si>
    <t>Ministerio de Ambiente y Desarrollo Sostenible</t>
  </si>
  <si>
    <t>CRQ</t>
  </si>
  <si>
    <t>CORPONARIÑO</t>
  </si>
  <si>
    <t>Instituto Colombiano Agropecuario</t>
  </si>
  <si>
    <t>MINTIC</t>
  </si>
  <si>
    <t>Ministerio del Deporte</t>
  </si>
  <si>
    <t>IPSE</t>
  </si>
  <si>
    <t>Departamento de la Función Pública</t>
  </si>
  <si>
    <t xml:space="preserve">Fiscalía General de la Nación </t>
  </si>
  <si>
    <t>Ministerio de Vivienda, Ciudad y Territorio</t>
  </si>
  <si>
    <t>Porcentaje del PGN sin deuda</t>
  </si>
  <si>
    <t>Cuadro No 4.1.4 Composición gasto y Unidades Ejecutoras de Programa Aseguramiento y prestación integral de servicios de salud PGN 2025 PoR</t>
  </si>
  <si>
    <t>Superintendencia de Salud</t>
  </si>
  <si>
    <t>Fondo Nacional de Estupefacientes</t>
  </si>
  <si>
    <t xml:space="preserve">Porcentaje del PGN sin deuda </t>
  </si>
  <si>
    <t>Cuadro No 4.1.5 Composición gasto y Unidades Ejecutoras de Programa Calidad, cobertura y fortalecimiento de la educación inicial, prescolar, básica y media PGN 2025 PoR</t>
  </si>
  <si>
    <t>U.A.E. Alimentación Escolar</t>
  </si>
  <si>
    <t>ETITC</t>
  </si>
  <si>
    <t>Cuadro No 4.1.6  Composición gasto y Unidades Ejecutoras de Programa Gestión de Recursos Públicos PGN 2025 PoR</t>
  </si>
  <si>
    <t>UGPPP</t>
  </si>
  <si>
    <t>Fondo Adaptación</t>
  </si>
  <si>
    <t>Agencia Nacional de Minería</t>
  </si>
  <si>
    <t>FONTIC</t>
  </si>
  <si>
    <t>Cuadro No 4.1.7. Composición transferencias corrientes del Ministerio de Hacienda en Programa Gestión de Recursos Públicos PGN 2025 PoR</t>
  </si>
  <si>
    <t>Tansferencia corriente</t>
  </si>
  <si>
    <t xml:space="preserve">Participación porcentual </t>
  </si>
  <si>
    <t>Participación para propósito general</t>
  </si>
  <si>
    <t>Otras transferencias - Distribución previo concepto DGPPN</t>
  </si>
  <si>
    <t>FONPET - Asignaciones especiales</t>
  </si>
  <si>
    <t>Cubrimiento del riesgo del deslizamiento del salario mínimo - Decreto 036 de 2015</t>
  </si>
  <si>
    <t>Resguardos indígenas - Asignaciones especiales</t>
  </si>
  <si>
    <t>Programas de alimentación escolar - Asignaciones especiales</t>
  </si>
  <si>
    <t>Departamento Archipiélago de San Andrés, Providencia y Santa Catalina (Ley 1a. de 1972)</t>
  </si>
  <si>
    <t>Recursos a los municipios con territorios colectivos de Comunidades Negras. Artículo 255 Ley 1753 de 2015</t>
  </si>
  <si>
    <t>Transferencia a la Región Metropolitana Bogotá - Cundinamarca. Art. 42, Ley 2199 de 2022</t>
  </si>
  <si>
    <t>Municipios de la Ribera del Río Magdalena - Asignaciones especiales</t>
  </si>
  <si>
    <t>Fondo de compensación interministerial</t>
  </si>
  <si>
    <t>Transferencia a COLJUEGOS</t>
  </si>
  <si>
    <t>Recursos a los municipios con Resguardos Indígenas art. 24 Ley 44 de 1990, art. 184 Ley 223 de 1995</t>
  </si>
  <si>
    <t>Participación IVA - Departamento del Putumayo</t>
  </si>
  <si>
    <t>Participación IVA - Departamento del Guaviare</t>
  </si>
  <si>
    <t>Participación IVA - Departamento Archipiélago de San Andrés Providencia y Santa Catalina</t>
  </si>
  <si>
    <t>Participación IVA - Departamento del Guainía</t>
  </si>
  <si>
    <t>Participación IVA - Departamento del Amazonas</t>
  </si>
  <si>
    <t>Participación IVA - Departamento del Arauca</t>
  </si>
  <si>
    <t>Participación IVA - Departamento del Casanare</t>
  </si>
  <si>
    <t>Participación IVA - Departamento del Vichada</t>
  </si>
  <si>
    <t>Participación IVA - Departamento del Vaupés</t>
  </si>
  <si>
    <t>Atención de procesos judiciales y reclamaciones administrativas del extinto DAS o su Fondo Rotatorio. Art. 238 Ley 1753 de 2015 - PND</t>
  </si>
  <si>
    <t>Seguimiento, actualización de calculos actuariales, diseño de administración financiera del pasivo pensional de las entidades territoriales (artículo 48 de la Ley 863 de 2003)</t>
  </si>
  <si>
    <t>Pagos beneficiarios Fundación San juan de Dios derivados del fallo SU-484 2008 Corte Constitucional</t>
  </si>
  <si>
    <t>Fondo de desarrollo para la Guajira - FONDEG, artículo 19 Ley 677 de 2001</t>
  </si>
  <si>
    <t>Gastos inherentes a la intervención administrativa parágrafo  3,  art. 10, Decreto 4334 de 2008, art. 1   Decreto 1761 de 2009</t>
  </si>
  <si>
    <t>Transferencias  a FOGAFIN, pasivos contingentes derivados de la venta de acciones Banco Popular y Banco de Colombia . Art 31. Ley 35 de 1993, Decreto 2049 de 1993 y 1118  de 1995</t>
  </si>
  <si>
    <t>Total transferencias corrientes Ministerio de Hacienda Programa Gestión de Recursos Públicos</t>
  </si>
  <si>
    <t>Cuadro No 4.1.8 Composición gasto y Unidades Ejecutoras de Programa Capacidades de las Fuerzas Militares en seguridad pública y defensa en el territorio nacional PGN 2025 PoR
Miles de millones de pesos</t>
  </si>
  <si>
    <t>Ejército Nacional</t>
  </si>
  <si>
    <t>Armada</t>
  </si>
  <si>
    <t>Fuerza Aérea</t>
  </si>
  <si>
    <t>Comando General</t>
  </si>
  <si>
    <t>Cuadro No 4.1.9 Composición gasto y Unidades Ejecutoras de Programa 	Capacidades de la Policía Nacional en seguridad pública, prevención, convivencia y seguridad ciudadana PGN 2025 PoR</t>
  </si>
  <si>
    <t>PONAL - Educación</t>
  </si>
  <si>
    <t>Cuadro No 4.1.10 Composición gasto y Unidades Ejecutoras de Programa Calidad y fomento de la educación superior PGN 2025 PoR</t>
  </si>
  <si>
    <t>Universidad Nacional de Colombia</t>
  </si>
  <si>
    <t>Universidad de Antioquia</t>
  </si>
  <si>
    <t>Universidad del Valle</t>
  </si>
  <si>
    <t>Universidad Pedagógica y Tecnológica de Colombia</t>
  </si>
  <si>
    <t>Universidad Industrial de Santander</t>
  </si>
  <si>
    <t>Universidad del Atlántico</t>
  </si>
  <si>
    <t>Universidad Tecnológica de Pereira</t>
  </si>
  <si>
    <t>Universidad del Cauca</t>
  </si>
  <si>
    <t>Universidad de Cartagena</t>
  </si>
  <si>
    <t>Universidad de Córdoba</t>
  </si>
  <si>
    <t>Universidad de Caldas</t>
  </si>
  <si>
    <t>Universidad Pedagógica Nacional</t>
  </si>
  <si>
    <t>Universidad de Nariño</t>
  </si>
  <si>
    <t>Universidad Nacional Abierta y a Distancia</t>
  </si>
  <si>
    <t>Universidad del Magdalena</t>
  </si>
  <si>
    <t>Universidad del Quindío</t>
  </si>
  <si>
    <t>Universidad Surcolombiana</t>
  </si>
  <si>
    <t>Universidad del Tolima</t>
  </si>
  <si>
    <t>Universidad Tec. Del Chocó Diego Luis Córdoba</t>
  </si>
  <si>
    <t>Universidad de Pamplona</t>
  </si>
  <si>
    <t>Universidad Francisco de Paula Santander</t>
  </si>
  <si>
    <t>Universidad Popular del Cesar</t>
  </si>
  <si>
    <t>Universidad de los Llanos</t>
  </si>
  <si>
    <t>Universidad de la Amazonía</t>
  </si>
  <si>
    <t>Universidad de la Guajira</t>
  </si>
  <si>
    <t>Universidad Colegio Mayor de Cundinamarca</t>
  </si>
  <si>
    <t>Universidad Militar Nueva Granada</t>
  </si>
  <si>
    <t>Universidad Distrital Francisco José de Caldas</t>
  </si>
  <si>
    <t>Universidad de Sucre</t>
  </si>
  <si>
    <t>Universidad Francisco de Paula Santander - Secc. Ocaña</t>
  </si>
  <si>
    <t>Universidad de Cundinamarca</t>
  </si>
  <si>
    <t>Universidad del Pacífico</t>
  </si>
  <si>
    <t>Universidad Intl. Trópico Americano</t>
  </si>
  <si>
    <t>ITENALCO</t>
  </si>
  <si>
    <t>Universidad Autónoma Indígena Intercultural</t>
  </si>
  <si>
    <t>ITFIP</t>
  </si>
  <si>
    <t>INFOTEP San Juan del Cesar</t>
  </si>
  <si>
    <t>INFOTEP San Andrés y Providencia</t>
  </si>
  <si>
    <t>ESAP</t>
  </si>
  <si>
    <t>Cuadro No 4.1.11 Composición gasto y Unidades Ejecutoras de Programa Desarrollo integral de la primera infancia a la juventud, y fortalecimiento de las capacidades de las familias de niñas, niños y adolescentes - Sector igualdad y equidad PGN 2025 PoR</t>
  </si>
  <si>
    <t>Cuadro No 4.1.12 Composición gasto y Unidades Ejecutoras de Programa Mejoramiento de Capacidades para la Administración de la Justicia PGN 2025 PoR</t>
  </si>
  <si>
    <t>Tribunales y Juzgados</t>
  </si>
  <si>
    <t>Corte Suprema de Justicia</t>
  </si>
  <si>
    <t>Consejo de Estado</t>
  </si>
  <si>
    <t>Comisión Nacional Disciplina Judicial</t>
  </si>
  <si>
    <t>Corte Constitucional</t>
  </si>
  <si>
    <t>Cuadro No 4.1.13 Composición gasto y Unidades Ejecutoras de Programa Infraestructura Red Vial Primaria PGN 2025 PoR</t>
  </si>
  <si>
    <t>ANI</t>
  </si>
  <si>
    <t>INVIAS</t>
  </si>
  <si>
    <t>Cuadro No  4.1.14 Composición gasto y Unidades Ejecutoras de Programa Acceso de la población a los servicios de agua potable y saneamiento básico PGN 2025 PoR</t>
  </si>
  <si>
    <t>CRA</t>
  </si>
  <si>
    <t>Cuadro No 4.1.15 Composición gasto y Unidades Ejecutoras de Programa Efectividad de la investigación penal y técnico científica PGN 2025 PoR</t>
  </si>
  <si>
    <t>Cuadro No 4.1.16 Composición gasto y Unidades Ejecutoras de Programa Consolidación productiva del sector de energía eléctrica PGN 2025 PoR</t>
  </si>
  <si>
    <t>UPME</t>
  </si>
  <si>
    <t>Cuadro No 4.1.17 Composición gasto y Unidades Ejecutoras de Programa Inclusión social y productiva para la población en situación de vulnerabilidad PGN 2025 PoR</t>
  </si>
  <si>
    <t>Departamento para la Prosperidad Social</t>
  </si>
  <si>
    <t>Cuadro No 4.1.18 Composición gasto y Unidades Ejecutoras de Programa Generación de bienestar para la Fuerza Pública y sus familias PGN 2025 PoR</t>
  </si>
  <si>
    <t>MinDefensa - Salud</t>
  </si>
  <si>
    <t>PONAL - Salud</t>
  </si>
  <si>
    <t>Cuadro No 4.1.19 Composición gasto y Unidades Ejecutoras de Programa Formación para el trabajo PGN 2025 PoR</t>
  </si>
  <si>
    <t>Cuadro No 4.1.20 Composición gasto y Unidades Ejecutoras de Programa Atención, asistencia y reparación integral a las víctimas  PGN 2025 PoR</t>
  </si>
  <si>
    <t>UARIV</t>
  </si>
  <si>
    <t>Cuadro No 4.1.21 Composición gasto y Unidades Ejecutoras de Programa Fortalecimiento de recaudo y tributación PGN 2025 PoR</t>
  </si>
  <si>
    <t>INPEC</t>
  </si>
  <si>
    <t>USPEC</t>
  </si>
  <si>
    <t>Cuadro No 4.1.22 Composición gasto y Unidades Ejecutoras de Programa Fortalecimiento y apoyo a la gestión institucional del Sector Defensa y Policía PGN 2025 PoR</t>
  </si>
  <si>
    <t>U.A.E. Justicia Penal Militar y Policial</t>
  </si>
  <si>
    <t>DIMAR</t>
  </si>
  <si>
    <t>Cuadro No 4.1.23 Composición gasto y Unidades Ejecutoras de Programa Procesos democráticos y asuntos electorales  PGN 2025 PoR</t>
  </si>
  <si>
    <t>Consejo Nacional Electoral</t>
  </si>
  <si>
    <t>Cuadro No 4.1.24 Composición gasto y Unidades Ejecutoras de Programa Fortalecimiento de recaudo y tributación PGN 2025 PoR</t>
  </si>
  <si>
    <t>Cuadro No 4.2.25 Composición gasto y Unidades Ejecutoras de No asignable a Programas PGN 2025 PoR</t>
  </si>
  <si>
    <t>Objeto de gasto / Sector y Unidad Ejecutora</t>
  </si>
  <si>
    <t>Porcentaje  PIB</t>
  </si>
  <si>
    <t>03 Transferencias Corrientes</t>
  </si>
  <si>
    <t>Sentencias y conciliaciones</t>
  </si>
  <si>
    <t>Otras transferencias- Distribución previo concepto DGPPN</t>
  </si>
  <si>
    <t>Contaduría General de la Nación</t>
  </si>
  <si>
    <t xml:space="preserve">Ministerio de Justicia y del Derecho </t>
  </si>
  <si>
    <t>Transferir obligaciones laborales reconocidas insolutas  empresas sociales del estado creadas por el decreto 1750 de 2003 (no de pensiones)</t>
  </si>
  <si>
    <t>08 Gastos por tributos, multas, sanciones e intereses de mora</t>
  </si>
  <si>
    <t>Contribución de valorización municipal</t>
  </si>
  <si>
    <t>Tasas y derechos administrativos</t>
  </si>
  <si>
    <t>Multas, sanciones e intereses de mora</t>
  </si>
  <si>
    <t>Contribución nacional de valorización</t>
  </si>
  <si>
    <t>07 Disminución de pasivos</t>
  </si>
  <si>
    <t>Devoluciones Tributarias</t>
  </si>
  <si>
    <t>Cuadro No 4.1.26 Composición gasto y Unidades Ejecutoras de Programa Acceso a soluciones de vivienda  PGN 2025 PoR</t>
  </si>
  <si>
    <t>Fonvivienda</t>
  </si>
  <si>
    <t>Cuadro No 4.1.27 Composición gasto y Unidades Ejecutoras de Programa Infraestructura y servicios de transporte aéreo PGN 2025 PoR</t>
  </si>
  <si>
    <t>Cuadro No 4.1.28 detalle programático del PGN 2025 la participación de los sectores.  PGN 2025 PoR</t>
  </si>
  <si>
    <t>Salud Pública</t>
  </si>
  <si>
    <t>Fortalecimiento del control y la vigilancia de la gestión fiscal y resarcimiento al daño del patrimonio público</t>
  </si>
  <si>
    <t>Protección de personas, grupos y comunidades en riesgo extraordinario y extremo Unidad Nacional de Protección (UNP)</t>
  </si>
  <si>
    <t>Facilitar el acceso y uso de las Tecnologías de la Información y las Comunicaciones en todo el territorio nacional</t>
  </si>
  <si>
    <t>Cierre de brechas de desigualdad e inequidad para el goce efectivo de derechos fundamentales de los sujetos de especial protección constitucional</t>
  </si>
  <si>
    <t>Vigilancia de la gestión administrativa de los funcionarios del estado</t>
  </si>
  <si>
    <t>Promoción, protección y defensa de los Derechos Humanos y el Derecho Internacional Humanitario</t>
  </si>
  <si>
    <t>Fortalecimiento y apoyo a la gestión institucional del sector Fiscalía</t>
  </si>
  <si>
    <t>Fortalecimiento y apoyo a la gestión institucional del sector Trabajo</t>
  </si>
  <si>
    <t>Fortalecimiento y apoyo a la gestión institucional del sector Rama Judicial</t>
  </si>
  <si>
    <t>Infraestructura de transporte fluvial</t>
  </si>
  <si>
    <t>Fortalecimiento y apoyo a la gestión institucional del sector Salud</t>
  </si>
  <si>
    <t>Fortalecimiento y apoyo a la gestión institucional del sector Interior</t>
  </si>
  <si>
    <t>Generación y formalización del empleo</t>
  </si>
  <si>
    <t>Fortalecimiento a la gobernabilidad territorial para la seguridad, convivencia ciudadana, paz y postconflicto</t>
  </si>
  <si>
    <t>Fortalecimiento y apoyo a la gestión institucional del sector Igualdad y Equidad</t>
  </si>
  <si>
    <t>Fortalecimiento del desempeño ambiental de los sectores productivos</t>
  </si>
  <si>
    <t>Inclusión productiva de pequeños productores rurales</t>
  </si>
  <si>
    <t>Promoción y acceso efectivo a procesos culturales y artísticos</t>
  </si>
  <si>
    <t>Fomento del desarrollo de aplicaciones, software y contenidos para impulsar la apropiación de las Tecnologías de la Información y las Comunicaciones (TIC)</t>
  </si>
  <si>
    <t>Fortalecimiento y apoyo a la gestión institucional del sector Justicia y del Derecho</t>
  </si>
  <si>
    <t>Fortalecimiento y apoyo a la gestión institucional del sector Transporte</t>
  </si>
  <si>
    <t>Fortalecimiento y apoyo a la gestión institucional del sector Registraduría</t>
  </si>
  <si>
    <t>Modernización de la información inmobiliaria</t>
  </si>
  <si>
    <t>Reducción de la vulnerabilidad fiscal ante desastres y riesgos climáticos</t>
  </si>
  <si>
    <t>Fortalecimiento y apoyo a la gestión institucional del sector Comercio, Industria y Turismo</t>
  </si>
  <si>
    <t>Fortalecimiento y apoyo a la gestión institucional del sector Congreso de la República</t>
  </si>
  <si>
    <t>Productividad y competitividad de las empresas colombianas</t>
  </si>
  <si>
    <t>Infraestructura red vial regional</t>
  </si>
  <si>
    <t>Jurisdicción especial para la paz</t>
  </si>
  <si>
    <t>Seguridad de transporte</t>
  </si>
  <si>
    <t>Fortalecimiento y apoyo a la gestión institucional del sector Agricultura y Desarrollo Rural</t>
  </si>
  <si>
    <t>Gestión de la información en el sector minero energético</t>
  </si>
  <si>
    <t>Fortalecimiento y apoyo a la gestión institucional del sector Minas y Energía</t>
  </si>
  <si>
    <t>Infraestructura de transporte férreo</t>
  </si>
  <si>
    <t>Generación de la información geográfica del territorio nacional</t>
  </si>
  <si>
    <t>Restitución de tierras a víctimas del conflicto armado</t>
  </si>
  <si>
    <t>Fortalecimiento institucional a los procesos organizativos de concertación; garantía, prevención y respeto de los derechos humanos como fundamentos para la paz</t>
  </si>
  <si>
    <t>Sanidad agropecuaria e inocuidad agroalimentaria</t>
  </si>
  <si>
    <t>Fomento de la investigación, desarrollo tecnológico e innovación del sector trabajo</t>
  </si>
  <si>
    <t>Levantamiento y actualización de información estadística de calidad</t>
  </si>
  <si>
    <t>Fortalecimiento y apoyo a la gestión institucional del sector Ambiente y Desarrollo Sostenible</t>
  </si>
  <si>
    <t>Fortalecimiento y apoyo a la gestión institucional del sector Tecnologías de la Información y las Comunicaciones</t>
  </si>
  <si>
    <t>Mecanismos de transición hacia la paz a nivel nacional y territorial desde el sector Presidencia</t>
  </si>
  <si>
    <t>Fortalecimiento y apoyo a la gestión institucional del sector Justicia Especial para la Paz</t>
  </si>
  <si>
    <t>Identificación y registro del estado civil de la población</t>
  </si>
  <si>
    <t>Gestión, protección y salvaguardia del patrimonio cultural colombiano</t>
  </si>
  <si>
    <t>Fortalecimiento y apoyo a la gestión institucional del sector Presidencia</t>
  </si>
  <si>
    <t>Derechos fundamentales del trabajo y fortalecimiento del diálogo social</t>
  </si>
  <si>
    <t>Formación y preparación de deportistas</t>
  </si>
  <si>
    <t>Consolidación productiva del sector minero</t>
  </si>
  <si>
    <t>Política migratoria y servicio al ciudadano</t>
  </si>
  <si>
    <t>Ambiente regulatorio y económico para la competencia y la actividad empresarial</t>
  </si>
  <si>
    <t>Conservación de la biodiversidad y sus servicios ecosistémicos</t>
  </si>
  <si>
    <t>Fortalecimiento y apoyo a la gestión institucional del sector Planeación</t>
  </si>
  <si>
    <t xml:space="preserve">Fortalecimiento y apoyo a la gestión institucional del sector Empleo
</t>
  </si>
  <si>
    <t>Mejoramiento de la calidad educativa en la gestión pública</t>
  </si>
  <si>
    <t>Fortalecimiento y apoyo a la gestión institucional del sector Información Estadística</t>
  </si>
  <si>
    <t>Levantamiento, actualización y administración de la información catastral</t>
  </si>
  <si>
    <t>Gestión de la información y el conocimiento ambiental</t>
  </si>
  <si>
    <t>Posicionamiento en instancias globales, multilaterales, regionales y subregionales</t>
  </si>
  <si>
    <t>Gestión de la cooperación internacional del sector Presidencia</t>
  </si>
  <si>
    <t>Promoción de la prestación eficiente de los servicios públicos domiciliarios</t>
  </si>
  <si>
    <t>Política, regulación y supervisión de la infraestructura y servicios de transporte</t>
  </si>
  <si>
    <t>Desarrollo de Inteligencia estratégica y contrainteligencia de Estado</t>
  </si>
  <si>
    <t>Fortalecimiento y apoyo a la gestión institucional del sector Inclusión Social y Reconciliación</t>
  </si>
  <si>
    <t>Fomento a la recreación, la actividad física y el deporte</t>
  </si>
  <si>
    <t>Defensa jurídica del Estado</t>
  </si>
  <si>
    <t>Administración y vigilancia de las carreras administrativas de los servidores públicos</t>
  </si>
  <si>
    <t>Investigación con calidad e impacto</t>
  </si>
  <si>
    <t>Fortalecimiento y apoyo a la gestión institucional del sector Cultura</t>
  </si>
  <si>
    <t>Fortalecimiento de la política criminal del Estado colombiano</t>
  </si>
  <si>
    <t>Fortalecimiento de la gestión pública en las entidades nacionales y territoriales</t>
  </si>
  <si>
    <t>Participación ciudadana, política y diversidad de creencias</t>
  </si>
  <si>
    <t>Fomento a vocaciones y formación, generación, uso y apropiación social del conocimiento de la ciencia, tecnología e innovación</t>
  </si>
  <si>
    <t>Fortalecimiento y apoyo a la gestión institucional del sector Vivienda, Ciudad y Territorio</t>
  </si>
  <si>
    <t>Búsqueda humanitaria de personas dadas por desaparecidas en el contexto y en razón del conflicto armado en Colombia</t>
  </si>
  <si>
    <t>Política macroeconómica y fiscal</t>
  </si>
  <si>
    <t>Infraestructura de transporte marítimo</t>
  </si>
  <si>
    <t>Internacionalización de la economía</t>
  </si>
  <si>
    <t>Fortalecimiento institucional y operativo de los Bomberos de Colombia</t>
  </si>
  <si>
    <t>Impulsar el desarrollo integral de las poblaciones con enfoque diferencial desde el sector Presidencia</t>
  </si>
  <si>
    <t>Desarrollo ambiental sostenible del sector minero energético</t>
  </si>
  <si>
    <t>Ordenamiento territorial y desarrollo urbano</t>
  </si>
  <si>
    <t>Reintegración de personas y grupos alzados en armas desde el Sector Presidencia</t>
  </si>
  <si>
    <t>Formulación y coordinación de la política integral frente a las drogas y actividades relacionadas</t>
  </si>
  <si>
    <t>Fortalecimiento y apoyo a la gestión institucional del sector Inteligencia</t>
  </si>
  <si>
    <t>Promoción al acceso a la justicia</t>
  </si>
  <si>
    <t>Política pública de víctimas del conflicto armado y postconflicto</t>
  </si>
  <si>
    <t>Fortalecimiento de las capacidades de articulación estratégica, modernización, eficiencia administrativa, transparencia y acceso a la información desde el sector Presidencia</t>
  </si>
  <si>
    <t>Fortalecimiento y apoyo a la gestión institucional del sector Ciencia, Tecnología e Innovación</t>
  </si>
  <si>
    <t>Salud pública y prestación de servicios</t>
  </si>
  <si>
    <t>Mejoramiento de la habitabilidad rural</t>
  </si>
  <si>
    <t>Fortalecimiento y apoyo a la gestión institucional del sector Recreación y Deporte</t>
  </si>
  <si>
    <t>Infraestructura y servicios de logística de transporte</t>
  </si>
  <si>
    <t>Justicia transicional</t>
  </si>
  <si>
    <t>Cierre de brechas para el goce efectivo de derechos fundamentales de la población en condición de discapacidad</t>
  </si>
  <si>
    <t>Ordenamiento ambiental territorial</t>
  </si>
  <si>
    <t>Fortalecimiento de la infraestructura física de las entidades del Estado del nivel nacional desde el Sector Presidencia</t>
  </si>
  <si>
    <t>Soberanía territorial y desarrollo fronterizo</t>
  </si>
  <si>
    <t xml:space="preserve">Educación ambiental </t>
  </si>
  <si>
    <t>Fortalecimiento de la gobernanza e institucionalidad multinivel del sector de CTeI</t>
  </si>
  <si>
    <t>Gestión del cambio climático para un desarrollo bajo en carbono y resiliente al clima</t>
  </si>
  <si>
    <t>Desarrollo tecnológico e innovación para crecimiento empresarial</t>
  </si>
  <si>
    <t>Mejoramiento de la cobertura de las necesidades básicas de la población para promover la resiliencia socio ecológica en los municipios de la jurisdicción de la corporación Nasa Kiwe</t>
  </si>
  <si>
    <t>Gestión integral del recurso hídrico</t>
  </si>
  <si>
    <t>Promoción de los métodos de resolución de conflictos</t>
  </si>
  <si>
    <t>Aprovechamiento de mercados externos</t>
  </si>
  <si>
    <t>Protección, promoción y difusión del derecho de autor y los derechos conexos</t>
  </si>
  <si>
    <t>Fortalecimiento del principio de seguridad jurídica, divulgación y depuración del ordenamiento jurídico</t>
  </si>
  <si>
    <t>Fortalecimiento y apoyo a la gestión institucional del sector Salud y Protección Social</t>
  </si>
  <si>
    <t>Gestión integral de mares, costas y recursos acuáticos</t>
  </si>
  <si>
    <t>Gestión del riesgo de desastres naturales y antrópicos en la zona de influencia del volcán Nevado del Huila</t>
  </si>
  <si>
    <t>Fortalecimiento y apoyo a la gestión institucional del sector Empleo</t>
  </si>
  <si>
    <t>Cuadro 5.1.1 Costo fiscal de los gastos tributarios en el impuesto sobre la renta e IVA-años gravables 2021 y 2022</t>
  </si>
  <si>
    <t>Impuesto / tipo de gasto tributario</t>
  </si>
  <si>
    <t>Costo fiscal ($MM*)</t>
  </si>
  <si>
    <t>% PIB*</t>
  </si>
  <si>
    <t>Impuesto sobre la Renta - Personas jurídicas</t>
  </si>
  <si>
    <t>Rentas exentas</t>
  </si>
  <si>
    <t>Ingresos no gravables</t>
  </si>
  <si>
    <t>Deducciones</t>
  </si>
  <si>
    <t>Descuentos tributarios</t>
  </si>
  <si>
    <t>Tarifas inferiores a la tarifa general</t>
  </si>
  <si>
    <t>Tarifas superiores a la tarifa general (por   efecto de sobretasas)</t>
  </si>
  <si>
    <t>Impuesto sobre la Renta - Personas naturales</t>
  </si>
  <si>
    <t xml:space="preserve">Deducciones </t>
  </si>
  <si>
    <t>Bienes y servicios excluidos</t>
  </si>
  <si>
    <t>Bienes y servicios exentos</t>
  </si>
  <si>
    <t>Tarifa reducida del 5%</t>
  </si>
  <si>
    <t>No deducibilidad IVA bienes de inversión</t>
  </si>
  <si>
    <t>Fuente: Subdirección de Estudios Económicos, DIAN. Cálculos con base en la información exógena, Cuentas Nacionales del DANE y los formularios 110 y 210 de declaración de renta para personas jurídicas y naturales, respectivamente.</t>
  </si>
  <si>
    <t xml:space="preserve">Notas: </t>
  </si>
  <si>
    <t>*Los valores reportados son una cota inferior para el costo fiscal del GT, pues no todas las empresas que declaran renta tienen la obligación de reportar la totalidad de la información exógena y no todo el costo fiscal del GT identificado a partir del marco de referencia para ambos impuestos se puede cuantificar con la información disponible.</t>
  </si>
  <si>
    <t>1. Los ingresos no gravables corresponden a los Ingresos No Constitutivos de Renta ni Ganancia Ocasional (INCRGO) en la legislación colombiana.</t>
  </si>
  <si>
    <t xml:space="preserve">2. Esta estimación incorpora el costo fiscal proveniente de: i) los menores puntos de tarifa respecto de la tarifa general, a los que se enfrentan los contribuyentes de los regímenes de tarifa reducida; ii) la presencia de gastos tributarios que reducen la base gravable de estos contribuyentes y cuyo costo fiscal se cuantifica respecto de la diferencia entre la tarifa reducida y la tarifa general. </t>
  </si>
  <si>
    <r>
      <t xml:space="preserve">3. Tanto las sobretasas en el impuesto de renta como la no deducibilidad de IVA por bienes de inversión se consideran GT negativo: provisiones que están por fuera del marco de referencia y que </t>
    </r>
    <r>
      <rPr>
        <i/>
        <sz val="8"/>
        <rFont val="Verdana"/>
        <family val="2"/>
      </rPr>
      <t xml:space="preserve">aumentan </t>
    </r>
    <r>
      <rPr>
        <sz val="8"/>
        <rFont val="Verdana"/>
        <family val="2"/>
      </rPr>
      <t xml:space="preserve">los ingresos fiscales. </t>
    </r>
  </si>
  <si>
    <t>4. El costo fiscal se calcula a la tarifa a la que se enfrenta la respectiva persona jurídica.</t>
  </si>
  <si>
    <t>Millones de Pesos</t>
  </si>
  <si>
    <t>Recaudo estimado 2024</t>
  </si>
  <si>
    <t>2025 
Proyecto</t>
  </si>
  <si>
    <t>Stock 
2024 (P)</t>
  </si>
  <si>
    <t>(P): Proyectado</t>
  </si>
  <si>
    <t>Cuadro No 4.3.23. Resumen Gasto Público Social 2024 – 2025</t>
  </si>
  <si>
    <t>Agua Potable y Saneamiento Ambiental</t>
  </si>
  <si>
    <t>Vivienda Social</t>
  </si>
  <si>
    <t>Cultura, Deporte y Recreación</t>
  </si>
  <si>
    <t>Gasto social</t>
  </si>
  <si>
    <t>Total Presupuesto sin deuda</t>
  </si>
  <si>
    <t>% Participación Gasto Social sin Deuda</t>
  </si>
  <si>
    <t>Cuadro No 4.3.1. Resumen Clasificación Funcional 2024-2025</t>
  </si>
  <si>
    <t>FUNCIONAL</t>
  </si>
  <si>
    <t>Ley</t>
  </si>
  <si>
    <t>Orden Público y Seguridad</t>
  </si>
  <si>
    <t>Asuntos Económicos</t>
  </si>
  <si>
    <t>Servicios Públicos Generales</t>
  </si>
  <si>
    <t>Defensa</t>
  </si>
  <si>
    <t>Vivienda y Servicios Comunitarios</t>
  </si>
  <si>
    <t>Actividades Recreativas, Cultura y Deporte</t>
  </si>
  <si>
    <t>PIB $mm</t>
  </si>
  <si>
    <t>Gráfico 4.3.1. Clasificación Funcional 2025</t>
  </si>
  <si>
    <t>Cuadro No 4.3.2. Concentración del presupuesto por principales sectores 2025</t>
  </si>
  <si>
    <t>Defensa Nacional</t>
  </si>
  <si>
    <t xml:space="preserve">Transporte </t>
  </si>
  <si>
    <t>Ministerio Público</t>
  </si>
  <si>
    <t>Relacioes Exteriores</t>
  </si>
  <si>
    <t>Cuadro No 4.3.3. Presupuesto 2025 - Detalle del gasto en Protección Social</t>
  </si>
  <si>
    <t>Grupos y Subgrupos</t>
  </si>
  <si>
    <t>Edad avanzada</t>
  </si>
  <si>
    <t>Población vulnerable</t>
  </si>
  <si>
    <t>Familia e hijos</t>
  </si>
  <si>
    <t>Protección social n.e.p.</t>
  </si>
  <si>
    <t>Enfermedad e Incapacidad</t>
  </si>
  <si>
    <t>Sobrevivientes</t>
  </si>
  <si>
    <t>N/A</t>
  </si>
  <si>
    <t>Porcentaje del PGN</t>
  </si>
  <si>
    <t>Cuadro No 4.3.4. Principales entidades ejecutoras del gasto en Protección Social 2025</t>
  </si>
  <si>
    <t xml:space="preserve">Ministerio Educación Nacional </t>
  </si>
  <si>
    <t>Instituto Colombiano de Bienestar Familiar -ICBF</t>
  </si>
  <si>
    <t>Departamento Administrativo para la Prosperidad Social</t>
  </si>
  <si>
    <t>Fondo Nacional de Vivienda</t>
  </si>
  <si>
    <t>Unidad Nacional para la Gestión del Riesgo de Desastres</t>
  </si>
  <si>
    <t>U.A.E. de Gestión de Restitución de Tierras Despojadas</t>
  </si>
  <si>
    <t>Fondo de Previsión Social del Congreso</t>
  </si>
  <si>
    <t>UGPP</t>
  </si>
  <si>
    <t>Cuadro No 4.3.5. Presupuesto 2025 - Detalle del gasto en Educación</t>
  </si>
  <si>
    <t>Educación preescolar y primaria</t>
  </si>
  <si>
    <t>Educación secundaria</t>
  </si>
  <si>
    <t>Educación superior</t>
  </si>
  <si>
    <t>Educación no atribuible a ningún nivel</t>
  </si>
  <si>
    <t>Educación n.e.p.</t>
  </si>
  <si>
    <t>Servicios auxiliares de la educación</t>
  </si>
  <si>
    <t>Investigación y desarrollo relacionados con la educación</t>
  </si>
  <si>
    <t>Cuadro No  4.3.6. Principales entidades ejecutoras del gasto en Educación 2025</t>
  </si>
  <si>
    <t xml:space="preserve">Entes Autónomos Universitarios Estatales - Universidades Públicas                                                                                                                                                                                         </t>
  </si>
  <si>
    <t>Servicio Nacional de Aprendizaje SENA</t>
  </si>
  <si>
    <t>Escuela Superior de Administración Pública -ESAP</t>
  </si>
  <si>
    <t>Computadores para Educar -CPE</t>
  </si>
  <si>
    <t xml:space="preserve">Fondo Único de Tecnologías de la Información y las Comunicaciones                                                                                                                                                                                         </t>
  </si>
  <si>
    <t xml:space="preserve">Ministerio de la Ciencia, Tecnología e Innovación                                                                                                                                                                          </t>
  </si>
  <si>
    <t xml:space="preserve">Instituto Nacional Penitenciario y Carcelario - INPEC                                                                                                                                                                                             </t>
  </si>
  <si>
    <t>Unidad Administrativa Especial de la Aeronaútica Civil</t>
  </si>
  <si>
    <t>Cuadro No 4.3.7. Presupuesto 2025- Detalle del gasto en Salud</t>
  </si>
  <si>
    <t>Salud n.e.p.</t>
  </si>
  <si>
    <t>Servicios Hospitalarios</t>
  </si>
  <si>
    <t>Servicios de salud pública</t>
  </si>
  <si>
    <t>Servicios para pacientes externos</t>
  </si>
  <si>
    <t>Cuadro No 4.3.8. Principales entidades ejecutoras del gasto en Salud 2025</t>
  </si>
  <si>
    <t xml:space="preserve">Ministerio de Educación Nacional </t>
  </si>
  <si>
    <t>Instituto Nacional de Vigilancia de Medicamentos y Alimentos -INVIMA</t>
  </si>
  <si>
    <t>Ministerio de las Culturas, las artes y los saberes</t>
  </si>
  <si>
    <t xml:space="preserve">Cuadro No 4.3.9. Presupuesto 2025 - Detalle del gasto en Defensa </t>
  </si>
  <si>
    <t>Defensa militar</t>
  </si>
  <si>
    <t>Defensa n.e.p.</t>
  </si>
  <si>
    <t>Defensa civil</t>
  </si>
  <si>
    <t>Investigación y desarrollo relacionados con la defensa</t>
  </si>
  <si>
    <t>Cuadro No  4.3.10. Principales entidades ejecutoras del gasto en Defensa 2025</t>
  </si>
  <si>
    <t>Departamento Administrativo Dirección Nacional de Inteligencia</t>
  </si>
  <si>
    <t>Cuadro No 4.3.11. Presupuesto 2025 - Detalle del gasto en Orden público y Seguridad</t>
  </si>
  <si>
    <t>Tribunales de justicia</t>
  </si>
  <si>
    <t>Servicios de policía</t>
  </si>
  <si>
    <t>Servicios penitenciarios</t>
  </si>
  <si>
    <t>Orden público y seguridad n.e.p.</t>
  </si>
  <si>
    <t>Servicios de protección contra incendios</t>
  </si>
  <si>
    <t>Investigación y desarrollo relacionados con el orden público y seguridad</t>
  </si>
  <si>
    <t>Cuadro No 4.3.12. Principales entidades ejecutoras del gasto en Actividades de orden público y seguridad 2025</t>
  </si>
  <si>
    <t>Unidad Nacional de Protección- UNP</t>
  </si>
  <si>
    <t>Instituto Nacional Penitenciario y Carcelario -INPEC</t>
  </si>
  <si>
    <t>Unidad de Servicios Penitenciarios y Carcelarios -USPEC</t>
  </si>
  <si>
    <t>Procuraduría General de la Nación</t>
  </si>
  <si>
    <t>Instituto de Medicina Legal y Ciencias Forenses</t>
  </si>
  <si>
    <t xml:space="preserve">Cuadro No 4.3.13. Presupuesto 2025 - Detalle del gasto en Servicios Públicos Generales </t>
  </si>
  <si>
    <t xml:space="preserve">Órganos Ejecutivos y Legislativos, Asuntos Financieros y Fiscales, Asuntos Exteriores                                                                                                                                                                     </t>
  </si>
  <si>
    <t xml:space="preserve">Transferencias de carácter general entre diferentes niveles de Gobierno                                                                                                                                                                                   </t>
  </si>
  <si>
    <t xml:space="preserve">Servicios Públicos Generales n.e.p.                                                                                                                                                                                                                       </t>
  </si>
  <si>
    <t xml:space="preserve">Servicios Generales                                                                                                                                                                                                                                       </t>
  </si>
  <si>
    <t xml:space="preserve">Ayuda Económica Exterior                                                                                                                                                                                                                                  </t>
  </si>
  <si>
    <t xml:space="preserve">Investigación y Desarrollo Relacionados con los Servicios Públicos Generales                                                                                                                                                                              </t>
  </si>
  <si>
    <t>Cuadro No 4.3.14. Principales entidades ejecutoras del gasto en Servicios públicos Generales 2025</t>
  </si>
  <si>
    <t>Registraduria Nacional del Estado Civil</t>
  </si>
  <si>
    <t>Agencia Nacional de Hidrocarburos -ANH</t>
  </si>
  <si>
    <t>Contarloría General de la República</t>
  </si>
  <si>
    <t>Consejo Nacional Electoral -CNE</t>
  </si>
  <si>
    <t>Minirelaciones Exteriores</t>
  </si>
  <si>
    <t>Departamento Administrativo Nacional de Planeación</t>
  </si>
  <si>
    <t>Instituto Geográfico Agustín Codazzi-IGAC</t>
  </si>
  <si>
    <t>Departamento Administrativo Nacional de Estadística -DANE</t>
  </si>
  <si>
    <t>U.A.E Migración Colombia</t>
  </si>
  <si>
    <t>Cuadro No 4.3.15. Presupuesto 2025 - Detalle del gasto en Vivienda y Servicios Comunitarios</t>
  </si>
  <si>
    <t>Abastecimiento de agua</t>
  </si>
  <si>
    <t>Vivienda y servicios comunitarios n.e.p.</t>
  </si>
  <si>
    <t>Urbanización</t>
  </si>
  <si>
    <t>Desarrollo comunitario</t>
  </si>
  <si>
    <t>Cuadro 4.3.16. Principales entidades ejecutoras del gasto en Vivienda y Servicios Comunitarios 2025</t>
  </si>
  <si>
    <t>Fondo Social de Vivienda de la Registraduría Nacional del Estado Civil</t>
  </si>
  <si>
    <t>Cuadro No 4.3.17. Presupuesto 2025 - Detalle del gasto en Asuntos Económicos</t>
  </si>
  <si>
    <t xml:space="preserve">Transporte                                                                                                                                                                                                                                                </t>
  </si>
  <si>
    <t xml:space="preserve">Asuntos económicos, comerciales y laborales en general                                                                                                                                                                                                    </t>
  </si>
  <si>
    <t xml:space="preserve">Agricultura, Silvicultura, Pesca y Caza                                                                                                                                                                                                                   </t>
  </si>
  <si>
    <t xml:space="preserve">Combustibles y  Energía                                                                                                                                                                                                                                    </t>
  </si>
  <si>
    <t xml:space="preserve">Comunicaciones                                                                                                                                                                                                                                            </t>
  </si>
  <si>
    <t xml:space="preserve">Investigación y desarrollo relacionados con asuntos económicos                                                                                                                                                                                            </t>
  </si>
  <si>
    <t xml:space="preserve">Minería, Manufacturas y Construcción                                                                                                                                                                                                                      </t>
  </si>
  <si>
    <t xml:space="preserve">Otras Industrias                                                                                                                                                                                                                                          </t>
  </si>
  <si>
    <t xml:space="preserve">Asuntos Económicos n.e.p                                                                                                                                                                                                                            </t>
  </si>
  <si>
    <t>Cuadro No 4.3.18. Principales entidades ejecutoras del gasto en Asuntos económicos 2025</t>
  </si>
  <si>
    <t xml:space="preserve">Ministerio de Agricultura y Desarrollo Rural                            </t>
  </si>
  <si>
    <t>Agencia Nacional de Tierras -ANT</t>
  </si>
  <si>
    <t>Ministerio de Comercio Industria y Turismo</t>
  </si>
  <si>
    <t>Agencia de Desarrollo Rural -ADR</t>
  </si>
  <si>
    <t>Instituto Colombiano Agropecuario -ICA</t>
  </si>
  <si>
    <t>Agencia Nacional de Minería -ANM</t>
  </si>
  <si>
    <t xml:space="preserve">Ministerio de Transporte </t>
  </si>
  <si>
    <t xml:space="preserve">Agencia Nacional de Seguridad Vial </t>
  </si>
  <si>
    <t>Ministerio de Ciencia, Tecnología e Innovación</t>
  </si>
  <si>
    <t>Agencia de Renovación del Territorio -ART</t>
  </si>
  <si>
    <t>Corporación Agencia Nacional de Gobierno Digital -AND</t>
  </si>
  <si>
    <t>Ministerio de Tecnologías de la Información y las Comunicaciones</t>
  </si>
  <si>
    <t>Cuadro No 4.3.19. Presupuesto 2025 - Detalle del gasto en Actividades Recreativas, Cultura y Deporte</t>
  </si>
  <si>
    <t>Servicios culturales</t>
  </si>
  <si>
    <t>Servicios recreativos y deportivos</t>
  </si>
  <si>
    <t>Servicios de radio y televisión y servicios editoriales</t>
  </si>
  <si>
    <t>Actividades recreativas, cultura y deporte n.e.p.</t>
  </si>
  <si>
    <t>Cuadro No 4.3.20. Principales entidades ejecutoras del gasto en Actividades Recreativas, cultura y deporte 2025</t>
  </si>
  <si>
    <t>Cuadro No 4.3.21. Presupuesto 2025 - Detalle del gasto en Protección del Medio ambiente</t>
  </si>
  <si>
    <t>Protección del medio ambiente n.e.p.</t>
  </si>
  <si>
    <t>Protección de la diversidad biológica y del paisaje</t>
  </si>
  <si>
    <t xml:space="preserve">Investigación y desarrollo relacionados con la Protección del Medio Ambiente                                                                                                                                                                              </t>
  </si>
  <si>
    <t xml:space="preserve">Ordenación de desechos                                                                                                                                                                                                                                    </t>
  </si>
  <si>
    <t xml:space="preserve">Ordenación de aguas residuales                                                                                                                                                                                                                            </t>
  </si>
  <si>
    <t xml:space="preserve">Reducción de la contaminación                                                                                                                                                                                                                             </t>
  </si>
  <si>
    <t>Cuadro No 4.3.22. Principales entidades ejecutoras del gasto en Protección del Medio Ambiente 2025</t>
  </si>
  <si>
    <t xml:space="preserve">Fondo Nacional Ambiental                  </t>
  </si>
  <si>
    <t>Instituto de Hidrología, Meteorología y Estudios Ambientales -IDEAM</t>
  </si>
  <si>
    <t>Cuadro 4.1.1. Resumen PGN 2025 Presupuesto Orientado a Resultados</t>
  </si>
  <si>
    <t>Gráfica 4.1.1. Composición según tipo de gasto por programa PGN 2025</t>
  </si>
  <si>
    <t>Cuadro 4.1.2. Composición sectorial PGN 2025 PoR principales programas</t>
  </si>
  <si>
    <t>Cuadro 4.1.3. Composición gasto y Unidades Ejecutoras de Programa Protección Económica para la Vejez PGN 2025 PoR</t>
  </si>
  <si>
    <t>Cuadro 4.1.4. Composición gasto y Unidades Ejecutoras de Programa Aseguramiento y prestación integral de servicios de salud PGN 2025 PoR</t>
  </si>
  <si>
    <t>Cuadro 4.1.5. Composición gasto y Unidades Ejecutoras de Programa Calidad, cobertura y fortalecimiento de la educación inicial, prescolar, básica y media PGN 2025</t>
  </si>
  <si>
    <t>Cuadro 4.1.6. Composición gasto y Unidades Ejecutoras de Programa Gestión de Recursos Públicos PGN 2025</t>
  </si>
  <si>
    <t>Cuadro 4.1.7. Composición Transferencias Corrientes a cargo del Ministerio de Hacienda en el Programa Gestión de Recursos Públicos PGN 2025</t>
  </si>
  <si>
    <t>Cuadro 4.1.8. Composición gasto y Unidades Ejecutoras de Programa Capacidades de las Fuerzas Militares en seguridad pública y defensa en el territorio nacional PGN 2025 PoR</t>
  </si>
  <si>
    <t>Cuadro 4.1.9. Composición gasto y Unidades Ejecutoras de Programa Capacidades de la Policía Nacional en seguridad pública, prevención, convivencia y seguridad ciudadana PGN 2025 PoR</t>
  </si>
  <si>
    <t>Cuadro 4.1.10. Composición gasto y Unidades Ejecutoras de Programa Calidad y fomento de la educación superior PGN 2025 PoR</t>
  </si>
  <si>
    <t>Cuadro 4.1.11. Composición gasto y Unidades Ejecutoras de Programa Desarrollo integral de la primera infancia a la juventud, y fortalecimiento de las capacidades de las familias de niñas, niños y adolescentes - Sector igualdad y equidad PGN 2025</t>
  </si>
  <si>
    <t>Cuadro 4.1.12. Composición gasto y Unidades Ejecutoras de Programa Mejoramiento a las competencias de la administración de justica PGN 2025 PoR</t>
  </si>
  <si>
    <t>Cuadro 4.1.13. Composición gasto y Unidades Ejecutoras de Programa Infraestructura Red Vial Primaria PGN 2025 PoR</t>
  </si>
  <si>
    <t>Cuadro 4.1.14. Composición gasto y Unidades Ejecutoras de Programa Acceso de la población a los servicios de agua potable y saneamiento básico PGN 2025 PoR</t>
  </si>
  <si>
    <t>Cuadro 4.1.15. Composición gasto y Unidades Ejecutoras de Programa Efectividad de la investigación penal y técnico científica PGN 2025 PoR</t>
  </si>
  <si>
    <t>Cuadro 4.1.16. Composición gasto y Unidades Ejecutoras de Programa Inclusión social y productiva para la población en situación de vulnerabilidad PGN 2025 PoR</t>
  </si>
  <si>
    <t>Cuadro 4.1.17. Composición gasto y Unidades Ejecutoras de Programa Consolidación productiva del sector de energía eléctrica PGN 2025 PoR</t>
  </si>
  <si>
    <t>Cuadro 4.1.18. Composición gasto y Unidades Ejecutoras de Programa Generación de bienestar para la Fuerza Pública y sus familias PGN 2025 PoR</t>
  </si>
  <si>
    <t>Cuadro 4.1.19. Composición gasto y Unidades Ejecutoras de Programa Formación para el Trabajo PGN 2025 PoR</t>
  </si>
  <si>
    <t>Cuadro 4.1.20. Composición gasto y Unidades Ejecutoras de Programa Atención, asistencia y reparación integral a las víctimas PGN 2025 PoR</t>
  </si>
  <si>
    <t>Cuadro 4.1.21. Composición gasto y Unidades Ejecutoras de Programa Sistema penitenciario y carcelario en el marco de los derechos humanos PGN 2025 PoR</t>
  </si>
  <si>
    <t>Cuadro 4.1.22. Composición gasto y Unidades Ejecutoras de Programa Fortalecimiento y apoyo a la gestión institucional del Sector Defensa y Policía PGN 2025 PoR</t>
  </si>
  <si>
    <t>Cuadro 4.1.23. Composición gasto y Unidades Ejecutoras de Programa Procesos democráticos y asuntos electorales PGN 2025 PoR</t>
  </si>
  <si>
    <t>Cuadro 4.1.24. Composición gasto y Unidades Ejecutoras de Programa Fortalecimiento de recaudo y tributación PGN 2025 PoR</t>
  </si>
  <si>
    <t>Cuadro 4.1.25. Composición gasto y Unidades Ejecutoras de No Asignables a Programas PGN 2025 Por</t>
  </si>
  <si>
    <t>Cuadro 4.1.26. Composición gasto y Unidades Ejecutoras de Programa Acceso a soluciones de vivienda PGN 2025 PoR</t>
  </si>
  <si>
    <t>Cuadro 4.1.27. Composición gasto y Unidades Ejecutoras de Programa Infraestructura y servicios de transporte aéreo PGN 2025 PoR</t>
  </si>
  <si>
    <t>Cuadro 4.1.28. Detalle PGN 2025 y Sectores</t>
  </si>
  <si>
    <t>Gráfica 4.2.1 Homologación PGN a clasificación económica 2025</t>
  </si>
  <si>
    <t>Cuadro 4.2.1 Homologación de las rentas y recursos de capital 2025</t>
  </si>
  <si>
    <t>Cuadro 4.2.2. Homologación de apropiaciones 2025</t>
  </si>
  <si>
    <t>Cuadro 4.2.3. Homologación de la inversión según clasificación económica del presupuesto 2025</t>
  </si>
  <si>
    <t>Cuadro 4.2.4. Resultado presupuestal 2025</t>
  </si>
  <si>
    <t>Cuadro 4.3.1. Resumen Clasificación Funcional 2024-2025</t>
  </si>
  <si>
    <t>Gráfica 4.3.1. Clasificación Funcional 2025</t>
  </si>
  <si>
    <t>Cuadro 4.3.2 Concentración del presupuesto por principales sectores 2025</t>
  </si>
  <si>
    <t>Cuadro 4.3.3 Presupuesto 2025 – Detalle del gasto en Protección Social</t>
  </si>
  <si>
    <t>Cuadro 4.3.4. Principales entidades ejecutoras del gasto en Protección Social 2025</t>
  </si>
  <si>
    <t>Cuadro 4.3.5. Presupuesto 2025 - Detalle del gasto en Educación</t>
  </si>
  <si>
    <t>Cuadro 4.3.6. Principales entidades ejecutoras del gasto en Educación 2025</t>
  </si>
  <si>
    <t>Cuadro 4.3.7. Presupuesto 2025 - Detalle del gasto en Salud</t>
  </si>
  <si>
    <t>Cuadro 4.3.8. Principales entidades ejecutoras del gasto en Salud 2025</t>
  </si>
  <si>
    <t>Cuadro 4.3.9. Presupuesto 2025 - Detalle del gasto en Defensa</t>
  </si>
  <si>
    <t>Cuadro 4.3.10. Principales entidades ejecutoras del gasto en Defensa 2025</t>
  </si>
  <si>
    <t>Cuadro 4.3.11. Presupuesto 2025 - Detalle del gasto en Orden público y Seguridad</t>
  </si>
  <si>
    <t>Cuadro 4.3.12. Principales entidades ejecutoras del gasto en Actividades de orden público y seguridad 2025</t>
  </si>
  <si>
    <t>Cuadro 4.3.13. Presupuesto 2025 - Detalle del gasto en Servicios Públicos Generales</t>
  </si>
  <si>
    <t>Cuadro 4.3.14. Principales entidades ejecutoras del gasto en Servicios públicos Generales 2025</t>
  </si>
  <si>
    <t>Cuadro 4.3.15. Presupuesto 2025 - Detalle del gasto en Vivienda y Servicios Comunitarios</t>
  </si>
  <si>
    <t>Cuadro 4.3.17. Presupuesto 2025 - Detalle del gasto en Asuntos Económicos</t>
  </si>
  <si>
    <t>Cuadro 4.3.18. Principales entidades ejecutoras del gasto en Asuntos económicos 2025</t>
  </si>
  <si>
    <t>Cuadro 4.3.19. Presupuesto 2025 - Detalle del gasto en Actividades Recreativas, Cultura y Deporte</t>
  </si>
  <si>
    <t>Cuadro 4.3.20. Principales entidades ejecutoras del gasto en Actividades Recreativas, cultura y deporte 2025</t>
  </si>
  <si>
    <t>Cuadro 4.3.21. Presupuesto 2025 - Detalle del gasto en Protección del Medio ambiente</t>
  </si>
  <si>
    <t>Cuadro 4.3.22. Principales entidades ejecutoras del gasto en Protección del Medio Ambiente 2025</t>
  </si>
  <si>
    <t>Cuadro 4.3.23. Resumen Gasto Público Social 2024 – 2025</t>
  </si>
  <si>
    <t xml:space="preserve">Cuadro 4.4.1. Recursos asignados por Categoría y Entidad del Trazador Equidad de la Mujer </t>
  </si>
  <si>
    <t>Cuadro 4.4.2. Listado de proyectos de inversión identificados con el Trazador “Para la equidad de la Mujer PGN 2024”</t>
  </si>
  <si>
    <t>Cuadro 4.4.3. Recursos Asignados por punto y entidad del Trazador Construcción de Paz</t>
  </si>
  <si>
    <t>Cuadro 4.4.4 Listado de proyectos de inversión identificados con el Trazador “Construcción de Paz PGN 2024”</t>
  </si>
  <si>
    <t xml:space="preserve">Cuadro 4.4.5. Listado de proyectos de inversión identificados con el Trazador “Construcción de Paz” PGN 2025 asociados a PDET” </t>
  </si>
  <si>
    <t xml:space="preserve">Cuadro 4.4.6. Recursos Asignados Trazador de Grupos Étnicos Miles de millones de pesos </t>
  </si>
  <si>
    <t>Cuadro 4.4.7. Recursos Asignados por entidad del Trazador de Pueblos y Comunidades Indígenas</t>
  </si>
  <si>
    <t>Cuadro 4.4.8. Recursos Asignados por entidad del Trazador Comunidades Negras, Afrocolombianos, Raizales y Palenqueros</t>
  </si>
  <si>
    <t>Cuadro 4.4.9. Recursos Asignados por entidad del Trazador Pueblo Rrom</t>
  </si>
  <si>
    <t>Cuadro 4.4.10. Listado de proyectos de inversión identificados con el Trazador “Pueblos y Comunidades Indígenas”</t>
  </si>
  <si>
    <t>Cuadro 4.4.11. Listado de proyectos de inversión identificados con el Trazador “Comunidades Negras, Afrocolombianas, Raizales y Palenqueras”</t>
  </si>
  <si>
    <t>Cuadro 4.4.12. Listado de proyectos de inversión identificados con el Trazador “Pueblo Rrom”</t>
  </si>
  <si>
    <t>Gráfica 4.5.2 Recursos programados en 2025 por tipo de entidad y fuente porcentaje</t>
  </si>
  <si>
    <t>Cuadro 4.5.3 Recursos Víctimas desagregados por derechos 2024 y 2025</t>
  </si>
  <si>
    <t>Cuadro 4.5.4. Recursos Víctimas Entidades Ejecutorias del Presupuesto 2024 – 2025</t>
  </si>
  <si>
    <t xml:space="preserve">Cuadro 4.5.5. Recursos Víctimas CONPES 4031 vs Apropiación 2022-2024 y proyectado 2025 por tipo de gasto </t>
  </si>
  <si>
    <t>Gráfica 4.6.1. Ahorro fiscal proyectado por adopción de las medidas de austeridad previstas en el artículo 19 de la Ley 2155 de 2021</t>
  </si>
  <si>
    <t>Gráfica No. 4.6.1</t>
  </si>
  <si>
    <t>Cuadro No 4.5.6. Recursos Víctimas CONPES 4031  vs Apropiación 2022-2024 y proyectado 2025 por tipo de gasto  por medida y derecho</t>
  </si>
  <si>
    <t xml:space="preserve"> Millones de pesos </t>
  </si>
  <si>
    <t>Recaudo Estimado 2024</t>
  </si>
  <si>
    <t>Stock 
 2023</t>
  </si>
  <si>
    <t>Stock
2024 (P)</t>
  </si>
  <si>
    <t>Numeral 0039</t>
  </si>
  <si>
    <t>Fondo Solidaridad para Subsidios y Redistribuciòn Ingresos</t>
  </si>
  <si>
    <t>Numeral 0086</t>
  </si>
  <si>
    <t>Fondo de la Justicia Penal Militar y Policial</t>
  </si>
  <si>
    <t>Cuadro 1.1.2. Balance del Gobierno General y Sector Público No
Financiero (SPNF) 2024 y 2025</t>
  </si>
  <si>
    <t>Cuadro 1.1.1. Supuestos para la programación presupuestal 2025</t>
  </si>
  <si>
    <t>Cuadro 1.2.1 Principales programas proyecto PGN 2025 y servicio de la
deuda</t>
  </si>
  <si>
    <t>Cuadro 1.5.1. Ingresos del Presupuesto General de la Nación 2024– 2025</t>
  </si>
  <si>
    <t>Cuadro 1.5.2. Ingresos del presupuesto nacional 2024–2025</t>
  </si>
  <si>
    <t>Cuadro 1.5.3. Ingresos corrientes de la Nación 2024-2025</t>
  </si>
  <si>
    <t>Cuadro 1.5.4. Fondos especiales de la Nación 2024-2025</t>
  </si>
  <si>
    <t>Cuadro 1.5.5. Recursos de capital de la Nación 2024-2025</t>
  </si>
  <si>
    <t>Cuadro 1.5.6. Ingresos de los Establecimientos Públicos 2024-2025</t>
  </si>
  <si>
    <t>Inflación Doméstica fin de período, IPC %</t>
  </si>
  <si>
    <t>Fuente: Ministerio de Hacienda y Crédito Público - DGPM  MFMP Junio 2024</t>
  </si>
  <si>
    <t>2024*
 Aforo</t>
  </si>
  <si>
    <t>Cuadro No 1.2.1 Resumen PGN clasificación programática</t>
  </si>
  <si>
    <t>PIB 2025</t>
  </si>
  <si>
    <t>Programa</t>
  </si>
  <si>
    <t xml:space="preserve">TOTAL </t>
  </si>
  <si>
    <t>ok</t>
  </si>
  <si>
    <t>*: Aforo vigente a 30 de junio de 2024.</t>
  </si>
  <si>
    <t>Cuadro No 1.5.3. Ingresos corrientes de la nación 2024-2025</t>
  </si>
  <si>
    <t>Cuadro No 1.5.4. Fondos especiales de la nación 2024-2025</t>
  </si>
  <si>
    <t>Cuadro No 1.1.1 Supuestos para la programación presupuestal 2025</t>
  </si>
  <si>
    <t>Cuadro No 1.1.2. Balance del Gobierno General y Sector Público No Financiero (SPNF) 2024-2025</t>
  </si>
  <si>
    <t>Cuadro No 1.5.1. Ingresos del Presupuesto General de la Nación 2024–2025</t>
  </si>
  <si>
    <t>Cuadro No 1.5.2 Ingresos de la Nación 2024-2025</t>
  </si>
  <si>
    <t>Cuadro No 1.5.5. Recursos de capital de la nación 2024-2025</t>
  </si>
  <si>
    <t>Fondo Rotatorio de la Policía - Gestión General</t>
  </si>
  <si>
    <t>Fondo Nacional Ambiental - Gestion General</t>
  </si>
  <si>
    <t>Instituto Nacional de Vigilancia de Medicamentos y Alimentos - Invima</t>
  </si>
  <si>
    <t>Resto entidades</t>
  </si>
  <si>
    <t>Cuadro No 1.5.6. Ingresos de los Establecimientos Públicos 2024-2025</t>
  </si>
  <si>
    <t>2025 Proyecto</t>
  </si>
  <si>
    <t>25-24</t>
  </si>
  <si>
    <t>2024</t>
  </si>
  <si>
    <t>*Apropiación vigente a 30 de junio.</t>
  </si>
  <si>
    <t>Participación %</t>
  </si>
  <si>
    <t>Vivienda, Ciudad Y Territorio</t>
  </si>
  <si>
    <t>Salud  y Protección Social</t>
  </si>
  <si>
    <t>Comercio, Industria Y Turismo</t>
  </si>
  <si>
    <t>Ciencia, Tecnología E Innovación</t>
  </si>
  <si>
    <t>Fuente: Dirección de Programación de Inversiones Públicas del DNP (2025).</t>
  </si>
  <si>
    <t xml:space="preserve">Billones y Miles de millones de pesos </t>
  </si>
  <si>
    <t>Apropiación
 Definitiva</t>
  </si>
  <si>
    <t>Apropiación sin compormeter</t>
  </si>
  <si>
    <t>Apropiación
Vigente</t>
  </si>
  <si>
    <t>Apropiación 
Definitiva</t>
  </si>
  <si>
    <t>CSF: Con Situación de Fondos, SSF: Sin Situación de Fondos</t>
  </si>
  <si>
    <t>Perdidas de Apropiación</t>
  </si>
  <si>
    <t>Ejecución Presupuesto General de la Nación 2023</t>
  </si>
  <si>
    <t>Detalle Adiciones por Donaciones 2023</t>
  </si>
  <si>
    <t>Detalle Adiciones por Convenios Administrativos 2023</t>
  </si>
  <si>
    <t>Servicio de la Deuda 2024</t>
  </si>
  <si>
    <t>Acumulado a junio</t>
  </si>
  <si>
    <r>
      <t>Nota:</t>
    </r>
    <r>
      <rPr>
        <sz val="7"/>
        <color theme="1"/>
        <rFont val="Verdana"/>
        <family val="2"/>
      </rPr>
      <t xml:space="preserve"> (a)</t>
    </r>
    <r>
      <rPr>
        <sz val="8"/>
        <color theme="1"/>
        <rFont val="Verdana"/>
        <family val="2"/>
      </rPr>
      <t xml:space="preserve"> Modificado por el Confis en sesión del 26 de julio de 2024.</t>
    </r>
  </si>
  <si>
    <t xml:space="preserve">2024*
 </t>
  </si>
  <si>
    <t>*Apropiación vigente a 30 de junio</t>
  </si>
  <si>
    <t>** Contiene inversión por $12 billones sujetos a proyectos de Ley de Financiamiento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</si>
</sst>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7">
    <numFmt numFmtId="41" formatCode="_-* #,##0_-;\-* #,##0_-;_-* &quot;-&quot;_-;_-@_-"/>
    <numFmt numFmtId="43" formatCode="_-* #,##0.00_-;\-* #,##0.00_-;_-* &quot;-&quot;??_-;_-@_-"/>
    <numFmt numFmtId="164" formatCode="_(* #,##0.00_);_(* \(#,##0.00\);_(* &quot;-&quot;??_);_(@_)"/>
    <numFmt numFmtId="165" formatCode="_(* #,##0_);_(* \(#,##0\);_(* &quot;-&quot;??_);_(@_)"/>
    <numFmt numFmtId="166" formatCode="0.0"/>
    <numFmt numFmtId="167" formatCode="#,##0.0"/>
    <numFmt numFmtId="168" formatCode="_(* #,##0.0_);_(* \(#,##0.0\);_(* &quot;-&quot;??_);_(@_)"/>
    <numFmt numFmtId="169" formatCode="_-* #,##0.0_-;\-* #,##0.0_-;_-* &quot;-&quot;?_-;_-@_-"/>
    <numFmt numFmtId="170" formatCode="0.0%"/>
    <numFmt numFmtId="171" formatCode="_-* #,##0.0_-;\-* #,##0.0_-;_-* &quot;-&quot;_-;_-@_-"/>
    <numFmt numFmtId="172" formatCode="#,##0.0;\(#,##0.0\)"/>
    <numFmt numFmtId="173" formatCode="_-* #,##0.0_-;\-* #,##0.0_-;_-* &quot;-&quot;??_-;_-@_-"/>
    <numFmt numFmtId="174" formatCode="0.0000"/>
    <numFmt numFmtId="175" formatCode="_(* #,##0.000_);_(* \(#,##0.000\);_(* &quot;-&quot;??_);_(@_)"/>
    <numFmt numFmtId="176" formatCode="_ * #,##0.00_ ;_ * \-#,##0.00_ ;_ * &quot;-&quot;??_ ;_ @_ "/>
    <numFmt numFmtId="177" formatCode="_ * #,##0.0_ ;_ * \-#,##0.0_ ;_ * &quot;-&quot;??_ ;_ @_ "/>
    <numFmt numFmtId="178" formatCode="_-* #,##0_-;\-* #,##0_-;_-* &quot;-&quot;??_-;_-@_-"/>
    <numFmt numFmtId="179" formatCode="_ * #,##0_ ;_ * \-#,##0_ ;_ * &quot;-&quot;??_ ;_ @_ "/>
    <numFmt numFmtId="180" formatCode="_(* #,##0.0_);_(* \(#,##0.0\);_(* &quot;-&quot;?_);_(@_)"/>
    <numFmt numFmtId="181" formatCode="[$-240A]d&quot; de &quot;mmmm&quot; de &quot;yyyy;@"/>
    <numFmt numFmtId="182" formatCode="#,##0;\(#,##0\)"/>
    <numFmt numFmtId="183" formatCode="_-* #,##0.00_-;\-* #,##0.00_-;_-* &quot;-&quot;_-;_-@_-"/>
    <numFmt numFmtId="184" formatCode="_ * #,##0_ ;_ * \-#,##0_ ;_ * &quot;-&quot;_ ;_ @_ "/>
    <numFmt numFmtId="185" formatCode="&quot;$&quot;#,##0.0"/>
    <numFmt numFmtId="186" formatCode="&quot;$&quot;#,##0.0;\(&quot;$&quot;#,##0.0\)"/>
    <numFmt numFmtId="187" formatCode="_-* #,##0.00\ _P_t_a_-;\-* #,##0.00\ _P_t_a_-;_-* &quot;-&quot;??\ _P_t_a_-;_-@_-"/>
    <numFmt numFmtId="188" formatCode="0_);\(0\)"/>
    <numFmt numFmtId="189" formatCode="#,##0.0_);\(#,##0.0\)"/>
    <numFmt numFmtId="190" formatCode="&quot;$&quot;#,##0.0_);\(&quot;$&quot;#,##0.0\)"/>
    <numFmt numFmtId="191" formatCode="&quot;$&quot;#,##0.0_);[Red]\(&quot;$&quot;#,##0.0\)"/>
    <numFmt numFmtId="192" formatCode="#,##0_ ;[Red]\-#,##0\ "/>
    <numFmt numFmtId="193" formatCode="_-* #,##0.00\ _P_t_s_-;\-* #,##0.00\ _P_t_s_-;_-* &quot;-&quot;??\ _P_t_s_-;_-@_-"/>
    <numFmt numFmtId="194" formatCode="#,##0,,"/>
    <numFmt numFmtId="195" formatCode="#,##0,,,"/>
    <numFmt numFmtId="196" formatCode="_(* #,##0_);_(* \(#,##0\);_(* &quot;-&quot;_);_(@_)"/>
    <numFmt numFmtId="197" formatCode="_(* #,##0.0_);_(* \(#,##0.0\);_(* &quot;-&quot;_);_(@_)"/>
    <numFmt numFmtId="198" formatCode="_(* #,##0.000_);_(* \(#,##0.000\);_(* &quot;-&quot;?_);_(@_)"/>
    <numFmt numFmtId="199" formatCode="#,##0.0000000000000"/>
    <numFmt numFmtId="200" formatCode="#,##0,,,;\(#,##0,,,\);#,##0,,,"/>
    <numFmt numFmtId="201" formatCode="#,##0.000,,,"/>
    <numFmt numFmtId="202" formatCode="#,##0.0,,,"/>
    <numFmt numFmtId="203" formatCode="_(* #,##0.0000_);_(* \(#,##0.0000\);_(* &quot;-&quot;??_);_(@_)"/>
    <numFmt numFmtId="204" formatCode="#,##0.0_ ;\-#,##0.0\ "/>
    <numFmt numFmtId="205" formatCode="_-* #,##0.000_-;\-* #,##0.000_-;_-* &quot;-&quot;_-;_-@_-"/>
    <numFmt numFmtId="206" formatCode="&quot;$&quot;\ #,##0.0"/>
    <numFmt numFmtId="207" formatCode="&quot;$&quot;\ #,##0.0;[Red]&quot;$&quot;\ #,##0.0"/>
    <numFmt numFmtId="208" formatCode="_ * #,##0.00000_ ;_ * \-#,##0.00000_ ;_ * &quot;-&quot;??_ ;_ @_ "/>
    <numFmt numFmtId="209" formatCode="&quot;$&quot;#,##0.0000"/>
    <numFmt numFmtId="210" formatCode="#,##0_);\(#,##0\)"/>
    <numFmt numFmtId="211" formatCode="#,##0_ ;\-#,##0\ "/>
    <numFmt numFmtId="212" formatCode="&quot;$&quot;#,##0.0;[Red]&quot;$&quot;#,##0.0"/>
    <numFmt numFmtId="213" formatCode="_ * #,##0_)\ _P_t_s_ ;_ * \(#,##0\)\ _P_t_s_ ;_ * &quot;-&quot;_)\ _P_t_s_ ;_ @_ "/>
    <numFmt numFmtId="214" formatCode="[$-1240A]###,##0"/>
    <numFmt numFmtId="215" formatCode="#,##0.000"/>
    <numFmt numFmtId="216" formatCode="#,##0.0000"/>
    <numFmt numFmtId="217" formatCode="[$-1240A]###,##0.0"/>
    <numFmt numFmtId="218" formatCode="0.000"/>
  </numFmts>
  <fonts count="103">
    <font>
      <sz val="11"/>
      <color theme="1"/>
      <name val="Calibri"/>
      <family val="2"/>
      <scheme val="minor"/>
    </font>
    <font>
      <sz val="11"/>
      <color theme="1"/>
      <name val="Calibri"/>
      <family val="2"/>
      <scheme val="minor"/>
    </font>
    <font>
      <u/>
      <sz val="11"/>
      <color theme="10"/>
      <name val="Calibri"/>
      <family val="2"/>
      <scheme val="minor"/>
    </font>
    <font>
      <sz val="8"/>
      <name val="Arial"/>
      <family val="2"/>
    </font>
    <font>
      <sz val="8"/>
      <color theme="1"/>
      <name val="Century Gothic"/>
      <family val="2"/>
    </font>
    <font>
      <sz val="10"/>
      <name val="Arial"/>
      <family val="2"/>
    </font>
    <font>
      <b/>
      <sz val="8"/>
      <name val="Century Gothic"/>
      <family val="2"/>
    </font>
    <font>
      <sz val="8"/>
      <name val="Century Gothic"/>
      <family val="2"/>
    </font>
    <font>
      <sz val="7"/>
      <name val="Century Gothic"/>
      <family val="2"/>
    </font>
    <font>
      <sz val="8"/>
      <color indexed="8"/>
      <name val="Century Gothic"/>
      <family val="2"/>
    </font>
    <font>
      <b/>
      <sz val="11.05"/>
      <color indexed="8"/>
      <name val="Arial"/>
      <family val="2"/>
    </font>
    <font>
      <b/>
      <sz val="11.25"/>
      <color indexed="8"/>
      <name val="Arial"/>
      <family val="2"/>
    </font>
    <font>
      <sz val="8"/>
      <color theme="1"/>
      <name val="Arial"/>
      <family val="2"/>
    </font>
    <font>
      <sz val="10"/>
      <color indexed="8"/>
      <name val="MS Sans Serif"/>
      <family val="2"/>
    </font>
    <font>
      <sz val="9"/>
      <name val="Arial"/>
      <family val="2"/>
    </font>
    <font>
      <sz val="11"/>
      <color rgb="FF000000"/>
      <name val="Calibri"/>
      <family val="2"/>
      <scheme val="minor"/>
    </font>
    <font>
      <sz val="11"/>
      <color indexed="8"/>
      <name val="Calibri"/>
      <family val="2"/>
    </font>
    <font>
      <sz val="10"/>
      <name val="Arial"/>
      <family val="2"/>
    </font>
    <font>
      <b/>
      <sz val="13"/>
      <name val="Verdana"/>
      <family val="2"/>
    </font>
    <font>
      <b/>
      <sz val="8"/>
      <color theme="0"/>
      <name val="Verdana"/>
      <family val="2"/>
    </font>
    <font>
      <b/>
      <sz val="8"/>
      <name val="Verdana"/>
      <family val="2"/>
    </font>
    <font>
      <sz val="8"/>
      <name val="Verdana"/>
      <family val="2"/>
    </font>
    <font>
      <b/>
      <sz val="8"/>
      <color theme="1"/>
      <name val="Verdana"/>
      <family val="2"/>
    </font>
    <font>
      <sz val="8"/>
      <color theme="0"/>
      <name val="Verdana"/>
      <family val="2"/>
    </font>
    <font>
      <b/>
      <sz val="8"/>
      <color indexed="8"/>
      <name val="Verdana"/>
      <family val="2"/>
    </font>
    <font>
      <sz val="8"/>
      <color indexed="8"/>
      <name val="Verdana"/>
      <family val="2"/>
    </font>
    <font>
      <sz val="8"/>
      <color theme="1"/>
      <name val="Verdana"/>
      <family val="2"/>
    </font>
    <font>
      <sz val="11"/>
      <color theme="1"/>
      <name val="Verdana"/>
      <family val="2"/>
    </font>
    <font>
      <sz val="7"/>
      <name val="Verdana"/>
      <family val="2"/>
    </font>
    <font>
      <sz val="8"/>
      <color rgb="FF000000"/>
      <name val="Verdana"/>
      <family val="2"/>
    </font>
    <font>
      <b/>
      <sz val="8"/>
      <color rgb="FFFFFFFF"/>
      <name val="Verdana"/>
      <family val="2"/>
    </font>
    <font>
      <b/>
      <sz val="8"/>
      <color rgb="FF000000"/>
      <name val="Verdana"/>
      <family val="2"/>
    </font>
    <font>
      <sz val="9"/>
      <name val="Verdana"/>
      <family val="2"/>
    </font>
    <font>
      <sz val="11"/>
      <name val="Verdana"/>
      <family val="2"/>
    </font>
    <font>
      <sz val="10"/>
      <color indexed="8"/>
      <name val="Verdana"/>
      <family val="2"/>
    </font>
    <font>
      <b/>
      <sz val="13"/>
      <color theme="1"/>
      <name val="Verdana"/>
      <family val="2"/>
    </font>
    <font>
      <i/>
      <sz val="8"/>
      <name val="Verdana"/>
      <family val="2"/>
    </font>
    <font>
      <sz val="8"/>
      <color rgb="FF262626"/>
      <name val="Verdana"/>
      <family val="2"/>
    </font>
    <font>
      <b/>
      <sz val="8"/>
      <color rgb="FFFF0000"/>
      <name val="Verdana"/>
      <family val="2"/>
    </font>
    <font>
      <b/>
      <i/>
      <sz val="11"/>
      <name val="Verdana"/>
      <family val="2"/>
    </font>
    <font>
      <sz val="8"/>
      <color theme="1"/>
      <name val="Calibri"/>
      <family val="2"/>
      <scheme val="minor"/>
    </font>
    <font>
      <sz val="8"/>
      <color rgb="FF7F7F7F"/>
      <name val="Verdana"/>
      <family val="2"/>
    </font>
    <font>
      <u/>
      <sz val="8"/>
      <name val="Verdana"/>
      <family val="2"/>
    </font>
    <font>
      <u/>
      <sz val="8"/>
      <color theme="1"/>
      <name val="Verdana"/>
      <family val="2"/>
    </font>
    <font>
      <b/>
      <sz val="8"/>
      <color theme="0"/>
      <name val="Arial"/>
      <family val="2"/>
    </font>
    <font>
      <b/>
      <i/>
      <sz val="8"/>
      <color theme="0"/>
      <name val="Verdana"/>
      <family val="2"/>
    </font>
    <font>
      <b/>
      <sz val="8"/>
      <color rgb="FF314F70"/>
      <name val="Verdana"/>
      <family val="2"/>
    </font>
    <font>
      <sz val="10"/>
      <name val="Times New Roman"/>
      <family val="1"/>
    </font>
    <font>
      <sz val="10"/>
      <name val="Arial"/>
      <family val="2"/>
    </font>
    <font>
      <sz val="12"/>
      <color theme="1"/>
      <name val="Verdana"/>
      <family val="2"/>
    </font>
    <font>
      <b/>
      <sz val="14"/>
      <name val="Verdana"/>
      <family val="2"/>
    </font>
    <font>
      <b/>
      <sz val="11"/>
      <name val="Verdana"/>
      <family val="2"/>
    </font>
    <font>
      <sz val="8"/>
      <color rgb="FF0070C0"/>
      <name val="Verdana"/>
      <family val="2"/>
    </font>
    <font>
      <sz val="11"/>
      <color rgb="FF262626"/>
      <name val="Verdana"/>
      <family val="2"/>
    </font>
    <font>
      <sz val="9"/>
      <color rgb="FF262626"/>
      <name val="Verdana"/>
      <family val="2"/>
    </font>
    <font>
      <sz val="9"/>
      <color theme="1"/>
      <name val="Segoe UI"/>
      <family val="2"/>
    </font>
    <font>
      <sz val="7"/>
      <color theme="1"/>
      <name val="Verdana"/>
      <family val="2"/>
    </font>
    <font>
      <sz val="10.5"/>
      <color theme="1"/>
      <name val="Verdana"/>
      <family val="2"/>
    </font>
    <font>
      <b/>
      <sz val="13"/>
      <color rgb="FF456ECC"/>
      <name val="Verdana"/>
      <family val="2"/>
    </font>
    <font>
      <sz val="7"/>
      <color indexed="8"/>
      <name val="Verdana"/>
      <family val="2"/>
    </font>
    <font>
      <sz val="16"/>
      <color rgb="FF000000"/>
      <name val="Arial"/>
      <family val="2"/>
    </font>
    <font>
      <b/>
      <sz val="7"/>
      <color rgb="FFFFFFFF"/>
      <name val="Verdana"/>
      <family val="2"/>
    </font>
    <font>
      <b/>
      <sz val="7"/>
      <color rgb="FF000000"/>
      <name val="Verdana"/>
      <family val="2"/>
    </font>
    <font>
      <sz val="7"/>
      <color rgb="FF000000"/>
      <name val="Verdana"/>
      <family val="2"/>
    </font>
    <font>
      <b/>
      <sz val="24"/>
      <color rgb="FF0070C0"/>
      <name val="Verdana"/>
      <family val="2"/>
    </font>
    <font>
      <b/>
      <sz val="24"/>
      <color rgb="FFB48B3F"/>
      <name val="Verdana"/>
      <family val="2"/>
    </font>
    <font>
      <sz val="13"/>
      <name val="Verdana"/>
      <family val="2"/>
    </font>
    <font>
      <sz val="13"/>
      <color theme="1"/>
      <name val="Verdana"/>
      <family val="2"/>
    </font>
    <font>
      <sz val="10"/>
      <name val="Arial"/>
      <family val="2"/>
    </font>
    <font>
      <sz val="11"/>
      <color rgb="FF262626"/>
      <name val="Aptos Narrow"/>
      <family val="2"/>
    </font>
    <font>
      <sz val="8"/>
      <color theme="0"/>
      <name val="Century Gothic"/>
      <family val="2"/>
    </font>
    <font>
      <sz val="10"/>
      <name val="Verdana"/>
      <family val="2"/>
    </font>
    <font>
      <b/>
      <sz val="8"/>
      <color rgb="FF262626"/>
      <name val="Verdana"/>
      <family val="2"/>
    </font>
    <font>
      <b/>
      <u/>
      <sz val="8"/>
      <color theme="3"/>
      <name val="Verdana"/>
      <family val="2"/>
    </font>
    <font>
      <b/>
      <sz val="8"/>
      <color theme="3"/>
      <name val="Verdana"/>
      <family val="2"/>
    </font>
    <font>
      <b/>
      <vertAlign val="superscript"/>
      <sz val="8.8000000000000007"/>
      <color theme="0"/>
      <name val="Verdana"/>
      <family val="2"/>
    </font>
    <font>
      <vertAlign val="superscript"/>
      <sz val="8.8000000000000007"/>
      <name val="Verdana"/>
      <family val="2"/>
    </font>
    <font>
      <b/>
      <vertAlign val="superscript"/>
      <sz val="8"/>
      <name val="Verdana"/>
      <family val="2"/>
    </font>
    <font>
      <b/>
      <sz val="8"/>
      <color theme="0" tint="-0.499984740745262"/>
      <name val="Verdana"/>
      <family val="2"/>
    </font>
    <font>
      <sz val="8"/>
      <color theme="0" tint="-0.499984740745262"/>
      <name val="Verdana"/>
      <family val="2"/>
    </font>
    <font>
      <sz val="8"/>
      <color rgb="FFC00000"/>
      <name val="Verdana"/>
      <family val="2"/>
    </font>
    <font>
      <vertAlign val="superscript"/>
      <sz val="8"/>
      <color theme="1"/>
      <name val="Verdana"/>
      <family val="2"/>
    </font>
    <font>
      <sz val="11"/>
      <color rgb="FF000000"/>
      <name val="Calibri"/>
      <family val="2"/>
    </font>
    <font>
      <b/>
      <sz val="8"/>
      <color rgb="FF000000"/>
      <name val="Verndana"/>
    </font>
    <font>
      <sz val="8"/>
      <color rgb="FF000000"/>
      <name val="Verndana"/>
    </font>
    <font>
      <b/>
      <sz val="8"/>
      <color rgb="FFFFFFFF"/>
      <name val="Verndana"/>
    </font>
    <font>
      <sz val="8"/>
      <name val="Verndana"/>
    </font>
    <font>
      <vertAlign val="superscript"/>
      <sz val="8"/>
      <color rgb="FF444444"/>
      <name val="Verdana"/>
      <family val="2"/>
    </font>
    <font>
      <b/>
      <sz val="8"/>
      <color rgb="FF7F7F7F"/>
      <name val="Verdana"/>
      <family val="2"/>
    </font>
    <font>
      <b/>
      <sz val="7"/>
      <color theme="0"/>
      <name val="Verdana"/>
      <family val="2"/>
    </font>
    <font>
      <b/>
      <sz val="10.5"/>
      <color rgb="FF314F70"/>
      <name val="Verdana"/>
      <family val="2"/>
    </font>
    <font>
      <b/>
      <sz val="8"/>
      <color theme="0"/>
      <name val="Century Gothic"/>
      <family val="2"/>
    </font>
    <font>
      <sz val="8"/>
      <color rgb="FF000000"/>
      <name val="Century Gothic"/>
      <family val="2"/>
    </font>
    <font>
      <sz val="11"/>
      <color theme="1"/>
      <name val="Century Gothic"/>
      <family val="2"/>
    </font>
    <font>
      <sz val="7"/>
      <name val="Arial"/>
      <family val="2"/>
    </font>
    <font>
      <sz val="8"/>
      <color indexed="8"/>
      <name val="Arial"/>
      <family val="2"/>
    </font>
    <font>
      <sz val="10"/>
      <color theme="1"/>
      <name val="Arial"/>
      <family val="2"/>
    </font>
    <font>
      <sz val="8"/>
      <color rgb="FFFF0000"/>
      <name val="Century Gothic"/>
      <family val="2"/>
    </font>
    <font>
      <b/>
      <sz val="14"/>
      <color theme="1"/>
      <name val="Verdana"/>
      <family val="2"/>
    </font>
    <font>
      <u/>
      <sz val="11"/>
      <color theme="10"/>
      <name val="Verdana"/>
      <family val="2"/>
    </font>
    <font>
      <b/>
      <sz val="11"/>
      <color theme="1"/>
      <name val="Verdana"/>
      <family val="2"/>
    </font>
    <font>
      <i/>
      <sz val="11"/>
      <color theme="1"/>
      <name val="Verdana"/>
      <family val="2"/>
    </font>
    <font>
      <b/>
      <sz val="10"/>
      <color theme="0"/>
      <name val="Verdana"/>
      <family val="2"/>
    </font>
  </fonts>
  <fills count="4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rgb="FF000000"/>
      </patternFill>
    </fill>
    <fill>
      <patternFill patternType="solid">
        <fgColor rgb="FFB48B3F"/>
        <bgColor indexed="64"/>
      </patternFill>
    </fill>
    <fill>
      <patternFill patternType="solid">
        <fgColor theme="0" tint="-4.9989318521683403E-2"/>
        <bgColor indexed="64"/>
      </patternFill>
    </fill>
    <fill>
      <patternFill patternType="solid">
        <fgColor rgb="FFF2F2F2"/>
        <bgColor indexed="64"/>
      </patternFill>
    </fill>
    <fill>
      <patternFill patternType="solid">
        <fgColor theme="0" tint="-0.14999847407452621"/>
        <bgColor indexed="64"/>
      </patternFill>
    </fill>
    <fill>
      <patternFill patternType="solid">
        <fgColor theme="0" tint="-0.14999847407452621"/>
        <bgColor rgb="FFFFFFFF"/>
      </patternFill>
    </fill>
    <fill>
      <patternFill patternType="solid">
        <fgColor theme="0"/>
        <bgColor rgb="FFFFFFFF"/>
      </patternFill>
    </fill>
    <fill>
      <patternFill patternType="solid">
        <fgColor rgb="FFD9D9D9"/>
        <bgColor indexed="64"/>
      </patternFill>
    </fill>
    <fill>
      <patternFill patternType="solid">
        <fgColor theme="0" tint="-4.9989318521683403E-2"/>
        <bgColor rgb="FF000000"/>
      </patternFill>
    </fill>
    <fill>
      <patternFill patternType="solid">
        <fgColor theme="0"/>
        <bgColor rgb="FF000000"/>
      </patternFill>
    </fill>
    <fill>
      <patternFill patternType="solid">
        <fgColor rgb="FFD0CECE"/>
        <bgColor indexed="64"/>
      </patternFill>
    </fill>
    <fill>
      <patternFill patternType="solid">
        <fgColor rgb="FFFFFFFF"/>
        <bgColor indexed="64"/>
      </patternFill>
    </fill>
    <fill>
      <patternFill patternType="solid">
        <fgColor theme="5" tint="0.79998168889431442"/>
        <bgColor indexed="65"/>
      </patternFill>
    </fill>
    <fill>
      <patternFill patternType="solid">
        <fgColor theme="5" tint="0.59999389629810485"/>
        <bgColor indexed="65"/>
      </patternFill>
    </fill>
    <fill>
      <patternFill patternType="solid">
        <fgColor rgb="FF008AA9"/>
        <bgColor indexed="64"/>
      </patternFill>
    </fill>
    <fill>
      <patternFill patternType="solid">
        <fgColor rgb="FFF2F2F2"/>
        <bgColor rgb="FFFFFFFF"/>
      </patternFill>
    </fill>
    <fill>
      <patternFill patternType="solid">
        <fgColor theme="0"/>
        <bgColor theme="0"/>
      </patternFill>
    </fill>
    <fill>
      <patternFill patternType="solid">
        <fgColor rgb="FF0070C0"/>
        <bgColor indexed="64"/>
      </patternFill>
    </fill>
    <fill>
      <patternFill patternType="solid">
        <fgColor rgb="FF4BA7A8"/>
        <bgColor indexed="64"/>
      </patternFill>
    </fill>
    <fill>
      <patternFill patternType="solid">
        <fgColor rgb="FF26325C"/>
        <bgColor indexed="64"/>
      </patternFill>
    </fill>
    <fill>
      <patternFill patternType="solid">
        <fgColor rgb="FF26325C"/>
        <bgColor rgb="FFFFFFFF"/>
      </patternFill>
    </fill>
    <fill>
      <patternFill patternType="solid">
        <fgColor rgb="FF52ACB8"/>
        <bgColor rgb="FF000000"/>
      </patternFill>
    </fill>
    <fill>
      <patternFill patternType="solid">
        <fgColor rgb="FF52ACB8"/>
        <bgColor indexed="64"/>
      </patternFill>
    </fill>
    <fill>
      <patternFill patternType="solid">
        <fgColor rgb="FF52ACB8"/>
        <bgColor rgb="FFFFFFFF"/>
      </patternFill>
    </fill>
    <fill>
      <patternFill patternType="solid">
        <fgColor rgb="FF26325C"/>
        <bgColor theme="4" tint="0.79995117038483843"/>
      </patternFill>
    </fill>
    <fill>
      <patternFill patternType="solid">
        <fgColor rgb="FF26325C"/>
        <bgColor theme="4"/>
      </patternFill>
    </fill>
    <fill>
      <patternFill patternType="solid">
        <fgColor rgb="FF314F70"/>
        <bgColor rgb="FFFFFFFF"/>
      </patternFill>
    </fill>
    <fill>
      <patternFill patternType="solid">
        <fgColor rgb="FF008AA9"/>
        <bgColor rgb="FFFFFFFF"/>
      </patternFill>
    </fill>
    <fill>
      <patternFill patternType="solid">
        <fgColor rgb="FF314F70"/>
        <bgColor indexed="64"/>
      </patternFill>
    </fill>
    <fill>
      <patternFill patternType="solid">
        <fgColor theme="4" tint="0.79998168889431442"/>
        <bgColor indexed="64"/>
      </patternFill>
    </fill>
    <fill>
      <patternFill patternType="solid">
        <fgColor rgb="FF008AA9"/>
        <bgColor rgb="FF000000"/>
      </patternFill>
    </fill>
    <fill>
      <patternFill patternType="solid">
        <fgColor theme="3" tint="0.79998168889431442"/>
        <bgColor indexed="64"/>
      </patternFill>
    </fill>
    <fill>
      <patternFill patternType="solid">
        <fgColor rgb="FFF2F2F2"/>
        <bgColor rgb="FF000000"/>
      </patternFill>
    </fill>
    <fill>
      <patternFill patternType="solid">
        <fgColor theme="0" tint="-0.14999847407452621"/>
        <bgColor theme="0" tint="-0.14999847407452621"/>
      </patternFill>
    </fill>
    <fill>
      <patternFill patternType="solid">
        <fgColor theme="0"/>
        <bgColor theme="0" tint="-0.14999847407452621"/>
      </patternFill>
    </fill>
    <fill>
      <patternFill patternType="solid">
        <fgColor rgb="FF00B0F0"/>
        <bgColor indexed="64"/>
      </patternFill>
    </fill>
    <fill>
      <patternFill patternType="solid">
        <fgColor theme="8"/>
        <bgColor indexed="64"/>
      </patternFill>
    </fill>
    <fill>
      <patternFill patternType="solid">
        <fgColor rgb="FF26325C"/>
        <bgColor rgb="FF314F70"/>
      </patternFill>
    </fill>
    <fill>
      <patternFill patternType="solid">
        <fgColor theme="0" tint="-4.9989318521683403E-2"/>
        <bgColor theme="0" tint="-0.14999847407452621"/>
      </patternFill>
    </fill>
    <fill>
      <patternFill patternType="solid">
        <fgColor rgb="FF26325C"/>
        <bgColor rgb="FF000000"/>
      </patternFill>
    </fill>
    <fill>
      <patternFill patternType="solid">
        <fgColor theme="6" tint="0.79998168889431442"/>
        <bgColor theme="0" tint="-0.14999847407452621"/>
      </patternFill>
    </fill>
    <fill>
      <patternFill patternType="solid">
        <fgColor theme="6" tint="0.79998168889431442"/>
        <bgColor indexed="64"/>
      </patternFill>
    </fill>
  </fills>
  <borders count="218">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bottom style="thin">
        <color theme="0"/>
      </bottom>
      <diagonal/>
    </border>
    <border>
      <left/>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theme="0"/>
      </left>
      <right style="thin">
        <color theme="0"/>
      </right>
      <top/>
      <bottom style="thin">
        <color theme="0"/>
      </bottom>
      <diagonal/>
    </border>
    <border>
      <left/>
      <right style="thin">
        <color theme="0" tint="-4.9989318521683403E-2"/>
      </right>
      <top/>
      <bottom/>
      <diagonal/>
    </border>
    <border>
      <left/>
      <right/>
      <top/>
      <bottom style="thin">
        <color theme="0" tint="-4.9989318521683403E-2"/>
      </bottom>
      <diagonal/>
    </border>
    <border>
      <left/>
      <right style="thin">
        <color theme="0" tint="-4.9989318521683403E-2"/>
      </right>
      <top/>
      <bottom style="thin">
        <color theme="0" tint="-4.9989318521683403E-2"/>
      </bottom>
      <diagonal/>
    </border>
    <border>
      <left style="thin">
        <color theme="0" tint="-4.9989318521683403E-2"/>
      </left>
      <right/>
      <top/>
      <bottom style="thin">
        <color theme="0" tint="-4.9989318521683403E-2"/>
      </bottom>
      <diagonal/>
    </border>
    <border>
      <left style="thin">
        <color theme="0" tint="-4.9989318521683403E-2"/>
      </left>
      <right/>
      <top/>
      <bottom/>
      <diagonal/>
    </border>
    <border>
      <left style="thin">
        <color theme="0" tint="-4.9989318521683403E-2"/>
      </left>
      <right/>
      <top/>
      <bottom style="thin">
        <color theme="6" tint="0.79995117038483843"/>
      </bottom>
      <diagonal/>
    </border>
    <border>
      <left/>
      <right style="thin">
        <color theme="0" tint="-4.9989318521683403E-2"/>
      </right>
      <top/>
      <bottom style="thin">
        <color theme="6" tint="0.79995117038483843"/>
      </bottom>
      <diagonal/>
    </border>
    <border>
      <left/>
      <right style="thin">
        <color theme="0" tint="-4.9989318521683403E-2"/>
      </right>
      <top style="thin">
        <color theme="6" tint="0.79995117038483843"/>
      </top>
      <bottom/>
      <diagonal/>
    </border>
    <border>
      <left style="thin">
        <color theme="0" tint="-4.9989318521683403E-2"/>
      </left>
      <right style="thin">
        <color theme="0" tint="-4.9989318521683403E-2"/>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diagonal/>
    </border>
    <border>
      <left style="thin">
        <color theme="0" tint="-4.9989318521683403E-2"/>
      </left>
      <right style="thin">
        <color theme="0" tint="-4.9989318521683403E-2"/>
      </right>
      <top/>
      <bottom style="thin">
        <color theme="0" tint="-4.9989318521683403E-2"/>
      </bottom>
      <diagonal/>
    </border>
    <border>
      <left/>
      <right/>
      <top/>
      <bottom style="thin">
        <color theme="4" tint="0.79998168889431442"/>
      </bottom>
      <diagonal/>
    </border>
    <border>
      <left style="thin">
        <color theme="0" tint="-4.9989318521683403E-2"/>
      </left>
      <right/>
      <top/>
      <bottom style="thin">
        <color theme="4" tint="0.79998168889431442"/>
      </bottom>
      <diagonal/>
    </border>
    <border>
      <left/>
      <right style="thin">
        <color theme="0" tint="-4.9989318521683403E-2"/>
      </right>
      <top/>
      <bottom style="thin">
        <color theme="4" tint="0.79998168889431442"/>
      </bottom>
      <diagonal/>
    </border>
    <border>
      <left style="thin">
        <color rgb="FFBFBFBF"/>
      </left>
      <right style="thin">
        <color rgb="FFBFBFBF"/>
      </right>
      <top style="thin">
        <color rgb="FFBFBFBF"/>
      </top>
      <bottom style="thin">
        <color rgb="FFBFBFBF"/>
      </bottom>
      <diagonal/>
    </border>
    <border>
      <left/>
      <right style="thin">
        <color theme="4" tint="0.79998168889431442"/>
      </right>
      <top/>
      <bottom/>
      <diagonal/>
    </border>
    <border>
      <left style="thin">
        <color theme="0" tint="-4.9989318521683403E-2"/>
      </left>
      <right/>
      <top style="thin">
        <color theme="0" tint="-4.9989318521683403E-2"/>
      </top>
      <bottom/>
      <diagonal/>
    </border>
    <border>
      <left/>
      <right/>
      <top style="thin">
        <color theme="0" tint="-4.9989318521683403E-2"/>
      </top>
      <bottom/>
      <diagonal/>
    </border>
    <border>
      <left/>
      <right style="thin">
        <color theme="0" tint="-4.9989318521683403E-2"/>
      </right>
      <top style="thin">
        <color theme="0" tint="-4.9989318521683403E-2"/>
      </top>
      <bottom/>
      <diagonal/>
    </border>
    <border>
      <left/>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style="thin">
        <color theme="4" tint="0.79998168889431442"/>
      </right>
      <top style="thin">
        <color theme="0" tint="-4.9989318521683403E-2"/>
      </top>
      <bottom style="thin">
        <color theme="0" tint="-4.9989318521683403E-2"/>
      </bottom>
      <diagonal/>
    </border>
    <border>
      <left style="thin">
        <color theme="4" tint="0.79998168889431442"/>
      </left>
      <right/>
      <top style="thin">
        <color theme="0" tint="-4.9989318521683403E-2"/>
      </top>
      <bottom style="thin">
        <color theme="0" tint="-4.9989318521683403E-2"/>
      </bottom>
      <diagonal/>
    </border>
    <border>
      <left style="medium">
        <color rgb="FFFFFFFF"/>
      </left>
      <right style="medium">
        <color rgb="FFFFFFFF"/>
      </right>
      <top/>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thin">
        <color theme="0" tint="-4.9989318521683403E-2"/>
      </right>
      <top style="thin">
        <color theme="0" tint="-4.9989318521683403E-2"/>
      </top>
      <bottom style="thin">
        <color theme="0" tint="-4.9989318521683403E-2"/>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diagonal/>
    </border>
    <border>
      <left style="thin">
        <color theme="0" tint="-0.14999847407452621"/>
      </left>
      <right style="thin">
        <color theme="0" tint="-0.14999847407452621"/>
      </right>
      <top/>
      <bottom style="thin">
        <color theme="0" tint="-0.14999847407452621"/>
      </bottom>
      <diagonal/>
    </border>
    <border>
      <left/>
      <right/>
      <top style="thin">
        <color theme="6" tint="0.79998168889431442"/>
      </top>
      <bottom style="thin">
        <color theme="6" tint="0.79998168889431442"/>
      </bottom>
      <diagonal/>
    </border>
    <border>
      <left style="thin">
        <color theme="0" tint="-4.9989318521683403E-2"/>
      </left>
      <right/>
      <top style="thin">
        <color theme="6" tint="0.79998168889431442"/>
      </top>
      <bottom style="thin">
        <color theme="6" tint="0.79998168889431442"/>
      </bottom>
      <diagonal/>
    </border>
    <border>
      <left/>
      <right style="thin">
        <color theme="0" tint="-4.9989318521683403E-2"/>
      </right>
      <top style="thin">
        <color theme="6" tint="0.79998168889431442"/>
      </top>
      <bottom style="thin">
        <color theme="6" tint="0.79998168889431442"/>
      </bottom>
      <diagonal/>
    </border>
    <border>
      <left/>
      <right style="medium">
        <color rgb="FFFFFFFF"/>
      </right>
      <top/>
      <bottom style="medium">
        <color rgb="FFFFFFFF"/>
      </bottom>
      <diagonal/>
    </border>
    <border>
      <left/>
      <right/>
      <top style="thin">
        <color indexed="64"/>
      </top>
      <bottom/>
      <diagonal/>
    </border>
    <border>
      <left/>
      <right style="thin">
        <color theme="0"/>
      </right>
      <top style="thin">
        <color theme="0"/>
      </top>
      <bottom/>
      <diagonal/>
    </border>
    <border>
      <left style="thin">
        <color theme="0"/>
      </left>
      <right style="thin">
        <color theme="0"/>
      </right>
      <top/>
      <bottom/>
      <diagonal/>
    </border>
    <border>
      <left style="thin">
        <color theme="0"/>
      </left>
      <right/>
      <top/>
      <bottom style="thin">
        <color theme="0"/>
      </bottom>
      <diagonal/>
    </border>
    <border>
      <left/>
      <right style="thin">
        <color theme="0"/>
      </right>
      <top/>
      <bottom style="thin">
        <color theme="0"/>
      </bottom>
      <diagonal/>
    </border>
    <border>
      <left style="thin">
        <color theme="0"/>
      </left>
      <right style="medium">
        <color rgb="FFFFFFFF"/>
      </right>
      <top style="thin">
        <color theme="0"/>
      </top>
      <bottom/>
      <diagonal/>
    </border>
    <border>
      <left style="medium">
        <color rgb="FFFFFFFF"/>
      </left>
      <right style="medium">
        <color rgb="FFFFFFFF"/>
      </right>
      <top style="thin">
        <color theme="0"/>
      </top>
      <bottom/>
      <diagonal/>
    </border>
    <border>
      <left style="thin">
        <color theme="0"/>
      </left>
      <right style="medium">
        <color rgb="FFFFFFFF"/>
      </right>
      <top/>
      <bottom/>
      <diagonal/>
    </border>
    <border>
      <left style="thin">
        <color theme="0"/>
      </left>
      <right style="medium">
        <color rgb="FFFFFFFF"/>
      </right>
      <top/>
      <bottom style="thin">
        <color theme="0"/>
      </bottom>
      <diagonal/>
    </border>
    <border>
      <left style="medium">
        <color rgb="FFFFFFFF"/>
      </left>
      <right style="medium">
        <color rgb="FFFFFFFF"/>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tint="-4.9989318521683403E-2"/>
      </left>
      <right style="thin">
        <color theme="0"/>
      </right>
      <top style="thin">
        <color theme="0" tint="-4.9989318521683403E-2"/>
      </top>
      <bottom style="thin">
        <color theme="0"/>
      </bottom>
      <diagonal/>
    </border>
    <border>
      <left style="thin">
        <color theme="0"/>
      </left>
      <right style="thin">
        <color theme="0"/>
      </right>
      <top style="thin">
        <color theme="0" tint="-4.9989318521683403E-2"/>
      </top>
      <bottom style="thin">
        <color theme="0"/>
      </bottom>
      <diagonal/>
    </border>
    <border>
      <left style="thin">
        <color theme="0"/>
      </left>
      <right style="thin">
        <color theme="0" tint="-4.9989318521683403E-2"/>
      </right>
      <top style="thin">
        <color theme="0" tint="-4.9989318521683403E-2"/>
      </top>
      <bottom style="thin">
        <color theme="0"/>
      </bottom>
      <diagonal/>
    </border>
    <border>
      <left style="thin">
        <color theme="0" tint="-4.9989318521683403E-2"/>
      </left>
      <right style="thin">
        <color theme="0"/>
      </right>
      <top style="thin">
        <color theme="0"/>
      </top>
      <bottom style="thin">
        <color theme="0"/>
      </bottom>
      <diagonal/>
    </border>
    <border>
      <left style="thin">
        <color theme="0"/>
      </left>
      <right style="thin">
        <color theme="0" tint="-4.9989318521683403E-2"/>
      </right>
      <top style="thin">
        <color theme="0"/>
      </top>
      <bottom style="thin">
        <color theme="0"/>
      </bottom>
      <diagonal/>
    </border>
    <border>
      <left style="thin">
        <color theme="0" tint="-4.9989318521683403E-2"/>
      </left>
      <right style="thin">
        <color theme="0"/>
      </right>
      <top style="thin">
        <color theme="0"/>
      </top>
      <bottom style="thin">
        <color theme="0" tint="-4.9989318521683403E-2"/>
      </bottom>
      <diagonal/>
    </border>
    <border>
      <left style="thin">
        <color theme="0"/>
      </left>
      <right style="thin">
        <color theme="0"/>
      </right>
      <top style="thin">
        <color theme="0"/>
      </top>
      <bottom style="thin">
        <color theme="0" tint="-4.9989318521683403E-2"/>
      </bottom>
      <diagonal/>
    </border>
    <border>
      <left style="thin">
        <color theme="0"/>
      </left>
      <right style="thin">
        <color theme="0" tint="-4.9989318521683403E-2"/>
      </right>
      <top style="thin">
        <color theme="0"/>
      </top>
      <bottom style="thin">
        <color theme="0" tint="-4.9989318521683403E-2"/>
      </bottom>
      <diagonal/>
    </border>
    <border>
      <left style="thin">
        <color rgb="FFD9D9D9"/>
      </left>
      <right/>
      <top/>
      <bottom style="thin">
        <color theme="0"/>
      </bottom>
      <diagonal/>
    </border>
    <border>
      <left style="thin">
        <color rgb="FFD9D9D9"/>
      </left>
      <right style="thin">
        <color theme="0"/>
      </right>
      <top/>
      <bottom style="thin">
        <color theme="0"/>
      </bottom>
      <diagonal/>
    </border>
    <border>
      <left style="thin">
        <color theme="0"/>
      </left>
      <right style="thin">
        <color rgb="FFD9D9D9"/>
      </right>
      <top/>
      <bottom style="thin">
        <color theme="0"/>
      </bottom>
      <diagonal/>
    </border>
    <border>
      <left style="thin">
        <color rgb="FFD9D9D9"/>
      </left>
      <right/>
      <top style="thin">
        <color theme="0"/>
      </top>
      <bottom style="thin">
        <color theme="0"/>
      </bottom>
      <diagonal/>
    </border>
    <border>
      <left style="thin">
        <color rgb="FFD9D9D9"/>
      </left>
      <right style="thin">
        <color theme="0"/>
      </right>
      <top style="thin">
        <color theme="0"/>
      </top>
      <bottom style="thin">
        <color theme="0"/>
      </bottom>
      <diagonal/>
    </border>
    <border>
      <left style="thin">
        <color theme="0"/>
      </left>
      <right style="thin">
        <color rgb="FFD9D9D9"/>
      </right>
      <top style="thin">
        <color theme="0"/>
      </top>
      <bottom style="thin">
        <color theme="0"/>
      </bottom>
      <diagonal/>
    </border>
    <border>
      <left style="thin">
        <color rgb="FFD9D9D9"/>
      </left>
      <right/>
      <top style="thin">
        <color theme="0"/>
      </top>
      <bottom style="thin">
        <color rgb="FFD9D9D9"/>
      </bottom>
      <diagonal/>
    </border>
    <border>
      <left style="thin">
        <color rgb="FFD9D9D9"/>
      </left>
      <right style="thin">
        <color theme="0"/>
      </right>
      <top style="thin">
        <color theme="0"/>
      </top>
      <bottom style="thin">
        <color rgb="FFD9D9D9"/>
      </bottom>
      <diagonal/>
    </border>
    <border>
      <left style="thin">
        <color theme="0"/>
      </left>
      <right style="thin">
        <color theme="0"/>
      </right>
      <top style="thin">
        <color theme="0"/>
      </top>
      <bottom style="thin">
        <color rgb="FFD9D9D9"/>
      </bottom>
      <diagonal/>
    </border>
    <border>
      <left style="thin">
        <color theme="0"/>
      </left>
      <right style="thin">
        <color rgb="FFD9D9D9"/>
      </right>
      <top style="thin">
        <color theme="0"/>
      </top>
      <bottom style="thin">
        <color rgb="FFD9D9D9"/>
      </bottom>
      <diagonal/>
    </border>
    <border>
      <left/>
      <right style="thin">
        <color theme="0"/>
      </right>
      <top style="thin">
        <color theme="0"/>
      </top>
      <bottom style="thin">
        <color rgb="FFD9D9D9"/>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rgb="FFD9D9D9"/>
      </left>
      <right/>
      <top/>
      <bottom/>
      <diagonal/>
    </border>
    <border>
      <left/>
      <right style="thin">
        <color rgb="FFD9D9D9"/>
      </right>
      <top style="thin">
        <color theme="0"/>
      </top>
      <bottom style="thin">
        <color rgb="FFD9D9D9"/>
      </bottom>
      <diagonal/>
    </border>
    <border>
      <left style="thin">
        <color rgb="FFD9D9D9"/>
      </left>
      <right style="thin">
        <color rgb="FFD9D9D9"/>
      </right>
      <top style="thin">
        <color rgb="FFD9D9D9"/>
      </top>
      <bottom style="thin">
        <color theme="0"/>
      </bottom>
      <diagonal/>
    </border>
    <border>
      <left/>
      <right style="thin">
        <color theme="0"/>
      </right>
      <top style="thin">
        <color rgb="FFD9D9D9"/>
      </top>
      <bottom style="thin">
        <color theme="0"/>
      </bottom>
      <diagonal/>
    </border>
    <border>
      <left style="thin">
        <color theme="0"/>
      </left>
      <right style="thin">
        <color theme="0"/>
      </right>
      <top style="thin">
        <color rgb="FFD9D9D9"/>
      </top>
      <bottom style="thin">
        <color theme="0"/>
      </bottom>
      <diagonal/>
    </border>
    <border>
      <left style="thin">
        <color theme="0"/>
      </left>
      <right style="thin">
        <color rgb="FFD9D9D9"/>
      </right>
      <top style="thin">
        <color rgb="FFD9D9D9"/>
      </top>
      <bottom style="thin">
        <color theme="0"/>
      </bottom>
      <diagonal/>
    </border>
    <border>
      <left style="thin">
        <color rgb="FFD9D9D9"/>
      </left>
      <right style="thin">
        <color rgb="FFD9D9D9"/>
      </right>
      <top style="thin">
        <color theme="0"/>
      </top>
      <bottom style="thin">
        <color theme="0"/>
      </bottom>
      <diagonal/>
    </border>
    <border>
      <left/>
      <right/>
      <top/>
      <bottom style="thin">
        <color rgb="FFD9D9D9"/>
      </bottom>
      <diagonal/>
    </border>
    <border>
      <left style="thin">
        <color rgb="FFD9D9D9"/>
      </left>
      <right style="thin">
        <color theme="0" tint="-4.9989318521683403E-2"/>
      </right>
      <top style="thin">
        <color rgb="FFD9D9D9"/>
      </top>
      <bottom/>
      <diagonal/>
    </border>
    <border>
      <left style="thin">
        <color theme="0"/>
      </left>
      <right/>
      <top style="thin">
        <color rgb="FFD9D9D9"/>
      </top>
      <bottom style="thin">
        <color theme="0"/>
      </bottom>
      <diagonal/>
    </border>
    <border>
      <left/>
      <right style="thin">
        <color rgb="FFD9D9D9"/>
      </right>
      <top style="thin">
        <color rgb="FFD9D9D9"/>
      </top>
      <bottom/>
      <diagonal/>
    </border>
    <border>
      <left/>
      <right style="thin">
        <color rgb="FFD9D9D9"/>
      </right>
      <top/>
      <bottom style="thin">
        <color theme="0"/>
      </bottom>
      <diagonal/>
    </border>
    <border>
      <left style="thin">
        <color rgb="FFD9D9D9"/>
      </left>
      <right style="thin">
        <color theme="0"/>
      </right>
      <top style="thin">
        <color theme="0" tint="-0.14999847407452621"/>
      </top>
      <bottom style="thin">
        <color theme="0"/>
      </bottom>
      <diagonal/>
    </border>
    <border>
      <left style="thin">
        <color theme="0"/>
      </left>
      <right style="thin">
        <color theme="0"/>
      </right>
      <top style="thin">
        <color theme="0" tint="-0.14999847407452621"/>
      </top>
      <bottom style="thin">
        <color theme="0"/>
      </bottom>
      <diagonal/>
    </border>
    <border>
      <left/>
      <right style="thin">
        <color theme="0"/>
      </right>
      <top style="thin">
        <color theme="0" tint="-0.14999847407452621"/>
      </top>
      <bottom style="thin">
        <color theme="0"/>
      </bottom>
      <diagonal/>
    </border>
    <border>
      <left/>
      <right style="thin">
        <color rgb="FFD9D9D9"/>
      </right>
      <top style="thin">
        <color theme="0" tint="-0.14999847407452621"/>
      </top>
      <bottom style="thin">
        <color theme="0"/>
      </bottom>
      <diagonal/>
    </border>
    <border>
      <left/>
      <right style="thin">
        <color rgb="FFD9D9D9"/>
      </right>
      <top style="thin">
        <color theme="0"/>
      </top>
      <bottom style="thin">
        <color theme="0"/>
      </bottom>
      <diagonal/>
    </border>
    <border>
      <left style="thin">
        <color rgb="FFD9D9D9"/>
      </left>
      <right style="thin">
        <color theme="0"/>
      </right>
      <top style="thin">
        <color theme="0"/>
      </top>
      <bottom/>
      <diagonal/>
    </border>
    <border>
      <left/>
      <right style="thin">
        <color rgb="FFD9D9D9"/>
      </right>
      <top/>
      <bottom/>
      <diagonal/>
    </border>
    <border>
      <left style="thin">
        <color rgb="FFD9D9D9"/>
      </left>
      <right style="thin">
        <color theme="0"/>
      </right>
      <top/>
      <bottom/>
      <diagonal/>
    </border>
    <border>
      <left/>
      <right style="thin">
        <color theme="0"/>
      </right>
      <top/>
      <bottom/>
      <diagonal/>
    </border>
    <border>
      <left style="thin">
        <color theme="0"/>
      </left>
      <right style="thin">
        <color rgb="FFD9D9D9"/>
      </right>
      <top style="thin">
        <color theme="0"/>
      </top>
      <bottom/>
      <diagonal/>
    </border>
    <border>
      <left style="thin">
        <color theme="0"/>
      </left>
      <right style="thin">
        <color rgb="FFD9D9D9"/>
      </right>
      <top style="thin">
        <color theme="0"/>
      </top>
      <bottom style="thin">
        <color theme="0" tint="-0.14999847407452621"/>
      </bottom>
      <diagonal/>
    </border>
    <border>
      <left/>
      <right style="thin">
        <color theme="0"/>
      </right>
      <top style="thin">
        <color theme="0"/>
      </top>
      <bottom style="thin">
        <color theme="0" tint="-4.9989318521683403E-2"/>
      </bottom>
      <diagonal/>
    </border>
    <border>
      <left/>
      <right style="thin">
        <color theme="0"/>
      </right>
      <top/>
      <bottom style="thin">
        <color theme="0" tint="-0.14999847407452621"/>
      </bottom>
      <diagonal/>
    </border>
    <border>
      <left/>
      <right style="thin">
        <color theme="0"/>
      </right>
      <top/>
      <bottom style="thin">
        <color theme="0" tint="-4.9989318521683403E-2"/>
      </bottom>
      <diagonal/>
    </border>
    <border>
      <left/>
      <right style="thin">
        <color rgb="FFD9D9D9"/>
      </right>
      <top style="thin">
        <color theme="0"/>
      </top>
      <bottom style="thin">
        <color theme="0" tint="-4.9989318521683403E-2"/>
      </bottom>
      <diagonal/>
    </border>
    <border>
      <left style="thin">
        <color theme="0"/>
      </left>
      <right style="thin">
        <color theme="0"/>
      </right>
      <top/>
      <bottom style="thin">
        <color rgb="FFD9D9D9"/>
      </bottom>
      <diagonal/>
    </border>
    <border>
      <left/>
      <right style="thin">
        <color theme="0"/>
      </right>
      <top style="thin">
        <color theme="0" tint="-4.9989318521683403E-2"/>
      </top>
      <bottom style="thin">
        <color rgb="FFD9D9D9"/>
      </bottom>
      <diagonal/>
    </border>
    <border>
      <left style="thin">
        <color theme="0"/>
      </left>
      <right style="thin">
        <color theme="0"/>
      </right>
      <top style="thin">
        <color theme="0" tint="-4.9989318521683403E-2"/>
      </top>
      <bottom style="thin">
        <color rgb="FFD9D9D9"/>
      </bottom>
      <diagonal/>
    </border>
    <border>
      <left/>
      <right style="thin">
        <color rgb="FFD9D9D9"/>
      </right>
      <top style="thin">
        <color theme="0" tint="-4.9989318521683403E-2"/>
      </top>
      <bottom style="thin">
        <color rgb="FFD9D9D9"/>
      </bottom>
      <diagonal/>
    </border>
    <border>
      <left style="thin">
        <color theme="0" tint="-0.14996795556505021"/>
      </left>
      <right style="thin">
        <color theme="0"/>
      </right>
      <top style="thin">
        <color theme="0" tint="-0.14996795556505021"/>
      </top>
      <bottom style="thin">
        <color theme="0"/>
      </bottom>
      <diagonal/>
    </border>
    <border>
      <left style="thin">
        <color theme="0"/>
      </left>
      <right style="thin">
        <color theme="0"/>
      </right>
      <top style="thin">
        <color theme="0" tint="-0.14996795556505021"/>
      </top>
      <bottom style="thin">
        <color theme="0"/>
      </bottom>
      <diagonal/>
    </border>
    <border>
      <left style="thin">
        <color theme="0"/>
      </left>
      <right style="thin">
        <color theme="0" tint="-0.14996795556505021"/>
      </right>
      <top style="thin">
        <color theme="0" tint="-0.14996795556505021"/>
      </top>
      <bottom style="thin">
        <color theme="0"/>
      </bottom>
      <diagonal/>
    </border>
    <border>
      <left style="thin">
        <color theme="0" tint="-0.14996795556505021"/>
      </left>
      <right style="thin">
        <color theme="0"/>
      </right>
      <top style="thin">
        <color theme="0"/>
      </top>
      <bottom style="thin">
        <color theme="0"/>
      </bottom>
      <diagonal/>
    </border>
    <border>
      <left style="thin">
        <color theme="0"/>
      </left>
      <right style="thin">
        <color theme="0" tint="-0.14996795556505021"/>
      </right>
      <top style="thin">
        <color theme="0"/>
      </top>
      <bottom style="thin">
        <color theme="0"/>
      </bottom>
      <diagonal/>
    </border>
    <border>
      <left style="thin">
        <color theme="0" tint="-0.14996795556505021"/>
      </left>
      <right style="thin">
        <color theme="0"/>
      </right>
      <top style="thin">
        <color theme="0"/>
      </top>
      <bottom style="thin">
        <color theme="0" tint="-0.14996795556505021"/>
      </bottom>
      <diagonal/>
    </border>
    <border>
      <left style="thin">
        <color theme="0"/>
      </left>
      <right style="thin">
        <color theme="0"/>
      </right>
      <top style="thin">
        <color theme="0"/>
      </top>
      <bottom style="thin">
        <color theme="0" tint="-0.14996795556505021"/>
      </bottom>
      <diagonal/>
    </border>
    <border>
      <left style="thin">
        <color theme="0"/>
      </left>
      <right style="thin">
        <color theme="0" tint="-0.14996795556505021"/>
      </right>
      <top style="thin">
        <color theme="0"/>
      </top>
      <bottom style="thin">
        <color theme="0" tint="-0.14996795556505021"/>
      </bottom>
      <diagonal/>
    </border>
    <border>
      <left/>
      <right/>
      <top/>
      <bottom style="thin">
        <color theme="4" tint="0.39997558519241921"/>
      </bottom>
      <diagonal/>
    </border>
    <border>
      <left style="thin">
        <color rgb="FF008AA9"/>
      </left>
      <right style="thin">
        <color rgb="FF008AA9"/>
      </right>
      <top/>
      <bottom/>
      <diagonal/>
    </border>
    <border>
      <left style="thin">
        <color rgb="FF008AA9"/>
      </left>
      <right/>
      <top/>
      <bottom/>
      <diagonal/>
    </border>
    <border>
      <left/>
      <right style="thin">
        <color rgb="FF008AA9"/>
      </right>
      <top/>
      <bottom style="thin">
        <color rgb="FF008AA9"/>
      </bottom>
      <diagonal/>
    </border>
    <border>
      <left style="thin">
        <color rgb="FF008AA9"/>
      </left>
      <right/>
      <top/>
      <bottom style="thin">
        <color rgb="FF008AA9"/>
      </bottom>
      <diagonal/>
    </border>
    <border>
      <left/>
      <right/>
      <top/>
      <bottom style="thin">
        <color rgb="FF008AA9"/>
      </bottom>
      <diagonal/>
    </border>
    <border>
      <left style="thin">
        <color rgb="FF008AA9"/>
      </left>
      <right style="thin">
        <color rgb="FF008AA9"/>
      </right>
      <top/>
      <bottom style="thin">
        <color rgb="FF008AA9"/>
      </bottom>
      <diagonal/>
    </border>
    <border>
      <left/>
      <right style="thin">
        <color rgb="FF008AA9"/>
      </right>
      <top style="thin">
        <color rgb="FF008AA9"/>
      </top>
      <bottom/>
      <diagonal/>
    </border>
    <border>
      <left style="thin">
        <color rgb="FF008AA9"/>
      </left>
      <right/>
      <top style="thin">
        <color rgb="FF008AA9"/>
      </top>
      <bottom/>
      <diagonal/>
    </border>
    <border>
      <left/>
      <right/>
      <top style="thin">
        <color rgb="FF008AA9"/>
      </top>
      <bottom/>
      <diagonal/>
    </border>
    <border>
      <left style="thin">
        <color rgb="FF008AA9"/>
      </left>
      <right style="thin">
        <color rgb="FF008AA9"/>
      </right>
      <top style="thin">
        <color rgb="FF008AA9"/>
      </top>
      <bottom/>
      <diagonal/>
    </border>
    <border>
      <left/>
      <right style="thin">
        <color rgb="FF008AA9"/>
      </right>
      <top/>
      <bottom/>
      <diagonal/>
    </border>
    <border>
      <left style="thin">
        <color theme="0"/>
      </left>
      <right style="thin">
        <color indexed="64"/>
      </right>
      <top style="thin">
        <color theme="0"/>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theme="0"/>
      </right>
      <top style="thin">
        <color theme="0"/>
      </top>
      <bottom style="thin">
        <color theme="0"/>
      </bottom>
      <diagonal/>
    </border>
    <border>
      <left style="thin">
        <color theme="0"/>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theme="6" tint="0.79995117038483843"/>
      </top>
      <bottom style="thin">
        <color theme="0" tint="-4.9989318521683403E-2"/>
      </bottom>
      <diagonal/>
    </border>
    <border>
      <left style="thin">
        <color theme="0" tint="-4.9989318521683403E-2"/>
      </left>
      <right style="thin">
        <color theme="0" tint="-4.9989318521683403E-2"/>
      </right>
      <top/>
      <bottom style="thin">
        <color theme="6" tint="0.79995117038483843"/>
      </bottom>
      <diagonal/>
    </border>
    <border>
      <left style="thin">
        <color theme="6" tint="0.79992065187536243"/>
      </left>
      <right/>
      <top style="thin">
        <color theme="6" tint="0.79995117038483843"/>
      </top>
      <bottom/>
      <diagonal/>
    </border>
    <border>
      <left style="thin">
        <color theme="0" tint="-4.9989318521683403E-2"/>
      </left>
      <right style="thin">
        <color theme="0" tint="-4.9989318521683403E-2"/>
      </right>
      <top style="thin">
        <color theme="6" tint="0.79995117038483843"/>
      </top>
      <bottom/>
      <diagonal/>
    </border>
    <border>
      <left style="thin">
        <color theme="6" tint="0.79992065187536243"/>
      </left>
      <right/>
      <top/>
      <bottom/>
      <diagonal/>
    </border>
    <border>
      <left/>
      <right style="thin">
        <color theme="6" tint="0.79998168889431442"/>
      </right>
      <top/>
      <bottom/>
      <diagonal/>
    </border>
    <border>
      <left/>
      <right/>
      <top/>
      <bottom style="thin">
        <color theme="2"/>
      </bottom>
      <diagonal/>
    </border>
    <border>
      <left style="thin">
        <color indexed="64"/>
      </left>
      <right/>
      <top style="thin">
        <color indexed="64"/>
      </top>
      <bottom/>
      <diagonal/>
    </border>
    <border>
      <left/>
      <right/>
      <top style="thin">
        <color auto="1"/>
      </top>
      <bottom style="thin">
        <color theme="4" tint="0.79998168889431442"/>
      </bottom>
      <diagonal/>
    </border>
    <border>
      <left/>
      <right style="thin">
        <color auto="1"/>
      </right>
      <top style="thin">
        <color auto="1"/>
      </top>
      <bottom style="thin">
        <color theme="4" tint="0.79998168889431442"/>
      </bottom>
      <diagonal/>
    </border>
    <border>
      <left style="thin">
        <color indexed="64"/>
      </left>
      <right/>
      <top/>
      <bottom/>
      <diagonal/>
    </border>
    <border>
      <left/>
      <right style="thin">
        <color indexed="64"/>
      </right>
      <top/>
      <bottom/>
      <diagonal/>
    </border>
    <border>
      <left/>
      <right/>
      <top style="medium">
        <color theme="4" tint="-0.249977111117893"/>
      </top>
      <bottom/>
      <diagonal/>
    </border>
    <border>
      <left/>
      <right/>
      <top style="thin">
        <color theme="4" tint="-0.249977111117893"/>
      </top>
      <bottom style="medium">
        <color theme="4" tint="-0.249977111117893"/>
      </bottom>
      <diagonal/>
    </border>
    <border>
      <left style="medium">
        <color rgb="FF104861"/>
      </left>
      <right/>
      <top style="medium">
        <color rgb="FF104861"/>
      </top>
      <bottom/>
      <diagonal/>
    </border>
    <border>
      <left/>
      <right style="medium">
        <color rgb="FF104861"/>
      </right>
      <top style="medium">
        <color rgb="FF104861"/>
      </top>
      <bottom/>
      <diagonal/>
    </border>
    <border>
      <left/>
      <right/>
      <top style="medium">
        <color rgb="FF104861"/>
      </top>
      <bottom/>
      <diagonal/>
    </border>
    <border>
      <left style="medium">
        <color rgb="FF104861"/>
      </left>
      <right/>
      <top/>
      <bottom/>
      <diagonal/>
    </border>
    <border>
      <left/>
      <right style="medium">
        <color rgb="FF104861"/>
      </right>
      <top/>
      <bottom/>
      <diagonal/>
    </border>
    <border>
      <left style="medium">
        <color rgb="FF104861"/>
      </left>
      <right/>
      <top/>
      <bottom style="medium">
        <color rgb="FF104861"/>
      </bottom>
      <diagonal/>
    </border>
    <border>
      <left/>
      <right style="medium">
        <color rgb="FF104861"/>
      </right>
      <top/>
      <bottom style="medium">
        <color rgb="FF104861"/>
      </bottom>
      <diagonal/>
    </border>
    <border>
      <left/>
      <right/>
      <top/>
      <bottom style="medium">
        <color rgb="FF104861"/>
      </bottom>
      <diagonal/>
    </border>
    <border>
      <left/>
      <right style="medium">
        <color rgb="FF8B51BF"/>
      </right>
      <top/>
      <bottom/>
      <diagonal/>
    </border>
    <border>
      <left/>
      <right/>
      <top style="thin">
        <color theme="6" tint="0.79995117038483843"/>
      </top>
      <bottom/>
      <diagonal/>
    </border>
    <border>
      <left style="thin">
        <color theme="0" tint="-4.9989318521683403E-2"/>
      </left>
      <right style="thin">
        <color theme="0" tint="-4.9989318521683403E-2"/>
      </right>
      <top style="thin">
        <color theme="0" tint="-4.9989318521683403E-2"/>
      </top>
      <bottom style="thin">
        <color theme="0"/>
      </bottom>
      <diagonal/>
    </border>
    <border>
      <left/>
      <right/>
      <top style="thin">
        <color theme="0" tint="-4.9989318521683403E-2"/>
      </top>
      <bottom style="thin">
        <color theme="0"/>
      </bottom>
      <diagonal/>
    </border>
    <border>
      <left style="thin">
        <color theme="0" tint="-4.9989318521683403E-2"/>
      </left>
      <right style="thin">
        <color theme="0" tint="-4.9989318521683403E-2"/>
      </right>
      <top style="thin">
        <color theme="0"/>
      </top>
      <bottom/>
      <diagonal/>
    </border>
    <border>
      <left style="thin">
        <color rgb="FFBFBFBF"/>
      </left>
      <right style="thin">
        <color rgb="FFBFBFBF"/>
      </right>
      <top style="thin">
        <color rgb="FFBFBFBF"/>
      </top>
      <bottom style="thin">
        <color rgb="FFA6A6A6"/>
      </bottom>
      <diagonal/>
    </border>
    <border>
      <left style="thin">
        <color rgb="FFA6A6A6"/>
      </left>
      <right style="thin">
        <color rgb="FFA6A6A6"/>
      </right>
      <top style="thin">
        <color rgb="FFA6A6A6"/>
      </top>
      <bottom style="thin">
        <color rgb="FFA6A6A6"/>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style="thin">
        <color theme="0" tint="-4.9989318521683403E-2"/>
      </left>
      <right/>
      <top style="thin">
        <color theme="6" tint="0.79995117038483843"/>
      </top>
      <bottom style="thin">
        <color theme="0" tint="-4.9989318521683403E-2"/>
      </bottom>
      <diagonal/>
    </border>
    <border>
      <left/>
      <right/>
      <top/>
      <bottom style="thin">
        <color rgb="FF314F70"/>
      </bottom>
      <diagonal/>
    </border>
    <border>
      <left style="thin">
        <color theme="0" tint="-4.9989318521683403E-2"/>
      </left>
      <right/>
      <top/>
      <bottom style="thin">
        <color rgb="FF314F70"/>
      </bottom>
      <diagonal/>
    </border>
    <border>
      <left/>
      <right style="thin">
        <color theme="0" tint="-4.9989318521683403E-2"/>
      </right>
      <top/>
      <bottom style="thin">
        <color rgb="FF314F70"/>
      </bottom>
      <diagonal/>
    </border>
    <border>
      <left/>
      <right/>
      <top/>
      <bottom style="thin">
        <color rgb="FFB58B40"/>
      </bottom>
      <diagonal/>
    </border>
    <border>
      <left style="thin">
        <color theme="0" tint="-4.9989318521683403E-2"/>
      </left>
      <right/>
      <top/>
      <bottom style="thin">
        <color rgb="FFB58B40"/>
      </bottom>
      <diagonal/>
    </border>
    <border>
      <left/>
      <right style="thin">
        <color theme="0" tint="-4.9989318521683403E-2"/>
      </right>
      <top/>
      <bottom style="thin">
        <color rgb="FFB58B40"/>
      </bottom>
      <diagonal/>
    </border>
    <border>
      <left/>
      <right/>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style="thin">
        <color rgb="FFFFFFFF"/>
      </bottom>
      <diagonal/>
    </border>
    <border>
      <left style="thin">
        <color theme="0" tint="-0.14996795556505021"/>
      </left>
      <right style="thin">
        <color theme="0" tint="-0.14996795556505021"/>
      </right>
      <top/>
      <bottom style="thin">
        <color theme="0"/>
      </bottom>
      <diagonal/>
    </border>
    <border>
      <left style="thin">
        <color theme="0" tint="-0.14996795556505021"/>
      </left>
      <right style="thin">
        <color theme="0" tint="-0.14996795556505021"/>
      </right>
      <top style="thin">
        <color theme="0"/>
      </top>
      <bottom/>
      <diagonal/>
    </border>
    <border>
      <left style="thin">
        <color rgb="FFF2F2F2"/>
      </left>
      <right/>
      <top/>
      <bottom style="thin">
        <color rgb="FFF2F2F2"/>
      </bottom>
      <diagonal/>
    </border>
    <border>
      <left/>
      <right/>
      <top/>
      <bottom style="medium">
        <color theme="1" tint="0.499984740745262"/>
      </bottom>
      <diagonal/>
    </border>
    <border>
      <left/>
      <right/>
      <top style="medium">
        <color theme="1" tint="0.499984740745262"/>
      </top>
      <bottom/>
      <diagonal/>
    </border>
    <border>
      <left/>
      <right/>
      <top style="thin">
        <color theme="1"/>
      </top>
      <bottom style="medium">
        <color theme="1" tint="0.499984740745262"/>
      </bottom>
      <diagonal/>
    </border>
    <border>
      <left style="thin">
        <color rgb="FFF2F2F2"/>
      </left>
      <right/>
      <top style="thick">
        <color theme="0"/>
      </top>
      <bottom style="thick">
        <color theme="0"/>
      </bottom>
      <diagonal/>
    </border>
    <border>
      <left/>
      <right/>
      <top style="thick">
        <color theme="0"/>
      </top>
      <bottom style="thick">
        <color theme="0"/>
      </bottom>
      <diagonal/>
    </border>
    <border>
      <left/>
      <right style="medium">
        <color rgb="FFD9D9D9"/>
      </right>
      <top/>
      <bottom/>
      <diagonal/>
    </border>
    <border>
      <left style="medium">
        <color rgb="FFD9D9D9"/>
      </left>
      <right/>
      <top/>
      <bottom style="medium">
        <color rgb="FFD9D9D9"/>
      </bottom>
      <diagonal/>
    </border>
    <border>
      <left/>
      <right style="medium">
        <color rgb="FFD9D9D9"/>
      </right>
      <top/>
      <bottom style="medium">
        <color rgb="FFD9D9D9"/>
      </bottom>
      <diagonal/>
    </border>
    <border>
      <left/>
      <right/>
      <top/>
      <bottom style="medium">
        <color rgb="FFD9D9D9"/>
      </bottom>
      <diagonal/>
    </border>
    <border>
      <left/>
      <right/>
      <top style="medium">
        <color rgb="FFD9D9D9"/>
      </top>
      <bottom/>
      <diagonal/>
    </border>
    <border>
      <left style="thin">
        <color theme="0" tint="-4.9989318521683403E-2"/>
      </left>
      <right/>
      <top/>
      <bottom style="thin">
        <color rgb="FFF2F2F2"/>
      </bottom>
      <diagonal/>
    </border>
    <border>
      <left/>
      <right style="thin">
        <color theme="0" tint="-4.9989318521683403E-2"/>
      </right>
      <top/>
      <bottom style="thin">
        <color rgb="FFF2F2F2"/>
      </bottom>
      <diagonal/>
    </border>
    <border>
      <left/>
      <right/>
      <top/>
      <bottom style="thin">
        <color rgb="FFF2F2F2"/>
      </bottom>
      <diagonal/>
    </border>
    <border>
      <left/>
      <right style="thin">
        <color indexed="42"/>
      </right>
      <top/>
      <bottom style="thin">
        <color rgb="FFF2F2F2"/>
      </bottom>
      <diagonal/>
    </border>
    <border>
      <left style="thin">
        <color rgb="FFF2F2F2"/>
      </left>
      <right/>
      <top/>
      <bottom/>
      <diagonal/>
    </border>
    <border>
      <left/>
      <right style="thin">
        <color rgb="FFF2F2F2"/>
      </right>
      <top/>
      <bottom/>
      <diagonal/>
    </border>
    <border>
      <left style="thin">
        <color rgb="FFF2F2F2"/>
      </left>
      <right/>
      <top/>
      <bottom style="thick">
        <color theme="0"/>
      </bottom>
      <diagonal/>
    </border>
    <border>
      <left/>
      <right/>
      <top/>
      <bottom style="thick">
        <color theme="0"/>
      </bottom>
      <diagonal/>
    </border>
    <border>
      <left style="thin">
        <color theme="0" tint="-4.9989318521683403E-2"/>
      </left>
      <right/>
      <top/>
      <bottom style="thick">
        <color theme="0"/>
      </bottom>
      <diagonal/>
    </border>
    <border>
      <left/>
      <right style="thin">
        <color theme="0" tint="-4.9989318521683403E-2"/>
      </right>
      <top/>
      <bottom style="thick">
        <color theme="0"/>
      </bottom>
      <diagonal/>
    </border>
    <border>
      <left/>
      <right style="thin">
        <color rgb="FFF2F2F2"/>
      </right>
      <top style="thick">
        <color theme="0"/>
      </top>
      <bottom style="thick">
        <color theme="0"/>
      </bottom>
      <diagonal/>
    </border>
    <border>
      <left/>
      <right style="thin">
        <color rgb="FFF2F2F2"/>
      </right>
      <top/>
      <bottom style="thin">
        <color rgb="FFF2F2F2"/>
      </bottom>
      <diagonal/>
    </border>
    <border>
      <left/>
      <right style="thin">
        <color indexed="31"/>
      </right>
      <top/>
      <bottom style="thin">
        <color rgb="FFF2F2F2"/>
      </bottom>
      <diagonal/>
    </border>
    <border>
      <left/>
      <right style="thin">
        <color indexed="31"/>
      </right>
      <top/>
      <bottom/>
      <diagonal/>
    </border>
    <border>
      <left/>
      <right style="thin">
        <color rgb="FFF2F2F2"/>
      </right>
      <top/>
      <bottom style="thick">
        <color theme="0"/>
      </bottom>
      <diagonal/>
    </border>
    <border>
      <left/>
      <right/>
      <top style="thick">
        <color theme="0"/>
      </top>
      <bottom/>
      <diagonal/>
    </border>
    <border>
      <left style="thin">
        <color rgb="FFF2F2F2"/>
      </left>
      <right/>
      <top style="thin">
        <color rgb="FFF2F2F2"/>
      </top>
      <bottom/>
      <diagonal/>
    </border>
    <border>
      <left/>
      <right/>
      <top style="thin">
        <color rgb="FFF2F2F2"/>
      </top>
      <bottom/>
      <diagonal/>
    </border>
    <border>
      <left/>
      <right style="thin">
        <color rgb="FFF2F2F2"/>
      </right>
      <top style="thin">
        <color rgb="FFF2F2F2"/>
      </top>
      <bottom/>
      <diagonal/>
    </border>
    <border>
      <left/>
      <right/>
      <top style="thin">
        <color rgb="FFF2F2F2"/>
      </top>
      <bottom style="thin">
        <color rgb="FFF2F2F2"/>
      </bottom>
      <diagonal/>
    </border>
    <border>
      <left/>
      <right style="thin">
        <color rgb="FFF2F2F2"/>
      </right>
      <top style="thin">
        <color rgb="FFF2F2F2"/>
      </top>
      <bottom style="thin">
        <color rgb="FFF2F2F2"/>
      </bottom>
      <diagonal/>
    </border>
    <border>
      <left/>
      <right/>
      <top/>
      <bottom style="thin">
        <color theme="4" tint="-0.249977111117893"/>
      </bottom>
      <diagonal/>
    </border>
    <border>
      <left/>
      <right/>
      <top style="thin">
        <color theme="2"/>
      </top>
      <bottom/>
      <diagonal/>
    </border>
    <border>
      <left style="thin">
        <color theme="0" tint="-0.14996795556505021"/>
      </left>
      <right/>
      <top/>
      <bottom style="thin">
        <color theme="0" tint="-4.9989318521683403E-2"/>
      </bottom>
      <diagonal/>
    </border>
    <border>
      <left style="thin">
        <color theme="0" tint="-0.14996795556505021"/>
      </left>
      <right style="thin">
        <color theme="0" tint="-0.14996795556505021"/>
      </right>
      <top/>
      <bottom style="thin">
        <color theme="0" tint="-4.9989318521683403E-2"/>
      </bottom>
      <diagonal/>
    </border>
    <border>
      <left/>
      <right/>
      <top style="medium">
        <color theme="4" tint="-0.249977111117893"/>
      </top>
      <bottom style="thin">
        <color theme="0" tint="-4.9989318521683403E-2"/>
      </bottom>
      <diagonal/>
    </border>
    <border>
      <left/>
      <right style="medium">
        <color rgb="FF104861"/>
      </right>
      <top style="medium">
        <color rgb="FF104861"/>
      </top>
      <bottom style="thin">
        <color theme="0" tint="-4.9989318521683403E-2"/>
      </bottom>
      <diagonal/>
    </border>
    <border>
      <left/>
      <right/>
      <top style="medium">
        <color rgb="FF104861"/>
      </top>
      <bottom style="thin">
        <color theme="0" tint="-4.9989318521683403E-2"/>
      </bottom>
      <diagonal/>
    </border>
  </borders>
  <cellStyleXfs count="116">
    <xf numFmtId="0" fontId="0" fillId="0" borderId="0"/>
    <xf numFmtId="0" fontId="3" fillId="0" borderId="0"/>
    <xf numFmtId="41" fontId="1" fillId="0" borderId="0" applyFont="0" applyFill="0" applyBorder="0" applyAlignment="0" applyProtection="0"/>
    <xf numFmtId="43" fontId="1" fillId="0" borderId="0" applyFont="0" applyFill="0" applyBorder="0" applyAlignment="0" applyProtection="0"/>
    <xf numFmtId="0" fontId="5" fillId="0" borderId="0"/>
    <xf numFmtId="164" fontId="1" fillId="0" borderId="0" applyFont="0" applyFill="0" applyBorder="0" applyAlignment="0" applyProtection="0"/>
    <xf numFmtId="0" fontId="2" fillId="0" borderId="0" applyNumberForma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0" fontId="5" fillId="0" borderId="0"/>
    <xf numFmtId="0" fontId="1" fillId="0" borderId="0"/>
    <xf numFmtId="164" fontId="1" fillId="0" borderId="0" applyFont="0" applyFill="0" applyBorder="0" applyAlignment="0" applyProtection="0"/>
    <xf numFmtId="9"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76" fontId="11" fillId="0" borderId="0" applyFont="0" applyFill="0" applyBorder="0" applyAlignment="0" applyProtection="0"/>
    <xf numFmtId="164" fontId="5" fillId="0" borderId="0" applyFont="0" applyFill="0" applyBorder="0" applyAlignment="0" applyProtection="0"/>
    <xf numFmtId="0" fontId="5" fillId="0" borderId="0"/>
    <xf numFmtId="0" fontId="1" fillId="0" borderId="0"/>
    <xf numFmtId="0" fontId="5" fillId="0" borderId="0"/>
    <xf numFmtId="164" fontId="10" fillId="0" borderId="0" applyFont="0" applyFill="0" applyBorder="0" applyAlignment="0" applyProtection="0"/>
    <xf numFmtId="181" fontId="5" fillId="0" borderId="0"/>
    <xf numFmtId="0" fontId="5" fillId="0" borderId="0"/>
    <xf numFmtId="164" fontId="1"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0" fontId="5" fillId="0" borderId="0"/>
    <xf numFmtId="41" fontId="1" fillId="0" borderId="0" applyFont="0" applyFill="0" applyBorder="0" applyAlignment="0" applyProtection="0"/>
    <xf numFmtId="0" fontId="5" fillId="0" borderId="0"/>
    <xf numFmtId="0" fontId="2" fillId="0" borderId="0" applyNumberFormat="0" applyFill="0" applyBorder="0" applyAlignment="0" applyProtection="0"/>
    <xf numFmtId="9" fontId="5" fillId="0" borderId="0" applyFont="0" applyFill="0" applyBorder="0" applyAlignment="0" applyProtection="0"/>
    <xf numFmtId="0" fontId="5" fillId="0" borderId="0"/>
    <xf numFmtId="0" fontId="5" fillId="0" borderId="0"/>
    <xf numFmtId="0" fontId="1" fillId="0" borderId="0"/>
    <xf numFmtId="0" fontId="12" fillId="0" borderId="0"/>
    <xf numFmtId="164" fontId="5"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164" fontId="5" fillId="0" borderId="0" applyFont="0" applyFill="0" applyBorder="0" applyAlignment="0" applyProtection="0"/>
    <xf numFmtId="0" fontId="13" fillId="0" borderId="0"/>
    <xf numFmtId="0" fontId="14" fillId="0" borderId="0"/>
    <xf numFmtId="176" fontId="10" fillId="0" borderId="0" applyFont="0" applyFill="0" applyBorder="0" applyAlignment="0" applyProtection="0"/>
    <xf numFmtId="164" fontId="5" fillId="0" borderId="0" applyFont="0" applyFill="0" applyBorder="0" applyAlignment="0" applyProtection="0"/>
    <xf numFmtId="0" fontId="5" fillId="0" borderId="0"/>
    <xf numFmtId="0" fontId="13" fillId="0" borderId="0"/>
    <xf numFmtId="0" fontId="1" fillId="0" borderId="0"/>
    <xf numFmtId="0" fontId="15" fillId="0" borderId="0"/>
    <xf numFmtId="43" fontId="15" fillId="0" borderId="0" applyFont="0" applyFill="0" applyBorder="0" applyAlignment="0" applyProtection="0"/>
    <xf numFmtId="176" fontId="5" fillId="0" borderId="0" applyFont="0" applyFill="0" applyBorder="0" applyAlignment="0" applyProtection="0"/>
    <xf numFmtId="164" fontId="16" fillId="0" borderId="0" applyFont="0" applyFill="0" applyBorder="0" applyAlignment="0" applyProtection="0"/>
    <xf numFmtId="0" fontId="1" fillId="0" borderId="0"/>
    <xf numFmtId="176" fontId="5" fillId="0" borderId="0" applyFont="0" applyFill="0" applyBorder="0" applyAlignment="0" applyProtection="0"/>
    <xf numFmtId="0" fontId="13" fillId="0" borderId="0"/>
    <xf numFmtId="0" fontId="1" fillId="0" borderId="0"/>
    <xf numFmtId="187" fontId="5" fillId="0" borderId="0" applyFont="0" applyFill="0" applyBorder="0" applyAlignment="0" applyProtection="0"/>
    <xf numFmtId="0" fontId="17" fillId="0" borderId="0"/>
    <xf numFmtId="43" fontId="1" fillId="0" borderId="0" applyFont="0" applyFill="0" applyBorder="0" applyAlignment="0" applyProtection="0"/>
    <xf numFmtId="9" fontId="5" fillId="0" borderId="0" applyFont="0" applyFill="0" applyBorder="0" applyAlignment="0" applyProtection="0"/>
    <xf numFmtId="184" fontId="5" fillId="0" borderId="0" applyFont="0" applyFill="0" applyBorder="0" applyAlignment="0" applyProtection="0"/>
    <xf numFmtId="43" fontId="1" fillId="0" borderId="0" applyFont="0" applyFill="0" applyBorder="0" applyAlignment="0" applyProtection="0"/>
    <xf numFmtId="176" fontId="5" fillId="0" borderId="0" applyFont="0" applyFill="0" applyBorder="0" applyAlignment="0" applyProtection="0"/>
    <xf numFmtId="181" fontId="5" fillId="0" borderId="0"/>
    <xf numFmtId="0" fontId="1" fillId="0" borderId="0"/>
    <xf numFmtId="164" fontId="5" fillId="0" borderId="0" applyFont="0" applyFill="0" applyBorder="0" applyAlignment="0" applyProtection="0"/>
    <xf numFmtId="0" fontId="13" fillId="0" borderId="0"/>
    <xf numFmtId="0" fontId="5" fillId="0" borderId="0"/>
    <xf numFmtId="9" fontId="5" fillId="0" borderId="0" applyFont="0" applyFill="0" applyBorder="0" applyAlignment="0" applyProtection="0"/>
    <xf numFmtId="0" fontId="5" fillId="0" borderId="0"/>
    <xf numFmtId="176" fontId="5" fillId="0" borderId="0" applyFont="0" applyFill="0" applyBorder="0" applyAlignment="0" applyProtection="0"/>
    <xf numFmtId="176" fontId="5" fillId="0" borderId="0" applyFont="0" applyFill="0" applyBorder="0" applyAlignment="0" applyProtection="0"/>
    <xf numFmtId="176" fontId="5" fillId="0" borderId="0" applyFont="0" applyFill="0" applyBorder="0" applyAlignment="0" applyProtection="0"/>
    <xf numFmtId="0" fontId="5" fillId="0" borderId="0"/>
    <xf numFmtId="193" fontId="5" fillId="0" borderId="0" applyFont="0" applyFill="0" applyBorder="0" applyAlignment="0" applyProtection="0"/>
    <xf numFmtId="0" fontId="5" fillId="0" borderId="0"/>
    <xf numFmtId="176" fontId="5" fillId="0" borderId="0" applyFont="0" applyFill="0" applyBorder="0" applyAlignment="0" applyProtection="0"/>
    <xf numFmtId="0" fontId="5" fillId="0" borderId="0"/>
    <xf numFmtId="0" fontId="1" fillId="16" borderId="0" applyNumberFormat="0" applyBorder="0" applyAlignment="0" applyProtection="0"/>
    <xf numFmtId="0" fontId="1" fillId="17" borderId="0" applyNumberFormat="0" applyBorder="0" applyAlignment="0" applyProtection="0"/>
    <xf numFmtId="0" fontId="47" fillId="0" borderId="0"/>
    <xf numFmtId="164" fontId="1" fillId="0" borderId="0" applyFont="0" applyFill="0" applyBorder="0" applyAlignment="0" applyProtection="0"/>
    <xf numFmtId="0" fontId="48" fillId="0" borderId="0"/>
    <xf numFmtId="164" fontId="5" fillId="0" borderId="0" applyFont="0" applyFill="0" applyBorder="0" applyAlignment="0" applyProtection="0"/>
    <xf numFmtId="196"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5" fillId="0" borderId="0"/>
    <xf numFmtId="0" fontId="1" fillId="0" borderId="0"/>
    <xf numFmtId="43" fontId="5" fillId="0" borderId="0" applyFont="0" applyFill="0" applyBorder="0" applyAlignment="0" applyProtection="0"/>
    <xf numFmtId="0" fontId="1" fillId="0" borderId="0"/>
    <xf numFmtId="9" fontId="1" fillId="0" borderId="0" applyFont="0" applyFill="0" applyBorder="0" applyAlignment="0" applyProtection="0"/>
    <xf numFmtId="0" fontId="68" fillId="0" borderId="0"/>
    <xf numFmtId="0" fontId="1" fillId="0" borderId="0"/>
    <xf numFmtId="0" fontId="3" fillId="0" borderId="0"/>
    <xf numFmtId="0" fontId="5" fillId="0" borderId="0"/>
    <xf numFmtId="0" fontId="16" fillId="0" borderId="0"/>
    <xf numFmtId="0" fontId="15" fillId="0" borderId="0"/>
    <xf numFmtId="176" fontId="10" fillId="0" borderId="0" applyFont="0" applyFill="0" applyBorder="0" applyAlignment="0" applyProtection="0"/>
    <xf numFmtId="0" fontId="82" fillId="0" borderId="0" applyBorder="0"/>
    <xf numFmtId="43" fontId="82" fillId="0" borderId="0" applyFont="0" applyFill="0" applyBorder="0" applyAlignment="0" applyProtection="0"/>
    <xf numFmtId="43" fontId="1" fillId="0" borderId="0" applyFont="0" applyFill="0" applyBorder="0" applyAlignment="0" applyProtection="0"/>
    <xf numFmtId="213" fontId="5" fillId="0" borderId="0" applyFont="0" applyFill="0" applyBorder="0" applyAlignment="0" applyProtection="0"/>
    <xf numFmtId="9" fontId="15" fillId="0" borderId="0" applyFont="0" applyFill="0" applyBorder="0" applyAlignment="0" applyProtection="0"/>
    <xf numFmtId="0" fontId="15" fillId="0" borderId="0"/>
    <xf numFmtId="164" fontId="1" fillId="0" borderId="0" applyFont="0" applyFill="0" applyBorder="0" applyAlignment="0" applyProtection="0"/>
    <xf numFmtId="176" fontId="5" fillId="0" borderId="0" applyFont="0" applyFill="0" applyBorder="0" applyAlignment="0" applyProtection="0"/>
    <xf numFmtId="187" fontId="5" fillId="0" borderId="0" applyFont="0" applyFill="0" applyBorder="0" applyAlignment="0" applyProtection="0"/>
    <xf numFmtId="0" fontId="96" fillId="0" borderId="0"/>
    <xf numFmtId="164" fontId="96" fillId="0" borderId="0" applyFont="0" applyFill="0" applyBorder="0" applyAlignment="0" applyProtection="0"/>
    <xf numFmtId="187" fontId="5" fillId="0" borderId="0" applyFont="0" applyFill="0" applyBorder="0" applyAlignment="0" applyProtection="0"/>
  </cellStyleXfs>
  <cellXfs count="2929">
    <xf numFmtId="0" fontId="0" fillId="0" borderId="0" xfId="0"/>
    <xf numFmtId="0" fontId="4" fillId="0" borderId="0" xfId="0" applyFont="1"/>
    <xf numFmtId="0" fontId="7" fillId="0" borderId="0" xfId="0" applyFont="1"/>
    <xf numFmtId="0" fontId="7" fillId="2" borderId="0" xfId="0" applyFont="1" applyFill="1"/>
    <xf numFmtId="165" fontId="7" fillId="0" borderId="0" xfId="12" applyNumberFormat="1" applyFont="1" applyFill="1" applyBorder="1"/>
    <xf numFmtId="0" fontId="7" fillId="0" borderId="0" xfId="28" applyFont="1"/>
    <xf numFmtId="0" fontId="7" fillId="0" borderId="0" xfId="31" applyFont="1"/>
    <xf numFmtId="0" fontId="0" fillId="2" borderId="0" xfId="0" applyFill="1"/>
    <xf numFmtId="0" fontId="4" fillId="0" borderId="0" xfId="38" applyFont="1" applyAlignment="1">
      <alignment vertical="center"/>
    </xf>
    <xf numFmtId="0" fontId="4" fillId="0" borderId="0" xfId="39" applyFont="1" applyAlignment="1">
      <alignment vertical="center"/>
    </xf>
    <xf numFmtId="170" fontId="7" fillId="0" borderId="0" xfId="43" applyNumberFormat="1" applyFont="1" applyFill="1" applyBorder="1"/>
    <xf numFmtId="165" fontId="7" fillId="0" borderId="0" xfId="44" applyNumberFormat="1" applyFont="1" applyFill="1" applyBorder="1"/>
    <xf numFmtId="165" fontId="7" fillId="0" borderId="0" xfId="28" applyNumberFormat="1" applyFont="1"/>
    <xf numFmtId="9" fontId="7" fillId="0" borderId="0" xfId="43" applyFont="1" applyFill="1" applyBorder="1"/>
    <xf numFmtId="175" fontId="7" fillId="0" borderId="0" xfId="44" applyNumberFormat="1" applyFont="1" applyFill="1" applyBorder="1"/>
    <xf numFmtId="168" fontId="7" fillId="0" borderId="0" xfId="12" applyNumberFormat="1" applyFont="1" applyFill="1" applyBorder="1"/>
    <xf numFmtId="0" fontId="8" fillId="0" borderId="0" xfId="21" applyFont="1"/>
    <xf numFmtId="0" fontId="9" fillId="0" borderId="0" xfId="26" applyFont="1"/>
    <xf numFmtId="0" fontId="6" fillId="0" borderId="0" xfId="26" applyFont="1"/>
    <xf numFmtId="0" fontId="7" fillId="0" borderId="0" xfId="4" applyFont="1"/>
    <xf numFmtId="168" fontId="6" fillId="0" borderId="0" xfId="48" applyNumberFormat="1" applyFont="1" applyFill="1" applyBorder="1"/>
    <xf numFmtId="168" fontId="7" fillId="0" borderId="0" xfId="48" applyNumberFormat="1" applyFont="1" applyFill="1" applyBorder="1"/>
    <xf numFmtId="0" fontId="18" fillId="2" borderId="0" xfId="34" applyFont="1" applyFill="1" applyAlignment="1">
      <alignment horizontal="left"/>
    </xf>
    <xf numFmtId="0" fontId="18" fillId="2" borderId="0" xfId="0" applyFont="1" applyFill="1"/>
    <xf numFmtId="165" fontId="20" fillId="6" borderId="0" xfId="11" applyNumberFormat="1" applyFont="1" applyFill="1" applyBorder="1"/>
    <xf numFmtId="0" fontId="21" fillId="0" borderId="0" xfId="0" applyFont="1"/>
    <xf numFmtId="0" fontId="21" fillId="0" borderId="0" xfId="0" applyFont="1" applyAlignment="1">
      <alignment horizontal="left" indent="2"/>
    </xf>
    <xf numFmtId="0" fontId="21" fillId="0" borderId="0" xfId="0" applyFont="1" applyAlignment="1">
      <alignment horizontal="left" wrapText="1" indent="2"/>
    </xf>
    <xf numFmtId="168" fontId="21" fillId="0" borderId="0" xfId="0" applyNumberFormat="1" applyFont="1"/>
    <xf numFmtId="0" fontId="21" fillId="0" borderId="0" xfId="4" applyFont="1"/>
    <xf numFmtId="168" fontId="21" fillId="0" borderId="0" xfId="66" applyNumberFormat="1" applyFont="1" applyFill="1" applyBorder="1"/>
    <xf numFmtId="168" fontId="21" fillId="0" borderId="8" xfId="66" applyNumberFormat="1" applyFont="1" applyFill="1" applyBorder="1"/>
    <xf numFmtId="168" fontId="21" fillId="0" borderId="12" xfId="66" applyNumberFormat="1" applyFont="1" applyFill="1" applyBorder="1"/>
    <xf numFmtId="165" fontId="21" fillId="0" borderId="0" xfId="66" applyNumberFormat="1" applyFont="1" applyFill="1" applyBorder="1"/>
    <xf numFmtId="168" fontId="21" fillId="0" borderId="16" xfId="66" applyNumberFormat="1" applyFont="1" applyFill="1" applyBorder="1"/>
    <xf numFmtId="0" fontId="22" fillId="0" borderId="0" xfId="0" applyFont="1"/>
    <xf numFmtId="168" fontId="20" fillId="6" borderId="0" xfId="10" applyNumberFormat="1" applyFont="1" applyFill="1" applyBorder="1"/>
    <xf numFmtId="168" fontId="21" fillId="0" borderId="0" xfId="10" applyNumberFormat="1" applyFont="1" applyBorder="1"/>
    <xf numFmtId="168" fontId="21" fillId="0" borderId="0" xfId="10" applyNumberFormat="1" applyFont="1" applyBorder="1" applyAlignment="1">
      <alignment wrapText="1"/>
    </xf>
    <xf numFmtId="168" fontId="20" fillId="0" borderId="0" xfId="10" applyNumberFormat="1" applyFont="1" applyBorder="1"/>
    <xf numFmtId="0" fontId="21" fillId="0" borderId="0" xfId="13" applyFont="1"/>
    <xf numFmtId="0" fontId="21" fillId="2" borderId="0" xfId="0" applyFont="1" applyFill="1"/>
    <xf numFmtId="0" fontId="26" fillId="0" borderId="0" xfId="0" applyFont="1"/>
    <xf numFmtId="165" fontId="21" fillId="0" borderId="0" xfId="20" applyNumberFormat="1" applyFont="1" applyFill="1" applyBorder="1" applyAlignment="1">
      <alignment horizontal="right"/>
    </xf>
    <xf numFmtId="165" fontId="21" fillId="0" borderId="0" xfId="20" applyNumberFormat="1" applyFont="1" applyFill="1" applyBorder="1" applyAlignment="1">
      <alignment horizontal="left" vertical="center"/>
    </xf>
    <xf numFmtId="165" fontId="21" fillId="0" borderId="0" xfId="20" applyNumberFormat="1" applyFont="1" applyFill="1" applyBorder="1" applyAlignment="1">
      <alignment horizontal="right" vertical="center"/>
    </xf>
    <xf numFmtId="165" fontId="20" fillId="6" borderId="0" xfId="20" applyNumberFormat="1" applyFont="1" applyFill="1" applyBorder="1" applyAlignment="1">
      <alignment horizontal="right"/>
    </xf>
    <xf numFmtId="0" fontId="27" fillId="0" borderId="0" xfId="0" applyFont="1"/>
    <xf numFmtId="0" fontId="26" fillId="0" borderId="0" xfId="0" applyFont="1" applyAlignment="1">
      <alignment horizontal="left" wrapText="1"/>
    </xf>
    <xf numFmtId="0" fontId="21" fillId="0" borderId="0" xfId="0" applyFont="1" applyAlignment="1">
      <alignment horizontal="left" wrapText="1"/>
    </xf>
    <xf numFmtId="0" fontId="21" fillId="0" borderId="0" xfId="28" applyFont="1" applyAlignment="1">
      <alignment horizontal="center" vertical="center"/>
    </xf>
    <xf numFmtId="0" fontId="21" fillId="0" borderId="0" xfId="28" applyFont="1" applyAlignment="1">
      <alignment horizontal="left" vertical="center" wrapText="1"/>
    </xf>
    <xf numFmtId="0" fontId="20" fillId="0" borderId="0" xfId="0" applyFont="1" applyAlignment="1">
      <alignment horizontal="left"/>
    </xf>
    <xf numFmtId="41" fontId="21" fillId="0" borderId="0" xfId="8" applyFont="1" applyFill="1" applyBorder="1" applyAlignment="1">
      <alignment horizontal="right" wrapText="1"/>
    </xf>
    <xf numFmtId="41" fontId="21" fillId="0" borderId="0" xfId="8" applyFont="1" applyFill="1" applyBorder="1" applyAlignment="1">
      <alignment horizontal="right" vertical="center" wrapText="1"/>
    </xf>
    <xf numFmtId="41" fontId="20" fillId="6" borderId="0" xfId="8" applyFont="1" applyFill="1" applyBorder="1" applyAlignment="1">
      <alignment horizontal="right" wrapText="1"/>
    </xf>
    <xf numFmtId="0" fontId="21" fillId="0" borderId="0" xfId="28" applyFont="1"/>
    <xf numFmtId="41" fontId="21" fillId="2" borderId="0" xfId="8" applyFont="1" applyFill="1" applyBorder="1" applyAlignment="1">
      <alignment horizontal="right" vertical="center" wrapText="1"/>
    </xf>
    <xf numFmtId="0" fontId="21" fillId="0" borderId="0" xfId="31" applyFont="1"/>
    <xf numFmtId="0" fontId="26" fillId="0" borderId="0" xfId="0" applyFont="1" applyAlignment="1">
      <alignment horizontal="center"/>
    </xf>
    <xf numFmtId="3" fontId="26" fillId="0" borderId="0" xfId="0" applyNumberFormat="1" applyFont="1"/>
    <xf numFmtId="167" fontId="26" fillId="0" borderId="0" xfId="0" applyNumberFormat="1" applyFont="1"/>
    <xf numFmtId="0" fontId="26" fillId="0" borderId="0" xfId="0" applyFont="1" applyAlignment="1">
      <alignment vertical="top" wrapText="1"/>
    </xf>
    <xf numFmtId="0" fontId="35" fillId="2" borderId="0" xfId="0" applyFont="1" applyFill="1"/>
    <xf numFmtId="0" fontId="26" fillId="2" borderId="0" xfId="0" applyFont="1" applyFill="1"/>
    <xf numFmtId="179" fontId="21" fillId="2" borderId="0" xfId="57" applyNumberFormat="1" applyFont="1" applyFill="1" applyBorder="1"/>
    <xf numFmtId="179" fontId="21" fillId="2" borderId="8" xfId="57" applyNumberFormat="1" applyFont="1" applyFill="1" applyBorder="1"/>
    <xf numFmtId="177" fontId="21" fillId="2" borderId="0" xfId="57" applyNumberFormat="1" applyFont="1" applyFill="1" applyBorder="1"/>
    <xf numFmtId="165" fontId="26" fillId="0" borderId="0" xfId="12" applyNumberFormat="1" applyFont="1" applyFill="1"/>
    <xf numFmtId="165" fontId="26" fillId="2" borderId="0" xfId="12" applyNumberFormat="1" applyFont="1" applyFill="1"/>
    <xf numFmtId="177" fontId="21" fillId="2" borderId="0" xfId="57" applyNumberFormat="1" applyFont="1" applyFill="1" applyBorder="1" applyAlignment="1">
      <alignment horizontal="right"/>
    </xf>
    <xf numFmtId="0" fontId="23" fillId="0" borderId="0" xfId="0" applyFont="1"/>
    <xf numFmtId="41" fontId="21" fillId="0" borderId="0" xfId="8" applyFont="1" applyFill="1" applyBorder="1"/>
    <xf numFmtId="170" fontId="21" fillId="0" borderId="0" xfId="9" applyNumberFormat="1" applyFont="1" applyFill="1" applyBorder="1"/>
    <xf numFmtId="165" fontId="21" fillId="0" borderId="0" xfId="28" applyNumberFormat="1" applyFont="1" applyAlignment="1">
      <alignment horizontal="left" wrapText="1"/>
    </xf>
    <xf numFmtId="0" fontId="24" fillId="6" borderId="0" xfId="70" applyFont="1" applyFill="1" applyAlignment="1">
      <alignment horizontal="left" vertical="center"/>
    </xf>
    <xf numFmtId="179" fontId="20" fillId="6" borderId="0" xfId="44" quotePrefix="1" applyNumberFormat="1" applyFont="1" applyFill="1" applyBorder="1" applyAlignment="1" applyProtection="1">
      <alignment horizontal="center"/>
    </xf>
    <xf numFmtId="179" fontId="20" fillId="6" borderId="8" xfId="44" quotePrefix="1" applyNumberFormat="1" applyFont="1" applyFill="1" applyBorder="1" applyAlignment="1" applyProtection="1">
      <alignment horizontal="center"/>
    </xf>
    <xf numFmtId="168" fontId="20" fillId="6" borderId="12" xfId="44" applyNumberFormat="1" applyFont="1" applyFill="1" applyBorder="1"/>
    <xf numFmtId="168" fontId="20" fillId="6" borderId="0" xfId="44" applyNumberFormat="1" applyFont="1" applyFill="1" applyBorder="1"/>
    <xf numFmtId="165" fontId="21" fillId="0" borderId="0" xfId="69" applyNumberFormat="1" applyFont="1" applyFill="1" applyBorder="1"/>
    <xf numFmtId="179" fontId="21" fillId="0" borderId="0" xfId="44" applyNumberFormat="1" applyFont="1" applyFill="1" applyBorder="1"/>
    <xf numFmtId="179" fontId="21" fillId="0" borderId="8" xfId="44" applyNumberFormat="1" applyFont="1" applyFill="1" applyBorder="1"/>
    <xf numFmtId="168" fontId="21" fillId="0" borderId="12" xfId="44" applyNumberFormat="1" applyFont="1" applyFill="1" applyBorder="1"/>
    <xf numFmtId="168" fontId="21" fillId="0" borderId="0" xfId="44" applyNumberFormat="1" applyFont="1" applyFill="1" applyBorder="1"/>
    <xf numFmtId="179" fontId="21" fillId="0" borderId="0" xfId="44" applyNumberFormat="1" applyFont="1" applyFill="1" applyBorder="1" applyAlignment="1">
      <alignment vertical="top" wrapText="1"/>
    </xf>
    <xf numFmtId="165" fontId="20" fillId="6" borderId="0" xfId="69" quotePrefix="1" applyNumberFormat="1" applyFont="1" applyFill="1" applyBorder="1" applyAlignment="1" applyProtection="1">
      <alignment horizontal="left"/>
    </xf>
    <xf numFmtId="168" fontId="20" fillId="6" borderId="12" xfId="44" quotePrefix="1" applyNumberFormat="1" applyFont="1" applyFill="1" applyBorder="1" applyAlignment="1" applyProtection="1">
      <alignment horizontal="center"/>
    </xf>
    <xf numFmtId="168" fontId="20" fillId="6" borderId="0" xfId="44" quotePrefix="1" applyNumberFormat="1" applyFont="1" applyFill="1" applyBorder="1" applyAlignment="1" applyProtection="1">
      <alignment horizontal="center"/>
    </xf>
    <xf numFmtId="165" fontId="20" fillId="6" borderId="0" xfId="69" applyNumberFormat="1" applyFont="1" applyFill="1" applyBorder="1"/>
    <xf numFmtId="0" fontId="21" fillId="2" borderId="0" xfId="13" applyFont="1" applyFill="1"/>
    <xf numFmtId="0" fontId="21" fillId="2" borderId="0" xfId="0" applyFont="1" applyFill="1" applyAlignment="1">
      <alignment vertical="center" wrapText="1"/>
    </xf>
    <xf numFmtId="0" fontId="21" fillId="2" borderId="0" xfId="0" applyFont="1" applyFill="1" applyAlignment="1">
      <alignment horizontal="left"/>
    </xf>
    <xf numFmtId="0" fontId="21" fillId="0" borderId="0" xfId="42" applyFont="1"/>
    <xf numFmtId="165" fontId="21" fillId="3" borderId="0" xfId="42" applyNumberFormat="1" applyFont="1" applyFill="1"/>
    <xf numFmtId="189" fontId="21" fillId="3" borderId="12" xfId="42" applyNumberFormat="1" applyFont="1" applyFill="1" applyBorder="1"/>
    <xf numFmtId="189" fontId="21" fillId="3" borderId="0" xfId="42" applyNumberFormat="1" applyFont="1" applyFill="1"/>
    <xf numFmtId="3" fontId="20" fillId="0" borderId="0" xfId="44" applyNumberFormat="1" applyFont="1" applyFill="1" applyBorder="1"/>
    <xf numFmtId="168" fontId="20" fillId="0" borderId="0" xfId="42" applyNumberFormat="1" applyFont="1"/>
    <xf numFmtId="168" fontId="21" fillId="0" borderId="0" xfId="42" applyNumberFormat="1" applyFont="1"/>
    <xf numFmtId="0" fontId="21" fillId="3" borderId="0" xfId="42" applyFont="1" applyFill="1"/>
    <xf numFmtId="0" fontId="21" fillId="0" borderId="0" xfId="42" quotePrefix="1" applyFont="1"/>
    <xf numFmtId="0" fontId="21" fillId="3" borderId="0" xfId="42" quotePrefix="1" applyFont="1" applyFill="1" applyAlignment="1">
      <alignment horizontal="left"/>
    </xf>
    <xf numFmtId="168" fontId="21" fillId="0" borderId="8" xfId="4" applyNumberFormat="1" applyFont="1" applyBorder="1" applyAlignment="1">
      <alignment vertical="top"/>
    </xf>
    <xf numFmtId="0" fontId="34" fillId="0" borderId="0" xfId="0" applyFont="1"/>
    <xf numFmtId="0" fontId="21" fillId="0" borderId="0" xfId="0" applyFont="1" applyAlignment="1">
      <alignment wrapText="1"/>
    </xf>
    <xf numFmtId="166" fontId="26" fillId="0" borderId="0" xfId="0" applyNumberFormat="1" applyFont="1"/>
    <xf numFmtId="0" fontId="21" fillId="0" borderId="0" xfId="0" applyFont="1" applyAlignment="1">
      <alignment horizontal="justify" vertical="center"/>
    </xf>
    <xf numFmtId="0" fontId="26" fillId="0" borderId="0" xfId="39" applyFont="1" applyAlignment="1">
      <alignment vertical="center"/>
    </xf>
    <xf numFmtId="168" fontId="38" fillId="0" borderId="0" xfId="11" applyNumberFormat="1" applyFont="1" applyFill="1"/>
    <xf numFmtId="0" fontId="21" fillId="0" borderId="0" xfId="41" applyFont="1"/>
    <xf numFmtId="179" fontId="21" fillId="0" borderId="0" xfId="11" applyNumberFormat="1" applyFont="1" applyFill="1" applyBorder="1"/>
    <xf numFmtId="168" fontId="21" fillId="0" borderId="8" xfId="41" applyNumberFormat="1" applyFont="1" applyBorder="1"/>
    <xf numFmtId="177" fontId="21" fillId="0" borderId="0" xfId="11" applyNumberFormat="1" applyFont="1" applyFill="1" applyBorder="1"/>
    <xf numFmtId="0" fontId="21" fillId="3" borderId="0" xfId="41" applyFont="1" applyFill="1"/>
    <xf numFmtId="165" fontId="21" fillId="0" borderId="0" xfId="44" applyNumberFormat="1" applyFont="1" applyFill="1" applyBorder="1"/>
    <xf numFmtId="177" fontId="21" fillId="0" borderId="0" xfId="44" applyNumberFormat="1" applyFont="1" applyFill="1" applyBorder="1"/>
    <xf numFmtId="0" fontId="21" fillId="0" borderId="0" xfId="41" quotePrefix="1" applyFont="1"/>
    <xf numFmtId="3" fontId="21" fillId="2" borderId="0" xfId="41" applyNumberFormat="1" applyFont="1" applyFill="1"/>
    <xf numFmtId="168" fontId="21" fillId="2" borderId="12" xfId="41" applyNumberFormat="1" applyFont="1" applyFill="1" applyBorder="1"/>
    <xf numFmtId="168" fontId="20" fillId="0" borderId="0" xfId="44" applyNumberFormat="1" applyFont="1" applyFill="1" applyBorder="1"/>
    <xf numFmtId="168" fontId="20" fillId="6" borderId="8" xfId="44" applyNumberFormat="1" applyFont="1" applyFill="1" applyBorder="1"/>
    <xf numFmtId="168" fontId="21" fillId="0" borderId="8" xfId="44" applyNumberFormat="1" applyFont="1" applyFill="1" applyBorder="1"/>
    <xf numFmtId="167" fontId="21" fillId="0" borderId="0" xfId="42" applyNumberFormat="1" applyFont="1"/>
    <xf numFmtId="165" fontId="21" fillId="0" borderId="0" xfId="42" applyNumberFormat="1" applyFont="1"/>
    <xf numFmtId="0" fontId="21" fillId="0" borderId="0" xfId="4" applyFont="1" applyAlignment="1">
      <alignment horizontal="left"/>
    </xf>
    <xf numFmtId="168" fontId="21" fillId="0" borderId="8" xfId="4" applyNumberFormat="1" applyFont="1" applyBorder="1"/>
    <xf numFmtId="168" fontId="21" fillId="0" borderId="8" xfId="4" applyNumberFormat="1" applyFont="1" applyBorder="1" applyAlignment="1">
      <alignment horizontal="right"/>
    </xf>
    <xf numFmtId="165" fontId="21" fillId="3" borderId="0" xfId="73" applyNumberFormat="1" applyFont="1" applyFill="1"/>
    <xf numFmtId="0" fontId="21" fillId="3" borderId="0" xfId="73" applyFont="1" applyFill="1"/>
    <xf numFmtId="0" fontId="21" fillId="0" borderId="0" xfId="4" applyFont="1" applyAlignment="1">
      <alignment horizontal="left" vertical="top"/>
    </xf>
    <xf numFmtId="165" fontId="21" fillId="0" borderId="0" xfId="44" applyNumberFormat="1" applyFont="1" applyFill="1" applyBorder="1" applyAlignment="1">
      <alignment vertical="top"/>
    </xf>
    <xf numFmtId="189" fontId="21" fillId="3" borderId="12" xfId="42" applyNumberFormat="1" applyFont="1" applyFill="1" applyBorder="1" applyAlignment="1">
      <alignment vertical="top"/>
    </xf>
    <xf numFmtId="189" fontId="21" fillId="3" borderId="0" xfId="42" applyNumberFormat="1" applyFont="1" applyFill="1" applyAlignment="1">
      <alignment vertical="top"/>
    </xf>
    <xf numFmtId="0" fontId="21" fillId="0" borderId="0" xfId="4" applyFont="1" applyAlignment="1">
      <alignment horizontal="left" vertical="top" wrapText="1"/>
    </xf>
    <xf numFmtId="165" fontId="21" fillId="0" borderId="0" xfId="12" applyNumberFormat="1" applyFont="1" applyFill="1" applyBorder="1"/>
    <xf numFmtId="168" fontId="21" fillId="0" borderId="0" xfId="12" applyNumberFormat="1" applyFont="1" applyFill="1" applyBorder="1"/>
    <xf numFmtId="0" fontId="20" fillId="2" borderId="0" xfId="26" applyFont="1" applyFill="1" applyAlignment="1">
      <alignment vertical="center"/>
    </xf>
    <xf numFmtId="0" fontId="21" fillId="2" borderId="0" xfId="26" applyFont="1" applyFill="1" applyAlignment="1">
      <alignment vertical="center" wrapText="1"/>
    </xf>
    <xf numFmtId="0" fontId="20" fillId="2" borderId="0" xfId="26" applyFont="1" applyFill="1" applyAlignment="1">
      <alignment vertical="center" wrapText="1"/>
    </xf>
    <xf numFmtId="0" fontId="20" fillId="2" borderId="0" xfId="26" applyFont="1" applyFill="1" applyAlignment="1">
      <alignment horizontal="center" vertical="center" wrapText="1"/>
    </xf>
    <xf numFmtId="185" fontId="20" fillId="2" borderId="0" xfId="26" applyNumberFormat="1" applyFont="1" applyFill="1" applyAlignment="1">
      <alignment horizontal="center" vertical="center" wrapText="1"/>
    </xf>
    <xf numFmtId="186" fontId="20" fillId="2" borderId="0" xfId="26" applyNumberFormat="1" applyFont="1" applyFill="1" applyAlignment="1">
      <alignment horizontal="center" vertical="center" wrapText="1"/>
    </xf>
    <xf numFmtId="0" fontId="21" fillId="2" borderId="25" xfId="26" applyFont="1" applyFill="1" applyBorder="1" applyAlignment="1">
      <alignment vertical="center" wrapText="1"/>
    </xf>
    <xf numFmtId="185" fontId="20" fillId="2" borderId="26" xfId="26" applyNumberFormat="1" applyFont="1" applyFill="1" applyBorder="1" applyAlignment="1">
      <alignment horizontal="center" vertical="center" wrapText="1"/>
    </xf>
    <xf numFmtId="185" fontId="20" fillId="2" borderId="27" xfId="26" applyNumberFormat="1" applyFont="1" applyFill="1" applyBorder="1" applyAlignment="1">
      <alignment horizontal="center" vertical="center" wrapText="1"/>
    </xf>
    <xf numFmtId="186" fontId="20" fillId="2" borderId="25" xfId="26" applyNumberFormat="1" applyFont="1" applyFill="1" applyBorder="1" applyAlignment="1">
      <alignment horizontal="center" vertical="center" wrapText="1"/>
    </xf>
    <xf numFmtId="0" fontId="21" fillId="2" borderId="27" xfId="26" applyFont="1" applyFill="1" applyBorder="1" applyAlignment="1">
      <alignment vertical="center" wrapText="1"/>
    </xf>
    <xf numFmtId="185" fontId="21" fillId="2" borderId="0" xfId="26" applyNumberFormat="1" applyFont="1" applyFill="1" applyAlignment="1">
      <alignment horizontal="center" vertical="center" wrapText="1"/>
    </xf>
    <xf numFmtId="0" fontId="21" fillId="2" borderId="12" xfId="26" applyFont="1" applyFill="1" applyBorder="1" applyAlignment="1">
      <alignment vertical="center" wrapText="1"/>
    </xf>
    <xf numFmtId="0" fontId="21" fillId="2" borderId="8" xfId="26" applyFont="1" applyFill="1" applyBorder="1" applyAlignment="1">
      <alignment vertical="center" wrapText="1"/>
    </xf>
    <xf numFmtId="0" fontId="21" fillId="0" borderId="0" xfId="26" applyFont="1" applyAlignment="1">
      <alignment vertical="center" wrapText="1"/>
    </xf>
    <xf numFmtId="0" fontId="21" fillId="6" borderId="0" xfId="26" applyFont="1" applyFill="1" applyAlignment="1">
      <alignment horizontal="center" wrapText="1"/>
    </xf>
    <xf numFmtId="0" fontId="21" fillId="2" borderId="8" xfId="26" applyFont="1" applyFill="1" applyBorder="1" applyAlignment="1">
      <alignment horizontal="center" vertical="center" wrapText="1"/>
    </xf>
    <xf numFmtId="0" fontId="21" fillId="2" borderId="0" xfId="26" applyFont="1" applyFill="1" applyAlignment="1">
      <alignment horizontal="center" vertical="center" wrapText="1"/>
    </xf>
    <xf numFmtId="0" fontId="21" fillId="6" borderId="0" xfId="26" applyFont="1" applyFill="1" applyAlignment="1">
      <alignment horizontal="left" vertical="center" wrapText="1"/>
    </xf>
    <xf numFmtId="185" fontId="21" fillId="2" borderId="8" xfId="26" applyNumberFormat="1" applyFont="1" applyFill="1" applyBorder="1" applyAlignment="1">
      <alignment horizontal="center" vertical="center" wrapText="1"/>
    </xf>
    <xf numFmtId="186" fontId="21" fillId="6" borderId="0" xfId="26" applyNumberFormat="1" applyFont="1" applyFill="1" applyAlignment="1">
      <alignment horizontal="left" vertical="center" wrapText="1"/>
    </xf>
    <xf numFmtId="186" fontId="21" fillId="2" borderId="0" xfId="26" applyNumberFormat="1" applyFont="1" applyFill="1" applyAlignment="1">
      <alignment horizontal="center" vertical="center" wrapText="1"/>
    </xf>
    <xf numFmtId="185" fontId="21" fillId="6" borderId="0" xfId="26" applyNumberFormat="1" applyFont="1" applyFill="1" applyAlignment="1">
      <alignment horizontal="center" vertical="top" wrapText="1"/>
    </xf>
    <xf numFmtId="0" fontId="21" fillId="6" borderId="0" xfId="26" applyFont="1" applyFill="1" applyAlignment="1">
      <alignment horizontal="left" vertical="center"/>
    </xf>
    <xf numFmtId="0" fontId="21" fillId="2" borderId="0" xfId="26" applyFont="1" applyFill="1" applyAlignment="1">
      <alignment horizontal="center" vertical="center"/>
    </xf>
    <xf numFmtId="186" fontId="21" fillId="2" borderId="0" xfId="26" applyNumberFormat="1" applyFont="1" applyFill="1" applyAlignment="1">
      <alignment horizontal="left" vertical="center" wrapText="1"/>
    </xf>
    <xf numFmtId="0" fontId="21" fillId="2" borderId="11" xfId="26" applyFont="1" applyFill="1" applyBorder="1" applyAlignment="1">
      <alignment vertical="center" wrapText="1"/>
    </xf>
    <xf numFmtId="0" fontId="21" fillId="2" borderId="9" xfId="26" applyFont="1" applyFill="1" applyBorder="1" applyAlignment="1">
      <alignment vertical="center" wrapText="1"/>
    </xf>
    <xf numFmtId="0" fontId="21" fillId="2" borderId="10" xfId="26" applyFont="1" applyFill="1" applyBorder="1" applyAlignment="1">
      <alignment vertical="center" wrapText="1"/>
    </xf>
    <xf numFmtId="0" fontId="21" fillId="2" borderId="26" xfId="26" applyFont="1" applyFill="1" applyBorder="1" applyAlignment="1">
      <alignment vertical="center" wrapText="1"/>
    </xf>
    <xf numFmtId="0" fontId="21" fillId="6" borderId="0" xfId="26" applyFont="1" applyFill="1" applyAlignment="1">
      <alignment wrapText="1"/>
    </xf>
    <xf numFmtId="0" fontId="21" fillId="2" borderId="12" xfId="26" applyFont="1" applyFill="1" applyBorder="1" applyAlignment="1">
      <alignment horizontal="center" vertical="center" wrapText="1"/>
    </xf>
    <xf numFmtId="0" fontId="21" fillId="6" borderId="0" xfId="13" applyFont="1" applyFill="1"/>
    <xf numFmtId="0" fontId="21" fillId="6" borderId="0" xfId="13" applyFont="1" applyFill="1" applyAlignment="1">
      <alignment wrapText="1"/>
    </xf>
    <xf numFmtId="185" fontId="21" fillId="0" borderId="0" xfId="26" applyNumberFormat="1" applyFont="1" applyAlignment="1">
      <alignment horizontal="center" vertical="center" wrapText="1"/>
    </xf>
    <xf numFmtId="186" fontId="21" fillId="2" borderId="12" xfId="26" applyNumberFormat="1" applyFont="1" applyFill="1" applyBorder="1" applyAlignment="1">
      <alignment horizontal="center" vertical="center" wrapText="1"/>
    </xf>
    <xf numFmtId="0" fontId="21" fillId="6" borderId="0" xfId="26" applyFont="1" applyFill="1" applyAlignment="1">
      <alignment horizontal="center" vertical="center"/>
    </xf>
    <xf numFmtId="0" fontId="21" fillId="6" borderId="0" xfId="26" applyFont="1" applyFill="1" applyAlignment="1">
      <alignment horizontal="center"/>
    </xf>
    <xf numFmtId="185" fontId="21" fillId="6" borderId="0" xfId="26" applyNumberFormat="1" applyFont="1" applyFill="1" applyAlignment="1">
      <alignment vertical="top" wrapText="1"/>
    </xf>
    <xf numFmtId="185" fontId="21" fillId="6" borderId="0" xfId="26" applyNumberFormat="1" applyFont="1" applyFill="1" applyAlignment="1">
      <alignment horizontal="center" vertical="center"/>
    </xf>
    <xf numFmtId="186" fontId="21" fillId="2" borderId="11" xfId="26" applyNumberFormat="1" applyFont="1" applyFill="1" applyBorder="1" applyAlignment="1">
      <alignment horizontal="center" vertical="center" wrapText="1"/>
    </xf>
    <xf numFmtId="0" fontId="21" fillId="2" borderId="9" xfId="26" applyFont="1" applyFill="1" applyBorder="1" applyAlignment="1">
      <alignment horizontal="center" vertical="center"/>
    </xf>
    <xf numFmtId="185" fontId="21" fillId="2" borderId="26" xfId="26" applyNumberFormat="1" applyFont="1" applyFill="1" applyBorder="1" applyAlignment="1">
      <alignment horizontal="center" vertical="center"/>
    </xf>
    <xf numFmtId="0" fontId="21" fillId="2" borderId="0" xfId="26" applyFont="1" applyFill="1" applyAlignment="1">
      <alignment horizontal="left" vertical="center" wrapText="1"/>
    </xf>
    <xf numFmtId="0" fontId="21" fillId="2" borderId="0" xfId="26" applyFont="1" applyFill="1" applyAlignment="1">
      <alignment vertical="center"/>
    </xf>
    <xf numFmtId="0" fontId="21" fillId="2" borderId="9" xfId="13" applyFont="1" applyFill="1" applyBorder="1"/>
    <xf numFmtId="186" fontId="21" fillId="2" borderId="28" xfId="26" applyNumberFormat="1" applyFont="1" applyFill="1" applyBorder="1" applyAlignment="1">
      <alignment horizontal="center" vertical="center" wrapText="1"/>
    </xf>
    <xf numFmtId="0" fontId="21" fillId="2" borderId="28" xfId="13" applyFont="1" applyFill="1" applyBorder="1"/>
    <xf numFmtId="0" fontId="21" fillId="2" borderId="28" xfId="26" applyFont="1" applyFill="1" applyBorder="1" applyAlignment="1">
      <alignment vertical="center" wrapText="1"/>
    </xf>
    <xf numFmtId="186" fontId="21" fillId="6" borderId="0" xfId="26" applyNumberFormat="1" applyFont="1" applyFill="1" applyAlignment="1">
      <alignment horizontal="left" vertical="center"/>
    </xf>
    <xf numFmtId="0" fontId="21" fillId="0" borderId="25" xfId="13" applyFont="1" applyBorder="1"/>
    <xf numFmtId="0" fontId="21" fillId="2" borderId="26" xfId="13" applyFont="1" applyFill="1" applyBorder="1"/>
    <xf numFmtId="0" fontId="21" fillId="2" borderId="27" xfId="13" applyFont="1" applyFill="1" applyBorder="1"/>
    <xf numFmtId="0" fontId="21" fillId="2" borderId="0" xfId="26" applyFont="1" applyFill="1" applyAlignment="1">
      <alignment horizontal="left" vertical="center"/>
    </xf>
    <xf numFmtId="186" fontId="21" fillId="2" borderId="0" xfId="26" applyNumberFormat="1" applyFont="1" applyFill="1" applyAlignment="1">
      <alignment horizontal="center" vertical="center"/>
    </xf>
    <xf numFmtId="0" fontId="21" fillId="0" borderId="12" xfId="26" applyFont="1" applyBorder="1" applyAlignment="1">
      <alignment vertical="center" wrapText="1"/>
    </xf>
    <xf numFmtId="0" fontId="21" fillId="0" borderId="8" xfId="26" applyFont="1" applyBorder="1" applyAlignment="1">
      <alignment vertical="center" wrapText="1"/>
    </xf>
    <xf numFmtId="176" fontId="21" fillId="2" borderId="9" xfId="57" applyFont="1" applyFill="1" applyBorder="1" applyAlignment="1">
      <alignment vertical="center" wrapText="1"/>
    </xf>
    <xf numFmtId="0" fontId="21" fillId="6" borderId="0" xfId="26" applyFont="1" applyFill="1" applyAlignment="1">
      <alignment vertical="center" wrapText="1"/>
    </xf>
    <xf numFmtId="176" fontId="21" fillId="2" borderId="0" xfId="57" applyFont="1" applyFill="1" applyBorder="1" applyAlignment="1">
      <alignment vertical="center" wrapText="1"/>
    </xf>
    <xf numFmtId="191" fontId="21" fillId="6" borderId="0" xfId="26" applyNumberFormat="1" applyFont="1" applyFill="1" applyAlignment="1">
      <alignment horizontal="center" vertical="center" wrapText="1"/>
    </xf>
    <xf numFmtId="0" fontId="21" fillId="0" borderId="0" xfId="26" applyFont="1" applyAlignment="1">
      <alignment horizontal="center" vertical="center" wrapText="1"/>
    </xf>
    <xf numFmtId="0" fontId="21" fillId="0" borderId="0" xfId="13" applyFont="1" applyAlignment="1">
      <alignment horizontal="center"/>
    </xf>
    <xf numFmtId="190" fontId="21" fillId="6" borderId="0" xfId="26" applyNumberFormat="1" applyFont="1" applyFill="1" applyAlignment="1">
      <alignment horizontal="center" vertical="center" wrapText="1"/>
    </xf>
    <xf numFmtId="0" fontId="20" fillId="2" borderId="12" xfId="26" applyFont="1" applyFill="1" applyBorder="1" applyAlignment="1">
      <alignment horizontal="center" vertical="center" wrapText="1"/>
    </xf>
    <xf numFmtId="0" fontId="20" fillId="2" borderId="8" xfId="26" applyFont="1" applyFill="1" applyBorder="1" applyAlignment="1">
      <alignment horizontal="center" vertical="center" wrapText="1"/>
    </xf>
    <xf numFmtId="186" fontId="21" fillId="0" borderId="0" xfId="26" applyNumberFormat="1" applyFont="1" applyAlignment="1">
      <alignment horizontal="center" vertical="center" wrapText="1"/>
    </xf>
    <xf numFmtId="0" fontId="20" fillId="2" borderId="11" xfId="26" applyFont="1" applyFill="1" applyBorder="1" applyAlignment="1">
      <alignment horizontal="center" vertical="center" wrapText="1"/>
    </xf>
    <xf numFmtId="0" fontId="20" fillId="2" borderId="10" xfId="26" applyFont="1" applyFill="1" applyBorder="1" applyAlignment="1">
      <alignment horizontal="center" vertical="center" wrapText="1"/>
    </xf>
    <xf numFmtId="0" fontId="20" fillId="0" borderId="0" xfId="13" applyFont="1"/>
    <xf numFmtId="0" fontId="20" fillId="2" borderId="0" xfId="26" applyFont="1" applyFill="1"/>
    <xf numFmtId="0" fontId="21" fillId="2" borderId="0" xfId="26" applyFont="1" applyFill="1"/>
    <xf numFmtId="0" fontId="31" fillId="0" borderId="0" xfId="13" applyFont="1" applyAlignment="1">
      <alignment vertical="center"/>
    </xf>
    <xf numFmtId="0" fontId="31" fillId="12" borderId="0" xfId="26" applyFont="1" applyFill="1" applyAlignment="1">
      <alignment vertical="center"/>
    </xf>
    <xf numFmtId="165" fontId="31" fillId="12" borderId="0" xfId="10" applyNumberFormat="1" applyFont="1" applyFill="1" applyBorder="1" applyAlignment="1">
      <alignment horizontal="right" vertical="center" wrapText="1"/>
    </xf>
    <xf numFmtId="165" fontId="31" fillId="12" borderId="12" xfId="10" applyNumberFormat="1" applyFont="1" applyFill="1" applyBorder="1" applyAlignment="1">
      <alignment horizontal="right" vertical="center" wrapText="1"/>
    </xf>
    <xf numFmtId="0" fontId="29" fillId="4" borderId="0" xfId="26" applyFont="1" applyFill="1" applyAlignment="1">
      <alignment horizontal="left" vertical="center" indent="1"/>
    </xf>
    <xf numFmtId="178" fontId="29" fillId="4" borderId="0" xfId="7" applyNumberFormat="1" applyFont="1" applyFill="1" applyBorder="1" applyAlignment="1">
      <alignment horizontal="right" vertical="center" wrapText="1"/>
    </xf>
    <xf numFmtId="165" fontId="29" fillId="4" borderId="12" xfId="10" applyNumberFormat="1" applyFont="1" applyFill="1" applyBorder="1" applyAlignment="1">
      <alignment horizontal="right" vertical="center" wrapText="1"/>
    </xf>
    <xf numFmtId="165" fontId="29" fillId="4" borderId="0" xfId="10" applyNumberFormat="1" applyFont="1" applyFill="1" applyBorder="1" applyAlignment="1">
      <alignment horizontal="right" vertical="center" wrapText="1"/>
    </xf>
    <xf numFmtId="0" fontId="29" fillId="0" borderId="0" xfId="26" applyFont="1" applyAlignment="1">
      <alignment horizontal="left" vertical="center" indent="1"/>
    </xf>
    <xf numFmtId="165" fontId="29" fillId="0" borderId="0" xfId="10" applyNumberFormat="1" applyFont="1" applyFill="1" applyBorder="1" applyAlignment="1">
      <alignment horizontal="right" vertical="center" wrapText="1"/>
    </xf>
    <xf numFmtId="165" fontId="29" fillId="0" borderId="12" xfId="10" applyNumberFormat="1" applyFont="1" applyFill="1" applyBorder="1" applyAlignment="1">
      <alignment horizontal="right" vertical="center" wrapText="1"/>
    </xf>
    <xf numFmtId="37" fontId="29" fillId="13" borderId="12" xfId="10" applyNumberFormat="1" applyFont="1" applyFill="1" applyBorder="1" applyAlignment="1">
      <alignment horizontal="right" vertical="center" wrapText="1"/>
    </xf>
    <xf numFmtId="165" fontId="29" fillId="4" borderId="0" xfId="10" applyNumberFormat="1" applyFont="1" applyFill="1" applyBorder="1" applyAlignment="1">
      <alignment vertical="center" wrapText="1"/>
    </xf>
    <xf numFmtId="165" fontId="29" fillId="4" borderId="12" xfId="10" applyNumberFormat="1" applyFont="1" applyFill="1" applyBorder="1" applyAlignment="1">
      <alignment vertical="center" wrapText="1"/>
    </xf>
    <xf numFmtId="168" fontId="31" fillId="12" borderId="0" xfId="10" applyNumberFormat="1" applyFont="1" applyFill="1" applyBorder="1" applyAlignment="1">
      <alignment horizontal="right" vertical="center" wrapText="1"/>
    </xf>
    <xf numFmtId="168" fontId="31" fillId="12" borderId="12" xfId="10" applyNumberFormat="1" applyFont="1" applyFill="1" applyBorder="1" applyAlignment="1">
      <alignment horizontal="right" vertical="center" wrapText="1"/>
    </xf>
    <xf numFmtId="0" fontId="21" fillId="4" borderId="0" xfId="26" applyFont="1" applyFill="1"/>
    <xf numFmtId="192" fontId="21" fillId="4" borderId="0" xfId="26" applyNumberFormat="1" applyFont="1" applyFill="1" applyAlignment="1">
      <alignment vertical="center"/>
    </xf>
    <xf numFmtId="0" fontId="21" fillId="4" borderId="0" xfId="26" applyFont="1" applyFill="1" applyAlignment="1">
      <alignment vertical="center"/>
    </xf>
    <xf numFmtId="0" fontId="21" fillId="4" borderId="0" xfId="13" applyFont="1" applyFill="1" applyAlignment="1">
      <alignment vertical="center"/>
    </xf>
    <xf numFmtId="0" fontId="31" fillId="12" borderId="0" xfId="13" applyFont="1" applyFill="1" applyAlignment="1">
      <alignment vertical="center"/>
    </xf>
    <xf numFmtId="165" fontId="31" fillId="12" borderId="8" xfId="10" applyNumberFormat="1" applyFont="1" applyFill="1" applyBorder="1" applyAlignment="1">
      <alignment horizontal="right" vertical="center" wrapText="1"/>
    </xf>
    <xf numFmtId="3" fontId="29" fillId="4" borderId="0" xfId="74" applyNumberFormat="1" applyFont="1" applyFill="1" applyBorder="1" applyAlignment="1">
      <alignment vertical="center"/>
    </xf>
    <xf numFmtId="165" fontId="29" fillId="4" borderId="8" xfId="10" applyNumberFormat="1" applyFont="1" applyFill="1" applyBorder="1" applyAlignment="1">
      <alignment horizontal="right" vertical="center" wrapText="1"/>
    </xf>
    <xf numFmtId="173" fontId="29" fillId="4" borderId="0" xfId="7" applyNumberFormat="1" applyFont="1" applyFill="1" applyBorder="1" applyAlignment="1">
      <alignment vertical="center" wrapText="1"/>
    </xf>
    <xf numFmtId="168" fontId="29" fillId="4" borderId="0" xfId="10" applyNumberFormat="1" applyFont="1" applyFill="1" applyBorder="1" applyAlignment="1">
      <alignment horizontal="right" vertical="center" wrapText="1"/>
    </xf>
    <xf numFmtId="164" fontId="29" fillId="4" borderId="0" xfId="10" applyFont="1" applyFill="1" applyBorder="1" applyAlignment="1">
      <alignment horizontal="right" vertical="center" wrapText="1"/>
    </xf>
    <xf numFmtId="41" fontId="31" fillId="12" borderId="0" xfId="8" applyFont="1" applyFill="1" applyBorder="1" applyAlignment="1">
      <alignment horizontal="right" vertical="center" wrapText="1"/>
    </xf>
    <xf numFmtId="0" fontId="31" fillId="12" borderId="20" xfId="13" applyFont="1" applyFill="1" applyBorder="1" applyAlignment="1">
      <alignment vertical="center"/>
    </xf>
    <xf numFmtId="165" fontId="31" fillId="12" borderId="22" xfId="10" applyNumberFormat="1" applyFont="1" applyFill="1" applyBorder="1" applyAlignment="1">
      <alignment horizontal="right" vertical="center" wrapText="1"/>
    </xf>
    <xf numFmtId="165" fontId="31" fillId="12" borderId="20" xfId="10" applyNumberFormat="1" applyFont="1" applyFill="1" applyBorder="1" applyAlignment="1">
      <alignment horizontal="right" vertical="center" wrapText="1"/>
    </xf>
    <xf numFmtId="165" fontId="31" fillId="12" borderId="21" xfId="10" applyNumberFormat="1" applyFont="1" applyFill="1" applyBorder="1" applyAlignment="1">
      <alignment horizontal="right" vertical="center" wrapText="1"/>
    </xf>
    <xf numFmtId="168" fontId="31" fillId="12" borderId="8" xfId="10" applyNumberFormat="1" applyFont="1" applyFill="1" applyBorder="1" applyAlignment="1">
      <alignment horizontal="right" vertical="center" wrapText="1"/>
    </xf>
    <xf numFmtId="168" fontId="31" fillId="12" borderId="24" xfId="10" applyNumberFormat="1" applyFont="1" applyFill="1" applyBorder="1" applyAlignment="1">
      <alignment horizontal="right" vertical="center" wrapText="1"/>
    </xf>
    <xf numFmtId="0" fontId="21" fillId="4" borderId="0" xfId="13" applyFont="1" applyFill="1"/>
    <xf numFmtId="0" fontId="20" fillId="12" borderId="0" xfId="13" applyFont="1" applyFill="1" applyAlignment="1">
      <alignment vertical="center"/>
    </xf>
    <xf numFmtId="171" fontId="20" fillId="12" borderId="8" xfId="8" applyNumberFormat="1" applyFont="1" applyFill="1" applyBorder="1" applyAlignment="1">
      <alignment horizontal="right" vertical="center" wrapText="1"/>
    </xf>
    <xf numFmtId="171" fontId="20" fillId="12" borderId="0" xfId="8" applyNumberFormat="1" applyFont="1" applyFill="1" applyBorder="1" applyAlignment="1">
      <alignment horizontal="right" vertical="center" wrapText="1"/>
    </xf>
    <xf numFmtId="171" fontId="20" fillId="12" borderId="12" xfId="8" applyNumberFormat="1" applyFont="1" applyFill="1" applyBorder="1" applyAlignment="1">
      <alignment horizontal="right" vertical="center" wrapText="1"/>
    </xf>
    <xf numFmtId="0" fontId="21" fillId="2" borderId="0" xfId="13" applyFont="1" applyFill="1" applyAlignment="1">
      <alignment vertical="center"/>
    </xf>
    <xf numFmtId="0" fontId="31" fillId="12" borderId="0" xfId="58" applyFont="1" applyFill="1" applyAlignment="1">
      <alignment vertical="center"/>
    </xf>
    <xf numFmtId="182" fontId="31" fillId="12" borderId="0" xfId="76" applyNumberFormat="1" applyFont="1" applyFill="1" applyBorder="1" applyAlignment="1" applyProtection="1">
      <alignment horizontal="right" vertical="center" wrapText="1"/>
    </xf>
    <xf numFmtId="189" fontId="31" fillId="12" borderId="0" xfId="76" applyNumberFormat="1" applyFont="1" applyFill="1" applyBorder="1" applyAlignment="1" applyProtection="1">
      <alignment horizontal="right" vertical="center" wrapText="1"/>
    </xf>
    <xf numFmtId="0" fontId="29" fillId="4" borderId="0" xfId="58" applyFont="1" applyFill="1" applyAlignment="1">
      <alignment horizontal="left" vertical="center" indent="1"/>
    </xf>
    <xf numFmtId="182" fontId="29" fillId="4" borderId="0" xfId="76" applyNumberFormat="1" applyFont="1" applyFill="1" applyBorder="1" applyAlignment="1" applyProtection="1">
      <alignment horizontal="right" vertical="center" wrapText="1"/>
    </xf>
    <xf numFmtId="189" fontId="29" fillId="4" borderId="0" xfId="76" applyNumberFormat="1" applyFont="1" applyFill="1" applyBorder="1" applyAlignment="1" applyProtection="1">
      <alignment horizontal="right" vertical="center" wrapText="1"/>
    </xf>
    <xf numFmtId="182" fontId="29" fillId="0" borderId="0" xfId="76" applyNumberFormat="1" applyFont="1" applyFill="1" applyBorder="1" applyAlignment="1" applyProtection="1">
      <alignment horizontal="right" vertical="center" wrapText="1"/>
    </xf>
    <xf numFmtId="0" fontId="31" fillId="13" borderId="0" xfId="58" applyFont="1" applyFill="1" applyAlignment="1">
      <alignment vertical="center"/>
    </xf>
    <xf numFmtId="182" fontId="31" fillId="13" borderId="0" xfId="76" applyNumberFormat="1" applyFont="1" applyFill="1" applyBorder="1" applyAlignment="1" applyProtection="1">
      <alignment horizontal="right" vertical="center" wrapText="1"/>
    </xf>
    <xf numFmtId="189" fontId="31" fillId="13" borderId="0" xfId="76" applyNumberFormat="1" applyFont="1" applyFill="1" applyBorder="1" applyAlignment="1" applyProtection="1">
      <alignment horizontal="right" vertical="center" wrapText="1"/>
    </xf>
    <xf numFmtId="0" fontId="29" fillId="4" borderId="0" xfId="58" applyFont="1" applyFill="1" applyAlignment="1">
      <alignment horizontal="left" vertical="center" indent="2"/>
    </xf>
    <xf numFmtId="172" fontId="31" fillId="12" borderId="0" xfId="76" applyNumberFormat="1" applyFont="1" applyFill="1" applyBorder="1" applyAlignment="1" applyProtection="1">
      <alignment horizontal="right" vertical="center" wrapText="1"/>
    </xf>
    <xf numFmtId="0" fontId="29" fillId="0" borderId="0" xfId="58" applyFont="1" applyAlignment="1">
      <alignment horizontal="left" vertical="center" indent="2"/>
    </xf>
    <xf numFmtId="37" fontId="29" fillId="4" borderId="0" xfId="76" applyNumberFormat="1" applyFont="1" applyFill="1" applyBorder="1" applyAlignment="1" applyProtection="1">
      <alignment horizontal="right" vertical="center" wrapText="1"/>
    </xf>
    <xf numFmtId="0" fontId="31" fillId="12" borderId="9" xfId="58" applyFont="1" applyFill="1" applyBorder="1" applyAlignment="1">
      <alignment vertical="center" wrapText="1"/>
    </xf>
    <xf numFmtId="182" fontId="31" fillId="12" borderId="9" xfId="76" applyNumberFormat="1" applyFont="1" applyFill="1" applyBorder="1" applyAlignment="1" applyProtection="1">
      <alignment horizontal="right" vertical="center" wrapText="1"/>
    </xf>
    <xf numFmtId="168" fontId="26" fillId="0" borderId="0" xfId="10" applyNumberFormat="1" applyFont="1"/>
    <xf numFmtId="0" fontId="27" fillId="5" borderId="0" xfId="0" applyFont="1" applyFill="1"/>
    <xf numFmtId="0" fontId="27" fillId="2" borderId="0" xfId="0" applyFont="1" applyFill="1"/>
    <xf numFmtId="3" fontId="21" fillId="6" borderId="0" xfId="62" applyNumberFormat="1" applyFont="1" applyFill="1" applyBorder="1" applyAlignment="1">
      <alignment horizontal="left" vertical="center" wrapText="1"/>
    </xf>
    <xf numFmtId="3" fontId="21" fillId="6" borderId="0" xfId="62" applyNumberFormat="1" applyFont="1" applyFill="1" applyBorder="1" applyAlignment="1">
      <alignment vertical="center" wrapText="1"/>
    </xf>
    <xf numFmtId="3" fontId="21" fillId="0" borderId="0" xfId="62" quotePrefix="1" applyNumberFormat="1" applyFont="1" applyFill="1" applyBorder="1" applyAlignment="1">
      <alignment horizontal="left" vertical="center" wrapText="1" indent="1"/>
    </xf>
    <xf numFmtId="3" fontId="21" fillId="0" borderId="0" xfId="62" applyNumberFormat="1" applyFont="1" applyFill="1" applyBorder="1" applyAlignment="1">
      <alignment horizontal="right" vertical="center" wrapText="1"/>
    </xf>
    <xf numFmtId="3" fontId="21" fillId="6" borderId="0" xfId="62" applyNumberFormat="1" applyFont="1" applyFill="1" applyBorder="1" applyAlignment="1">
      <alignment horizontal="right" vertical="center" wrapText="1"/>
    </xf>
    <xf numFmtId="1" fontId="21" fillId="2" borderId="0" xfId="0" applyNumberFormat="1" applyFont="1" applyFill="1" applyAlignment="1">
      <alignment horizontal="right" vertical="center" wrapText="1"/>
    </xf>
    <xf numFmtId="184" fontId="21" fillId="2" borderId="0" xfId="64" applyFont="1" applyFill="1" applyBorder="1" applyAlignment="1">
      <alignment horizontal="right" vertical="center" wrapText="1"/>
    </xf>
    <xf numFmtId="179" fontId="21" fillId="2" borderId="0" xfId="57" applyNumberFormat="1" applyFont="1" applyFill="1" applyBorder="1" applyAlignment="1">
      <alignment horizontal="right" vertical="center" wrapText="1"/>
    </xf>
    <xf numFmtId="179" fontId="21" fillId="0" borderId="0" xfId="57" applyNumberFormat="1" applyFont="1"/>
    <xf numFmtId="0" fontId="20" fillId="14" borderId="0" xfId="42" applyFont="1" applyFill="1"/>
    <xf numFmtId="0" fontId="20" fillId="14" borderId="0" xfId="77" applyFont="1" applyFill="1" applyAlignment="1">
      <alignment horizontal="left" vertical="center"/>
    </xf>
    <xf numFmtId="3" fontId="20" fillId="14" borderId="12" xfId="78" applyNumberFormat="1" applyFont="1" applyFill="1" applyBorder="1" applyAlignment="1">
      <alignment horizontal="right" vertical="top" wrapText="1"/>
    </xf>
    <xf numFmtId="0" fontId="21" fillId="6" borderId="0" xfId="28" applyFont="1" applyFill="1" applyAlignment="1">
      <alignment vertical="top" wrapText="1"/>
    </xf>
    <xf numFmtId="3" fontId="21" fillId="6" borderId="12" xfId="78" applyNumberFormat="1" applyFont="1" applyFill="1" applyBorder="1" applyAlignment="1">
      <alignment horizontal="right" vertical="top" wrapText="1"/>
    </xf>
    <xf numFmtId="0" fontId="21" fillId="2" borderId="0" xfId="28" applyFont="1" applyFill="1" applyAlignment="1">
      <alignment vertical="top" wrapText="1"/>
    </xf>
    <xf numFmtId="3" fontId="21" fillId="2" borderId="12" xfId="78" applyNumberFormat="1" applyFont="1" applyFill="1" applyBorder="1" applyAlignment="1">
      <alignment horizontal="right" vertical="top" wrapText="1"/>
    </xf>
    <xf numFmtId="0" fontId="23" fillId="2" borderId="0" xfId="28" applyFont="1" applyFill="1" applyAlignment="1">
      <alignment vertical="top" wrapText="1"/>
    </xf>
    <xf numFmtId="0" fontId="19" fillId="2" borderId="0" xfId="77" applyFont="1" applyFill="1" applyAlignment="1">
      <alignment horizontal="center" vertical="center"/>
    </xf>
    <xf numFmtId="3" fontId="19" fillId="2" borderId="12" xfId="78" applyNumberFormat="1" applyFont="1" applyFill="1" applyBorder="1" applyAlignment="1">
      <alignment horizontal="right" vertical="top" wrapText="1"/>
    </xf>
    <xf numFmtId="0" fontId="21" fillId="3" borderId="0" xfId="28" applyFont="1" applyFill="1" applyAlignment="1">
      <alignment vertical="top" wrapText="1"/>
    </xf>
    <xf numFmtId="3" fontId="21" fillId="3" borderId="12" xfId="78" applyNumberFormat="1" applyFont="1" applyFill="1" applyBorder="1" applyAlignment="1">
      <alignment horizontal="right" vertical="top" wrapText="1"/>
    </xf>
    <xf numFmtId="0" fontId="21" fillId="2" borderId="0" xfId="28" applyFont="1" applyFill="1"/>
    <xf numFmtId="0" fontId="21" fillId="2" borderId="0" xfId="28" applyFont="1" applyFill="1" applyAlignment="1">
      <alignment wrapText="1"/>
    </xf>
    <xf numFmtId="179" fontId="21" fillId="0" borderId="0" xfId="54" applyNumberFormat="1" applyFont="1" applyFill="1" applyAlignment="1">
      <alignment horizontal="right" vertical="top" wrapText="1"/>
    </xf>
    <xf numFmtId="179" fontId="21" fillId="0" borderId="0" xfId="57" applyNumberFormat="1" applyFont="1" applyAlignment="1">
      <alignment horizontal="right" vertical="top" wrapText="1"/>
    </xf>
    <xf numFmtId="179" fontId="21" fillId="0" borderId="0" xfId="57" applyNumberFormat="1" applyFont="1" applyFill="1" applyAlignment="1">
      <alignment horizontal="right" vertical="top" wrapText="1"/>
    </xf>
    <xf numFmtId="177" fontId="21" fillId="3" borderId="0" xfId="80" applyNumberFormat="1" applyFont="1" applyFill="1" applyAlignment="1">
      <alignment horizontal="right"/>
    </xf>
    <xf numFmtId="0" fontId="19" fillId="2" borderId="0" xfId="59" applyFont="1" applyFill="1" applyAlignment="1">
      <alignment horizontal="left" vertical="center"/>
    </xf>
    <xf numFmtId="0" fontId="19" fillId="2" borderId="0" xfId="11" quotePrefix="1" applyNumberFormat="1" applyFont="1" applyFill="1" applyBorder="1" applyAlignment="1">
      <alignment horizontal="center" vertical="center" wrapText="1"/>
    </xf>
    <xf numFmtId="0" fontId="29" fillId="2" borderId="0" xfId="0" applyFont="1" applyFill="1" applyAlignment="1">
      <alignment vertical="center"/>
    </xf>
    <xf numFmtId="0" fontId="26" fillId="2" borderId="0" xfId="0" applyFont="1" applyFill="1" applyAlignment="1">
      <alignment horizontal="right" vertical="center" wrapText="1"/>
    </xf>
    <xf numFmtId="166" fontId="26" fillId="2" borderId="0" xfId="0" applyNumberFormat="1" applyFont="1" applyFill="1" applyAlignment="1">
      <alignment horizontal="right" vertical="center" wrapText="1"/>
    </xf>
    <xf numFmtId="168" fontId="29" fillId="2" borderId="0" xfId="44" applyNumberFormat="1" applyFont="1" applyFill="1" applyBorder="1" applyAlignment="1">
      <alignment horizontal="right" vertical="center" wrapText="1"/>
    </xf>
    <xf numFmtId="0" fontId="20" fillId="9" borderId="37" xfId="0" applyFont="1" applyFill="1" applyBorder="1" applyAlignment="1">
      <alignment horizontal="left" vertical="center" indent="1"/>
    </xf>
    <xf numFmtId="167" fontId="20" fillId="9" borderId="37" xfId="0" applyNumberFormat="1" applyFont="1" applyFill="1" applyBorder="1" applyAlignment="1">
      <alignment horizontal="right" vertical="center" wrapText="1"/>
    </xf>
    <xf numFmtId="0" fontId="21" fillId="10" borderId="0" xfId="0" applyFont="1" applyFill="1" applyAlignment="1">
      <alignment horizontal="left" vertical="center" indent="3"/>
    </xf>
    <xf numFmtId="167" fontId="21" fillId="10" borderId="0" xfId="0" applyNumberFormat="1" applyFont="1" applyFill="1" applyAlignment="1">
      <alignment horizontal="right" vertical="center" wrapText="1"/>
    </xf>
    <xf numFmtId="0" fontId="20" fillId="9" borderId="38" xfId="0" applyFont="1" applyFill="1" applyBorder="1" applyAlignment="1">
      <alignment horizontal="left" vertical="center" indent="1"/>
    </xf>
    <xf numFmtId="167" fontId="20" fillId="9" borderId="38" xfId="0" applyNumberFormat="1" applyFont="1" applyFill="1" applyBorder="1" applyAlignment="1">
      <alignment horizontal="right" vertical="center" wrapText="1"/>
    </xf>
    <xf numFmtId="167" fontId="21" fillId="10" borderId="0" xfId="0" applyNumberFormat="1" applyFont="1" applyFill="1" applyAlignment="1">
      <alignment horizontal="right" vertical="center"/>
    </xf>
    <xf numFmtId="3" fontId="20" fillId="9" borderId="37" xfId="0" applyNumberFormat="1" applyFont="1" applyFill="1" applyBorder="1" applyAlignment="1">
      <alignment horizontal="left" vertical="center"/>
    </xf>
    <xf numFmtId="167" fontId="20" fillId="9" borderId="37" xfId="3" applyNumberFormat="1" applyFont="1" applyFill="1" applyBorder="1" applyAlignment="1">
      <alignment horizontal="right" vertical="center" wrapText="1"/>
    </xf>
    <xf numFmtId="3" fontId="20" fillId="9" borderId="39" xfId="0" applyNumberFormat="1" applyFont="1" applyFill="1" applyBorder="1" applyAlignment="1">
      <alignment horizontal="left" vertical="center"/>
    </xf>
    <xf numFmtId="167" fontId="20" fillId="9" borderId="39" xfId="3" applyNumberFormat="1" applyFont="1" applyFill="1" applyBorder="1" applyAlignment="1">
      <alignment horizontal="right" vertical="center" wrapText="1"/>
    </xf>
    <xf numFmtId="0" fontId="29" fillId="0" borderId="0" xfId="1" applyFont="1" applyAlignment="1">
      <alignment horizontal="left" vertical="center"/>
    </xf>
    <xf numFmtId="167" fontId="39" fillId="10" borderId="0" xfId="0" applyNumberFormat="1" applyFont="1" applyFill="1" applyAlignment="1">
      <alignment horizontal="center" vertical="center"/>
    </xf>
    <xf numFmtId="178" fontId="20" fillId="6" borderId="0" xfId="7" quotePrefix="1" applyNumberFormat="1" applyFont="1" applyFill="1" applyBorder="1" applyAlignment="1">
      <alignment horizontal="center"/>
    </xf>
    <xf numFmtId="168" fontId="20" fillId="6" borderId="12" xfId="11" applyNumberFormat="1" applyFont="1" applyFill="1" applyBorder="1"/>
    <xf numFmtId="177" fontId="20" fillId="6" borderId="0" xfId="11" applyNumberFormat="1" applyFont="1" applyFill="1" applyBorder="1"/>
    <xf numFmtId="178" fontId="21" fillId="0" borderId="0" xfId="7" applyNumberFormat="1" applyFont="1" applyFill="1" applyBorder="1" applyAlignment="1">
      <alignment horizontal="left" indent="1"/>
    </xf>
    <xf numFmtId="168" fontId="21" fillId="0" borderId="12" xfId="11" applyNumberFormat="1" applyFont="1" applyFill="1" applyBorder="1"/>
    <xf numFmtId="178" fontId="21" fillId="3" borderId="0" xfId="7" applyNumberFormat="1" applyFont="1" applyFill="1"/>
    <xf numFmtId="178" fontId="20" fillId="6" borderId="0" xfId="7" applyNumberFormat="1" applyFont="1" applyFill="1" applyBorder="1" applyAlignment="1">
      <alignment horizontal="left" indent="1"/>
    </xf>
    <xf numFmtId="0" fontId="22" fillId="0" borderId="0" xfId="0" applyFont="1" applyAlignment="1">
      <alignment horizontal="left" indent="1"/>
    </xf>
    <xf numFmtId="178" fontId="20" fillId="2" borderId="0" xfId="7" applyNumberFormat="1" applyFont="1" applyFill="1" applyBorder="1" applyAlignment="1">
      <alignment horizontal="left" indent="1"/>
    </xf>
    <xf numFmtId="168" fontId="20" fillId="2" borderId="12" xfId="11" applyNumberFormat="1" applyFont="1" applyFill="1" applyBorder="1"/>
    <xf numFmtId="177" fontId="20" fillId="2" borderId="0" xfId="11" applyNumberFormat="1" applyFont="1" applyFill="1" applyBorder="1"/>
    <xf numFmtId="0" fontId="26" fillId="0" borderId="0" xfId="0" applyFont="1" applyAlignment="1">
      <alignment horizontal="left" indent="2"/>
    </xf>
    <xf numFmtId="168" fontId="21" fillId="2" borderId="12" xfId="11" applyNumberFormat="1" applyFont="1" applyFill="1" applyBorder="1"/>
    <xf numFmtId="177" fontId="21" fillId="2" borderId="0" xfId="11" applyNumberFormat="1" applyFont="1" applyFill="1" applyBorder="1"/>
    <xf numFmtId="178" fontId="20" fillId="3" borderId="0" xfId="7" applyNumberFormat="1" applyFont="1" applyFill="1"/>
    <xf numFmtId="0" fontId="20" fillId="6" borderId="0" xfId="0" applyFont="1" applyFill="1" applyAlignment="1">
      <alignment horizontal="left"/>
    </xf>
    <xf numFmtId="179" fontId="20" fillId="6" borderId="0" xfId="26" applyNumberFormat="1" applyFont="1" applyFill="1" applyAlignment="1">
      <alignment horizontal="left"/>
    </xf>
    <xf numFmtId="179" fontId="20" fillId="6" borderId="8" xfId="26" applyNumberFormat="1" applyFont="1" applyFill="1" applyBorder="1" applyAlignment="1">
      <alignment horizontal="left"/>
    </xf>
    <xf numFmtId="177" fontId="20" fillId="6" borderId="0" xfId="26" applyNumberFormat="1" applyFont="1" applyFill="1" applyAlignment="1">
      <alignment horizontal="left"/>
    </xf>
    <xf numFmtId="0" fontId="21" fillId="0" borderId="0" xfId="0" applyFont="1" applyAlignment="1">
      <alignment horizontal="left" vertical="center" wrapText="1" indent="1"/>
    </xf>
    <xf numFmtId="179" fontId="21" fillId="2" borderId="0" xfId="57" applyNumberFormat="1" applyFont="1" applyFill="1" applyBorder="1" applyAlignment="1">
      <alignment horizontal="left"/>
    </xf>
    <xf numFmtId="179" fontId="21" fillId="2" borderId="8" xfId="57" applyNumberFormat="1" applyFont="1" applyFill="1" applyBorder="1" applyAlignment="1">
      <alignment horizontal="left"/>
    </xf>
    <xf numFmtId="177" fontId="21" fillId="2" borderId="0" xfId="57" applyNumberFormat="1" applyFont="1" applyFill="1" applyBorder="1" applyAlignment="1">
      <alignment horizontal="left"/>
    </xf>
    <xf numFmtId="165" fontId="21" fillId="0" borderId="0" xfId="44" applyNumberFormat="1" applyFont="1" applyFill="1" applyBorder="1" applyAlignment="1">
      <alignment horizontal="left" vertical="center" wrapText="1"/>
    </xf>
    <xf numFmtId="0" fontId="20" fillId="6" borderId="0" xfId="13" applyFont="1" applyFill="1" applyAlignment="1">
      <alignment horizontal="left" indent="1"/>
    </xf>
    <xf numFmtId="179" fontId="20" fillId="6" borderId="0" xfId="47" applyNumberFormat="1" applyFont="1" applyFill="1" applyBorder="1" applyAlignment="1">
      <alignment horizontal="right"/>
    </xf>
    <xf numFmtId="168" fontId="20" fillId="6" borderId="12" xfId="44" applyNumberFormat="1" applyFont="1" applyFill="1" applyBorder="1" applyAlignment="1">
      <alignment horizontal="right"/>
    </xf>
    <xf numFmtId="165" fontId="20" fillId="6" borderId="8" xfId="44" applyNumberFormat="1" applyFont="1" applyFill="1" applyBorder="1" applyAlignment="1">
      <alignment horizontal="right"/>
    </xf>
    <xf numFmtId="168" fontId="20" fillId="6" borderId="0" xfId="44" applyNumberFormat="1" applyFont="1" applyFill="1" applyBorder="1" applyAlignment="1">
      <alignment horizontal="right"/>
    </xf>
    <xf numFmtId="164" fontId="20" fillId="6" borderId="12" xfId="44" applyFont="1" applyFill="1" applyBorder="1" applyAlignment="1">
      <alignment horizontal="right"/>
    </xf>
    <xf numFmtId="164" fontId="20" fillId="6" borderId="0" xfId="44" applyFont="1" applyFill="1" applyBorder="1" applyAlignment="1">
      <alignment horizontal="right"/>
    </xf>
    <xf numFmtId="179" fontId="21" fillId="0" borderId="0" xfId="47" applyNumberFormat="1" applyFont="1" applyFill="1" applyBorder="1" applyAlignment="1">
      <alignment horizontal="right"/>
    </xf>
    <xf numFmtId="168" fontId="21" fillId="0" borderId="12" xfId="44" applyNumberFormat="1" applyFont="1" applyFill="1" applyBorder="1" applyAlignment="1">
      <alignment horizontal="right"/>
    </xf>
    <xf numFmtId="165" fontId="21" fillId="0" borderId="8" xfId="44" applyNumberFormat="1" applyFont="1" applyFill="1" applyBorder="1" applyAlignment="1">
      <alignment horizontal="right" indent="1"/>
    </xf>
    <xf numFmtId="168" fontId="21" fillId="0" borderId="0" xfId="44" applyNumberFormat="1" applyFont="1" applyFill="1" applyBorder="1" applyAlignment="1">
      <alignment horizontal="right"/>
    </xf>
    <xf numFmtId="164" fontId="21" fillId="0" borderId="12" xfId="44" applyFont="1" applyFill="1" applyBorder="1" applyAlignment="1">
      <alignment horizontal="right"/>
    </xf>
    <xf numFmtId="164" fontId="21" fillId="0" borderId="0" xfId="44" applyFont="1" applyFill="1" applyBorder="1" applyAlignment="1">
      <alignment horizontal="right"/>
    </xf>
    <xf numFmtId="179" fontId="21" fillId="0" borderId="0" xfId="47" applyNumberFormat="1" applyFont="1" applyFill="1" applyBorder="1" applyAlignment="1">
      <alignment horizontal="right" vertical="center"/>
    </xf>
    <xf numFmtId="168" fontId="21" fillId="0" borderId="12" xfId="44" applyNumberFormat="1" applyFont="1" applyFill="1" applyBorder="1" applyAlignment="1">
      <alignment horizontal="right" vertical="center"/>
    </xf>
    <xf numFmtId="165" fontId="21" fillId="0" borderId="8" xfId="44" applyNumberFormat="1" applyFont="1" applyFill="1" applyBorder="1" applyAlignment="1">
      <alignment horizontal="right" vertical="center"/>
    </xf>
    <xf numFmtId="168" fontId="21" fillId="0" borderId="0" xfId="44" applyNumberFormat="1" applyFont="1" applyFill="1" applyBorder="1" applyAlignment="1">
      <alignment horizontal="right" vertical="center"/>
    </xf>
    <xf numFmtId="164" fontId="21" fillId="0" borderId="12" xfId="44" applyFont="1" applyFill="1" applyBorder="1" applyAlignment="1">
      <alignment horizontal="right" vertical="center"/>
    </xf>
    <xf numFmtId="164" fontId="21" fillId="0" borderId="0" xfId="44" applyFont="1" applyFill="1" applyBorder="1" applyAlignment="1">
      <alignment horizontal="right" vertical="center"/>
    </xf>
    <xf numFmtId="179" fontId="20" fillId="6" borderId="0" xfId="47" applyNumberFormat="1" applyFont="1" applyFill="1" applyBorder="1" applyAlignment="1">
      <alignment horizontal="right" indent="1"/>
    </xf>
    <xf numFmtId="165" fontId="20" fillId="6" borderId="8" xfId="44" applyNumberFormat="1" applyFont="1" applyFill="1" applyBorder="1" applyAlignment="1">
      <alignment horizontal="right" indent="1"/>
    </xf>
    <xf numFmtId="179" fontId="20" fillId="0" borderId="0" xfId="47" applyNumberFormat="1" applyFont="1" applyFill="1" applyBorder="1" applyAlignment="1">
      <alignment horizontal="right"/>
    </xf>
    <xf numFmtId="168" fontId="20" fillId="0" borderId="12" xfId="44" applyNumberFormat="1" applyFont="1" applyFill="1" applyBorder="1" applyAlignment="1">
      <alignment horizontal="right"/>
    </xf>
    <xf numFmtId="165" fontId="20" fillId="0" borderId="8" xfId="44" applyNumberFormat="1" applyFont="1" applyFill="1" applyBorder="1" applyAlignment="1">
      <alignment horizontal="right"/>
    </xf>
    <xf numFmtId="168" fontId="20" fillId="0" borderId="0" xfId="44" applyNumberFormat="1" applyFont="1" applyFill="1" applyBorder="1" applyAlignment="1">
      <alignment horizontal="right"/>
    </xf>
    <xf numFmtId="164" fontId="20" fillId="0" borderId="12" xfId="44" applyFont="1" applyFill="1" applyBorder="1" applyAlignment="1">
      <alignment horizontal="right"/>
    </xf>
    <xf numFmtId="164" fontId="20" fillId="0" borderId="0" xfId="44" applyFont="1" applyFill="1" applyBorder="1" applyAlignment="1">
      <alignment horizontal="right"/>
    </xf>
    <xf numFmtId="0" fontId="28" fillId="0" borderId="0" xfId="21" applyFont="1"/>
    <xf numFmtId="168" fontId="20" fillId="6" borderId="0" xfId="48" applyNumberFormat="1" applyFont="1" applyFill="1" applyBorder="1"/>
    <xf numFmtId="168" fontId="20" fillId="6" borderId="0" xfId="44" applyNumberFormat="1" applyFont="1" applyFill="1" applyBorder="1" applyAlignment="1">
      <alignment horizontal="right" wrapText="1"/>
    </xf>
    <xf numFmtId="168" fontId="20" fillId="6" borderId="12" xfId="44" applyNumberFormat="1" applyFont="1" applyFill="1" applyBorder="1" applyAlignment="1">
      <alignment horizontal="right" wrapText="1"/>
    </xf>
    <xf numFmtId="168" fontId="21" fillId="0" borderId="0" xfId="48" applyNumberFormat="1" applyFont="1" applyFill="1" applyBorder="1"/>
    <xf numFmtId="168" fontId="21" fillId="0" borderId="0" xfId="44" applyNumberFormat="1" applyFont="1" applyFill="1" applyBorder="1" applyAlignment="1">
      <alignment horizontal="right" wrapText="1"/>
    </xf>
    <xf numFmtId="168" fontId="21" fillId="0" borderId="12" xfId="44" applyNumberFormat="1" applyFont="1" applyFill="1" applyBorder="1" applyAlignment="1">
      <alignment horizontal="right" wrapText="1"/>
    </xf>
    <xf numFmtId="0" fontId="21" fillId="0" borderId="0" xfId="21" applyFont="1"/>
    <xf numFmtId="165" fontId="21" fillId="0" borderId="0" xfId="44" applyNumberFormat="1" applyFont="1" applyFill="1" applyBorder="1" applyAlignment="1">
      <alignment vertical="center"/>
    </xf>
    <xf numFmtId="0" fontId="29" fillId="0" borderId="0" xfId="0" applyFont="1" applyAlignment="1">
      <alignment horizontal="justify" vertical="center"/>
    </xf>
    <xf numFmtId="0" fontId="21" fillId="6" borderId="0" xfId="0" applyFont="1" applyFill="1"/>
    <xf numFmtId="168" fontId="20" fillId="0" borderId="0" xfId="66" applyNumberFormat="1" applyFont="1" applyFill="1" applyBorder="1"/>
    <xf numFmtId="165" fontId="21" fillId="0" borderId="0" xfId="66" applyNumberFormat="1" applyFont="1" applyFill="1" applyBorder="1" applyAlignment="1">
      <alignment vertical="top"/>
    </xf>
    <xf numFmtId="168" fontId="21" fillId="0" borderId="12" xfId="66" applyNumberFormat="1" applyFont="1" applyFill="1" applyBorder="1" applyAlignment="1">
      <alignment vertical="top"/>
    </xf>
    <xf numFmtId="168" fontId="21" fillId="0" borderId="0" xfId="66" applyNumberFormat="1" applyFont="1" applyFill="1" applyBorder="1" applyAlignment="1">
      <alignment vertical="top"/>
    </xf>
    <xf numFmtId="0" fontId="22" fillId="6" borderId="0" xfId="0" applyFont="1" applyFill="1" applyAlignment="1">
      <alignment horizontal="left" wrapText="1"/>
    </xf>
    <xf numFmtId="0" fontId="26" fillId="2" borderId="0" xfId="0" applyFont="1" applyFill="1" applyAlignment="1">
      <alignment vertical="center"/>
    </xf>
    <xf numFmtId="170" fontId="29" fillId="0" borderId="1" xfId="9" applyNumberFormat="1" applyFont="1" applyFill="1" applyBorder="1" applyAlignment="1">
      <alignment horizontal="left" vertical="center" wrapText="1"/>
    </xf>
    <xf numFmtId="41" fontId="29" fillId="0" borderId="1" xfId="8" applyFont="1" applyFill="1" applyBorder="1" applyAlignment="1">
      <alignment horizontal="right" vertical="center"/>
    </xf>
    <xf numFmtId="170" fontId="29" fillId="0" borderId="2" xfId="9" applyNumberFormat="1" applyFont="1" applyFill="1" applyBorder="1" applyAlignment="1">
      <alignment horizontal="right" vertical="center"/>
    </xf>
    <xf numFmtId="170" fontId="29" fillId="6" borderId="1" xfId="9" applyNumberFormat="1" applyFont="1" applyFill="1" applyBorder="1" applyAlignment="1">
      <alignment horizontal="left" vertical="center" wrapText="1"/>
    </xf>
    <xf numFmtId="165" fontId="29" fillId="6" borderId="1" xfId="8" applyNumberFormat="1" applyFont="1" applyFill="1" applyBorder="1" applyAlignment="1">
      <alignment horizontal="right" vertical="center"/>
    </xf>
    <xf numFmtId="170" fontId="29" fillId="6" borderId="2" xfId="9" applyNumberFormat="1" applyFont="1" applyFill="1" applyBorder="1" applyAlignment="1">
      <alignment horizontal="right" vertical="center"/>
    </xf>
    <xf numFmtId="0" fontId="26" fillId="0" borderId="1" xfId="0" applyFont="1" applyBorder="1" applyAlignment="1">
      <alignment horizontal="left" vertical="center" wrapText="1"/>
    </xf>
    <xf numFmtId="0" fontId="26" fillId="2" borderId="0" xfId="0" applyFont="1" applyFill="1" applyAlignment="1">
      <alignment vertical="center" wrapText="1"/>
    </xf>
    <xf numFmtId="165" fontId="26" fillId="0" borderId="1" xfId="7" applyNumberFormat="1" applyFont="1" applyBorder="1" applyAlignment="1">
      <alignment horizontal="center" vertical="center"/>
    </xf>
    <xf numFmtId="0" fontId="21" fillId="0" borderId="0" xfId="26" applyFont="1"/>
    <xf numFmtId="168" fontId="21" fillId="0" borderId="0" xfId="13" applyNumberFormat="1" applyFont="1"/>
    <xf numFmtId="164" fontId="21" fillId="0" borderId="0" xfId="10" applyFont="1" applyFill="1" applyBorder="1"/>
    <xf numFmtId="179" fontId="20" fillId="0" borderId="0" xfId="57" applyNumberFormat="1" applyFont="1"/>
    <xf numFmtId="0" fontId="40" fillId="0" borderId="0" xfId="0" applyFont="1"/>
    <xf numFmtId="0" fontId="21" fillId="2" borderId="0" xfId="28" quotePrefix="1" applyFont="1" applyFill="1" applyAlignment="1">
      <alignment vertical="top" wrapText="1"/>
    </xf>
    <xf numFmtId="179" fontId="21" fillId="0" borderId="0" xfId="44" applyNumberFormat="1" applyFont="1" applyFill="1" applyBorder="1" applyAlignment="1">
      <alignment vertical="center" wrapText="1"/>
    </xf>
    <xf numFmtId="165" fontId="21" fillId="0" borderId="0" xfId="11" applyNumberFormat="1" applyFont="1" applyFill="1" applyBorder="1" applyAlignment="1">
      <alignment horizontal="left" indent="1"/>
    </xf>
    <xf numFmtId="177" fontId="21" fillId="0" borderId="0" xfId="11" applyNumberFormat="1" applyFont="1" applyFill="1" applyBorder="1" applyAlignment="1">
      <alignment horizontal="left" indent="1"/>
    </xf>
    <xf numFmtId="165" fontId="21" fillId="0" borderId="0" xfId="11" applyNumberFormat="1" applyFont="1" applyFill="1" applyBorder="1" applyAlignment="1">
      <alignment horizontal="left" vertical="top" wrapText="1" indent="1"/>
    </xf>
    <xf numFmtId="178" fontId="21" fillId="0" borderId="0" xfId="7" applyNumberFormat="1" applyFont="1" applyFill="1" applyBorder="1" applyAlignment="1">
      <alignment horizontal="left" vertical="top"/>
    </xf>
    <xf numFmtId="168" fontId="21" fillId="0" borderId="12" xfId="11" applyNumberFormat="1" applyFont="1" applyFill="1" applyBorder="1" applyAlignment="1">
      <alignment vertical="top"/>
    </xf>
    <xf numFmtId="177" fontId="21" fillId="0" borderId="0" xfId="11" applyNumberFormat="1" applyFont="1" applyFill="1" applyBorder="1" applyAlignment="1">
      <alignment vertical="top"/>
    </xf>
    <xf numFmtId="41" fontId="21" fillId="13" borderId="8" xfId="8" applyFont="1" applyFill="1" applyBorder="1" applyAlignment="1">
      <alignment horizontal="right" vertical="top" wrapText="1"/>
    </xf>
    <xf numFmtId="41" fontId="21" fillId="13" borderId="0" xfId="8" applyFont="1" applyFill="1" applyBorder="1" applyAlignment="1">
      <alignment horizontal="right" vertical="top" wrapText="1"/>
    </xf>
    <xf numFmtId="41" fontId="21" fillId="12" borderId="8" xfId="8" applyFont="1" applyFill="1" applyBorder="1" applyAlignment="1">
      <alignment horizontal="right" vertical="top" wrapText="1"/>
    </xf>
    <xf numFmtId="41" fontId="21" fillId="12" borderId="0" xfId="8" applyFont="1" applyFill="1" applyBorder="1" applyAlignment="1">
      <alignment horizontal="right" vertical="top" wrapText="1"/>
    </xf>
    <xf numFmtId="0" fontId="20" fillId="2" borderId="0" xfId="34" applyFont="1" applyFill="1" applyAlignment="1">
      <alignment vertical="center"/>
    </xf>
    <xf numFmtId="0" fontId="26" fillId="0" borderId="0" xfId="0" applyFont="1" applyAlignment="1">
      <alignment wrapText="1"/>
    </xf>
    <xf numFmtId="0" fontId="22" fillId="6" borderId="59" xfId="0" applyFont="1" applyFill="1" applyBorder="1" applyAlignment="1">
      <alignment vertical="center" wrapText="1"/>
    </xf>
    <xf numFmtId="1" fontId="22" fillId="6" borderId="1" xfId="0" applyNumberFormat="1" applyFont="1" applyFill="1" applyBorder="1" applyAlignment="1">
      <alignment horizontal="center" vertical="center" wrapText="1"/>
    </xf>
    <xf numFmtId="166" fontId="22" fillId="6" borderId="1" xfId="0" applyNumberFormat="1" applyFont="1" applyFill="1" applyBorder="1" applyAlignment="1">
      <alignment horizontal="center" vertical="center" wrapText="1"/>
    </xf>
    <xf numFmtId="166" fontId="22" fillId="6" borderId="60" xfId="0" applyNumberFormat="1" applyFont="1" applyFill="1" applyBorder="1" applyAlignment="1">
      <alignment horizontal="center" vertical="center" wrapText="1"/>
    </xf>
    <xf numFmtId="1" fontId="26" fillId="0" borderId="0" xfId="0" applyNumberFormat="1" applyFont="1" applyAlignment="1">
      <alignment wrapText="1"/>
    </xf>
    <xf numFmtId="166" fontId="26" fillId="0" borderId="0" xfId="0" applyNumberFormat="1" applyFont="1" applyAlignment="1">
      <alignment wrapText="1"/>
    </xf>
    <xf numFmtId="0" fontId="26" fillId="0" borderId="59" xfId="0" applyFont="1" applyBorder="1" applyAlignment="1">
      <alignment vertical="center" wrapText="1"/>
    </xf>
    <xf numFmtId="1" fontId="26" fillId="0" borderId="1" xfId="0" applyNumberFormat="1" applyFont="1" applyBorder="1" applyAlignment="1">
      <alignment horizontal="center" vertical="center" wrapText="1"/>
    </xf>
    <xf numFmtId="166" fontId="26" fillId="0" borderId="1" xfId="0" applyNumberFormat="1" applyFont="1" applyBorder="1" applyAlignment="1">
      <alignment horizontal="center" vertical="center" wrapText="1"/>
    </xf>
    <xf numFmtId="166" fontId="26" fillId="0" borderId="60" xfId="0" applyNumberFormat="1" applyFont="1" applyBorder="1" applyAlignment="1">
      <alignment horizontal="center" vertical="center" wrapText="1"/>
    </xf>
    <xf numFmtId="167" fontId="40" fillId="0" borderId="0" xfId="0" applyNumberFormat="1" applyFont="1"/>
    <xf numFmtId="0" fontId="20" fillId="7" borderId="67" xfId="82" applyFont="1" applyFill="1" applyBorder="1" applyAlignment="1">
      <alignment vertical="center"/>
    </xf>
    <xf numFmtId="167" fontId="20" fillId="7" borderId="55" xfId="0" applyNumberFormat="1" applyFont="1" applyFill="1" applyBorder="1" applyAlignment="1">
      <alignment horizontal="center"/>
    </xf>
    <xf numFmtId="167" fontId="20" fillId="7" borderId="1" xfId="0" applyNumberFormat="1" applyFont="1" applyFill="1" applyBorder="1" applyAlignment="1">
      <alignment horizontal="center"/>
    </xf>
    <xf numFmtId="3" fontId="40" fillId="0" borderId="0" xfId="0" applyNumberFormat="1" applyFont="1"/>
    <xf numFmtId="167" fontId="22" fillId="2" borderId="55" xfId="0" applyNumberFormat="1" applyFont="1" applyFill="1" applyBorder="1" applyAlignment="1">
      <alignment horizontal="center"/>
    </xf>
    <xf numFmtId="167" fontId="22" fillId="2" borderId="1" xfId="0" applyNumberFormat="1" applyFont="1" applyFill="1" applyBorder="1" applyAlignment="1">
      <alignment horizontal="center"/>
    </xf>
    <xf numFmtId="167" fontId="26" fillId="2" borderId="55" xfId="0" applyNumberFormat="1" applyFont="1" applyFill="1" applyBorder="1" applyAlignment="1">
      <alignment horizontal="center"/>
    </xf>
    <xf numFmtId="167" fontId="26" fillId="2" borderId="1" xfId="0" applyNumberFormat="1" applyFont="1" applyFill="1" applyBorder="1" applyAlignment="1">
      <alignment horizontal="center"/>
    </xf>
    <xf numFmtId="0" fontId="43" fillId="0" borderId="0" xfId="0" applyFont="1"/>
    <xf numFmtId="166" fontId="43" fillId="0" borderId="0" xfId="0" applyNumberFormat="1" applyFont="1"/>
    <xf numFmtId="0" fontId="20" fillId="19" borderId="75" xfId="0" applyFont="1" applyFill="1" applyBorder="1" applyAlignment="1">
      <alignment horizontal="left" vertical="center" indent="1"/>
    </xf>
    <xf numFmtId="3" fontId="20" fillId="19" borderId="75" xfId="0" applyNumberFormat="1" applyFont="1" applyFill="1" applyBorder="1" applyAlignment="1">
      <alignment horizontal="center" vertical="center"/>
    </xf>
    <xf numFmtId="167" fontId="20" fillId="19" borderId="75" xfId="0" applyNumberFormat="1" applyFont="1" applyFill="1" applyBorder="1" applyAlignment="1">
      <alignment horizontal="center" vertical="center"/>
    </xf>
    <xf numFmtId="0" fontId="21" fillId="10" borderId="75" xfId="0" applyFont="1" applyFill="1" applyBorder="1" applyAlignment="1">
      <alignment horizontal="left" vertical="center" indent="3"/>
    </xf>
    <xf numFmtId="3" fontId="21" fillId="10" borderId="75" xfId="0" applyNumberFormat="1" applyFont="1" applyFill="1" applyBorder="1" applyAlignment="1">
      <alignment horizontal="center" vertical="center"/>
    </xf>
    <xf numFmtId="167" fontId="21" fillId="10" borderId="75" xfId="0" applyNumberFormat="1" applyFont="1" applyFill="1" applyBorder="1" applyAlignment="1">
      <alignment horizontal="center" vertical="center"/>
    </xf>
    <xf numFmtId="173" fontId="26" fillId="0" borderId="0" xfId="7" applyNumberFormat="1" applyFont="1" applyAlignment="1">
      <alignment horizontal="center" vertical="center"/>
    </xf>
    <xf numFmtId="173" fontId="26" fillId="0" borderId="0" xfId="0" applyNumberFormat="1" applyFont="1"/>
    <xf numFmtId="0" fontId="26" fillId="0" borderId="0" xfId="0" applyFont="1" applyAlignment="1">
      <alignment horizontal="center" wrapText="1"/>
    </xf>
    <xf numFmtId="0" fontId="26" fillId="0" borderId="76" xfId="0" applyFont="1" applyBorder="1" applyAlignment="1">
      <alignment horizontal="center"/>
    </xf>
    <xf numFmtId="0" fontId="20" fillId="7" borderId="1" xfId="82" applyFont="1" applyFill="1" applyBorder="1" applyAlignment="1">
      <alignment vertical="center"/>
    </xf>
    <xf numFmtId="3" fontId="20" fillId="7" borderId="55" xfId="3" applyNumberFormat="1" applyFont="1" applyFill="1" applyBorder="1" applyAlignment="1">
      <alignment horizontal="center"/>
    </xf>
    <xf numFmtId="3" fontId="20" fillId="7" borderId="1" xfId="3" applyNumberFormat="1" applyFont="1" applyFill="1" applyBorder="1" applyAlignment="1">
      <alignment horizontal="center"/>
    </xf>
    <xf numFmtId="167" fontId="20" fillId="7" borderId="54" xfId="0" applyNumberFormat="1" applyFont="1" applyFill="1" applyBorder="1" applyAlignment="1">
      <alignment horizontal="center"/>
    </xf>
    <xf numFmtId="0" fontId="26" fillId="0" borderId="76" xfId="0" applyFont="1" applyBorder="1"/>
    <xf numFmtId="0" fontId="22" fillId="2" borderId="1" xfId="83" applyFont="1" applyFill="1" applyBorder="1" applyAlignment="1">
      <alignment horizontal="left" vertical="center" indent="1"/>
    </xf>
    <xf numFmtId="3" fontId="22" fillId="2" borderId="55" xfId="3" applyNumberFormat="1" applyFont="1" applyFill="1" applyBorder="1" applyAlignment="1">
      <alignment horizontal="center"/>
    </xf>
    <xf numFmtId="3" fontId="22" fillId="2" borderId="1" xfId="3" applyNumberFormat="1" applyFont="1" applyFill="1" applyBorder="1" applyAlignment="1">
      <alignment horizontal="center"/>
    </xf>
    <xf numFmtId="167" fontId="22" fillId="2" borderId="54" xfId="0" applyNumberFormat="1" applyFont="1" applyFill="1" applyBorder="1" applyAlignment="1">
      <alignment horizontal="center"/>
    </xf>
    <xf numFmtId="167" fontId="26" fillId="0" borderId="76" xfId="0" applyNumberFormat="1" applyFont="1" applyBorder="1"/>
    <xf numFmtId="0" fontId="21" fillId="2" borderId="1" xfId="82" applyFont="1" applyFill="1" applyBorder="1" applyAlignment="1">
      <alignment horizontal="left" vertical="center" indent="2"/>
    </xf>
    <xf numFmtId="3" fontId="26" fillId="2" borderId="55" xfId="3" applyNumberFormat="1" applyFont="1" applyFill="1" applyBorder="1" applyAlignment="1">
      <alignment horizontal="center"/>
    </xf>
    <xf numFmtId="3" fontId="26" fillId="2" borderId="1" xfId="3" applyNumberFormat="1" applyFont="1" applyFill="1" applyBorder="1" applyAlignment="1">
      <alignment horizontal="center"/>
    </xf>
    <xf numFmtId="167" fontId="26" fillId="2" borderId="54" xfId="0" applyNumberFormat="1" applyFont="1" applyFill="1" applyBorder="1" applyAlignment="1">
      <alignment horizontal="center"/>
    </xf>
    <xf numFmtId="0" fontId="26" fillId="2" borderId="1" xfId="82" applyFont="1" applyFill="1" applyBorder="1" applyAlignment="1">
      <alignment horizontal="left" vertical="center" indent="2"/>
    </xf>
    <xf numFmtId="43" fontId="26" fillId="0" borderId="0" xfId="0" applyNumberFormat="1" applyFont="1"/>
    <xf numFmtId="178" fontId="26" fillId="0" borderId="0" xfId="0" applyNumberFormat="1" applyFont="1"/>
    <xf numFmtId="0" fontId="22" fillId="0" borderId="82" xfId="0" applyFont="1" applyBorder="1" applyAlignment="1">
      <alignment horizontal="center"/>
    </xf>
    <xf numFmtId="166" fontId="26" fillId="0" borderId="55" xfId="0" applyNumberFormat="1" applyFont="1" applyBorder="1" applyAlignment="1">
      <alignment horizontal="center"/>
    </xf>
    <xf numFmtId="166" fontId="26" fillId="0" borderId="1" xfId="0" applyNumberFormat="1" applyFont="1" applyBorder="1" applyAlignment="1">
      <alignment horizontal="center"/>
    </xf>
    <xf numFmtId="166" fontId="26" fillId="0" borderId="69" xfId="0" applyNumberFormat="1" applyFont="1" applyBorder="1" applyAlignment="1">
      <alignment horizontal="center"/>
    </xf>
    <xf numFmtId="0" fontId="29" fillId="10" borderId="83" xfId="0" applyFont="1" applyFill="1" applyBorder="1"/>
    <xf numFmtId="0" fontId="46" fillId="0" borderId="83" xfId="0" applyFont="1" applyBorder="1" applyAlignment="1">
      <alignment horizontal="left" vertical="center"/>
    </xf>
    <xf numFmtId="0" fontId="26" fillId="2" borderId="0" xfId="0" applyFont="1" applyFill="1" applyAlignment="1">
      <alignment horizontal="center"/>
    </xf>
    <xf numFmtId="0" fontId="20" fillId="19" borderId="88" xfId="0" applyFont="1" applyFill="1" applyBorder="1" applyAlignment="1">
      <alignment horizontal="left" vertical="center" indent="1"/>
    </xf>
    <xf numFmtId="3" fontId="20" fillId="19" borderId="89" xfId="0" applyNumberFormat="1" applyFont="1" applyFill="1" applyBorder="1" applyAlignment="1">
      <alignment horizontal="center" vertical="center"/>
    </xf>
    <xf numFmtId="3" fontId="20" fillId="19" borderId="90" xfId="0" applyNumberFormat="1" applyFont="1" applyFill="1" applyBorder="1" applyAlignment="1">
      <alignment horizontal="center" vertical="center"/>
    </xf>
    <xf numFmtId="167" fontId="20" fillId="19" borderId="90" xfId="0" applyNumberFormat="1" applyFont="1" applyFill="1" applyBorder="1" applyAlignment="1">
      <alignment horizontal="center" vertical="center"/>
    </xf>
    <xf numFmtId="167" fontId="20" fillId="19" borderId="89" xfId="0" applyNumberFormat="1" applyFont="1" applyFill="1" applyBorder="1" applyAlignment="1">
      <alignment horizontal="center" vertical="center"/>
    </xf>
    <xf numFmtId="167" fontId="20" fillId="19" borderId="91" xfId="0" applyNumberFormat="1" applyFont="1" applyFill="1" applyBorder="1" applyAlignment="1">
      <alignment horizontal="center" vertical="center"/>
    </xf>
    <xf numFmtId="167" fontId="26" fillId="2" borderId="0" xfId="0" applyNumberFormat="1" applyFont="1" applyFill="1"/>
    <xf numFmtId="0" fontId="21" fillId="10" borderId="68" xfId="0" applyFont="1" applyFill="1" applyBorder="1" applyAlignment="1">
      <alignment horizontal="left" vertical="center" indent="3"/>
    </xf>
    <xf numFmtId="3" fontId="21" fillId="10" borderId="1" xfId="0" applyNumberFormat="1" applyFont="1" applyFill="1" applyBorder="1" applyAlignment="1">
      <alignment horizontal="center" vertical="center"/>
    </xf>
    <xf numFmtId="3" fontId="21" fillId="10" borderId="55" xfId="0" applyNumberFormat="1" applyFont="1" applyFill="1" applyBorder="1" applyAlignment="1">
      <alignment horizontal="center" vertical="center"/>
    </xf>
    <xf numFmtId="167" fontId="21" fillId="10" borderId="55" xfId="0" applyNumberFormat="1" applyFont="1" applyFill="1" applyBorder="1" applyAlignment="1">
      <alignment horizontal="center" vertical="center"/>
    </xf>
    <xf numFmtId="167" fontId="21" fillId="10" borderId="1" xfId="0" applyNumberFormat="1" applyFont="1" applyFill="1" applyBorder="1" applyAlignment="1">
      <alignment horizontal="center" vertical="center"/>
    </xf>
    <xf numFmtId="167" fontId="21" fillId="10" borderId="92" xfId="0" applyNumberFormat="1" applyFont="1" applyFill="1" applyBorder="1" applyAlignment="1">
      <alignment horizontal="center" vertical="center"/>
    </xf>
    <xf numFmtId="0" fontId="20" fillId="19" borderId="93" xfId="0" applyFont="1" applyFill="1" applyBorder="1" applyAlignment="1">
      <alignment horizontal="left" vertical="center" indent="1"/>
    </xf>
    <xf numFmtId="3" fontId="20" fillId="19" borderId="1" xfId="0" applyNumberFormat="1" applyFont="1" applyFill="1" applyBorder="1" applyAlignment="1">
      <alignment horizontal="center" vertical="center"/>
    </xf>
    <xf numFmtId="167" fontId="20" fillId="19" borderId="1" xfId="0" applyNumberFormat="1" applyFont="1" applyFill="1" applyBorder="1" applyAlignment="1">
      <alignment horizontal="center" vertical="center"/>
    </xf>
    <xf numFmtId="167" fontId="20" fillId="19" borderId="69" xfId="0" applyNumberFormat="1" applyFont="1" applyFill="1" applyBorder="1" applyAlignment="1">
      <alignment horizontal="center" vertical="center"/>
    </xf>
    <xf numFmtId="3" fontId="21" fillId="10" borderId="7" xfId="0" applyNumberFormat="1" applyFont="1" applyFill="1" applyBorder="1" applyAlignment="1">
      <alignment horizontal="center" vertical="center"/>
    </xf>
    <xf numFmtId="3" fontId="21" fillId="10" borderId="48" xfId="0" applyNumberFormat="1" applyFont="1" applyFill="1" applyBorder="1" applyAlignment="1">
      <alignment horizontal="center" vertical="center"/>
    </xf>
    <xf numFmtId="167" fontId="21" fillId="10" borderId="48" xfId="0" applyNumberFormat="1" applyFont="1" applyFill="1" applyBorder="1" applyAlignment="1">
      <alignment horizontal="center" vertical="center"/>
    </xf>
    <xf numFmtId="167" fontId="21" fillId="10" borderId="46" xfId="0" applyNumberFormat="1" applyFont="1" applyFill="1" applyBorder="1" applyAlignment="1">
      <alignment horizontal="center" vertical="center"/>
    </xf>
    <xf numFmtId="167" fontId="21" fillId="10" borderId="94" xfId="0" applyNumberFormat="1" applyFont="1" applyFill="1" applyBorder="1" applyAlignment="1">
      <alignment horizontal="center" vertical="center"/>
    </xf>
    <xf numFmtId="0" fontId="21" fillId="10" borderId="95" xfId="0" applyFont="1" applyFill="1" applyBorder="1" applyAlignment="1">
      <alignment horizontal="left" vertical="center" indent="3"/>
    </xf>
    <xf numFmtId="3" fontId="21" fillId="10" borderId="96" xfId="0" applyNumberFormat="1" applyFont="1" applyFill="1" applyBorder="1" applyAlignment="1">
      <alignment horizontal="center" vertical="center"/>
    </xf>
    <xf numFmtId="167" fontId="21" fillId="10" borderId="96" xfId="0" applyNumberFormat="1" applyFont="1" applyFill="1" applyBorder="1" applyAlignment="1">
      <alignment horizontal="center" vertical="center"/>
    </xf>
    <xf numFmtId="167" fontId="21" fillId="10" borderId="97" xfId="0" applyNumberFormat="1" applyFont="1" applyFill="1" applyBorder="1" applyAlignment="1">
      <alignment horizontal="center" vertical="center"/>
    </xf>
    <xf numFmtId="3" fontId="20" fillId="19" borderId="5" xfId="0" applyNumberFormat="1" applyFont="1" applyFill="1" applyBorder="1" applyAlignment="1">
      <alignment horizontal="center" vertical="center"/>
    </xf>
    <xf numFmtId="167" fontId="20" fillId="19" borderId="5" xfId="0" applyNumberFormat="1" applyFont="1" applyFill="1" applyBorder="1" applyAlignment="1">
      <alignment horizontal="center" vertical="center"/>
    </xf>
    <xf numFmtId="167" fontId="20" fillId="19" borderId="46" xfId="0" applyNumberFormat="1" applyFont="1" applyFill="1" applyBorder="1" applyAlignment="1">
      <alignment horizontal="center" vertical="center"/>
    </xf>
    <xf numFmtId="167" fontId="20" fillId="19" borderId="97" xfId="0" applyNumberFormat="1" applyFont="1" applyFill="1" applyBorder="1" applyAlignment="1">
      <alignment horizontal="center" vertical="center"/>
    </xf>
    <xf numFmtId="0" fontId="21" fillId="10" borderId="93" xfId="0" applyFont="1" applyFill="1" applyBorder="1" applyAlignment="1">
      <alignment horizontal="left" vertical="center" indent="3"/>
    </xf>
    <xf numFmtId="3" fontId="21" fillId="10" borderId="46" xfId="0" applyNumberFormat="1" applyFont="1" applyFill="1" applyBorder="1" applyAlignment="1">
      <alignment horizontal="center" vertical="center"/>
    </xf>
    <xf numFmtId="3" fontId="21" fillId="10" borderId="5" xfId="0" applyNumberFormat="1" applyFont="1" applyFill="1" applyBorder="1" applyAlignment="1">
      <alignment horizontal="center" vertical="center"/>
    </xf>
    <xf numFmtId="167" fontId="21" fillId="10" borderId="5" xfId="0" applyNumberFormat="1" applyFont="1" applyFill="1" applyBorder="1" applyAlignment="1">
      <alignment horizontal="center" vertical="center"/>
    </xf>
    <xf numFmtId="167" fontId="21" fillId="10" borderId="98" xfId="0" applyNumberFormat="1" applyFont="1" applyFill="1" applyBorder="1" applyAlignment="1">
      <alignment horizontal="center" vertical="center"/>
    </xf>
    <xf numFmtId="3" fontId="20" fillId="19" borderId="1" xfId="3" applyNumberFormat="1" applyFont="1" applyFill="1" applyBorder="1" applyAlignment="1">
      <alignment horizontal="center" vertical="center"/>
    </xf>
    <xf numFmtId="3" fontId="20" fillId="19" borderId="46" xfId="3" applyNumberFormat="1" applyFont="1" applyFill="1" applyBorder="1" applyAlignment="1">
      <alignment horizontal="center" vertical="center"/>
    </xf>
    <xf numFmtId="167" fontId="20" fillId="19" borderId="5" xfId="3" applyNumberFormat="1" applyFont="1" applyFill="1" applyBorder="1" applyAlignment="1">
      <alignment horizontal="center" vertical="center"/>
    </xf>
    <xf numFmtId="167" fontId="20" fillId="19" borderId="97" xfId="3" applyNumberFormat="1" applyFont="1" applyFill="1" applyBorder="1" applyAlignment="1">
      <alignment horizontal="center" vertical="center"/>
    </xf>
    <xf numFmtId="167" fontId="21" fillId="10" borderId="69" xfId="0" applyNumberFormat="1" applyFont="1" applyFill="1" applyBorder="1" applyAlignment="1">
      <alignment horizontal="center" vertical="center"/>
    </xf>
    <xf numFmtId="0" fontId="20" fillId="19" borderId="68" xfId="0" applyFont="1" applyFill="1" applyBorder="1" applyAlignment="1">
      <alignment horizontal="left" vertical="center" indent="1"/>
    </xf>
    <xf numFmtId="3" fontId="20" fillId="19" borderId="7" xfId="3" applyNumberFormat="1" applyFont="1" applyFill="1" applyBorder="1" applyAlignment="1">
      <alignment horizontal="center" vertical="center"/>
    </xf>
    <xf numFmtId="3" fontId="20" fillId="19" borderId="5" xfId="3" applyNumberFormat="1" applyFont="1" applyFill="1" applyBorder="1" applyAlignment="1">
      <alignment horizontal="center" vertical="center"/>
    </xf>
    <xf numFmtId="167" fontId="20" fillId="19" borderId="100" xfId="3" applyNumberFormat="1" applyFont="1" applyFill="1" applyBorder="1" applyAlignment="1">
      <alignment horizontal="center" vertical="center"/>
    </xf>
    <xf numFmtId="167" fontId="20" fillId="19" borderId="1" xfId="3" applyNumberFormat="1" applyFont="1" applyFill="1" applyBorder="1" applyAlignment="1">
      <alignment horizontal="center" vertical="center"/>
    </xf>
    <xf numFmtId="0" fontId="21" fillId="0" borderId="96" xfId="0" applyFont="1" applyBorder="1" applyAlignment="1">
      <alignment vertical="center" wrapText="1"/>
    </xf>
    <xf numFmtId="0" fontId="41" fillId="0" borderId="0" xfId="0" applyFont="1" applyAlignment="1">
      <alignment vertical="center" wrapText="1"/>
    </xf>
    <xf numFmtId="178" fontId="26" fillId="2" borderId="0" xfId="3" applyNumberFormat="1" applyFont="1" applyFill="1"/>
    <xf numFmtId="3" fontId="26" fillId="2" borderId="0" xfId="0" applyNumberFormat="1" applyFont="1" applyFill="1"/>
    <xf numFmtId="173" fontId="26" fillId="0" borderId="0" xfId="3" applyNumberFormat="1" applyFont="1" applyAlignment="1">
      <alignment horizontal="center" vertical="center"/>
    </xf>
    <xf numFmtId="0" fontId="20" fillId="7" borderId="110" xfId="82" applyFont="1" applyFill="1" applyBorder="1" applyAlignment="1">
      <alignment vertical="center"/>
    </xf>
    <xf numFmtId="167" fontId="20" fillId="7" borderId="1" xfId="0" applyNumberFormat="1" applyFont="1" applyFill="1" applyBorder="1" applyAlignment="1">
      <alignment horizontal="right" vertical="center"/>
    </xf>
    <xf numFmtId="167" fontId="20" fillId="7" borderId="111" xfId="0" applyNumberFormat="1" applyFont="1" applyFill="1" applyBorder="1" applyAlignment="1">
      <alignment horizontal="right" vertical="center"/>
    </xf>
    <xf numFmtId="0" fontId="26" fillId="2" borderId="110" xfId="83" applyFont="1" applyFill="1" applyBorder="1" applyAlignment="1">
      <alignment horizontal="left" vertical="center" indent="1"/>
    </xf>
    <xf numFmtId="167" fontId="26" fillId="2" borderId="1" xfId="0" applyNumberFormat="1" applyFont="1" applyFill="1" applyBorder="1" applyAlignment="1">
      <alignment horizontal="right" vertical="center"/>
    </xf>
    <xf numFmtId="167" fontId="26" fillId="2" borderId="111" xfId="0" applyNumberFormat="1" applyFont="1" applyFill="1" applyBorder="1" applyAlignment="1">
      <alignment horizontal="right" vertical="center"/>
    </xf>
    <xf numFmtId="0" fontId="22" fillId="0" borderId="1" xfId="0" applyFont="1" applyBorder="1" applyAlignment="1">
      <alignment horizontal="center"/>
    </xf>
    <xf numFmtId="1" fontId="26" fillId="0" borderId="1" xfId="0" applyNumberFormat="1" applyFont="1" applyBorder="1" applyAlignment="1">
      <alignment horizontal="center"/>
    </xf>
    <xf numFmtId="0" fontId="30" fillId="10" borderId="0" xfId="0" applyFont="1" applyFill="1" applyAlignment="1">
      <alignment horizontal="center" vertical="center"/>
    </xf>
    <xf numFmtId="167" fontId="21" fillId="19" borderId="0" xfId="0" applyNumberFormat="1" applyFont="1" applyFill="1" applyAlignment="1">
      <alignment horizontal="right" vertical="justify" indent="2"/>
    </xf>
    <xf numFmtId="167" fontId="21" fillId="10" borderId="0" xfId="0" applyNumberFormat="1" applyFont="1" applyFill="1" applyAlignment="1">
      <alignment horizontal="right" vertical="justify" indent="2"/>
    </xf>
    <xf numFmtId="0" fontId="20" fillId="20" borderId="0" xfId="84" applyFont="1" applyFill="1"/>
    <xf numFmtId="0" fontId="20" fillId="20" borderId="0" xfId="84" applyFont="1" applyFill="1" applyAlignment="1">
      <alignment horizontal="center"/>
    </xf>
    <xf numFmtId="167" fontId="21" fillId="10" borderId="0" xfId="8" applyNumberFormat="1" applyFont="1" applyFill="1" applyBorder="1" applyAlignment="1">
      <alignment horizontal="right" vertical="center"/>
    </xf>
    <xf numFmtId="173" fontId="26" fillId="2" borderId="0" xfId="3" applyNumberFormat="1" applyFont="1" applyFill="1" applyBorder="1"/>
    <xf numFmtId="169" fontId="26" fillId="2" borderId="0" xfId="0" applyNumberFormat="1" applyFont="1" applyFill="1"/>
    <xf numFmtId="168" fontId="26" fillId="2" borderId="0" xfId="85" applyNumberFormat="1" applyFont="1" applyFill="1" applyBorder="1"/>
    <xf numFmtId="164" fontId="22" fillId="6" borderId="0" xfId="10" applyFont="1" applyFill="1" applyBorder="1"/>
    <xf numFmtId="168" fontId="24" fillId="6" borderId="12" xfId="20" applyNumberFormat="1" applyFont="1" applyFill="1" applyBorder="1" applyAlignment="1" applyProtection="1">
      <alignment horizontal="right"/>
    </xf>
    <xf numFmtId="168" fontId="24" fillId="6" borderId="0" xfId="20" applyNumberFormat="1" applyFont="1" applyFill="1" applyBorder="1" applyAlignment="1" applyProtection="1">
      <alignment horizontal="right"/>
    </xf>
    <xf numFmtId="0" fontId="26" fillId="0" borderId="0" xfId="0" applyFont="1" applyAlignment="1">
      <alignment vertical="center"/>
    </xf>
    <xf numFmtId="165" fontId="26" fillId="0" borderId="0" xfId="0" applyNumberFormat="1" applyFont="1" applyAlignment="1">
      <alignment vertical="center"/>
    </xf>
    <xf numFmtId="164" fontId="26" fillId="0" borderId="0" xfId="10" applyFont="1" applyFill="1" applyBorder="1"/>
    <xf numFmtId="0" fontId="21" fillId="0" borderId="0" xfId="50" applyFont="1" applyAlignment="1">
      <alignment horizontal="left" vertical="top"/>
    </xf>
    <xf numFmtId="165" fontId="21" fillId="0" borderId="0" xfId="15" applyNumberFormat="1" applyFont="1" applyFill="1" applyBorder="1" applyAlignment="1"/>
    <xf numFmtId="168" fontId="25" fillId="0" borderId="12" xfId="20" applyNumberFormat="1" applyFont="1" applyFill="1" applyBorder="1" applyAlignment="1" applyProtection="1">
      <alignment horizontal="right"/>
    </xf>
    <xf numFmtId="168" fontId="25" fillId="0" borderId="0" xfId="20" applyNumberFormat="1" applyFont="1" applyFill="1" applyBorder="1" applyAlignment="1" applyProtection="1">
      <alignment horizontal="right"/>
    </xf>
    <xf numFmtId="0" fontId="21" fillId="0" borderId="0" xfId="50" applyFont="1" applyAlignment="1">
      <alignment horizontal="left" vertical="top" wrapText="1"/>
    </xf>
    <xf numFmtId="168" fontId="25" fillId="0" borderId="12" xfId="20" applyNumberFormat="1" applyFont="1" applyFill="1" applyBorder="1" applyAlignment="1" applyProtection="1">
      <alignment horizontal="right" vertical="center"/>
    </xf>
    <xf numFmtId="168" fontId="25" fillId="0" borderId="0" xfId="20" applyNumberFormat="1" applyFont="1" applyFill="1" applyBorder="1" applyAlignment="1" applyProtection="1">
      <alignment horizontal="right" vertical="center"/>
    </xf>
    <xf numFmtId="165" fontId="21" fillId="0" borderId="1" xfId="7" applyNumberFormat="1" applyFont="1" applyFill="1" applyBorder="1" applyAlignment="1"/>
    <xf numFmtId="165" fontId="21" fillId="0" borderId="1" xfId="7" applyNumberFormat="1" applyFont="1" applyFill="1" applyBorder="1" applyAlignment="1">
      <alignment wrapText="1"/>
    </xf>
    <xf numFmtId="0" fontId="26" fillId="0" borderId="0" xfId="0" applyFont="1" applyAlignment="1">
      <alignment vertical="center" wrapText="1"/>
    </xf>
    <xf numFmtId="164" fontId="20" fillId="6" borderId="0" xfId="10" applyFont="1" applyFill="1" applyBorder="1" applyAlignment="1">
      <alignment vertical="top"/>
    </xf>
    <xf numFmtId="164" fontId="26" fillId="6" borderId="0" xfId="10" applyFont="1" applyFill="1" applyBorder="1"/>
    <xf numFmtId="0" fontId="21" fillId="6" borderId="0" xfId="50" applyFont="1" applyFill="1" applyAlignment="1">
      <alignment horizontal="left" vertical="top" wrapText="1"/>
    </xf>
    <xf numFmtId="165" fontId="21" fillId="6" borderId="0" xfId="15" applyNumberFormat="1" applyFont="1" applyFill="1" applyBorder="1" applyAlignment="1"/>
    <xf numFmtId="165" fontId="21" fillId="6" borderId="0" xfId="20" applyNumberFormat="1" applyFont="1" applyFill="1" applyBorder="1" applyAlignment="1">
      <alignment horizontal="right"/>
    </xf>
    <xf numFmtId="168" fontId="25" fillId="6" borderId="12" xfId="20" applyNumberFormat="1" applyFont="1" applyFill="1" applyBorder="1" applyAlignment="1" applyProtection="1">
      <alignment horizontal="right"/>
    </xf>
    <xf numFmtId="168" fontId="25" fillId="6" borderId="0" xfId="20" applyNumberFormat="1" applyFont="1" applyFill="1" applyBorder="1" applyAlignment="1" applyProtection="1">
      <alignment horizontal="right"/>
    </xf>
    <xf numFmtId="164" fontId="26" fillId="0" borderId="0" xfId="10" applyFont="1" applyFill="1" applyBorder="1" applyAlignment="1">
      <alignment wrapText="1"/>
    </xf>
    <xf numFmtId="164" fontId="22" fillId="6" borderId="0" xfId="10" applyFont="1" applyFill="1" applyBorder="1" applyAlignment="1">
      <alignment vertical="top"/>
    </xf>
    <xf numFmtId="165" fontId="26" fillId="0" borderId="0" xfId="0" applyNumberFormat="1" applyFont="1"/>
    <xf numFmtId="181" fontId="21" fillId="0" borderId="0" xfId="67" applyFont="1" applyAlignment="1">
      <alignment wrapText="1"/>
    </xf>
    <xf numFmtId="168" fontId="21" fillId="0" borderId="0" xfId="15" applyNumberFormat="1" applyFont="1" applyFill="1" applyBorder="1" applyAlignment="1">
      <alignment wrapText="1"/>
    </xf>
    <xf numFmtId="181" fontId="21" fillId="0" borderId="0" xfId="67" applyFont="1" applyAlignment="1">
      <alignment horizontal="left" wrapText="1"/>
    </xf>
    <xf numFmtId="181" fontId="23" fillId="0" borderId="0" xfId="67" applyFont="1" applyAlignment="1">
      <alignment horizontal="left" wrapText="1"/>
    </xf>
    <xf numFmtId="168" fontId="23" fillId="0" borderId="0" xfId="15" applyNumberFormat="1" applyFont="1" applyFill="1" applyBorder="1" applyAlignment="1">
      <alignment wrapText="1"/>
    </xf>
    <xf numFmtId="170" fontId="23" fillId="0" borderId="0" xfId="9" applyNumberFormat="1" applyFont="1" applyFill="1" applyBorder="1" applyAlignment="1">
      <alignment wrapText="1"/>
    </xf>
    <xf numFmtId="165" fontId="23" fillId="0" borderId="0" xfId="0" applyNumberFormat="1" applyFont="1" applyAlignment="1">
      <alignment vertical="center"/>
    </xf>
    <xf numFmtId="0" fontId="23" fillId="0" borderId="0" xfId="0" applyFont="1" applyAlignment="1">
      <alignment wrapText="1"/>
    </xf>
    <xf numFmtId="41" fontId="23" fillId="0" borderId="0" xfId="0" applyNumberFormat="1" applyFont="1"/>
    <xf numFmtId="41" fontId="23" fillId="0" borderId="0" xfId="0" applyNumberFormat="1" applyFont="1" applyAlignment="1">
      <alignment horizontal="left" indent="1"/>
    </xf>
    <xf numFmtId="41" fontId="23" fillId="0" borderId="0" xfId="0" applyNumberFormat="1" applyFont="1" applyAlignment="1">
      <alignment vertical="center"/>
    </xf>
    <xf numFmtId="0" fontId="23" fillId="0" borderId="0" xfId="0" applyFont="1" applyAlignment="1">
      <alignment vertical="center"/>
    </xf>
    <xf numFmtId="0" fontId="23" fillId="0" borderId="0" xfId="0" applyFont="1" applyAlignment="1">
      <alignment vertical="top"/>
    </xf>
    <xf numFmtId="165" fontId="23" fillId="0" borderId="0" xfId="0" applyNumberFormat="1" applyFont="1"/>
    <xf numFmtId="170" fontId="23" fillId="0" borderId="0" xfId="9" applyNumberFormat="1" applyFont="1"/>
    <xf numFmtId="0" fontId="26" fillId="0" borderId="0" xfId="0" applyFont="1" applyAlignment="1">
      <alignment vertical="top"/>
    </xf>
    <xf numFmtId="0" fontId="26" fillId="0" borderId="0" xfId="0" applyFont="1" applyAlignment="1">
      <alignment horizontal="center" vertical="center"/>
    </xf>
    <xf numFmtId="0" fontId="26" fillId="0" borderId="118" xfId="0" applyFont="1" applyBorder="1" applyAlignment="1">
      <alignment horizontal="center" wrapText="1"/>
    </xf>
    <xf numFmtId="0" fontId="22" fillId="0" borderId="119" xfId="0" applyFont="1" applyBorder="1" applyAlignment="1">
      <alignment horizontal="left" indent="1"/>
    </xf>
    <xf numFmtId="194" fontId="22" fillId="0" borderId="120" xfId="0" applyNumberFormat="1" applyFont="1" applyBorder="1"/>
    <xf numFmtId="170" fontId="22" fillId="0" borderId="121" xfId="0" applyNumberFormat="1" applyFont="1" applyBorder="1"/>
    <xf numFmtId="170" fontId="22" fillId="0" borderId="119" xfId="0" applyNumberFormat="1" applyFont="1" applyBorder="1"/>
    <xf numFmtId="0" fontId="26" fillId="0" borderId="123" xfId="0" applyFont="1" applyBorder="1" applyAlignment="1">
      <alignment horizontal="left" indent="1"/>
    </xf>
    <xf numFmtId="194" fontId="26" fillId="0" borderId="124" xfId="0" applyNumberFormat="1" applyFont="1" applyBorder="1"/>
    <xf numFmtId="170" fontId="26" fillId="0" borderId="125" xfId="0" applyNumberFormat="1" applyFont="1" applyBorder="1"/>
    <xf numFmtId="170" fontId="26" fillId="0" borderId="123" xfId="0" applyNumberFormat="1" applyFont="1" applyBorder="1"/>
    <xf numFmtId="0" fontId="26" fillId="0" borderId="117" xfId="0" applyFont="1" applyBorder="1" applyAlignment="1">
      <alignment horizontal="left" indent="1"/>
    </xf>
    <xf numFmtId="194" fontId="26" fillId="0" borderId="0" xfId="0" applyNumberFormat="1" applyFont="1"/>
    <xf numFmtId="170" fontId="26" fillId="0" borderId="116" xfId="0" applyNumberFormat="1" applyFont="1" applyBorder="1"/>
    <xf numFmtId="170" fontId="26" fillId="0" borderId="117" xfId="0" applyNumberFormat="1" applyFont="1" applyBorder="1"/>
    <xf numFmtId="168" fontId="20" fillId="0" borderId="0" xfId="18" applyNumberFormat="1" applyFont="1" applyBorder="1" applyAlignment="1" applyProtection="1"/>
    <xf numFmtId="195" fontId="20" fillId="6" borderId="0" xfId="10" applyNumberFormat="1" applyFont="1" applyFill="1" applyBorder="1" applyAlignment="1">
      <alignment horizontal="right"/>
    </xf>
    <xf numFmtId="195" fontId="20" fillId="6" borderId="0" xfId="10" applyNumberFormat="1" applyFont="1" applyFill="1" applyBorder="1"/>
    <xf numFmtId="195" fontId="21" fillId="0" borderId="0" xfId="10" applyNumberFormat="1" applyFont="1" applyBorder="1" applyAlignment="1">
      <alignment horizontal="right"/>
    </xf>
    <xf numFmtId="195" fontId="21" fillId="0" borderId="0" xfId="10" applyNumberFormat="1" applyFont="1" applyBorder="1"/>
    <xf numFmtId="195" fontId="21" fillId="0" borderId="0" xfId="10" applyNumberFormat="1" applyFont="1" applyBorder="1" applyAlignment="1">
      <alignment horizontal="right" wrapText="1"/>
    </xf>
    <xf numFmtId="195" fontId="21" fillId="0" borderId="0" xfId="10" applyNumberFormat="1" applyFont="1" applyBorder="1" applyAlignment="1">
      <alignment vertical="center"/>
    </xf>
    <xf numFmtId="0" fontId="26" fillId="0" borderId="4" xfId="0" applyFont="1" applyBorder="1"/>
    <xf numFmtId="0" fontId="22" fillId="2" borderId="131" xfId="0" applyFont="1" applyFill="1" applyBorder="1"/>
    <xf numFmtId="168" fontId="26" fillId="0" borderId="131" xfId="15" applyNumberFormat="1" applyFont="1" applyBorder="1" applyAlignment="1">
      <alignment horizontal="right" wrapText="1"/>
    </xf>
    <xf numFmtId="0" fontId="22" fillId="2" borderId="131" xfId="0" applyFont="1" applyFill="1" applyBorder="1" applyAlignment="1">
      <alignment wrapText="1"/>
    </xf>
    <xf numFmtId="168" fontId="26" fillId="0" borderId="131" xfId="0" applyNumberFormat="1" applyFont="1" applyBorder="1" applyAlignment="1">
      <alignment horizontal="right" wrapText="1"/>
    </xf>
    <xf numFmtId="0" fontId="21" fillId="0" borderId="0" xfId="86" applyFont="1"/>
    <xf numFmtId="0" fontId="20" fillId="6" borderId="0" xfId="86" applyFont="1" applyFill="1"/>
    <xf numFmtId="165" fontId="20" fillId="6" borderId="0" xfId="66" applyNumberFormat="1" applyFont="1" applyFill="1" applyBorder="1" applyAlignment="1">
      <alignment horizontal="right"/>
    </xf>
    <xf numFmtId="165" fontId="20" fillId="6" borderId="15" xfId="66" applyNumberFormat="1" applyFont="1" applyFill="1" applyBorder="1" applyAlignment="1">
      <alignment horizontal="right"/>
    </xf>
    <xf numFmtId="168" fontId="20" fillId="6" borderId="134" xfId="66" applyNumberFormat="1" applyFont="1" applyFill="1" applyBorder="1" applyAlignment="1">
      <alignment horizontal="right"/>
    </xf>
    <xf numFmtId="168" fontId="20" fillId="6" borderId="15" xfId="66" applyNumberFormat="1" applyFont="1" applyFill="1" applyBorder="1" applyAlignment="1">
      <alignment horizontal="right"/>
    </xf>
    <xf numFmtId="168" fontId="20" fillId="6" borderId="135" xfId="66" applyNumberFormat="1" applyFont="1" applyFill="1" applyBorder="1" applyAlignment="1">
      <alignment horizontal="right"/>
    </xf>
    <xf numFmtId="168" fontId="20" fillId="6" borderId="0" xfId="66" applyNumberFormat="1" applyFont="1" applyFill="1" applyBorder="1" applyAlignment="1">
      <alignment horizontal="right"/>
    </xf>
    <xf numFmtId="0" fontId="21" fillId="0" borderId="0" xfId="86" applyFont="1" applyAlignment="1">
      <alignment horizontal="left" indent="1"/>
    </xf>
    <xf numFmtId="165" fontId="21" fillId="0" borderId="8" xfId="66" applyNumberFormat="1" applyFont="1" applyFill="1" applyBorder="1"/>
    <xf numFmtId="168" fontId="21" fillId="0" borderId="136" xfId="66" applyNumberFormat="1" applyFont="1" applyFill="1" applyBorder="1"/>
    <xf numFmtId="0" fontId="21" fillId="0" borderId="0" xfId="86" applyFont="1" applyAlignment="1">
      <alignment horizontal="left" indent="2"/>
    </xf>
    <xf numFmtId="165" fontId="21" fillId="0" borderId="0" xfId="66" applyNumberFormat="1" applyFont="1" applyFill="1" applyBorder="1" applyAlignment="1">
      <alignment horizontal="right"/>
    </xf>
    <xf numFmtId="165" fontId="21" fillId="0" borderId="8" xfId="66" applyNumberFormat="1" applyFont="1" applyFill="1" applyBorder="1" applyAlignment="1">
      <alignment horizontal="right"/>
    </xf>
    <xf numFmtId="168" fontId="21" fillId="0" borderId="136" xfId="66" applyNumberFormat="1" applyFont="1" applyFill="1" applyBorder="1" applyAlignment="1">
      <alignment horizontal="right"/>
    </xf>
    <xf numFmtId="168" fontId="21" fillId="0" borderId="8" xfId="66" applyNumberFormat="1" applyFont="1" applyFill="1" applyBorder="1" applyAlignment="1">
      <alignment horizontal="right"/>
    </xf>
    <xf numFmtId="168" fontId="21" fillId="0" borderId="16" xfId="66" applyNumberFormat="1" applyFont="1" applyFill="1" applyBorder="1" applyAlignment="1">
      <alignment horizontal="right"/>
    </xf>
    <xf numFmtId="168" fontId="21" fillId="0" borderId="0" xfId="66" applyNumberFormat="1" applyFont="1" applyFill="1" applyBorder="1" applyAlignment="1">
      <alignment horizontal="right"/>
    </xf>
    <xf numFmtId="165" fontId="20" fillId="6" borderId="0" xfId="66" applyNumberFormat="1" applyFont="1" applyFill="1" applyBorder="1"/>
    <xf numFmtId="165" fontId="20" fillId="6" borderId="8" xfId="66" applyNumberFormat="1" applyFont="1" applyFill="1" applyBorder="1"/>
    <xf numFmtId="168" fontId="20" fillId="6" borderId="136" xfId="66" applyNumberFormat="1" applyFont="1" applyFill="1" applyBorder="1"/>
    <xf numFmtId="168" fontId="20" fillId="6" borderId="8" xfId="66" applyNumberFormat="1" applyFont="1" applyFill="1" applyBorder="1"/>
    <xf numFmtId="168" fontId="20" fillId="6" borderId="16" xfId="66" applyNumberFormat="1" applyFont="1" applyFill="1" applyBorder="1"/>
    <xf numFmtId="168" fontId="20" fillId="6" borderId="0" xfId="66" applyNumberFormat="1" applyFont="1" applyFill="1" applyBorder="1"/>
    <xf numFmtId="3" fontId="20" fillId="0" borderId="0" xfId="86" applyNumberFormat="1" applyFont="1"/>
    <xf numFmtId="168" fontId="20" fillId="0" borderId="0" xfId="86" applyNumberFormat="1" applyFont="1"/>
    <xf numFmtId="167" fontId="20" fillId="0" borderId="0" xfId="86" applyNumberFormat="1" applyFont="1"/>
    <xf numFmtId="166" fontId="20" fillId="0" borderId="0" xfId="86" applyNumberFormat="1" applyFont="1"/>
    <xf numFmtId="165" fontId="21" fillId="0" borderId="0" xfId="87" applyNumberFormat="1" applyFont="1" applyAlignment="1">
      <alignment horizontal="left" vertical="top" wrapText="1"/>
    </xf>
    <xf numFmtId="0" fontId="21" fillId="2" borderId="0" xfId="86" applyFont="1" applyFill="1"/>
    <xf numFmtId="0" fontId="21" fillId="0" borderId="0" xfId="86" applyFont="1" applyAlignment="1">
      <alignment horizontal="left"/>
    </xf>
    <xf numFmtId="165" fontId="21" fillId="0" borderId="0" xfId="87" applyNumberFormat="1" applyFont="1" applyFill="1" applyAlignment="1">
      <alignment horizontal="left" vertical="top" wrapText="1"/>
    </xf>
    <xf numFmtId="168" fontId="21" fillId="0" borderId="0" xfId="87" applyNumberFormat="1" applyFont="1" applyFill="1" applyAlignment="1">
      <alignment horizontal="left" vertical="top" wrapText="1"/>
    </xf>
    <xf numFmtId="168" fontId="21" fillId="0" borderId="0" xfId="87" applyNumberFormat="1" applyFont="1" applyFill="1" applyBorder="1" applyAlignment="1">
      <alignment horizontal="left" vertical="top" wrapText="1"/>
    </xf>
    <xf numFmtId="3" fontId="21" fillId="0" borderId="0" xfId="86" applyNumberFormat="1" applyFont="1"/>
    <xf numFmtId="197" fontId="21" fillId="0" borderId="0" xfId="88" applyNumberFormat="1" applyFont="1"/>
    <xf numFmtId="0" fontId="21" fillId="0" borderId="0" xfId="86" applyFont="1" applyAlignment="1">
      <alignment horizontal="left" wrapText="1"/>
    </xf>
    <xf numFmtId="165" fontId="21" fillId="0" borderId="0" xfId="86" applyNumberFormat="1" applyFont="1"/>
    <xf numFmtId="170" fontId="21" fillId="2" borderId="0" xfId="72" applyNumberFormat="1" applyFont="1" applyFill="1"/>
    <xf numFmtId="198" fontId="21" fillId="0" borderId="0" xfId="86" applyNumberFormat="1" applyFont="1"/>
    <xf numFmtId="3" fontId="21" fillId="2" borderId="0" xfId="86" applyNumberFormat="1" applyFont="1" applyFill="1"/>
    <xf numFmtId="197" fontId="21" fillId="2" borderId="0" xfId="88" applyNumberFormat="1" applyFont="1" applyFill="1"/>
    <xf numFmtId="165" fontId="21" fillId="2" borderId="0" xfId="86" applyNumberFormat="1" applyFont="1" applyFill="1"/>
    <xf numFmtId="164" fontId="21" fillId="2" borderId="0" xfId="87" applyFont="1" applyFill="1"/>
    <xf numFmtId="165" fontId="21" fillId="2" borderId="0" xfId="87" applyNumberFormat="1" applyFont="1" applyFill="1"/>
    <xf numFmtId="165" fontId="21" fillId="3" borderId="0" xfId="87" applyNumberFormat="1" applyFont="1" applyFill="1" applyBorder="1"/>
    <xf numFmtId="165" fontId="21" fillId="0" borderId="0" xfId="87" applyNumberFormat="1" applyFont="1"/>
    <xf numFmtId="170" fontId="21" fillId="0" borderId="0" xfId="72" applyNumberFormat="1" applyFont="1"/>
    <xf numFmtId="3" fontId="21" fillId="0" borderId="0" xfId="88" applyNumberFormat="1" applyFont="1"/>
    <xf numFmtId="199" fontId="29" fillId="0" borderId="0" xfId="86" applyNumberFormat="1" applyFont="1" applyAlignment="1">
      <alignment horizontal="right" vertical="top" wrapText="1" readingOrder="1"/>
    </xf>
    <xf numFmtId="196" fontId="21" fillId="0" borderId="0" xfId="88" applyFont="1"/>
    <xf numFmtId="164" fontId="21" fillId="0" borderId="0" xfId="87" applyFont="1"/>
    <xf numFmtId="0" fontId="21" fillId="3" borderId="0" xfId="86" applyFont="1" applyFill="1" applyAlignment="1">
      <alignment horizontal="left" indent="1"/>
    </xf>
    <xf numFmtId="175" fontId="21" fillId="3" borderId="0" xfId="87" applyNumberFormat="1" applyFont="1" applyFill="1" applyBorder="1"/>
    <xf numFmtId="165" fontId="20" fillId="2" borderId="0" xfId="10" applyNumberFormat="1" applyFont="1" applyFill="1" applyBorder="1" applyAlignment="1">
      <alignment horizontal="right"/>
    </xf>
    <xf numFmtId="10" fontId="26" fillId="0" borderId="0" xfId="72" applyNumberFormat="1" applyFont="1"/>
    <xf numFmtId="0" fontId="21" fillId="0" borderId="0" xfId="28" applyFont="1" applyAlignment="1">
      <alignment vertical="top" wrapText="1"/>
    </xf>
    <xf numFmtId="165" fontId="21" fillId="0" borderId="0" xfId="87" applyNumberFormat="1" applyFont="1" applyFill="1" applyBorder="1" applyAlignment="1">
      <alignment vertical="top"/>
    </xf>
    <xf numFmtId="165" fontId="21" fillId="0" borderId="8" xfId="87" applyNumberFormat="1" applyFont="1" applyFill="1" applyBorder="1" applyAlignment="1">
      <alignment vertical="top"/>
    </xf>
    <xf numFmtId="168" fontId="21" fillId="0" borderId="8" xfId="66" applyNumberFormat="1" applyFont="1" applyFill="1" applyBorder="1" applyAlignment="1">
      <alignment vertical="top"/>
    </xf>
    <xf numFmtId="0" fontId="21" fillId="0" borderId="0" xfId="28" applyFont="1" applyAlignment="1">
      <alignment vertical="top"/>
    </xf>
    <xf numFmtId="0" fontId="21" fillId="3" borderId="24" xfId="28" applyFont="1" applyFill="1" applyBorder="1"/>
    <xf numFmtId="0" fontId="21" fillId="3" borderId="0" xfId="86" applyFont="1" applyFill="1"/>
    <xf numFmtId="3" fontId="21" fillId="3" borderId="0" xfId="86" applyNumberFormat="1" applyFont="1" applyFill="1"/>
    <xf numFmtId="43" fontId="21" fillId="3" borderId="0" xfId="87" applyNumberFormat="1" applyFont="1" applyFill="1" applyBorder="1"/>
    <xf numFmtId="174" fontId="21" fillId="0" borderId="0" xfId="86" applyNumberFormat="1" applyFont="1"/>
    <xf numFmtId="165" fontId="21" fillId="3" borderId="0" xfId="10" applyNumberFormat="1" applyFont="1" applyFill="1" applyBorder="1"/>
    <xf numFmtId="0" fontId="21" fillId="0" borderId="0" xfId="86" applyFont="1" applyAlignment="1">
      <alignment vertical="center"/>
    </xf>
    <xf numFmtId="0" fontId="21" fillId="0" borderId="0" xfId="86" applyFont="1" applyAlignment="1">
      <alignment vertical="center" wrapText="1"/>
    </xf>
    <xf numFmtId="165" fontId="21" fillId="0" borderId="8" xfId="66" applyNumberFormat="1" applyFont="1" applyFill="1" applyBorder="1" applyAlignment="1">
      <alignment vertical="top"/>
    </xf>
    <xf numFmtId="164" fontId="26" fillId="0" borderId="0" xfId="87" applyFont="1"/>
    <xf numFmtId="168" fontId="36" fillId="0" borderId="0" xfId="18" applyNumberFormat="1" applyFont="1" applyBorder="1"/>
    <xf numFmtId="168" fontId="21" fillId="0" borderId="0" xfId="18" applyNumberFormat="1" applyFont="1" applyBorder="1"/>
    <xf numFmtId="168" fontId="21" fillId="0" borderId="0" xfId="18" applyNumberFormat="1" applyFont="1" applyBorder="1" applyProtection="1"/>
    <xf numFmtId="165" fontId="21" fillId="0" borderId="0" xfId="18" applyNumberFormat="1" applyFont="1" applyBorder="1"/>
    <xf numFmtId="165" fontId="22" fillId="6" borderId="0" xfId="10" applyNumberFormat="1" applyFont="1" applyFill="1" applyBorder="1"/>
    <xf numFmtId="165" fontId="22" fillId="6" borderId="0" xfId="18" applyNumberFormat="1" applyFont="1" applyFill="1" applyBorder="1" applyAlignment="1">
      <alignment wrapText="1"/>
    </xf>
    <xf numFmtId="168" fontId="22" fillId="6" borderId="0" xfId="18" applyNumberFormat="1" applyFont="1" applyFill="1" applyBorder="1"/>
    <xf numFmtId="165" fontId="22" fillId="6" borderId="0" xfId="18" applyNumberFormat="1" applyFont="1" applyFill="1" applyBorder="1"/>
    <xf numFmtId="165" fontId="22" fillId="6" borderId="0" xfId="10" applyNumberFormat="1" applyFont="1" applyFill="1" applyBorder="1" applyAlignment="1">
      <alignment wrapText="1"/>
    </xf>
    <xf numFmtId="165" fontId="22" fillId="6" borderId="0" xfId="18" applyNumberFormat="1" applyFont="1" applyFill="1" applyBorder="1" applyAlignment="1"/>
    <xf numFmtId="168" fontId="20" fillId="0" borderId="0" xfId="18" applyNumberFormat="1" applyFont="1" applyBorder="1"/>
    <xf numFmtId="164" fontId="26" fillId="0" borderId="0" xfId="10" applyFont="1" applyBorder="1"/>
    <xf numFmtId="0" fontId="26" fillId="0" borderId="0" xfId="50" applyFont="1" applyAlignment="1">
      <alignment horizontal="left" wrapText="1" indent="1"/>
    </xf>
    <xf numFmtId="165" fontId="26" fillId="0" borderId="0" xfId="10" applyNumberFormat="1" applyFont="1" applyBorder="1"/>
    <xf numFmtId="165" fontId="26" fillId="0" borderId="0" xfId="18" applyNumberFormat="1" applyFont="1" applyBorder="1" applyAlignment="1"/>
    <xf numFmtId="168" fontId="26" fillId="0" borderId="0" xfId="18" applyNumberFormat="1" applyFont="1" applyBorder="1"/>
    <xf numFmtId="165" fontId="26" fillId="0" borderId="0" xfId="18" applyNumberFormat="1" applyFont="1" applyBorder="1"/>
    <xf numFmtId="165" fontId="26" fillId="0" borderId="0" xfId="10" applyNumberFormat="1" applyFont="1" applyBorder="1" applyAlignment="1">
      <alignment wrapText="1"/>
    </xf>
    <xf numFmtId="165" fontId="26" fillId="0" borderId="0" xfId="18" applyNumberFormat="1" applyFont="1" applyBorder="1" applyAlignment="1">
      <alignment wrapText="1"/>
    </xf>
    <xf numFmtId="0" fontId="26" fillId="6" borderId="0" xfId="50" applyFont="1" applyFill="1" applyAlignment="1">
      <alignment horizontal="left" wrapText="1" indent="1"/>
    </xf>
    <xf numFmtId="165" fontId="26" fillId="6" borderId="0" xfId="10" applyNumberFormat="1" applyFont="1" applyFill="1" applyBorder="1"/>
    <xf numFmtId="165" fontId="26" fillId="6" borderId="0" xfId="18" applyNumberFormat="1" applyFont="1" applyFill="1" applyBorder="1" applyAlignment="1"/>
    <xf numFmtId="168" fontId="26" fillId="6" borderId="0" xfId="18" applyNumberFormat="1" applyFont="1" applyFill="1" applyBorder="1"/>
    <xf numFmtId="165" fontId="26" fillId="6" borderId="0" xfId="18" applyNumberFormat="1" applyFont="1" applyFill="1" applyBorder="1"/>
    <xf numFmtId="165" fontId="26" fillId="6" borderId="0" xfId="10" applyNumberFormat="1" applyFont="1" applyFill="1" applyBorder="1" applyAlignment="1">
      <alignment wrapText="1"/>
    </xf>
    <xf numFmtId="165" fontId="26" fillId="6" borderId="0" xfId="18" applyNumberFormat="1" applyFont="1" applyFill="1" applyBorder="1" applyAlignment="1">
      <alignment wrapText="1"/>
    </xf>
    <xf numFmtId="0" fontId="26" fillId="6" borderId="0" xfId="50" applyFont="1" applyFill="1" applyAlignment="1">
      <alignment horizontal="left" vertical="top" wrapText="1" indent="1"/>
    </xf>
    <xf numFmtId="165" fontId="26" fillId="6" borderId="0" xfId="10" applyNumberFormat="1" applyFont="1" applyFill="1" applyBorder="1" applyAlignment="1">
      <alignment vertical="top"/>
    </xf>
    <xf numFmtId="165" fontId="26" fillId="6" borderId="0" xfId="18" applyNumberFormat="1" applyFont="1" applyFill="1" applyBorder="1" applyAlignment="1">
      <alignment vertical="top"/>
    </xf>
    <xf numFmtId="168" fontId="26" fillId="6" borderId="0" xfId="18" applyNumberFormat="1" applyFont="1" applyFill="1" applyBorder="1" applyAlignment="1">
      <alignment vertical="top"/>
    </xf>
    <xf numFmtId="165" fontId="26" fillId="6" borderId="0" xfId="10" applyNumberFormat="1" applyFont="1" applyFill="1" applyBorder="1" applyAlignment="1">
      <alignment vertical="top" wrapText="1"/>
    </xf>
    <xf numFmtId="165" fontId="26" fillId="6" borderId="0" xfId="18" applyNumberFormat="1" applyFont="1" applyFill="1" applyBorder="1" applyAlignment="1">
      <alignment vertical="top" wrapText="1"/>
    </xf>
    <xf numFmtId="0" fontId="21" fillId="0" borderId="0" xfId="50" applyFont="1" applyAlignment="1">
      <alignment horizontal="left" vertical="top" wrapText="1" indent="1"/>
    </xf>
    <xf numFmtId="165" fontId="26" fillId="0" borderId="0" xfId="10" applyNumberFormat="1" applyFont="1" applyBorder="1" applyAlignment="1">
      <alignment vertical="center" wrapText="1"/>
    </xf>
    <xf numFmtId="165" fontId="26" fillId="0" borderId="0" xfId="18" applyNumberFormat="1" applyFont="1" applyBorder="1" applyAlignment="1">
      <alignment vertical="center"/>
    </xf>
    <xf numFmtId="168" fontId="26" fillId="0" borderId="0" xfId="18" applyNumberFormat="1" applyFont="1" applyBorder="1" applyAlignment="1">
      <alignment vertical="center" wrapText="1"/>
    </xf>
    <xf numFmtId="165" fontId="26" fillId="0" borderId="0" xfId="18" applyNumberFormat="1" applyFont="1" applyBorder="1" applyAlignment="1">
      <alignment vertical="center" wrapText="1"/>
    </xf>
    <xf numFmtId="164" fontId="21" fillId="0" borderId="0" xfId="10" applyFont="1" applyBorder="1" applyAlignment="1">
      <alignment wrapText="1"/>
    </xf>
    <xf numFmtId="0" fontId="21" fillId="0" borderId="0" xfId="50" applyFont="1" applyAlignment="1">
      <alignment horizontal="left" wrapText="1" indent="1"/>
    </xf>
    <xf numFmtId="168" fontId="26" fillId="0" borderId="0" xfId="18" applyNumberFormat="1" applyFont="1" applyBorder="1" applyAlignment="1">
      <alignment wrapText="1"/>
    </xf>
    <xf numFmtId="168" fontId="21" fillId="0" borderId="0" xfId="18" applyNumberFormat="1" applyFont="1" applyBorder="1" applyAlignment="1">
      <alignment wrapText="1"/>
    </xf>
    <xf numFmtId="164" fontId="26" fillId="0" borderId="0" xfId="10" applyFont="1" applyBorder="1" applyAlignment="1">
      <alignment wrapText="1"/>
    </xf>
    <xf numFmtId="164" fontId="26" fillId="6" borderId="0" xfId="10" applyFont="1" applyFill="1" applyBorder="1" applyAlignment="1">
      <alignment wrapText="1"/>
    </xf>
    <xf numFmtId="168" fontId="26" fillId="6" borderId="0" xfId="18" applyNumberFormat="1" applyFont="1" applyFill="1" applyBorder="1" applyAlignment="1">
      <alignment wrapText="1"/>
    </xf>
    <xf numFmtId="0" fontId="25" fillId="0" borderId="0" xfId="50" applyFont="1"/>
    <xf numFmtId="165" fontId="26" fillId="0" borderId="0" xfId="18" applyNumberFormat="1" applyFont="1" applyFill="1" applyBorder="1" applyAlignment="1" applyProtection="1"/>
    <xf numFmtId="168" fontId="21" fillId="0" borderId="0" xfId="18" applyNumberFormat="1" applyFont="1" applyAlignment="1">
      <alignment vertical="center" wrapText="1"/>
    </xf>
    <xf numFmtId="49" fontId="21" fillId="0" borderId="19" xfId="28" quotePrefix="1" applyNumberFormat="1" applyFont="1" applyBorder="1" applyAlignment="1">
      <alignment horizontal="right" vertical="center" wrapText="1"/>
    </xf>
    <xf numFmtId="16" fontId="21" fillId="0" borderId="19" xfId="0" applyNumberFormat="1" applyFont="1" applyBorder="1" applyAlignment="1">
      <alignment horizontal="right" vertical="center" wrapText="1"/>
    </xf>
    <xf numFmtId="0" fontId="21" fillId="0" borderId="19" xfId="0" applyFont="1" applyBorder="1" applyAlignment="1">
      <alignment vertical="center" wrapText="1"/>
    </xf>
    <xf numFmtId="0" fontId="21" fillId="0" borderId="19" xfId="0" applyFont="1" applyBorder="1" applyAlignment="1">
      <alignment horizontal="justify" vertical="center" wrapText="1"/>
    </xf>
    <xf numFmtId="168" fontId="21" fillId="0" borderId="29" xfId="18" applyNumberFormat="1" applyFont="1" applyFill="1" applyBorder="1" applyAlignment="1">
      <alignment vertical="center"/>
    </xf>
    <xf numFmtId="0" fontId="21" fillId="0" borderId="36" xfId="0" applyFont="1" applyBorder="1" applyAlignment="1">
      <alignment vertical="center"/>
    </xf>
    <xf numFmtId="49" fontId="21" fillId="0" borderId="19" xfId="0" quotePrefix="1" applyNumberFormat="1" applyFont="1" applyBorder="1" applyAlignment="1">
      <alignment horizontal="right" vertical="center" wrapText="1"/>
    </xf>
    <xf numFmtId="0" fontId="21" fillId="0" borderId="0" xfId="50" applyFont="1"/>
    <xf numFmtId="164" fontId="26" fillId="0" borderId="0" xfId="18" applyFont="1" applyFill="1" applyBorder="1" applyAlignment="1" applyProtection="1"/>
    <xf numFmtId="0" fontId="36" fillId="0" borderId="0" xfId="28" applyFont="1" applyAlignment="1">
      <alignment horizontal="left" vertical="center"/>
    </xf>
    <xf numFmtId="164" fontId="21" fillId="0" borderId="0" xfId="18" applyFont="1" applyFill="1" applyBorder="1" applyAlignment="1">
      <alignment horizontal="right" vertical="top"/>
    </xf>
    <xf numFmtId="0" fontId="21" fillId="0" borderId="10" xfId="50" applyFont="1" applyBorder="1" applyAlignment="1">
      <alignment vertical="center"/>
    </xf>
    <xf numFmtId="16" fontId="21" fillId="0" borderId="19" xfId="50" applyNumberFormat="1" applyFont="1" applyBorder="1" applyAlignment="1">
      <alignment horizontal="right" vertical="center" wrapText="1"/>
    </xf>
    <xf numFmtId="0" fontId="21" fillId="0" borderId="19" xfId="50" applyFont="1" applyBorder="1" applyAlignment="1">
      <alignment vertical="center" wrapText="1"/>
    </xf>
    <xf numFmtId="0" fontId="21" fillId="0" borderId="19" xfId="50" applyFont="1" applyBorder="1" applyAlignment="1">
      <alignment horizontal="justify" vertical="center" wrapText="1"/>
    </xf>
    <xf numFmtId="168" fontId="21" fillId="0" borderId="29" xfId="18" applyNumberFormat="1" applyFont="1" applyFill="1" applyBorder="1" applyAlignment="1">
      <alignment horizontal="center" vertical="center"/>
    </xf>
    <xf numFmtId="0" fontId="21" fillId="6" borderId="36" xfId="50" applyFont="1" applyFill="1" applyBorder="1" applyAlignment="1">
      <alignment vertical="center"/>
    </xf>
    <xf numFmtId="16" fontId="21" fillId="6" borderId="17" xfId="50" quotePrefix="1" applyNumberFormat="1" applyFont="1" applyFill="1" applyBorder="1" applyAlignment="1">
      <alignment horizontal="right" vertical="center" wrapText="1"/>
    </xf>
    <xf numFmtId="16" fontId="21" fillId="6" borderId="17" xfId="50" applyNumberFormat="1" applyFont="1" applyFill="1" applyBorder="1" applyAlignment="1">
      <alignment horizontal="right" vertical="center" wrapText="1"/>
    </xf>
    <xf numFmtId="0" fontId="21" fillId="6" borderId="17" xfId="50" applyFont="1" applyFill="1" applyBorder="1" applyAlignment="1">
      <alignment vertical="center" wrapText="1"/>
    </xf>
    <xf numFmtId="0" fontId="21" fillId="6" borderId="17" xfId="50" applyFont="1" applyFill="1" applyBorder="1" applyAlignment="1">
      <alignment horizontal="justify" vertical="center" wrapText="1"/>
    </xf>
    <xf numFmtId="168" fontId="21" fillId="6" borderId="29" xfId="18" applyNumberFormat="1" applyFont="1" applyFill="1" applyBorder="1" applyAlignment="1">
      <alignment horizontal="center" vertical="center"/>
    </xf>
    <xf numFmtId="0" fontId="21" fillId="0" borderId="36" xfId="50" applyFont="1" applyBorder="1" applyAlignment="1">
      <alignment vertical="center"/>
    </xf>
    <xf numFmtId="16" fontId="21" fillId="0" borderId="19" xfId="50" quotePrefix="1" applyNumberFormat="1" applyFont="1" applyBorder="1" applyAlignment="1">
      <alignment horizontal="right" vertical="center" wrapText="1"/>
    </xf>
    <xf numFmtId="49" fontId="21" fillId="6" borderId="17" xfId="50" quotePrefix="1" applyNumberFormat="1" applyFont="1" applyFill="1" applyBorder="1" applyAlignment="1">
      <alignment horizontal="right" vertical="center" wrapText="1"/>
    </xf>
    <xf numFmtId="164" fontId="21" fillId="6" borderId="29" xfId="18" applyFont="1" applyFill="1" applyBorder="1" applyAlignment="1">
      <alignment horizontal="center" vertical="center"/>
    </xf>
    <xf numFmtId="49" fontId="21" fillId="0" borderId="19" xfId="50" quotePrefix="1" applyNumberFormat="1" applyFont="1" applyBorder="1" applyAlignment="1">
      <alignment horizontal="right" vertical="center" wrapText="1"/>
    </xf>
    <xf numFmtId="164" fontId="21" fillId="2" borderId="29" xfId="18" applyFont="1" applyFill="1" applyBorder="1" applyAlignment="1">
      <alignment horizontal="center" vertical="center"/>
    </xf>
    <xf numFmtId="168" fontId="19" fillId="18" borderId="20" xfId="7" applyNumberFormat="1" applyFont="1" applyFill="1" applyBorder="1"/>
    <xf numFmtId="168" fontId="19" fillId="18" borderId="20" xfId="87" applyNumberFormat="1" applyFont="1" applyFill="1" applyBorder="1"/>
    <xf numFmtId="178" fontId="19" fillId="18" borderId="20" xfId="7" applyNumberFormat="1" applyFont="1" applyFill="1" applyBorder="1" applyAlignment="1">
      <alignment horizontal="right" vertical="center"/>
    </xf>
    <xf numFmtId="167" fontId="19" fillId="18" borderId="20" xfId="7" applyNumberFormat="1" applyFont="1" applyFill="1" applyBorder="1"/>
    <xf numFmtId="168" fontId="21" fillId="0" borderId="0" xfId="7" applyNumberFormat="1" applyFont="1" applyFill="1" applyBorder="1"/>
    <xf numFmtId="168" fontId="21" fillId="0" borderId="0" xfId="87" applyNumberFormat="1" applyFont="1" applyFill="1" applyBorder="1"/>
    <xf numFmtId="178" fontId="21" fillId="0" borderId="0" xfId="89" applyNumberFormat="1" applyFont="1" applyFill="1" applyBorder="1" applyAlignment="1">
      <alignment horizontal="right" vertical="center"/>
    </xf>
    <xf numFmtId="178" fontId="21" fillId="0" borderId="0" xfId="7" applyNumberFormat="1" applyFont="1" applyFill="1" applyBorder="1" applyAlignment="1">
      <alignment horizontal="right" vertical="center"/>
    </xf>
    <xf numFmtId="167" fontId="21" fillId="0" borderId="0" xfId="7" applyNumberFormat="1" applyFont="1" applyFill="1" applyBorder="1"/>
    <xf numFmtId="1" fontId="26" fillId="0" borderId="0" xfId="0" applyNumberFormat="1" applyFont="1"/>
    <xf numFmtId="168" fontId="21" fillId="6" borderId="0" xfId="7" applyNumberFormat="1" applyFont="1" applyFill="1" applyBorder="1"/>
    <xf numFmtId="168" fontId="21" fillId="6" borderId="0" xfId="87" applyNumberFormat="1" applyFont="1" applyFill="1" applyBorder="1"/>
    <xf numFmtId="178" fontId="21" fillId="6" borderId="0" xfId="89" applyNumberFormat="1" applyFont="1" applyFill="1" applyBorder="1" applyAlignment="1">
      <alignment horizontal="right" vertical="center"/>
    </xf>
    <xf numFmtId="178" fontId="21" fillId="6" borderId="0" xfId="7" applyNumberFormat="1" applyFont="1" applyFill="1" applyBorder="1" applyAlignment="1">
      <alignment horizontal="right" vertical="center"/>
    </xf>
    <xf numFmtId="167" fontId="21" fillId="6" borderId="0" xfId="7" applyNumberFormat="1" applyFont="1" applyFill="1" applyBorder="1"/>
    <xf numFmtId="2" fontId="26" fillId="0" borderId="0" xfId="0" applyNumberFormat="1" applyFont="1"/>
    <xf numFmtId="168" fontId="21" fillId="0" borderId="0" xfId="7" applyNumberFormat="1" applyFont="1" applyFill="1" applyBorder="1" applyAlignment="1">
      <alignment vertical="top" wrapText="1"/>
    </xf>
    <xf numFmtId="168" fontId="21" fillId="0" borderId="0" xfId="87" applyNumberFormat="1" applyFont="1" applyFill="1" applyBorder="1" applyAlignment="1">
      <alignment vertical="top" wrapText="1"/>
    </xf>
    <xf numFmtId="167" fontId="21" fillId="0" borderId="0" xfId="7" applyNumberFormat="1" applyFont="1" applyFill="1" applyBorder="1" applyAlignment="1">
      <alignment vertical="center" wrapText="1"/>
    </xf>
    <xf numFmtId="1" fontId="26" fillId="0" borderId="0" xfId="0" applyNumberFormat="1" applyFont="1" applyAlignment="1">
      <alignment vertical="top" wrapText="1"/>
    </xf>
    <xf numFmtId="168" fontId="21" fillId="0" borderId="0" xfId="15" applyNumberFormat="1" applyFont="1" applyFill="1" applyBorder="1"/>
    <xf numFmtId="166" fontId="26" fillId="0" borderId="0" xfId="0" applyNumberFormat="1" applyFont="1" applyAlignment="1">
      <alignment vertical="center"/>
    </xf>
    <xf numFmtId="168" fontId="19" fillId="2" borderId="0" xfId="7" applyNumberFormat="1" applyFont="1" applyFill="1" applyBorder="1" applyAlignment="1" applyProtection="1">
      <alignment horizontal="left" vertical="center" wrapText="1"/>
    </xf>
    <xf numFmtId="177" fontId="19" fillId="2" borderId="0" xfId="19" applyNumberFormat="1" applyFont="1" applyFill="1" applyBorder="1" applyAlignment="1" applyProtection="1">
      <alignment horizontal="center" vertical="center"/>
    </xf>
    <xf numFmtId="168" fontId="21" fillId="2" borderId="0" xfId="87" applyNumberFormat="1" applyFont="1" applyFill="1" applyBorder="1"/>
    <xf numFmtId="166" fontId="26" fillId="2" borderId="0" xfId="0" applyNumberFormat="1" applyFont="1" applyFill="1" applyAlignment="1">
      <alignment vertical="center"/>
    </xf>
    <xf numFmtId="167" fontId="26" fillId="2" borderId="0" xfId="8" applyNumberFormat="1" applyFont="1" applyFill="1" applyBorder="1" applyAlignment="1">
      <alignment vertical="center"/>
    </xf>
    <xf numFmtId="168" fontId="21" fillId="2" borderId="0" xfId="87" applyNumberFormat="1" applyFont="1" applyFill="1" applyBorder="1" applyAlignment="1">
      <alignment vertical="top" wrapText="1"/>
    </xf>
    <xf numFmtId="168" fontId="20" fillId="0" borderId="0" xfId="7" applyNumberFormat="1" applyFont="1" applyFill="1" applyBorder="1"/>
    <xf numFmtId="168" fontId="20" fillId="0" borderId="0" xfId="87" applyNumberFormat="1" applyFont="1" applyFill="1" applyBorder="1"/>
    <xf numFmtId="178" fontId="20" fillId="0" borderId="0" xfId="7" applyNumberFormat="1" applyFont="1" applyFill="1" applyBorder="1" applyAlignment="1">
      <alignment horizontal="right" vertical="center"/>
    </xf>
    <xf numFmtId="167" fontId="20" fillId="0" borderId="0" xfId="7" applyNumberFormat="1" applyFont="1" applyFill="1" applyBorder="1"/>
    <xf numFmtId="168" fontId="21" fillId="0" borderId="0" xfId="87" applyNumberFormat="1" applyFont="1" applyFill="1" applyBorder="1" applyAlignment="1">
      <alignment horizontal="left" indent="1"/>
    </xf>
    <xf numFmtId="178" fontId="21" fillId="0" borderId="0" xfId="90" applyNumberFormat="1" applyFont="1" applyFill="1" applyBorder="1" applyAlignment="1">
      <alignment horizontal="right" vertical="center"/>
    </xf>
    <xf numFmtId="168" fontId="21" fillId="6" borderId="0" xfId="87" applyNumberFormat="1" applyFont="1" applyFill="1" applyBorder="1" applyAlignment="1">
      <alignment horizontal="left" indent="1"/>
    </xf>
    <xf numFmtId="178" fontId="21" fillId="6" borderId="0" xfId="90" applyNumberFormat="1" applyFont="1" applyFill="1" applyBorder="1" applyAlignment="1">
      <alignment horizontal="right" vertical="center"/>
    </xf>
    <xf numFmtId="11" fontId="26" fillId="0" borderId="0" xfId="0" applyNumberFormat="1" applyFont="1"/>
    <xf numFmtId="178" fontId="21" fillId="0" borderId="0" xfId="91" applyNumberFormat="1" applyFont="1" applyFill="1" applyBorder="1" applyAlignment="1">
      <alignment horizontal="right" vertical="center"/>
    </xf>
    <xf numFmtId="178" fontId="21" fillId="6" borderId="0" xfId="91" applyNumberFormat="1" applyFont="1" applyFill="1" applyBorder="1" applyAlignment="1">
      <alignment horizontal="right" vertical="center"/>
    </xf>
    <xf numFmtId="41" fontId="26" fillId="0" borderId="0" xfId="0" applyNumberFormat="1" applyFont="1"/>
    <xf numFmtId="49" fontId="26" fillId="0" borderId="0" xfId="0" applyNumberFormat="1" applyFont="1"/>
    <xf numFmtId="0" fontId="22" fillId="6" borderId="0" xfId="0" applyFont="1" applyFill="1" applyAlignment="1">
      <alignment horizontal="left" indent="1"/>
    </xf>
    <xf numFmtId="195" fontId="22" fillId="6" borderId="0" xfId="0" applyNumberFormat="1" applyFont="1" applyFill="1"/>
    <xf numFmtId="166" fontId="22" fillId="6" borderId="0" xfId="0" applyNumberFormat="1" applyFont="1" applyFill="1" applyAlignment="1">
      <alignment horizontal="center"/>
    </xf>
    <xf numFmtId="195" fontId="26" fillId="0" borderId="0" xfId="0" applyNumberFormat="1" applyFont="1" applyAlignment="1">
      <alignment wrapText="1"/>
    </xf>
    <xf numFmtId="166" fontId="26" fillId="0" borderId="0" xfId="0" applyNumberFormat="1" applyFont="1" applyAlignment="1">
      <alignment horizontal="center" wrapText="1"/>
    </xf>
    <xf numFmtId="195" fontId="22" fillId="6" borderId="0" xfId="0" applyNumberFormat="1" applyFont="1" applyFill="1" applyAlignment="1">
      <alignment wrapText="1"/>
    </xf>
    <xf numFmtId="166" fontId="22" fillId="6" borderId="0" xfId="0" applyNumberFormat="1" applyFont="1" applyFill="1" applyAlignment="1">
      <alignment horizontal="center" wrapText="1"/>
    </xf>
    <xf numFmtId="195" fontId="26" fillId="0" borderId="0" xfId="0" applyNumberFormat="1" applyFont="1"/>
    <xf numFmtId="166" fontId="26" fillId="0" borderId="0" xfId="0" applyNumberFormat="1" applyFont="1" applyAlignment="1">
      <alignment horizontal="center"/>
    </xf>
    <xf numFmtId="10" fontId="26" fillId="0" borderId="0" xfId="9" applyNumberFormat="1" applyFont="1"/>
    <xf numFmtId="170" fontId="26" fillId="0" borderId="0" xfId="9" applyNumberFormat="1" applyFont="1"/>
    <xf numFmtId="183" fontId="26" fillId="0" borderId="0" xfId="0" applyNumberFormat="1" applyFont="1"/>
    <xf numFmtId="168" fontId="21" fillId="0" borderId="0" xfId="87" applyNumberFormat="1" applyFont="1" applyFill="1" applyBorder="1" applyAlignment="1">
      <alignment wrapText="1"/>
    </xf>
    <xf numFmtId="168" fontId="21" fillId="0" borderId="0" xfId="7" applyNumberFormat="1" applyFont="1" applyFill="1" applyBorder="1" applyAlignment="1">
      <alignment horizontal="right" wrapText="1"/>
    </xf>
    <xf numFmtId="168" fontId="21" fillId="6" borderId="0" xfId="87" applyNumberFormat="1" applyFont="1" applyFill="1" applyBorder="1" applyAlignment="1">
      <alignment wrapText="1"/>
    </xf>
    <xf numFmtId="41" fontId="21" fillId="6" borderId="0" xfId="8" applyFont="1" applyFill="1" applyBorder="1" applyAlignment="1">
      <alignment horizontal="right" wrapText="1"/>
    </xf>
    <xf numFmtId="168" fontId="21" fillId="6" borderId="0" xfId="7" applyNumberFormat="1" applyFont="1" applyFill="1" applyBorder="1" applyAlignment="1">
      <alignment horizontal="right" wrapText="1"/>
    </xf>
    <xf numFmtId="168" fontId="21" fillId="0" borderId="0" xfId="7" applyNumberFormat="1" applyFont="1" applyFill="1" applyBorder="1" applyAlignment="1">
      <alignment vertical="center"/>
    </xf>
    <xf numFmtId="168" fontId="21" fillId="0" borderId="0" xfId="7" applyNumberFormat="1" applyFont="1" applyFill="1" applyBorder="1" applyAlignment="1">
      <alignment horizontal="right" vertical="center" wrapText="1"/>
    </xf>
    <xf numFmtId="168" fontId="21" fillId="0" borderId="0" xfId="7" applyNumberFormat="1" applyFont="1" applyFill="1" applyBorder="1" applyAlignment="1">
      <alignment wrapText="1"/>
    </xf>
    <xf numFmtId="168" fontId="20" fillId="0" borderId="0" xfId="87" applyNumberFormat="1" applyFont="1" applyFill="1" applyBorder="1" applyAlignment="1">
      <alignment wrapText="1"/>
    </xf>
    <xf numFmtId="41" fontId="20" fillId="0" borderId="0" xfId="8" applyFont="1" applyFill="1" applyBorder="1" applyAlignment="1">
      <alignment horizontal="right" wrapText="1"/>
    </xf>
    <xf numFmtId="168" fontId="20" fillId="0" borderId="0" xfId="7" applyNumberFormat="1" applyFont="1" applyFill="1" applyBorder="1" applyAlignment="1">
      <alignment horizontal="right" wrapText="1"/>
    </xf>
    <xf numFmtId="41" fontId="26" fillId="0" borderId="0" xfId="0" applyNumberFormat="1" applyFont="1" applyAlignment="1">
      <alignment wrapText="1"/>
    </xf>
    <xf numFmtId="168" fontId="21" fillId="0" borderId="0" xfId="87" applyNumberFormat="1" applyFont="1" applyFill="1" applyBorder="1" applyAlignment="1">
      <alignment horizontal="left" wrapText="1"/>
    </xf>
    <xf numFmtId="41" fontId="21" fillId="0" borderId="0" xfId="8" applyFont="1" applyFill="1" applyBorder="1" applyAlignment="1">
      <alignment horizontal="right" vertical="top" wrapText="1"/>
    </xf>
    <xf numFmtId="168" fontId="21" fillId="6" borderId="0" xfId="7" applyNumberFormat="1" applyFont="1" applyFill="1" applyBorder="1" applyAlignment="1">
      <alignment wrapText="1"/>
    </xf>
    <xf numFmtId="168" fontId="21" fillId="6" borderId="0" xfId="87" applyNumberFormat="1" applyFont="1" applyFill="1" applyBorder="1" applyAlignment="1">
      <alignment horizontal="left" wrapText="1"/>
    </xf>
    <xf numFmtId="41" fontId="21" fillId="6" borderId="0" xfId="8" applyFont="1" applyFill="1" applyBorder="1" applyAlignment="1">
      <alignment horizontal="right" vertical="top" wrapText="1"/>
    </xf>
    <xf numFmtId="181" fontId="21" fillId="0" borderId="154" xfId="67" applyFont="1" applyBorder="1" applyAlignment="1">
      <alignment horizontal="left" shrinkToFit="1"/>
    </xf>
    <xf numFmtId="181" fontId="21" fillId="0" borderId="0" xfId="67" applyFont="1" applyAlignment="1">
      <alignment horizontal="left" shrinkToFit="1"/>
    </xf>
    <xf numFmtId="168" fontId="23" fillId="0" borderId="0" xfId="7" applyNumberFormat="1" applyFont="1" applyFill="1" applyBorder="1"/>
    <xf numFmtId="165" fontId="23" fillId="0" borderId="0" xfId="7" applyNumberFormat="1" applyFont="1" applyFill="1" applyBorder="1"/>
    <xf numFmtId="168" fontId="23" fillId="0" borderId="0" xfId="7" applyNumberFormat="1" applyFont="1" applyFill="1"/>
    <xf numFmtId="0" fontId="49" fillId="2" borderId="0" xfId="0" applyFont="1" applyFill="1"/>
    <xf numFmtId="0" fontId="50" fillId="2" borderId="0" xfId="0" applyFont="1" applyFill="1"/>
    <xf numFmtId="0" fontId="51" fillId="2" borderId="0" xfId="0" applyFont="1" applyFill="1"/>
    <xf numFmtId="0" fontId="51" fillId="2" borderId="0" xfId="34" applyFont="1" applyFill="1"/>
    <xf numFmtId="0" fontId="33" fillId="2" borderId="0" xfId="0" applyFont="1" applyFill="1"/>
    <xf numFmtId="0" fontId="27" fillId="21" borderId="0" xfId="0" applyFont="1" applyFill="1"/>
    <xf numFmtId="0" fontId="20" fillId="6" borderId="0" xfId="13" applyFont="1" applyFill="1" applyAlignment="1">
      <alignment vertical="top"/>
    </xf>
    <xf numFmtId="165" fontId="20" fillId="6" borderId="0" xfId="66" applyNumberFormat="1" applyFont="1" applyFill="1" applyBorder="1" applyAlignment="1">
      <alignment vertical="top"/>
    </xf>
    <xf numFmtId="168" fontId="20" fillId="6" borderId="0" xfId="87" applyNumberFormat="1" applyFont="1" applyFill="1" applyBorder="1" applyAlignment="1">
      <alignment vertical="top"/>
    </xf>
    <xf numFmtId="168" fontId="21" fillId="0" borderId="0" xfId="87" applyNumberFormat="1" applyFont="1" applyBorder="1"/>
    <xf numFmtId="165" fontId="21" fillId="0" borderId="0" xfId="87" applyNumberFormat="1" applyFont="1" applyBorder="1"/>
    <xf numFmtId="165" fontId="21" fillId="0" borderId="0" xfId="87" applyNumberFormat="1" applyFont="1" applyBorder="1" applyAlignment="1">
      <alignment horizontal="right"/>
    </xf>
    <xf numFmtId="0" fontId="20" fillId="7" borderId="0" xfId="13" applyFont="1" applyFill="1" applyAlignment="1">
      <alignment vertical="top" wrapText="1"/>
    </xf>
    <xf numFmtId="168" fontId="20" fillId="6" borderId="15" xfId="66" applyNumberFormat="1" applyFont="1" applyFill="1" applyBorder="1" applyAlignment="1">
      <alignment horizontal="right" vertical="top"/>
    </xf>
    <xf numFmtId="168" fontId="20" fillId="6" borderId="155" xfId="66" applyNumberFormat="1" applyFont="1" applyFill="1" applyBorder="1" applyAlignment="1">
      <alignment horizontal="right" vertical="top"/>
    </xf>
    <xf numFmtId="168" fontId="20" fillId="0" borderId="0" xfId="66" applyNumberFormat="1" applyFont="1" applyFill="1" applyBorder="1" applyAlignment="1">
      <alignment horizontal="right" vertical="center"/>
    </xf>
    <xf numFmtId="0" fontId="21" fillId="2" borderId="0" xfId="13" quotePrefix="1" applyFont="1" applyFill="1" applyAlignment="1">
      <alignment horizontal="left" wrapText="1"/>
    </xf>
    <xf numFmtId="0" fontId="21" fillId="0" borderId="0" xfId="92" applyFont="1"/>
    <xf numFmtId="0" fontId="21" fillId="0" borderId="0" xfId="28" applyFont="1" applyAlignment="1">
      <alignment horizontal="left" vertical="top" wrapText="1"/>
    </xf>
    <xf numFmtId="0" fontId="21" fillId="6" borderId="0" xfId="28" applyFont="1" applyFill="1" applyAlignment="1">
      <alignment horizontal="left" vertical="top"/>
    </xf>
    <xf numFmtId="0" fontId="21" fillId="6" borderId="0" xfId="28" applyFont="1" applyFill="1" applyAlignment="1">
      <alignment horizontal="left" vertical="top" wrapText="1"/>
    </xf>
    <xf numFmtId="165" fontId="21" fillId="6" borderId="0" xfId="66" applyNumberFormat="1" applyFont="1" applyFill="1" applyBorder="1" applyAlignment="1">
      <alignment vertical="top"/>
    </xf>
    <xf numFmtId="0" fontId="21" fillId="2" borderId="0" xfId="92" applyFont="1" applyFill="1" applyAlignment="1">
      <alignment horizontal="left" vertical="top" wrapText="1"/>
    </xf>
    <xf numFmtId="0" fontId="21" fillId="2" borderId="0" xfId="92" quotePrefix="1" applyFont="1" applyFill="1" applyAlignment="1">
      <alignment horizontal="left" vertical="top" wrapText="1"/>
    </xf>
    <xf numFmtId="0" fontId="21" fillId="6" borderId="0" xfId="28" quotePrefix="1" applyFont="1" applyFill="1" applyAlignment="1">
      <alignment horizontal="left" vertical="top" wrapText="1"/>
    </xf>
    <xf numFmtId="0" fontId="21" fillId="0" borderId="0" xfId="28" quotePrefix="1" applyFont="1" applyAlignment="1">
      <alignment horizontal="left" vertical="top" wrapText="1"/>
    </xf>
    <xf numFmtId="0" fontId="21" fillId="3" borderId="0" xfId="93" applyFont="1" applyFill="1"/>
    <xf numFmtId="178" fontId="21" fillId="0" borderId="0" xfId="87" applyNumberFormat="1" applyFont="1"/>
    <xf numFmtId="0" fontId="21" fillId="0" borderId="0" xfId="93" applyFont="1"/>
    <xf numFmtId="0" fontId="20" fillId="7" borderId="0" xfId="13" applyFont="1" applyFill="1"/>
    <xf numFmtId="165" fontId="20" fillId="6" borderId="0" xfId="66" applyNumberFormat="1" applyFont="1" applyFill="1" applyBorder="1" applyAlignment="1">
      <alignment horizontal="right" vertical="top"/>
    </xf>
    <xf numFmtId="165" fontId="20" fillId="6" borderId="8" xfId="66" applyNumberFormat="1" applyFont="1" applyFill="1" applyBorder="1" applyAlignment="1">
      <alignment horizontal="right" vertical="top"/>
    </xf>
    <xf numFmtId="168" fontId="20" fillId="6" borderId="134" xfId="66" applyNumberFormat="1" applyFont="1" applyFill="1" applyBorder="1" applyAlignment="1">
      <alignment horizontal="right" vertical="top"/>
    </xf>
    <xf numFmtId="168" fontId="20" fillId="6" borderId="135" xfId="66" applyNumberFormat="1" applyFont="1" applyFill="1" applyBorder="1" applyAlignment="1">
      <alignment horizontal="right" vertical="top"/>
    </xf>
    <xf numFmtId="168" fontId="20" fillId="6" borderId="0" xfId="66" applyNumberFormat="1" applyFont="1" applyFill="1" applyBorder="1" applyAlignment="1">
      <alignment horizontal="right" vertical="top"/>
    </xf>
    <xf numFmtId="165" fontId="21" fillId="0" borderId="0" xfId="66" applyNumberFormat="1" applyFont="1" applyFill="1" applyBorder="1" applyAlignment="1">
      <alignment horizontal="right" vertical="top"/>
    </xf>
    <xf numFmtId="165" fontId="21" fillId="0" borderId="8" xfId="66" applyNumberFormat="1" applyFont="1" applyFill="1" applyBorder="1" applyAlignment="1">
      <alignment horizontal="right" vertical="top"/>
    </xf>
    <xf numFmtId="168" fontId="21" fillId="0" borderId="136" xfId="66" applyNumberFormat="1" applyFont="1" applyFill="1" applyBorder="1" applyAlignment="1">
      <alignment horizontal="right" vertical="top"/>
    </xf>
    <xf numFmtId="168" fontId="21" fillId="0" borderId="8" xfId="66" applyNumberFormat="1" applyFont="1" applyFill="1" applyBorder="1" applyAlignment="1">
      <alignment horizontal="right" vertical="top"/>
    </xf>
    <xf numFmtId="168" fontId="21" fillId="0" borderId="16" xfId="66" applyNumberFormat="1" applyFont="1" applyFill="1" applyBorder="1" applyAlignment="1">
      <alignment horizontal="right" vertical="top"/>
    </xf>
    <xf numFmtId="168" fontId="21" fillId="0" borderId="0" xfId="66" applyNumberFormat="1" applyFont="1" applyFill="1" applyBorder="1" applyAlignment="1">
      <alignment horizontal="right" vertical="top"/>
    </xf>
    <xf numFmtId="0" fontId="21" fillId="3" borderId="0" xfId="13" applyFont="1" applyFill="1"/>
    <xf numFmtId="180" fontId="21" fillId="3" borderId="0" xfId="13" applyNumberFormat="1" applyFont="1" applyFill="1"/>
    <xf numFmtId="1" fontId="52" fillId="0" borderId="0" xfId="0" applyNumberFormat="1" applyFont="1" applyAlignment="1">
      <alignment wrapText="1"/>
    </xf>
    <xf numFmtId="0" fontId="27" fillId="22" borderId="0" xfId="0" applyFont="1" applyFill="1"/>
    <xf numFmtId="168" fontId="20" fillId="0" borderId="0" xfId="18" applyNumberFormat="1" applyFont="1" applyBorder="1" applyAlignment="1" applyProtection="1">
      <alignment horizontal="center"/>
    </xf>
    <xf numFmtId="195" fontId="22" fillId="6" borderId="0" xfId="10" applyNumberFormat="1" applyFont="1" applyFill="1" applyBorder="1"/>
    <xf numFmtId="195" fontId="22" fillId="6" borderId="0" xfId="18" applyNumberFormat="1" applyFont="1" applyFill="1" applyBorder="1" applyAlignment="1"/>
    <xf numFmtId="195" fontId="26" fillId="0" borderId="0" xfId="10" applyNumberFormat="1" applyFont="1" applyBorder="1"/>
    <xf numFmtId="195" fontId="26" fillId="0" borderId="0" xfId="18" applyNumberFormat="1" applyFont="1" applyBorder="1" applyAlignment="1"/>
    <xf numFmtId="195" fontId="26" fillId="6" borderId="0" xfId="10" applyNumberFormat="1" applyFont="1" applyFill="1" applyBorder="1"/>
    <xf numFmtId="195" fontId="26" fillId="6" borderId="0" xfId="18" applyNumberFormat="1" applyFont="1" applyFill="1" applyBorder="1" applyAlignment="1"/>
    <xf numFmtId="200" fontId="26" fillId="0" borderId="0" xfId="18" applyNumberFormat="1" applyFont="1" applyBorder="1" applyAlignment="1">
      <alignment wrapText="1"/>
    </xf>
    <xf numFmtId="0" fontId="26" fillId="0" borderId="0" xfId="50" applyFont="1" applyAlignment="1">
      <alignment horizontal="left" vertical="top" wrapText="1" indent="1"/>
    </xf>
    <xf numFmtId="195" fontId="26" fillId="0" borderId="0" xfId="10" applyNumberFormat="1" applyFont="1" applyBorder="1" applyAlignment="1">
      <alignment vertical="center" wrapText="1"/>
    </xf>
    <xf numFmtId="195" fontId="26" fillId="0" borderId="0" xfId="18" applyNumberFormat="1" applyFont="1" applyBorder="1" applyAlignment="1">
      <alignment vertical="center" wrapText="1"/>
    </xf>
    <xf numFmtId="195" fontId="26" fillId="0" borderId="0" xfId="10" applyNumberFormat="1" applyFont="1" applyBorder="1" applyAlignment="1">
      <alignment wrapText="1"/>
    </xf>
    <xf numFmtId="195" fontId="26" fillId="0" borderId="0" xfId="18" applyNumberFormat="1" applyFont="1" applyBorder="1" applyAlignment="1">
      <alignment wrapText="1"/>
    </xf>
    <xf numFmtId="195" fontId="26" fillId="6" borderId="0" xfId="10" applyNumberFormat="1" applyFont="1" applyFill="1" applyBorder="1" applyAlignment="1">
      <alignment wrapText="1"/>
    </xf>
    <xf numFmtId="195" fontId="26" fillId="6" borderId="0" xfId="18" applyNumberFormat="1" applyFont="1" applyFill="1" applyBorder="1" applyAlignment="1">
      <alignment wrapText="1"/>
    </xf>
    <xf numFmtId="195" fontId="26" fillId="0" borderId="0" xfId="10" applyNumberFormat="1" applyFont="1" applyFill="1" applyBorder="1" applyAlignment="1">
      <alignment wrapText="1"/>
    </xf>
    <xf numFmtId="195" fontId="26" fillId="0" borderId="0" xfId="18" applyNumberFormat="1" applyFont="1" applyFill="1" applyBorder="1" applyAlignment="1">
      <alignment wrapText="1"/>
    </xf>
    <xf numFmtId="3" fontId="55" fillId="0" borderId="0" xfId="0" applyNumberFormat="1" applyFont="1"/>
    <xf numFmtId="10" fontId="21" fillId="0" borderId="0" xfId="9" applyNumberFormat="1" applyFont="1" applyBorder="1"/>
    <xf numFmtId="201" fontId="26" fillId="0" borderId="0" xfId="18" applyNumberFormat="1" applyFont="1" applyBorder="1" applyAlignment="1">
      <alignment wrapText="1"/>
    </xf>
    <xf numFmtId="0" fontId="57" fillId="0" borderId="0" xfId="0" applyFont="1" applyAlignment="1">
      <alignment horizontal="justify" vertical="center"/>
    </xf>
    <xf numFmtId="0" fontId="58" fillId="0" borderId="0" xfId="0" applyFont="1" applyAlignment="1">
      <alignment vertical="center"/>
    </xf>
    <xf numFmtId="202" fontId="21" fillId="0" borderId="29" xfId="18" applyNumberFormat="1" applyFont="1" applyFill="1" applyBorder="1" applyAlignment="1">
      <alignment horizontal="right" vertical="center"/>
    </xf>
    <xf numFmtId="0" fontId="21" fillId="0" borderId="0" xfId="50" applyFont="1" applyAlignment="1">
      <alignment vertical="center" wrapText="1"/>
    </xf>
    <xf numFmtId="202" fontId="21" fillId="6" borderId="29" xfId="18" applyNumberFormat="1" applyFont="1" applyFill="1" applyBorder="1" applyAlignment="1">
      <alignment horizontal="right" vertical="center"/>
    </xf>
    <xf numFmtId="202" fontId="21" fillId="2" borderId="29" xfId="18" applyNumberFormat="1" applyFont="1" applyFill="1" applyBorder="1" applyAlignment="1">
      <alignment horizontal="right" vertical="center"/>
    </xf>
    <xf numFmtId="16" fontId="21" fillId="2" borderId="17" xfId="50" applyNumberFormat="1" applyFont="1" applyFill="1" applyBorder="1" applyAlignment="1">
      <alignment horizontal="right" vertical="center" wrapText="1"/>
    </xf>
    <xf numFmtId="0" fontId="21" fillId="0" borderId="19" xfId="50" applyFont="1" applyBorder="1" applyAlignment="1">
      <alignment horizontal="left" vertical="top" wrapText="1"/>
    </xf>
    <xf numFmtId="202" fontId="19" fillId="18" borderId="0" xfId="18" applyNumberFormat="1" applyFont="1" applyFill="1" applyBorder="1" applyAlignment="1">
      <alignment horizontal="right" vertical="top"/>
    </xf>
    <xf numFmtId="164" fontId="26" fillId="0" borderId="0" xfId="18" applyFont="1"/>
    <xf numFmtId="164" fontId="25" fillId="0" borderId="0" xfId="50" applyNumberFormat="1" applyFont="1"/>
    <xf numFmtId="168" fontId="21" fillId="0" borderId="0" xfId="15" applyNumberFormat="1" applyFont="1" applyFill="1" applyBorder="1" applyAlignment="1" applyProtection="1">
      <alignment horizontal="left" wrapText="1"/>
    </xf>
    <xf numFmtId="168" fontId="21" fillId="0" borderId="0" xfId="15" applyNumberFormat="1" applyFont="1" applyFill="1" applyBorder="1" applyAlignment="1" applyProtection="1">
      <alignment horizontal="left"/>
    </xf>
    <xf numFmtId="168" fontId="20" fillId="6" borderId="0" xfId="87" applyNumberFormat="1" applyFont="1" applyFill="1" applyBorder="1" applyAlignment="1">
      <alignment wrapText="1"/>
    </xf>
    <xf numFmtId="165" fontId="20" fillId="6" borderId="0" xfId="7" applyNumberFormat="1" applyFont="1" applyFill="1" applyBorder="1" applyAlignment="1">
      <alignment horizontal="right" vertical="center" wrapText="1"/>
    </xf>
    <xf numFmtId="168" fontId="20" fillId="6" borderId="16" xfId="7" applyNumberFormat="1" applyFont="1" applyFill="1" applyBorder="1" applyAlignment="1">
      <alignment horizontal="right" vertical="center" wrapText="1"/>
    </xf>
    <xf numFmtId="168" fontId="20" fillId="6" borderId="0" xfId="7" applyNumberFormat="1" applyFont="1" applyFill="1" applyBorder="1" applyAlignment="1">
      <alignment horizontal="right" vertical="center" wrapText="1"/>
    </xf>
    <xf numFmtId="203" fontId="26" fillId="0" borderId="0" xfId="0" applyNumberFormat="1" applyFont="1"/>
    <xf numFmtId="165" fontId="21" fillId="0" borderId="0" xfId="15" applyNumberFormat="1" applyFont="1" applyFill="1" applyBorder="1" applyAlignment="1">
      <alignment horizontal="right" vertical="center" wrapText="1"/>
    </xf>
    <xf numFmtId="165" fontId="21" fillId="0" borderId="0" xfId="7" applyNumberFormat="1" applyFont="1" applyFill="1" applyBorder="1" applyAlignment="1">
      <alignment horizontal="right" vertical="center" wrapText="1"/>
    </xf>
    <xf numFmtId="168" fontId="21" fillId="0" borderId="16" xfId="7" applyNumberFormat="1" applyFont="1" applyFill="1" applyBorder="1" applyAlignment="1">
      <alignment horizontal="right" vertical="center" wrapText="1"/>
    </xf>
    <xf numFmtId="168" fontId="21" fillId="0" borderId="0" xfId="87" applyNumberFormat="1" applyFont="1" applyFill="1" applyBorder="1" applyAlignment="1">
      <alignment horizontal="left" vertical="center" wrapText="1"/>
    </xf>
    <xf numFmtId="168" fontId="21" fillId="6" borderId="0" xfId="87" applyNumberFormat="1" applyFont="1" applyFill="1" applyBorder="1" applyAlignment="1">
      <alignment vertical="center" wrapText="1"/>
    </xf>
    <xf numFmtId="165" fontId="21" fillId="6" borderId="0" xfId="7" applyNumberFormat="1" applyFont="1" applyFill="1" applyBorder="1" applyAlignment="1">
      <alignment horizontal="right" vertical="center" wrapText="1"/>
    </xf>
    <xf numFmtId="168" fontId="21" fillId="6" borderId="16" xfId="7" applyNumberFormat="1" applyFont="1" applyFill="1" applyBorder="1" applyAlignment="1">
      <alignment horizontal="right" vertical="center" wrapText="1"/>
    </xf>
    <xf numFmtId="168" fontId="21" fillId="6" borderId="0" xfId="7" applyNumberFormat="1" applyFont="1" applyFill="1" applyBorder="1" applyAlignment="1">
      <alignment horizontal="right" vertical="center" wrapText="1"/>
    </xf>
    <xf numFmtId="168" fontId="20" fillId="6" borderId="0" xfId="7" applyNumberFormat="1" applyFont="1" applyFill="1" applyBorder="1" applyAlignment="1">
      <alignment wrapText="1"/>
    </xf>
    <xf numFmtId="168" fontId="23" fillId="0" borderId="0" xfId="15" applyNumberFormat="1" applyFont="1" applyFill="1" applyBorder="1"/>
    <xf numFmtId="170" fontId="23" fillId="0" borderId="0" xfId="9" applyNumberFormat="1" applyFont="1" applyFill="1" applyBorder="1"/>
    <xf numFmtId="165" fontId="21" fillId="0" borderId="0" xfId="0" applyNumberFormat="1" applyFont="1" applyAlignment="1">
      <alignment vertical="center"/>
    </xf>
    <xf numFmtId="171" fontId="21" fillId="0" borderId="0" xfId="0" applyNumberFormat="1" applyFont="1"/>
    <xf numFmtId="41" fontId="21" fillId="0" borderId="0" xfId="0" applyNumberFormat="1" applyFont="1"/>
    <xf numFmtId="166" fontId="21" fillId="0" borderId="0" xfId="0" applyNumberFormat="1" applyFont="1" applyAlignment="1">
      <alignment vertical="center"/>
    </xf>
    <xf numFmtId="166" fontId="21" fillId="0" borderId="0" xfId="0" applyNumberFormat="1" applyFont="1"/>
    <xf numFmtId="166" fontId="21" fillId="0" borderId="0" xfId="0" applyNumberFormat="1" applyFont="1" applyAlignment="1">
      <alignment vertical="top"/>
    </xf>
    <xf numFmtId="0" fontId="21" fillId="0" borderId="0" xfId="0" applyFont="1" applyAlignment="1">
      <alignment vertical="center"/>
    </xf>
    <xf numFmtId="0" fontId="21" fillId="0" borderId="0" xfId="0" applyFont="1" applyAlignment="1">
      <alignment vertical="top"/>
    </xf>
    <xf numFmtId="4" fontId="21" fillId="0" borderId="0" xfId="9" applyNumberFormat="1" applyFont="1"/>
    <xf numFmtId="4" fontId="21" fillId="0" borderId="0" xfId="0" applyNumberFormat="1" applyFont="1"/>
    <xf numFmtId="0" fontId="56" fillId="0" borderId="0" xfId="0" applyFont="1"/>
    <xf numFmtId="0" fontId="62" fillId="0" borderId="160" xfId="0" applyFont="1" applyBorder="1" applyAlignment="1">
      <alignment horizontal="left" wrapText="1" readingOrder="1"/>
    </xf>
    <xf numFmtId="0" fontId="63" fillId="0" borderId="160" xfId="0" applyFont="1" applyBorder="1" applyAlignment="1">
      <alignment horizontal="right" wrapText="1" readingOrder="1"/>
    </xf>
    <xf numFmtId="166" fontId="20" fillId="0" borderId="0" xfId="7" applyNumberFormat="1" applyFont="1" applyFill="1" applyBorder="1" applyAlignment="1">
      <alignment horizontal="right" vertical="center"/>
    </xf>
    <xf numFmtId="166" fontId="21" fillId="0" borderId="0" xfId="90" applyNumberFormat="1" applyFont="1" applyFill="1" applyBorder="1" applyAlignment="1">
      <alignment horizontal="right" vertical="center"/>
    </xf>
    <xf numFmtId="166" fontId="21" fillId="6" borderId="0" xfId="90" applyNumberFormat="1" applyFont="1" applyFill="1" applyBorder="1" applyAlignment="1">
      <alignment horizontal="right" vertical="center"/>
    </xf>
    <xf numFmtId="166" fontId="21" fillId="0" borderId="0" xfId="91" applyNumberFormat="1" applyFont="1" applyFill="1" applyBorder="1" applyAlignment="1">
      <alignment horizontal="right" vertical="center"/>
    </xf>
    <xf numFmtId="166" fontId="21" fillId="6" borderId="0" xfId="91" applyNumberFormat="1" applyFont="1" applyFill="1" applyBorder="1" applyAlignment="1">
      <alignment horizontal="right" vertical="center"/>
    </xf>
    <xf numFmtId="166" fontId="21" fillId="6" borderId="0" xfId="7" applyNumberFormat="1" applyFont="1" applyFill="1" applyBorder="1"/>
    <xf numFmtId="171" fontId="26" fillId="0" borderId="0" xfId="0" applyNumberFormat="1" applyFont="1"/>
    <xf numFmtId="205" fontId="26" fillId="0" borderId="0" xfId="0" applyNumberFormat="1" applyFont="1"/>
    <xf numFmtId="173" fontId="26" fillId="0" borderId="0" xfId="7" applyNumberFormat="1" applyFont="1"/>
    <xf numFmtId="171" fontId="22" fillId="6" borderId="0" xfId="0" applyNumberFormat="1" applyFont="1" applyFill="1"/>
    <xf numFmtId="173" fontId="22" fillId="6" borderId="0" xfId="7" applyNumberFormat="1" applyFont="1" applyFill="1"/>
    <xf numFmtId="0" fontId="26" fillId="0" borderId="0" xfId="0" applyFont="1" applyAlignment="1">
      <alignment horizontal="left" wrapText="1" indent="1"/>
    </xf>
    <xf numFmtId="0" fontId="26" fillId="0" borderId="0" xfId="0" applyFont="1" applyAlignment="1">
      <alignment horizontal="left" vertical="center" indent="1"/>
    </xf>
    <xf numFmtId="168" fontId="20" fillId="7" borderId="0" xfId="7" applyNumberFormat="1" applyFont="1" applyFill="1" applyBorder="1"/>
    <xf numFmtId="41" fontId="20" fillId="7" borderId="0" xfId="8" applyFont="1" applyFill="1" applyBorder="1" applyAlignment="1">
      <alignment horizontal="right" wrapText="1"/>
    </xf>
    <xf numFmtId="168" fontId="20" fillId="7" borderId="161" xfId="7" applyNumberFormat="1" applyFont="1" applyFill="1" applyBorder="1" applyAlignment="1">
      <alignment horizontal="right" wrapText="1"/>
    </xf>
    <xf numFmtId="168" fontId="20" fillId="7" borderId="162" xfId="7" applyNumberFormat="1" applyFont="1" applyFill="1" applyBorder="1" applyAlignment="1">
      <alignment horizontal="right" wrapText="1"/>
    </xf>
    <xf numFmtId="168" fontId="21" fillId="2" borderId="0" xfId="7" applyNumberFormat="1" applyFont="1" applyFill="1" applyBorder="1"/>
    <xf numFmtId="178" fontId="21" fillId="2" borderId="0" xfId="8" applyNumberFormat="1" applyFont="1" applyFill="1" applyBorder="1" applyAlignment="1">
      <alignment horizontal="right" vertical="center" wrapText="1"/>
    </xf>
    <xf numFmtId="168" fontId="21" fillId="2" borderId="161" xfId="7" applyNumberFormat="1" applyFont="1" applyFill="1" applyBorder="1" applyAlignment="1">
      <alignment horizontal="right" vertical="center" wrapText="1"/>
    </xf>
    <xf numFmtId="168" fontId="21" fillId="2" borderId="162" xfId="7" applyNumberFormat="1" applyFont="1" applyFill="1" applyBorder="1" applyAlignment="1">
      <alignment horizontal="right" wrapText="1"/>
    </xf>
    <xf numFmtId="168" fontId="21" fillId="2" borderId="0" xfId="7" applyNumberFormat="1" applyFont="1" applyFill="1" applyBorder="1" applyAlignment="1">
      <alignment vertical="center"/>
    </xf>
    <xf numFmtId="168" fontId="21" fillId="2" borderId="0" xfId="87" applyNumberFormat="1" applyFont="1" applyFill="1" applyBorder="1" applyAlignment="1">
      <alignment vertical="center" wrapText="1"/>
    </xf>
    <xf numFmtId="178" fontId="21" fillId="2" borderId="0" xfId="8" applyNumberFormat="1" applyFont="1" applyFill="1" applyBorder="1" applyAlignment="1">
      <alignment horizontal="center" vertical="center" wrapText="1"/>
    </xf>
    <xf numFmtId="168" fontId="21" fillId="2" borderId="161" xfId="7" applyNumberFormat="1" applyFont="1" applyFill="1" applyBorder="1" applyAlignment="1">
      <alignment horizontal="center" vertical="center" wrapText="1"/>
    </xf>
    <xf numFmtId="168" fontId="21" fillId="2" borderId="162" xfId="7" applyNumberFormat="1" applyFont="1" applyFill="1" applyBorder="1" applyAlignment="1">
      <alignment horizontal="center" vertical="center" wrapText="1"/>
    </xf>
    <xf numFmtId="178" fontId="21" fillId="2" borderId="0" xfId="7" applyNumberFormat="1" applyFont="1" applyFill="1" applyBorder="1" applyAlignment="1">
      <alignment horizontal="right" vertical="center" wrapText="1"/>
    </xf>
    <xf numFmtId="165" fontId="21" fillId="2" borderId="0" xfId="7" applyNumberFormat="1" applyFont="1" applyFill="1" applyBorder="1" applyAlignment="1">
      <alignment horizontal="right" vertical="center" wrapText="1"/>
    </xf>
    <xf numFmtId="165" fontId="20" fillId="7" borderId="0" xfId="7" applyNumberFormat="1" applyFont="1" applyFill="1" applyBorder="1" applyAlignment="1">
      <alignment horizontal="right" vertical="center" wrapText="1"/>
    </xf>
    <xf numFmtId="168" fontId="20" fillId="7" borderId="161" xfId="7" applyNumberFormat="1" applyFont="1" applyFill="1" applyBorder="1" applyAlignment="1">
      <alignment horizontal="right" vertical="center" wrapText="1"/>
    </xf>
    <xf numFmtId="168" fontId="21" fillId="7" borderId="0" xfId="7" applyNumberFormat="1" applyFont="1" applyFill="1" applyBorder="1"/>
    <xf numFmtId="168" fontId="20" fillId="7" borderId="0" xfId="87" applyNumberFormat="1" applyFont="1" applyFill="1" applyBorder="1"/>
    <xf numFmtId="165" fontId="20" fillId="7" borderId="161" xfId="7" applyNumberFormat="1" applyFont="1" applyFill="1" applyBorder="1" applyAlignment="1">
      <alignment horizontal="right" vertical="center" wrapText="1"/>
    </xf>
    <xf numFmtId="165" fontId="20" fillId="7" borderId="162" xfId="7" applyNumberFormat="1" applyFont="1" applyFill="1" applyBorder="1" applyAlignment="1">
      <alignment horizontal="right" wrapText="1"/>
    </xf>
    <xf numFmtId="168" fontId="21" fillId="2" borderId="0" xfId="87" applyNumberFormat="1" applyFont="1" applyFill="1" applyBorder="1" applyAlignment="1">
      <alignment horizontal="left" indent="1"/>
    </xf>
    <xf numFmtId="178" fontId="20" fillId="6" borderId="0" xfId="8" applyNumberFormat="1" applyFont="1" applyFill="1" applyBorder="1" applyAlignment="1">
      <alignment horizontal="right" vertical="center" wrapText="1"/>
    </xf>
    <xf numFmtId="178" fontId="20" fillId="6" borderId="0" xfId="7" applyNumberFormat="1" applyFont="1" applyFill="1" applyBorder="1" applyAlignment="1">
      <alignment horizontal="right" vertical="center" wrapText="1"/>
    </xf>
    <xf numFmtId="165" fontId="21" fillId="0" borderId="0" xfId="69" applyNumberFormat="1" applyFont="1" applyFill="1" applyBorder="1" applyAlignment="1">
      <alignment horizontal="left" wrapText="1"/>
    </xf>
    <xf numFmtId="179" fontId="21" fillId="0" borderId="8" xfId="44" applyNumberFormat="1" applyFont="1" applyFill="1" applyBorder="1" applyAlignment="1">
      <alignment vertical="top" wrapText="1"/>
    </xf>
    <xf numFmtId="168" fontId="21" fillId="0" borderId="12" xfId="44" applyNumberFormat="1" applyFont="1" applyFill="1" applyBorder="1" applyAlignment="1">
      <alignment vertical="top" wrapText="1"/>
    </xf>
    <xf numFmtId="168" fontId="21" fillId="0" borderId="0" xfId="44" applyNumberFormat="1" applyFont="1" applyFill="1" applyBorder="1" applyAlignment="1">
      <alignment vertical="top" wrapText="1"/>
    </xf>
    <xf numFmtId="179" fontId="21" fillId="0" borderId="0" xfId="44" applyNumberFormat="1" applyFont="1" applyFill="1" applyBorder="1" applyAlignment="1"/>
    <xf numFmtId="168" fontId="21" fillId="0" borderId="0" xfId="44" applyNumberFormat="1" applyFont="1"/>
    <xf numFmtId="168" fontId="21" fillId="0" borderId="0" xfId="11" applyNumberFormat="1" applyFont="1"/>
    <xf numFmtId="0" fontId="66" fillId="2" borderId="0" xfId="0" applyFont="1" applyFill="1"/>
    <xf numFmtId="0" fontId="66" fillId="2" borderId="0" xfId="34" applyFont="1" applyFill="1" applyAlignment="1">
      <alignment horizontal="left"/>
    </xf>
    <xf numFmtId="0" fontId="66" fillId="2" borderId="0" xfId="34" applyFont="1" applyFill="1"/>
    <xf numFmtId="165" fontId="26" fillId="0" borderId="0" xfId="12" applyNumberFormat="1" applyFont="1" applyFill="1" applyBorder="1"/>
    <xf numFmtId="165" fontId="26" fillId="0" borderId="8" xfId="12" applyNumberFormat="1" applyFont="1" applyFill="1" applyBorder="1"/>
    <xf numFmtId="179" fontId="21" fillId="2" borderId="0" xfId="57" applyNumberFormat="1" applyFont="1" applyFill="1" applyBorder="1" applyAlignment="1">
      <alignment horizontal="left" vertical="top"/>
    </xf>
    <xf numFmtId="179" fontId="21" fillId="2" borderId="8" xfId="57" applyNumberFormat="1" applyFont="1" applyFill="1" applyBorder="1" applyAlignment="1">
      <alignment horizontal="left" vertical="top"/>
    </xf>
    <xf numFmtId="177" fontId="21" fillId="2" borderId="0" xfId="57" applyNumberFormat="1" applyFont="1" applyFill="1" applyBorder="1" applyAlignment="1">
      <alignment horizontal="left" vertical="top"/>
    </xf>
    <xf numFmtId="3" fontId="4" fillId="0" borderId="0" xfId="95" applyNumberFormat="1" applyFont="1"/>
    <xf numFmtId="3" fontId="4" fillId="0" borderId="0" xfId="95" applyNumberFormat="1" applyFont="1" applyAlignment="1">
      <alignment wrapText="1"/>
    </xf>
    <xf numFmtId="43" fontId="4" fillId="0" borderId="0" xfId="7" applyFont="1" applyAlignment="1">
      <alignment vertical="center" wrapText="1"/>
    </xf>
    <xf numFmtId="170" fontId="9" fillId="0" borderId="0" xfId="96" applyNumberFormat="1" applyFont="1"/>
    <xf numFmtId="3" fontId="4" fillId="0" borderId="0" xfId="95" applyNumberFormat="1" applyFont="1" applyAlignment="1">
      <alignment vertical="center" wrapText="1"/>
    </xf>
    <xf numFmtId="43" fontId="4" fillId="0" borderId="0" xfId="7" applyFont="1" applyAlignment="1">
      <alignment wrapText="1"/>
    </xf>
    <xf numFmtId="0" fontId="67" fillId="0" borderId="0" xfId="0" applyFont="1"/>
    <xf numFmtId="0" fontId="67" fillId="2" borderId="0" xfId="0" applyFont="1" applyFill="1"/>
    <xf numFmtId="0" fontId="67" fillId="2" borderId="0" xfId="34" applyFont="1" applyFill="1" applyAlignment="1">
      <alignment horizontal="left"/>
    </xf>
    <xf numFmtId="165" fontId="19" fillId="23" borderId="0" xfId="40" applyNumberFormat="1" applyFont="1" applyFill="1" applyBorder="1" applyAlignment="1">
      <alignment horizontal="left" vertical="center"/>
    </xf>
    <xf numFmtId="165" fontId="19" fillId="23" borderId="0" xfId="40" applyNumberFormat="1" applyFont="1" applyFill="1" applyBorder="1" applyAlignment="1">
      <alignment horizontal="center" vertical="center"/>
    </xf>
    <xf numFmtId="179" fontId="19" fillId="23" borderId="0" xfId="44" applyNumberFormat="1" applyFont="1" applyFill="1" applyBorder="1" applyAlignment="1" applyProtection="1">
      <alignment horizontal="center"/>
    </xf>
    <xf numFmtId="179" fontId="19" fillId="23" borderId="8" xfId="44" applyNumberFormat="1" applyFont="1" applyFill="1" applyBorder="1" applyAlignment="1" applyProtection="1">
      <alignment horizontal="center"/>
    </xf>
    <xf numFmtId="168" fontId="19" fillId="23" borderId="12" xfId="44" applyNumberFormat="1" applyFont="1" applyFill="1" applyBorder="1" applyAlignment="1">
      <alignment horizontal="center"/>
    </xf>
    <xf numFmtId="168" fontId="19" fillId="23" borderId="0" xfId="44" applyNumberFormat="1" applyFont="1" applyFill="1" applyBorder="1" applyAlignment="1">
      <alignment horizontal="center"/>
    </xf>
    <xf numFmtId="165" fontId="23" fillId="23" borderId="0" xfId="40" applyNumberFormat="1" applyFont="1" applyFill="1" applyBorder="1" applyAlignment="1">
      <alignment horizontal="left" vertical="center"/>
    </xf>
    <xf numFmtId="179" fontId="19" fillId="23" borderId="0" xfId="44" quotePrefix="1" applyNumberFormat="1" applyFont="1" applyFill="1" applyBorder="1" applyAlignment="1" applyProtection="1">
      <alignment horizontal="center"/>
    </xf>
    <xf numFmtId="179" fontId="19" fillId="23" borderId="8" xfId="44" quotePrefix="1" applyNumberFormat="1" applyFont="1" applyFill="1" applyBorder="1" applyAlignment="1" applyProtection="1">
      <alignment horizontal="center"/>
    </xf>
    <xf numFmtId="168" fontId="19" fillId="23" borderId="12" xfId="44" quotePrefix="1" applyNumberFormat="1" applyFont="1" applyFill="1" applyBorder="1" applyAlignment="1">
      <alignment horizontal="center"/>
    </xf>
    <xf numFmtId="168" fontId="19" fillId="23" borderId="0" xfId="44" quotePrefix="1" applyNumberFormat="1" applyFont="1" applyFill="1" applyBorder="1" applyAlignment="1">
      <alignment horizontal="center"/>
    </xf>
    <xf numFmtId="165" fontId="19" fillId="23" borderId="9" xfId="69" applyNumberFormat="1" applyFont="1" applyFill="1" applyBorder="1"/>
    <xf numFmtId="179" fontId="19" fillId="23" borderId="9" xfId="44" quotePrefix="1" applyNumberFormat="1" applyFont="1" applyFill="1" applyBorder="1" applyAlignment="1" applyProtection="1">
      <alignment horizontal="center"/>
    </xf>
    <xf numFmtId="179" fontId="19" fillId="23" borderId="10" xfId="44" quotePrefix="1" applyNumberFormat="1" applyFont="1" applyFill="1" applyBorder="1" applyAlignment="1" applyProtection="1">
      <alignment horizontal="center"/>
    </xf>
    <xf numFmtId="168" fontId="19" fillId="23" borderId="11" xfId="44" quotePrefix="1" applyNumberFormat="1" applyFont="1" applyFill="1" applyBorder="1" applyAlignment="1" applyProtection="1">
      <alignment horizontal="center"/>
    </xf>
    <xf numFmtId="168" fontId="19" fillId="23" borderId="9" xfId="44" quotePrefix="1" applyNumberFormat="1" applyFont="1" applyFill="1" applyBorder="1" applyAlignment="1" applyProtection="1">
      <alignment horizontal="center"/>
    </xf>
    <xf numFmtId="165" fontId="19" fillId="23" borderId="0" xfId="69" applyNumberFormat="1" applyFont="1" applyFill="1" applyBorder="1"/>
    <xf numFmtId="168" fontId="19" fillId="23" borderId="12" xfId="44" quotePrefix="1" applyNumberFormat="1" applyFont="1" applyFill="1" applyBorder="1" applyAlignment="1" applyProtection="1">
      <alignment horizontal="center"/>
    </xf>
    <xf numFmtId="168" fontId="19" fillId="23" borderId="0" xfId="44" quotePrefix="1" applyNumberFormat="1" applyFont="1" applyFill="1" applyBorder="1" applyAlignment="1" applyProtection="1">
      <alignment horizontal="center"/>
    </xf>
    <xf numFmtId="168" fontId="23" fillId="23" borderId="12" xfId="44" applyNumberFormat="1" applyFont="1" applyFill="1" applyBorder="1"/>
    <xf numFmtId="168" fontId="23" fillId="23" borderId="0" xfId="44" applyNumberFormat="1" applyFont="1" applyFill="1" applyBorder="1"/>
    <xf numFmtId="0" fontId="19" fillId="23" borderId="0" xfId="11" quotePrefix="1" applyNumberFormat="1" applyFont="1" applyFill="1" applyBorder="1" applyAlignment="1">
      <alignment horizontal="center" vertical="center" wrapText="1"/>
    </xf>
    <xf numFmtId="188" fontId="30" fillId="24" borderId="17" xfId="1" applyNumberFormat="1" applyFont="1" applyFill="1" applyBorder="1" applyAlignment="1">
      <alignment horizontal="right" vertical="center"/>
    </xf>
    <xf numFmtId="0" fontId="19" fillId="24" borderId="19" xfId="0" applyFont="1" applyFill="1" applyBorder="1" applyAlignment="1">
      <alignment horizontal="left" vertical="center"/>
    </xf>
    <xf numFmtId="167" fontId="19" fillId="24" borderId="19" xfId="0" applyNumberFormat="1" applyFont="1" applyFill="1" applyBorder="1" applyAlignment="1">
      <alignment horizontal="right" vertical="center" wrapText="1"/>
    </xf>
    <xf numFmtId="0" fontId="19" fillId="24" borderId="16" xfId="0" applyFont="1" applyFill="1" applyBorder="1" applyAlignment="1">
      <alignment horizontal="left" vertical="center"/>
    </xf>
    <xf numFmtId="167" fontId="19" fillId="24" borderId="16" xfId="0" applyNumberFormat="1" applyFont="1" applyFill="1" applyBorder="1" applyAlignment="1">
      <alignment horizontal="right" vertical="center" wrapText="1"/>
    </xf>
    <xf numFmtId="0" fontId="19" fillId="23" borderId="0" xfId="41" applyFont="1" applyFill="1" applyAlignment="1">
      <alignment horizontal="left"/>
    </xf>
    <xf numFmtId="0" fontId="19" fillId="23" borderId="0" xfId="11" quotePrefix="1" applyNumberFormat="1" applyFont="1" applyFill="1" applyBorder="1" applyAlignment="1">
      <alignment horizontal="center" vertical="top" wrapText="1"/>
    </xf>
    <xf numFmtId="0" fontId="19" fillId="23" borderId="8" xfId="41" applyFont="1" applyFill="1" applyBorder="1" applyAlignment="1">
      <alignment horizontal="center" vertical="top" wrapText="1"/>
    </xf>
    <xf numFmtId="0" fontId="19" fillId="23" borderId="0" xfId="41" applyFont="1" applyFill="1" applyAlignment="1">
      <alignment horizontal="center"/>
    </xf>
    <xf numFmtId="0" fontId="19" fillId="23" borderId="8" xfId="41" quotePrefix="1" applyFont="1" applyFill="1" applyBorder="1" applyAlignment="1">
      <alignment horizontal="center" vertical="top"/>
    </xf>
    <xf numFmtId="0" fontId="19" fillId="23" borderId="0" xfId="41" applyFont="1" applyFill="1" applyAlignment="1">
      <alignment horizontal="center" vertical="top"/>
    </xf>
    <xf numFmtId="0" fontId="19" fillId="23" borderId="0" xfId="41" applyFont="1" applyFill="1"/>
    <xf numFmtId="0" fontId="19" fillId="23" borderId="0" xfId="4" quotePrefix="1" applyFont="1" applyFill="1" applyAlignment="1">
      <alignment horizontal="center"/>
    </xf>
    <xf numFmtId="0" fontId="19" fillId="23" borderId="0" xfId="41" quotePrefix="1" applyFont="1" applyFill="1" applyAlignment="1">
      <alignment horizontal="center"/>
    </xf>
    <xf numFmtId="0" fontId="19" fillId="23" borderId="8" xfId="41" quotePrefix="1" applyFont="1" applyFill="1" applyBorder="1" applyAlignment="1">
      <alignment horizontal="center"/>
    </xf>
    <xf numFmtId="0" fontId="19" fillId="23" borderId="0" xfId="0" applyFont="1" applyFill="1" applyAlignment="1">
      <alignment vertical="center"/>
    </xf>
    <xf numFmtId="179" fontId="19" fillId="23" borderId="0" xfId="11" applyNumberFormat="1" applyFont="1" applyFill="1" applyBorder="1" applyAlignment="1">
      <alignment vertical="center"/>
    </xf>
    <xf numFmtId="168" fontId="19" fillId="23" borderId="8" xfId="41" applyNumberFormat="1" applyFont="1" applyFill="1" applyBorder="1" applyAlignment="1">
      <alignment vertical="center"/>
    </xf>
    <xf numFmtId="177" fontId="19" fillId="23" borderId="0" xfId="11" applyNumberFormat="1" applyFont="1" applyFill="1" applyBorder="1" applyAlignment="1">
      <alignment vertical="center"/>
    </xf>
    <xf numFmtId="0" fontId="19" fillId="23" borderId="12" xfId="41" applyFont="1" applyFill="1" applyBorder="1" applyAlignment="1">
      <alignment horizontal="center" vertical="top" wrapText="1"/>
    </xf>
    <xf numFmtId="0" fontId="19" fillId="23" borderId="12" xfId="41" quotePrefix="1" applyFont="1" applyFill="1" applyBorder="1" applyAlignment="1">
      <alignment horizontal="center" vertical="top" wrapText="1"/>
    </xf>
    <xf numFmtId="0" fontId="19" fillId="23" borderId="8" xfId="41" quotePrefix="1" applyFont="1" applyFill="1" applyBorder="1" applyAlignment="1">
      <alignment horizontal="center" vertical="top" wrapText="1"/>
    </xf>
    <xf numFmtId="0" fontId="19" fillId="23" borderId="8" xfId="0" quotePrefix="1" applyFont="1" applyFill="1" applyBorder="1" applyAlignment="1">
      <alignment horizontal="center" vertical="center" wrapText="1"/>
    </xf>
    <xf numFmtId="0" fontId="19" fillId="23" borderId="12" xfId="41" quotePrefix="1" applyFont="1" applyFill="1" applyBorder="1" applyAlignment="1">
      <alignment horizontal="center"/>
    </xf>
    <xf numFmtId="3" fontId="19" fillId="23" borderId="0" xfId="44" applyNumberFormat="1" applyFont="1" applyFill="1" applyBorder="1" applyAlignment="1">
      <alignment vertical="center" wrapText="1"/>
    </xf>
    <xf numFmtId="3" fontId="19" fillId="23" borderId="0" xfId="41" applyNumberFormat="1" applyFont="1" applyFill="1" applyAlignment="1">
      <alignment vertical="center"/>
    </xf>
    <xf numFmtId="3" fontId="19" fillId="23" borderId="8" xfId="41" applyNumberFormat="1" applyFont="1" applyFill="1" applyBorder="1" applyAlignment="1">
      <alignment vertical="center"/>
    </xf>
    <xf numFmtId="168" fontId="19" fillId="23" borderId="12" xfId="41" applyNumberFormat="1" applyFont="1" applyFill="1" applyBorder="1" applyAlignment="1">
      <alignment vertical="center"/>
    </xf>
    <xf numFmtId="0" fontId="19" fillId="23" borderId="0" xfId="42" applyFont="1" applyFill="1" applyAlignment="1">
      <alignment horizontal="left"/>
    </xf>
    <xf numFmtId="0" fontId="19" fillId="23" borderId="0" xfId="42" applyFont="1" applyFill="1" applyAlignment="1">
      <alignment horizontal="center"/>
    </xf>
    <xf numFmtId="0" fontId="19" fillId="23" borderId="0" xfId="42" applyFont="1" applyFill="1"/>
    <xf numFmtId="182" fontId="19" fillId="23" borderId="0" xfId="11" applyNumberFormat="1" applyFont="1" applyFill="1" applyBorder="1" applyAlignment="1">
      <alignment vertical="center"/>
    </xf>
    <xf numFmtId="168" fontId="19" fillId="23" borderId="8" xfId="42" applyNumberFormat="1" applyFont="1" applyFill="1" applyBorder="1" applyAlignment="1">
      <alignment vertical="center"/>
    </xf>
    <xf numFmtId="168" fontId="19" fillId="23" borderId="12" xfId="42" applyNumberFormat="1" applyFont="1" applyFill="1" applyBorder="1" applyAlignment="1">
      <alignment vertical="center"/>
    </xf>
    <xf numFmtId="168" fontId="19" fillId="23" borderId="0" xfId="42" applyNumberFormat="1" applyFont="1" applyFill="1" applyAlignment="1">
      <alignment vertical="center"/>
    </xf>
    <xf numFmtId="0" fontId="19" fillId="23" borderId="0" xfId="4" applyFont="1" applyFill="1"/>
    <xf numFmtId="0" fontId="19" fillId="23" borderId="0" xfId="4" applyFont="1" applyFill="1" applyAlignment="1">
      <alignment vertical="top"/>
    </xf>
    <xf numFmtId="0" fontId="19" fillId="23" borderId="0" xfId="0" applyFont="1" applyFill="1" applyAlignment="1">
      <alignment horizontal="left" vertical="center"/>
    </xf>
    <xf numFmtId="165" fontId="19" fillId="23" borderId="0" xfId="44" applyNumberFormat="1" applyFont="1" applyFill="1" applyBorder="1" applyAlignment="1">
      <alignment vertical="center"/>
    </xf>
    <xf numFmtId="168" fontId="19" fillId="23" borderId="8" xfId="4" applyNumberFormat="1" applyFont="1" applyFill="1" applyBorder="1" applyAlignment="1">
      <alignment vertical="center"/>
    </xf>
    <xf numFmtId="189" fontId="19" fillId="23" borderId="12" xfId="44" applyNumberFormat="1" applyFont="1" applyFill="1" applyBorder="1" applyAlignment="1">
      <alignment vertical="center"/>
    </xf>
    <xf numFmtId="189" fontId="19" fillId="23" borderId="0" xfId="44" applyNumberFormat="1" applyFont="1" applyFill="1" applyBorder="1" applyAlignment="1">
      <alignment vertical="center"/>
    </xf>
    <xf numFmtId="0" fontId="19" fillId="23" borderId="0" xfId="42" applyFont="1" applyFill="1" applyAlignment="1">
      <alignment vertical="top"/>
    </xf>
    <xf numFmtId="189" fontId="19" fillId="23" borderId="8" xfId="44" applyNumberFormat="1" applyFont="1" applyFill="1" applyBorder="1" applyAlignment="1">
      <alignment vertical="center"/>
    </xf>
    <xf numFmtId="0" fontId="19" fillId="23" borderId="9" xfId="31" applyFont="1" applyFill="1" applyBorder="1"/>
    <xf numFmtId="178" fontId="19" fillId="23" borderId="9" xfId="7" applyNumberFormat="1" applyFont="1" applyFill="1" applyBorder="1"/>
    <xf numFmtId="168" fontId="19" fillId="23" borderId="11" xfId="11" applyNumberFormat="1" applyFont="1" applyFill="1" applyBorder="1"/>
    <xf numFmtId="177" fontId="19" fillId="23" borderId="9" xfId="11" applyNumberFormat="1" applyFont="1" applyFill="1" applyBorder="1"/>
    <xf numFmtId="0" fontId="19" fillId="23" borderId="0" xfId="31" applyFont="1" applyFill="1"/>
    <xf numFmtId="178" fontId="19" fillId="23" borderId="0" xfId="7" applyNumberFormat="1" applyFont="1" applyFill="1" applyBorder="1"/>
    <xf numFmtId="168" fontId="19" fillId="23" borderId="12" xfId="11" applyNumberFormat="1" applyFont="1" applyFill="1" applyBorder="1"/>
    <xf numFmtId="177" fontId="19" fillId="23" borderId="0" xfId="11" applyNumberFormat="1" applyFont="1" applyFill="1" applyBorder="1"/>
    <xf numFmtId="168" fontId="19" fillId="23" borderId="0" xfId="12" applyNumberFormat="1" applyFont="1" applyFill="1" applyBorder="1" applyAlignment="1">
      <alignment horizontal="center" vertical="top" wrapText="1"/>
    </xf>
    <xf numFmtId="0" fontId="19" fillId="23" borderId="0" xfId="42" quotePrefix="1" applyFont="1" applyFill="1" applyAlignment="1">
      <alignment horizontal="center" vertical="center" wrapText="1"/>
    </xf>
    <xf numFmtId="165" fontId="19" fillId="23" borderId="0" xfId="12" quotePrefix="1" applyNumberFormat="1" applyFont="1" applyFill="1" applyBorder="1" applyAlignment="1">
      <alignment horizontal="center"/>
    </xf>
    <xf numFmtId="165" fontId="19" fillId="23" borderId="8" xfId="12" quotePrefix="1" applyNumberFormat="1" applyFont="1" applyFill="1" applyBorder="1" applyAlignment="1">
      <alignment horizontal="center"/>
    </xf>
    <xf numFmtId="165" fontId="19" fillId="25" borderId="0" xfId="94" applyNumberFormat="1" applyFont="1" applyFill="1" applyBorder="1" applyAlignment="1">
      <alignment horizontal="left" vertical="center"/>
    </xf>
    <xf numFmtId="165" fontId="19" fillId="25" borderId="8" xfId="94" applyNumberFormat="1" applyFont="1" applyFill="1" applyBorder="1" applyAlignment="1">
      <alignment horizontal="left" vertical="center"/>
    </xf>
    <xf numFmtId="168" fontId="19" fillId="25" borderId="0" xfId="94" applyNumberFormat="1" applyFont="1" applyFill="1" applyBorder="1" applyAlignment="1">
      <alignment horizontal="left" vertical="center"/>
    </xf>
    <xf numFmtId="0" fontId="19" fillId="23" borderId="0" xfId="0" applyFont="1" applyFill="1" applyAlignment="1">
      <alignment horizontal="center"/>
    </xf>
    <xf numFmtId="168" fontId="19" fillId="23" borderId="0" xfId="12" applyNumberFormat="1" applyFont="1" applyFill="1" applyBorder="1" applyAlignment="1">
      <alignment horizontal="center"/>
    </xf>
    <xf numFmtId="0" fontId="19" fillId="23" borderId="12" xfId="42" applyFont="1" applyFill="1" applyBorder="1" applyAlignment="1">
      <alignment horizontal="center" vertical="top" wrapText="1"/>
    </xf>
    <xf numFmtId="165" fontId="19" fillId="23" borderId="8" xfId="42" applyNumberFormat="1" applyFont="1" applyFill="1" applyBorder="1" applyAlignment="1">
      <alignment horizontal="center" vertical="top" wrapText="1"/>
    </xf>
    <xf numFmtId="0" fontId="19" fillId="23" borderId="12" xfId="42" quotePrefix="1" applyFont="1" applyFill="1" applyBorder="1" applyAlignment="1">
      <alignment horizontal="center" vertical="top" wrapText="1"/>
    </xf>
    <xf numFmtId="0" fontId="19" fillId="23" borderId="12" xfId="11" quotePrefix="1" applyNumberFormat="1" applyFont="1" applyFill="1" applyBorder="1" applyAlignment="1">
      <alignment horizontal="center" vertical="center" wrapText="1"/>
    </xf>
    <xf numFmtId="165" fontId="19" fillId="23" borderId="0" xfId="44" quotePrefix="1" applyNumberFormat="1" applyFont="1" applyFill="1" applyBorder="1" applyAlignment="1">
      <alignment horizontal="center"/>
    </xf>
    <xf numFmtId="165" fontId="19" fillId="23" borderId="0" xfId="47" quotePrefix="1" applyNumberFormat="1" applyFont="1" applyFill="1" applyBorder="1" applyAlignment="1">
      <alignment horizontal="center"/>
    </xf>
    <xf numFmtId="168" fontId="19" fillId="23" borderId="12" xfId="47" quotePrefix="1" applyNumberFormat="1" applyFont="1" applyFill="1" applyBorder="1" applyAlignment="1">
      <alignment horizontal="center"/>
    </xf>
    <xf numFmtId="165" fontId="19" fillId="23" borderId="8" xfId="42" quotePrefix="1" applyNumberFormat="1" applyFont="1" applyFill="1" applyBorder="1" applyAlignment="1">
      <alignment horizontal="center"/>
    </xf>
    <xf numFmtId="0" fontId="19" fillId="23" borderId="0" xfId="0" applyFont="1" applyFill="1" applyAlignment="1">
      <alignment horizontal="left"/>
    </xf>
    <xf numFmtId="0" fontId="19" fillId="23" borderId="40" xfId="0" applyFont="1" applyFill="1" applyBorder="1" applyAlignment="1">
      <alignment horizontal="left" vertical="center"/>
    </xf>
    <xf numFmtId="179" fontId="19" fillId="23" borderId="40" xfId="47" applyNumberFormat="1" applyFont="1" applyFill="1" applyBorder="1" applyAlignment="1">
      <alignment horizontal="right" vertical="center"/>
    </xf>
    <xf numFmtId="168" fontId="19" fillId="23" borderId="41" xfId="44" applyNumberFormat="1" applyFont="1" applyFill="1" applyBorder="1" applyAlignment="1">
      <alignment horizontal="right" vertical="center"/>
    </xf>
    <xf numFmtId="165" fontId="19" fillId="23" borderId="42" xfId="44" applyNumberFormat="1" applyFont="1" applyFill="1" applyBorder="1" applyAlignment="1">
      <alignment horizontal="right" vertical="center"/>
    </xf>
    <xf numFmtId="168" fontId="19" fillId="23" borderId="40" xfId="44" applyNumberFormat="1" applyFont="1" applyFill="1" applyBorder="1" applyAlignment="1">
      <alignment horizontal="right" vertical="center"/>
    </xf>
    <xf numFmtId="0" fontId="19" fillId="23" borderId="0" xfId="0" applyFont="1" applyFill="1" applyAlignment="1">
      <alignment horizontal="center" vertical="top" wrapText="1"/>
    </xf>
    <xf numFmtId="0" fontId="19" fillId="23" borderId="12" xfId="0" applyFont="1" applyFill="1" applyBorder="1" applyAlignment="1">
      <alignment horizontal="center" vertical="top" wrapText="1"/>
    </xf>
    <xf numFmtId="0" fontId="19" fillId="23" borderId="8" xfId="0" applyFont="1" applyFill="1" applyBorder="1" applyAlignment="1">
      <alignment horizontal="center" vertical="top" wrapText="1"/>
    </xf>
    <xf numFmtId="0" fontId="19" fillId="23" borderId="0" xfId="0" quotePrefix="1" applyFont="1" applyFill="1" applyAlignment="1">
      <alignment horizontal="center" vertical="top" wrapText="1"/>
    </xf>
    <xf numFmtId="0" fontId="19" fillId="23" borderId="12" xfId="0" quotePrefix="1" applyFont="1" applyFill="1" applyBorder="1" applyAlignment="1">
      <alignment horizontal="center" vertical="top" wrapText="1"/>
    </xf>
    <xf numFmtId="0" fontId="19" fillId="23" borderId="8" xfId="0" quotePrefix="1" applyFont="1" applyFill="1" applyBorder="1" applyAlignment="1">
      <alignment horizontal="center" vertical="top" wrapText="1"/>
    </xf>
    <xf numFmtId="0" fontId="19" fillId="23" borderId="0" xfId="0" quotePrefix="1" applyFont="1" applyFill="1" applyAlignment="1">
      <alignment horizontal="center" vertical="center"/>
    </xf>
    <xf numFmtId="0" fontId="19" fillId="23" borderId="0" xfId="0" applyFont="1" applyFill="1"/>
    <xf numFmtId="165" fontId="19" fillId="23" borderId="0" xfId="44" applyNumberFormat="1" applyFont="1" applyFill="1" applyBorder="1"/>
    <xf numFmtId="165" fontId="19" fillId="23" borderId="0" xfId="44" applyNumberFormat="1" applyFont="1" applyFill="1" applyBorder="1" applyAlignment="1">
      <alignment wrapText="1"/>
    </xf>
    <xf numFmtId="165" fontId="19" fillId="23" borderId="12" xfId="44" applyNumberFormat="1" applyFont="1" applyFill="1" applyBorder="1"/>
    <xf numFmtId="43" fontId="19" fillId="23" borderId="0" xfId="7" applyFont="1" applyFill="1" applyBorder="1" applyAlignment="1">
      <alignment vertical="center" wrapText="1"/>
    </xf>
    <xf numFmtId="165" fontId="19" fillId="23" borderId="8" xfId="44" applyNumberFormat="1" applyFont="1" applyFill="1" applyBorder="1"/>
    <xf numFmtId="168" fontId="19" fillId="23" borderId="0" xfId="44" applyNumberFormat="1" applyFont="1" applyFill="1" applyBorder="1"/>
    <xf numFmtId="0" fontId="19" fillId="23" borderId="0" xfId="50" applyFont="1" applyFill="1" applyAlignment="1">
      <alignment horizontal="center" vertical="top" wrapText="1"/>
    </xf>
    <xf numFmtId="0" fontId="19" fillId="23" borderId="0" xfId="42" quotePrefix="1" applyFont="1" applyFill="1" applyAlignment="1">
      <alignment horizontal="center" vertical="top" wrapText="1"/>
    </xf>
    <xf numFmtId="168" fontId="19" fillId="23" borderId="0" xfId="48" applyNumberFormat="1" applyFont="1" applyFill="1" applyBorder="1" applyAlignment="1">
      <alignment horizontal="center"/>
    </xf>
    <xf numFmtId="168" fontId="19" fillId="23" borderId="0" xfId="48" applyNumberFormat="1" applyFont="1" applyFill="1" applyBorder="1"/>
    <xf numFmtId="41" fontId="19" fillId="23" borderId="0" xfId="8" applyFont="1" applyFill="1" applyBorder="1" applyAlignment="1">
      <alignment horizontal="right" wrapText="1"/>
    </xf>
    <xf numFmtId="168" fontId="19" fillId="23" borderId="0" xfId="44" applyNumberFormat="1" applyFont="1" applyFill="1" applyBorder="1" applyAlignment="1">
      <alignment horizontal="right" wrapText="1"/>
    </xf>
    <xf numFmtId="168" fontId="19" fillId="23" borderId="12" xfId="44" applyNumberFormat="1" applyFont="1" applyFill="1" applyBorder="1" applyAlignment="1">
      <alignment horizontal="right" wrapText="1"/>
    </xf>
    <xf numFmtId="165" fontId="19" fillId="23" borderId="0" xfId="47" applyNumberFormat="1" applyFont="1" applyFill="1" applyBorder="1" applyAlignment="1">
      <alignment horizontal="left" vertical="center" wrapText="1"/>
    </xf>
    <xf numFmtId="0" fontId="19" fillId="23" borderId="0" xfId="11" quotePrefix="1" applyNumberFormat="1" applyFont="1" applyFill="1" applyBorder="1" applyAlignment="1">
      <alignment horizontal="center" wrapText="1"/>
    </xf>
    <xf numFmtId="165" fontId="19" fillId="23" borderId="0" xfId="47" applyNumberFormat="1" applyFont="1" applyFill="1" applyBorder="1"/>
    <xf numFmtId="0" fontId="19" fillId="23" borderId="56" xfId="0" applyFont="1" applyFill="1" applyBorder="1" applyAlignment="1">
      <alignment horizontal="center" vertical="center" wrapText="1"/>
    </xf>
    <xf numFmtId="0" fontId="19" fillId="23" borderId="57" xfId="0" applyFont="1" applyFill="1" applyBorder="1" applyAlignment="1">
      <alignment horizontal="center" vertical="center" wrapText="1"/>
    </xf>
    <xf numFmtId="0" fontId="19" fillId="23" borderId="58" xfId="0" applyFont="1" applyFill="1" applyBorder="1" applyAlignment="1">
      <alignment horizontal="center" vertical="center" wrapText="1"/>
    </xf>
    <xf numFmtId="0" fontId="19" fillId="26" borderId="61" xfId="0" applyFont="1" applyFill="1" applyBorder="1" applyAlignment="1">
      <alignment vertical="center" wrapText="1"/>
    </xf>
    <xf numFmtId="1" fontId="19" fillId="26" borderId="62" xfId="0" applyNumberFormat="1" applyFont="1" applyFill="1" applyBorder="1" applyAlignment="1">
      <alignment horizontal="center"/>
    </xf>
    <xf numFmtId="166" fontId="19" fillId="26" borderId="62" xfId="0" applyNumberFormat="1" applyFont="1" applyFill="1" applyBorder="1" applyAlignment="1">
      <alignment horizontal="center" vertical="center" wrapText="1"/>
    </xf>
    <xf numFmtId="166" fontId="19" fillId="26" borderId="63" xfId="0" applyNumberFormat="1" applyFont="1" applyFill="1" applyBorder="1" applyAlignment="1">
      <alignment horizontal="center" vertical="center" wrapText="1"/>
    </xf>
    <xf numFmtId="0" fontId="22" fillId="2" borderId="67" xfId="83" applyFont="1" applyFill="1" applyBorder="1" applyAlignment="1">
      <alignment vertical="center"/>
    </xf>
    <xf numFmtId="0" fontId="21" fillId="2" borderId="67" xfId="82" applyFont="1" applyFill="1" applyBorder="1" applyAlignment="1">
      <alignment vertical="center"/>
    </xf>
    <xf numFmtId="0" fontId="26" fillId="2" borderId="67" xfId="82" applyFont="1" applyFill="1" applyBorder="1" applyAlignment="1">
      <alignment vertical="center"/>
    </xf>
    <xf numFmtId="3" fontId="20" fillId="7" borderId="68" xfId="7" applyNumberFormat="1" applyFont="1" applyFill="1" applyBorder="1" applyAlignment="1">
      <alignment horizontal="right"/>
    </xf>
    <xf numFmtId="3" fontId="20" fillId="7" borderId="1" xfId="7" applyNumberFormat="1" applyFont="1" applyFill="1" applyBorder="1" applyAlignment="1">
      <alignment horizontal="right"/>
    </xf>
    <xf numFmtId="3" fontId="20" fillId="7" borderId="69" xfId="7" applyNumberFormat="1" applyFont="1" applyFill="1" applyBorder="1" applyAlignment="1">
      <alignment horizontal="right"/>
    </xf>
    <xf numFmtId="167" fontId="20" fillId="7" borderId="55" xfId="0" applyNumberFormat="1" applyFont="1" applyFill="1" applyBorder="1" applyAlignment="1">
      <alignment horizontal="right"/>
    </xf>
    <xf numFmtId="167" fontId="20" fillId="7" borderId="1" xfId="0" applyNumberFormat="1" applyFont="1" applyFill="1" applyBorder="1" applyAlignment="1">
      <alignment horizontal="right"/>
    </xf>
    <xf numFmtId="167" fontId="20" fillId="7" borderId="69" xfId="0" applyNumberFormat="1" applyFont="1" applyFill="1" applyBorder="1" applyAlignment="1">
      <alignment horizontal="right"/>
    </xf>
    <xf numFmtId="3" fontId="22" fillId="2" borderId="68" xfId="7" applyNumberFormat="1" applyFont="1" applyFill="1" applyBorder="1" applyAlignment="1">
      <alignment horizontal="right"/>
    </xf>
    <xf numFmtId="3" fontId="22" fillId="2" borderId="1" xfId="7" applyNumberFormat="1" applyFont="1" applyFill="1" applyBorder="1" applyAlignment="1">
      <alignment horizontal="right"/>
    </xf>
    <xf numFmtId="3" fontId="22" fillId="2" borderId="69" xfId="7" applyNumberFormat="1" applyFont="1" applyFill="1" applyBorder="1" applyAlignment="1">
      <alignment horizontal="right"/>
    </xf>
    <xf numFmtId="167" fontId="22" fillId="2" borderId="55" xfId="0" applyNumberFormat="1" applyFont="1" applyFill="1" applyBorder="1" applyAlignment="1">
      <alignment horizontal="right"/>
    </xf>
    <xf numFmtId="167" fontId="22" fillId="2" borderId="1" xfId="0" applyNumberFormat="1" applyFont="1" applyFill="1" applyBorder="1" applyAlignment="1">
      <alignment horizontal="right"/>
    </xf>
    <xf numFmtId="167" fontId="22" fillId="2" borderId="69" xfId="0" applyNumberFormat="1" applyFont="1" applyFill="1" applyBorder="1" applyAlignment="1">
      <alignment horizontal="right"/>
    </xf>
    <xf numFmtId="3" fontId="26" fillId="2" borderId="68" xfId="7" applyNumberFormat="1" applyFont="1" applyFill="1" applyBorder="1" applyAlignment="1">
      <alignment horizontal="right"/>
    </xf>
    <xf numFmtId="3" fontId="26" fillId="2" borderId="1" xfId="7" applyNumberFormat="1" applyFont="1" applyFill="1" applyBorder="1" applyAlignment="1">
      <alignment horizontal="right"/>
    </xf>
    <xf numFmtId="3" fontId="26" fillId="2" borderId="69" xfId="7" applyNumberFormat="1" applyFont="1" applyFill="1" applyBorder="1" applyAlignment="1">
      <alignment horizontal="right"/>
    </xf>
    <xf numFmtId="167" fontId="26" fillId="2" borderId="55" xfId="0" applyNumberFormat="1" applyFont="1" applyFill="1" applyBorder="1" applyAlignment="1">
      <alignment horizontal="right"/>
    </xf>
    <xf numFmtId="167" fontId="26" fillId="2" borderId="1" xfId="0" applyNumberFormat="1" applyFont="1" applyFill="1" applyBorder="1" applyAlignment="1">
      <alignment horizontal="right"/>
    </xf>
    <xf numFmtId="167" fontId="26" fillId="2" borderId="69" xfId="0" applyNumberFormat="1" applyFont="1" applyFill="1" applyBorder="1" applyAlignment="1">
      <alignment horizontal="right"/>
    </xf>
    <xf numFmtId="0" fontId="19" fillId="26" borderId="67" xfId="82" applyFont="1" applyFill="1" applyBorder="1" applyAlignment="1">
      <alignment vertical="center"/>
    </xf>
    <xf numFmtId="3" fontId="19" fillId="26" borderId="68" xfId="7" applyNumberFormat="1" applyFont="1" applyFill="1" applyBorder="1" applyAlignment="1">
      <alignment horizontal="right"/>
    </xf>
    <xf numFmtId="3" fontId="19" fillId="26" borderId="1" xfId="7" applyNumberFormat="1" applyFont="1" applyFill="1" applyBorder="1" applyAlignment="1">
      <alignment horizontal="right"/>
    </xf>
    <xf numFmtId="3" fontId="19" fillId="26" borderId="69" xfId="7" applyNumberFormat="1" applyFont="1" applyFill="1" applyBorder="1" applyAlignment="1">
      <alignment horizontal="right"/>
    </xf>
    <xf numFmtId="167" fontId="19" fillId="26" borderId="55" xfId="0" applyNumberFormat="1" applyFont="1" applyFill="1" applyBorder="1" applyAlignment="1">
      <alignment horizontal="right"/>
    </xf>
    <xf numFmtId="167" fontId="19" fillId="26" borderId="1" xfId="0" applyNumberFormat="1" applyFont="1" applyFill="1" applyBorder="1" applyAlignment="1">
      <alignment horizontal="right"/>
    </xf>
    <xf numFmtId="167" fontId="19" fillId="26" borderId="69" xfId="0" applyNumberFormat="1" applyFont="1" applyFill="1" applyBorder="1" applyAlignment="1">
      <alignment horizontal="right"/>
    </xf>
    <xf numFmtId="178" fontId="19" fillId="26" borderId="68" xfId="7" applyNumberFormat="1" applyFont="1" applyFill="1" applyBorder="1" applyAlignment="1">
      <alignment horizontal="right"/>
    </xf>
    <xf numFmtId="178" fontId="19" fillId="26" borderId="1" xfId="7" applyNumberFormat="1" applyFont="1" applyFill="1" applyBorder="1" applyAlignment="1">
      <alignment horizontal="right"/>
    </xf>
    <xf numFmtId="178" fontId="19" fillId="26" borderId="69" xfId="7" applyNumberFormat="1" applyFont="1" applyFill="1" applyBorder="1" applyAlignment="1">
      <alignment horizontal="right"/>
    </xf>
    <xf numFmtId="173" fontId="19" fillId="26" borderId="55" xfId="0" applyNumberFormat="1" applyFont="1" applyFill="1" applyBorder="1" applyAlignment="1">
      <alignment horizontal="right"/>
    </xf>
    <xf numFmtId="173" fontId="19" fillId="26" borderId="1" xfId="0" applyNumberFormat="1" applyFont="1" applyFill="1" applyBorder="1" applyAlignment="1">
      <alignment horizontal="right"/>
    </xf>
    <xf numFmtId="173" fontId="19" fillId="26" borderId="69" xfId="0" applyNumberFormat="1" applyFont="1" applyFill="1" applyBorder="1" applyAlignment="1">
      <alignment horizontal="right"/>
    </xf>
    <xf numFmtId="0" fontId="19" fillId="26" borderId="70" xfId="82" applyFont="1" applyFill="1" applyBorder="1" applyAlignment="1">
      <alignment vertical="center"/>
    </xf>
    <xf numFmtId="3" fontId="19" fillId="26" borderId="71" xfId="7" applyNumberFormat="1" applyFont="1" applyFill="1" applyBorder="1" applyAlignment="1">
      <alignment horizontal="right"/>
    </xf>
    <xf numFmtId="3" fontId="19" fillId="26" borderId="72" xfId="7" applyNumberFormat="1" applyFont="1" applyFill="1" applyBorder="1" applyAlignment="1">
      <alignment horizontal="right"/>
    </xf>
    <xf numFmtId="3" fontId="19" fillId="26" borderId="73" xfId="7" applyNumberFormat="1" applyFont="1" applyFill="1" applyBorder="1" applyAlignment="1">
      <alignment horizontal="right"/>
    </xf>
    <xf numFmtId="167" fontId="19" fillId="26" borderId="74" xfId="0" applyNumberFormat="1" applyFont="1" applyFill="1" applyBorder="1" applyAlignment="1">
      <alignment horizontal="right"/>
    </xf>
    <xf numFmtId="167" fontId="19" fillId="26" borderId="72" xfId="0" applyNumberFormat="1" applyFont="1" applyFill="1" applyBorder="1" applyAlignment="1">
      <alignment horizontal="right"/>
    </xf>
    <xf numFmtId="167" fontId="19" fillId="26" borderId="73" xfId="0" applyNumberFormat="1" applyFont="1" applyFill="1" applyBorder="1" applyAlignment="1">
      <alignment horizontal="right"/>
    </xf>
    <xf numFmtId="0" fontId="19" fillId="23" borderId="68" xfId="0" applyFont="1" applyFill="1" applyBorder="1" applyAlignment="1">
      <alignment horizontal="center"/>
    </xf>
    <xf numFmtId="0" fontId="19" fillId="23" borderId="1" xfId="0" applyFont="1" applyFill="1" applyBorder="1" applyAlignment="1">
      <alignment horizontal="center"/>
    </xf>
    <xf numFmtId="0" fontId="19" fillId="23" borderId="69" xfId="0" applyFont="1" applyFill="1" applyBorder="1" applyAlignment="1">
      <alignment horizontal="center"/>
    </xf>
    <xf numFmtId="0" fontId="19" fillId="23" borderId="55" xfId="0" applyFont="1" applyFill="1" applyBorder="1" applyAlignment="1">
      <alignment horizontal="center"/>
    </xf>
    <xf numFmtId="0" fontId="19" fillId="27" borderId="19" xfId="0" applyFont="1" applyFill="1" applyBorder="1" applyAlignment="1">
      <alignment horizontal="left" vertical="center"/>
    </xf>
    <xf numFmtId="3" fontId="19" fillId="27" borderId="19" xfId="0" applyNumberFormat="1" applyFont="1" applyFill="1" applyBorder="1" applyAlignment="1">
      <alignment horizontal="center" vertical="center"/>
    </xf>
    <xf numFmtId="167" fontId="19" fillId="27" borderId="19" xfId="0" applyNumberFormat="1" applyFont="1" applyFill="1" applyBorder="1" applyAlignment="1">
      <alignment horizontal="center" vertical="center"/>
    </xf>
    <xf numFmtId="0" fontId="45" fillId="27" borderId="19" xfId="0" applyFont="1" applyFill="1" applyBorder="1" applyAlignment="1">
      <alignment horizontal="left" vertical="center" indent="2"/>
    </xf>
    <xf numFmtId="3" fontId="45" fillId="27" borderId="19" xfId="0" applyNumberFormat="1" applyFont="1" applyFill="1" applyBorder="1" applyAlignment="1">
      <alignment horizontal="center" vertical="center"/>
    </xf>
    <xf numFmtId="167" fontId="45" fillId="27" borderId="19" xfId="0" applyNumberFormat="1" applyFont="1" applyFill="1" applyBorder="1" applyAlignment="1">
      <alignment horizontal="center" vertical="center"/>
    </xf>
    <xf numFmtId="0" fontId="45" fillId="27" borderId="17" xfId="0" applyFont="1" applyFill="1" applyBorder="1" applyAlignment="1">
      <alignment horizontal="left" vertical="center" indent="2"/>
    </xf>
    <xf numFmtId="3" fontId="45" fillId="27" borderId="17" xfId="0" applyNumberFormat="1" applyFont="1" applyFill="1" applyBorder="1" applyAlignment="1">
      <alignment horizontal="center" vertical="center"/>
    </xf>
    <xf numFmtId="167" fontId="45" fillId="27" borderId="17" xfId="0" applyNumberFormat="1" applyFont="1" applyFill="1" applyBorder="1" applyAlignment="1">
      <alignment horizontal="center" vertical="center"/>
    </xf>
    <xf numFmtId="0" fontId="45" fillId="27" borderId="18" xfId="0" applyFont="1" applyFill="1" applyBorder="1" applyAlignment="1">
      <alignment horizontal="left" vertical="center" indent="2"/>
    </xf>
    <xf numFmtId="3" fontId="45" fillId="27" borderId="18" xfId="0" applyNumberFormat="1" applyFont="1" applyFill="1" applyBorder="1" applyAlignment="1">
      <alignment horizontal="center" vertical="center"/>
    </xf>
    <xf numFmtId="167" fontId="45" fillId="27" borderId="18" xfId="0" applyNumberFormat="1" applyFont="1" applyFill="1" applyBorder="1" applyAlignment="1">
      <alignment horizontal="center" vertical="center"/>
    </xf>
    <xf numFmtId="188" fontId="30" fillId="24" borderId="17" xfId="1" applyNumberFormat="1" applyFont="1" applyFill="1" applyBorder="1" applyAlignment="1">
      <alignment horizontal="center" vertical="center"/>
    </xf>
    <xf numFmtId="0" fontId="19" fillId="23" borderId="1" xfId="0" applyFont="1" applyFill="1" applyBorder="1" applyAlignment="1">
      <alignment horizontal="center" vertical="center"/>
    </xf>
    <xf numFmtId="0" fontId="19" fillId="23" borderId="55" xfId="0" applyFont="1" applyFill="1" applyBorder="1" applyAlignment="1">
      <alignment horizontal="center" vertical="center"/>
    </xf>
    <xf numFmtId="0" fontId="19" fillId="26" borderId="1" xfId="82" applyFont="1" applyFill="1" applyBorder="1" applyAlignment="1">
      <alignment vertical="center"/>
    </xf>
    <xf numFmtId="3" fontId="19" fillId="26" borderId="55" xfId="3" applyNumberFormat="1" applyFont="1" applyFill="1" applyBorder="1" applyAlignment="1">
      <alignment horizontal="center"/>
    </xf>
    <xf numFmtId="3" fontId="19" fillId="26" borderId="68" xfId="3" applyNumberFormat="1" applyFont="1" applyFill="1" applyBorder="1" applyAlignment="1">
      <alignment horizontal="center"/>
    </xf>
    <xf numFmtId="167" fontId="19" fillId="26" borderId="1" xfId="0" applyNumberFormat="1" applyFont="1" applyFill="1" applyBorder="1" applyAlignment="1">
      <alignment horizontal="center"/>
    </xf>
    <xf numFmtId="167" fontId="19" fillId="26" borderId="54" xfId="0" applyNumberFormat="1" applyFont="1" applyFill="1" applyBorder="1" applyAlignment="1">
      <alignment horizontal="center"/>
    </xf>
    <xf numFmtId="3" fontId="19" fillId="26" borderId="1" xfId="3" applyNumberFormat="1" applyFont="1" applyFill="1" applyBorder="1" applyAlignment="1">
      <alignment horizontal="center"/>
    </xf>
    <xf numFmtId="0" fontId="19" fillId="26" borderId="72" xfId="82" applyFont="1" applyFill="1" applyBorder="1" applyAlignment="1">
      <alignment vertical="center"/>
    </xf>
    <xf numFmtId="167" fontId="19" fillId="26" borderId="74" xfId="3" applyNumberFormat="1" applyFont="1" applyFill="1" applyBorder="1" applyAlignment="1">
      <alignment horizontal="center"/>
    </xf>
    <xf numFmtId="167" fontId="19" fillId="26" borderId="72" xfId="3" applyNumberFormat="1" applyFont="1" applyFill="1" applyBorder="1" applyAlignment="1">
      <alignment horizontal="center"/>
    </xf>
    <xf numFmtId="167" fontId="19" fillId="26" borderId="72" xfId="0" applyNumberFormat="1" applyFont="1" applyFill="1" applyBorder="1" applyAlignment="1">
      <alignment horizontal="center"/>
    </xf>
    <xf numFmtId="167" fontId="19" fillId="26" borderId="77" xfId="0" applyNumberFormat="1" applyFont="1" applyFill="1" applyBorder="1" applyAlignment="1">
      <alignment horizontal="center"/>
    </xf>
    <xf numFmtId="0" fontId="19" fillId="23" borderId="78" xfId="0" applyFont="1" applyFill="1" applyBorder="1" applyAlignment="1">
      <alignment horizontal="center"/>
    </xf>
    <xf numFmtId="0" fontId="19" fillId="23" borderId="79" xfId="0" applyFont="1" applyFill="1" applyBorder="1" applyAlignment="1">
      <alignment horizontal="center"/>
    </xf>
    <xf numFmtId="0" fontId="19" fillId="23" borderId="80" xfId="0" applyFont="1" applyFill="1" applyBorder="1" applyAlignment="1">
      <alignment horizontal="center"/>
    </xf>
    <xf numFmtId="0" fontId="19" fillId="23" borderId="81" xfId="0" applyFont="1" applyFill="1" applyBorder="1" applyAlignment="1">
      <alignment horizontal="center"/>
    </xf>
    <xf numFmtId="0" fontId="30" fillId="24" borderId="84" xfId="0" applyFont="1" applyFill="1" applyBorder="1" applyAlignment="1">
      <alignment vertical="center"/>
    </xf>
    <xf numFmtId="0" fontId="30" fillId="24" borderId="65" xfId="0" applyFont="1" applyFill="1" applyBorder="1" applyAlignment="1">
      <alignment vertical="center"/>
    </xf>
    <xf numFmtId="188" fontId="30" fillId="24" borderId="1" xfId="1" applyNumberFormat="1" applyFont="1" applyFill="1" applyBorder="1" applyAlignment="1">
      <alignment horizontal="center" vertical="center"/>
    </xf>
    <xf numFmtId="188" fontId="30" fillId="24" borderId="55" xfId="1" applyNumberFormat="1" applyFont="1" applyFill="1" applyBorder="1" applyAlignment="1">
      <alignment horizontal="center" vertical="center" wrapText="1"/>
    </xf>
    <xf numFmtId="188" fontId="30" fillId="24" borderId="1" xfId="1" applyNumberFormat="1" applyFont="1" applyFill="1" applyBorder="1" applyAlignment="1">
      <alignment horizontal="center" vertical="center" wrapText="1"/>
    </xf>
    <xf numFmtId="0" fontId="19" fillId="27" borderId="93" xfId="0" applyFont="1" applyFill="1" applyBorder="1" applyAlignment="1">
      <alignment horizontal="left" vertical="center"/>
    </xf>
    <xf numFmtId="3" fontId="19" fillId="27" borderId="62" xfId="0" applyNumberFormat="1" applyFont="1" applyFill="1" applyBorder="1" applyAlignment="1">
      <alignment horizontal="center" vertical="center"/>
    </xf>
    <xf numFmtId="3" fontId="19" fillId="27" borderId="99" xfId="0" applyNumberFormat="1" applyFont="1" applyFill="1" applyBorder="1" applyAlignment="1">
      <alignment horizontal="center" vertical="center"/>
    </xf>
    <xf numFmtId="167" fontId="19" fillId="27" borderId="96" xfId="0" applyNumberFormat="1" applyFont="1" applyFill="1" applyBorder="1" applyAlignment="1">
      <alignment horizontal="center" vertical="center"/>
    </xf>
    <xf numFmtId="167" fontId="19" fillId="27" borderId="46" xfId="0" applyNumberFormat="1" applyFont="1" applyFill="1" applyBorder="1" applyAlignment="1">
      <alignment horizontal="center" vertical="center"/>
    </xf>
    <xf numFmtId="167" fontId="19" fillId="27" borderId="94" xfId="0" applyNumberFormat="1" applyFont="1" applyFill="1" applyBorder="1" applyAlignment="1">
      <alignment horizontal="center" vertical="center"/>
    </xf>
    <xf numFmtId="0" fontId="45" fillId="27" borderId="68" xfId="0" applyFont="1" applyFill="1" applyBorder="1" applyAlignment="1">
      <alignment horizontal="left" vertical="center" indent="2"/>
    </xf>
    <xf numFmtId="3" fontId="45" fillId="27" borderId="7" xfId="0" applyNumberFormat="1" applyFont="1" applyFill="1" applyBorder="1" applyAlignment="1">
      <alignment horizontal="center" vertical="center"/>
    </xf>
    <xf numFmtId="3" fontId="45" fillId="27" borderId="57" xfId="0" applyNumberFormat="1" applyFont="1" applyFill="1" applyBorder="1" applyAlignment="1">
      <alignment horizontal="center" vertical="center"/>
    </xf>
    <xf numFmtId="167" fontId="45" fillId="27" borderId="5" xfId="0" applyNumberFormat="1" applyFont="1" applyFill="1" applyBorder="1" applyAlignment="1">
      <alignment horizontal="center" vertical="center"/>
    </xf>
    <xf numFmtId="167" fontId="45" fillId="27" borderId="1" xfId="0" applyNumberFormat="1" applyFont="1" applyFill="1" applyBorder="1" applyAlignment="1">
      <alignment horizontal="center" vertical="center"/>
    </xf>
    <xf numFmtId="167" fontId="45" fillId="27" borderId="97" xfId="0" applyNumberFormat="1" applyFont="1" applyFill="1" applyBorder="1" applyAlignment="1">
      <alignment horizontal="center" vertical="center"/>
    </xf>
    <xf numFmtId="0" fontId="19" fillId="27" borderId="68" xfId="0" applyFont="1" applyFill="1" applyBorder="1" applyAlignment="1">
      <alignment horizontal="left" vertical="center"/>
    </xf>
    <xf numFmtId="3" fontId="19" fillId="27" borderId="5" xfId="0" applyNumberFormat="1" applyFont="1" applyFill="1" applyBorder="1" applyAlignment="1">
      <alignment horizontal="center" vertical="center"/>
    </xf>
    <xf numFmtId="3" fontId="19" fillId="27" borderId="1" xfId="0" applyNumberFormat="1" applyFont="1" applyFill="1" applyBorder="1" applyAlignment="1">
      <alignment horizontal="center" vertical="center"/>
    </xf>
    <xf numFmtId="167" fontId="19" fillId="27" borderId="89" xfId="0" applyNumberFormat="1" applyFont="1" applyFill="1" applyBorder="1" applyAlignment="1">
      <alignment horizontal="center" vertical="center"/>
    </xf>
    <xf numFmtId="167" fontId="19" fillId="27" borderId="97" xfId="0" applyNumberFormat="1" applyFont="1" applyFill="1" applyBorder="1" applyAlignment="1">
      <alignment horizontal="center" vertical="center"/>
    </xf>
    <xf numFmtId="0" fontId="45" fillId="27" borderId="95" xfId="0" applyFont="1" applyFill="1" applyBorder="1" applyAlignment="1">
      <alignment horizontal="left" vertical="center" indent="2"/>
    </xf>
    <xf numFmtId="3" fontId="45" fillId="27" borderId="1" xfId="0" applyNumberFormat="1" applyFont="1" applyFill="1" applyBorder="1" applyAlignment="1">
      <alignment horizontal="center" vertical="center"/>
    </xf>
    <xf numFmtId="3" fontId="45" fillId="27" borderId="5" xfId="0" applyNumberFormat="1" applyFont="1" applyFill="1" applyBorder="1" applyAlignment="1">
      <alignment horizontal="center" vertical="center"/>
    </xf>
    <xf numFmtId="167" fontId="45" fillId="27" borderId="101" xfId="0" applyNumberFormat="1" applyFont="1" applyFill="1" applyBorder="1" applyAlignment="1">
      <alignment horizontal="center" vertical="center"/>
    </xf>
    <xf numFmtId="167" fontId="45" fillId="27" borderId="62" xfId="0" applyNumberFormat="1" applyFont="1" applyFill="1" applyBorder="1" applyAlignment="1">
      <alignment horizontal="center" vertical="center"/>
    </xf>
    <xf numFmtId="167" fontId="45" fillId="27" borderId="102" xfId="0" applyNumberFormat="1" applyFont="1" applyFill="1" applyBorder="1" applyAlignment="1">
      <alignment horizontal="center" vertical="center"/>
    </xf>
    <xf numFmtId="0" fontId="45" fillId="27" borderId="71" xfId="0" applyFont="1" applyFill="1" applyBorder="1" applyAlignment="1">
      <alignment horizontal="left" vertical="center" indent="2"/>
    </xf>
    <xf numFmtId="3" fontId="45" fillId="27" borderId="103" xfId="0" applyNumberFormat="1" applyFont="1" applyFill="1" applyBorder="1" applyAlignment="1">
      <alignment horizontal="center" vertical="center"/>
    </xf>
    <xf numFmtId="3" fontId="45" fillId="27" borderId="72" xfId="0" applyNumberFormat="1" applyFont="1" applyFill="1" applyBorder="1" applyAlignment="1">
      <alignment horizontal="center" vertical="center"/>
    </xf>
    <xf numFmtId="167" fontId="45" fillId="27" borderId="104" xfId="0" applyNumberFormat="1" applyFont="1" applyFill="1" applyBorder="1" applyAlignment="1">
      <alignment horizontal="center" vertical="center"/>
    </xf>
    <xf numFmtId="167" fontId="45" fillId="27" borderId="105" xfId="0" applyNumberFormat="1" applyFont="1" applyFill="1" applyBorder="1" applyAlignment="1">
      <alignment horizontal="center" vertical="center"/>
    </xf>
    <xf numFmtId="167" fontId="45" fillId="27" borderId="106" xfId="0" applyNumberFormat="1" applyFont="1" applyFill="1" applyBorder="1" applyAlignment="1">
      <alignment horizontal="center" vertical="center"/>
    </xf>
    <xf numFmtId="0" fontId="19" fillId="23" borderId="111" xfId="0" applyFont="1" applyFill="1" applyBorder="1" applyAlignment="1">
      <alignment horizontal="center" vertical="center"/>
    </xf>
    <xf numFmtId="0" fontId="19" fillId="26" borderId="110" xfId="82" applyFont="1" applyFill="1" applyBorder="1" applyAlignment="1">
      <alignment vertical="center"/>
    </xf>
    <xf numFmtId="167" fontId="19" fillId="26" borderId="1" xfId="0" applyNumberFormat="1" applyFont="1" applyFill="1" applyBorder="1" applyAlignment="1">
      <alignment horizontal="right" vertical="center"/>
    </xf>
    <xf numFmtId="167" fontId="19" fillId="26" borderId="111" xfId="0" applyNumberFormat="1" applyFont="1" applyFill="1" applyBorder="1" applyAlignment="1">
      <alignment horizontal="right" vertical="center"/>
    </xf>
    <xf numFmtId="0" fontId="19" fillId="26" borderId="112" xfId="82" applyFont="1" applyFill="1" applyBorder="1" applyAlignment="1">
      <alignment vertical="center"/>
    </xf>
    <xf numFmtId="167" fontId="19" fillId="26" borderId="113" xfId="0" applyNumberFormat="1" applyFont="1" applyFill="1" applyBorder="1" applyAlignment="1">
      <alignment horizontal="right" vertical="center"/>
    </xf>
    <xf numFmtId="167" fontId="19" fillId="26" borderId="114" xfId="0" applyNumberFormat="1" applyFont="1" applyFill="1" applyBorder="1" applyAlignment="1">
      <alignment horizontal="right" vertical="center"/>
    </xf>
    <xf numFmtId="0" fontId="30" fillId="24" borderId="0" xfId="0" applyFont="1" applyFill="1" applyAlignment="1">
      <alignment vertical="center"/>
    </xf>
    <xf numFmtId="0" fontId="30" fillId="24" borderId="0" xfId="0" applyFont="1" applyFill="1" applyAlignment="1">
      <alignment horizontal="center" vertical="center"/>
    </xf>
    <xf numFmtId="0" fontId="30" fillId="24" borderId="0" xfId="0" applyFont="1" applyFill="1" applyAlignment="1">
      <alignment horizontal="left" vertical="center"/>
    </xf>
    <xf numFmtId="0" fontId="19" fillId="23" borderId="0" xfId="13" applyFont="1" applyFill="1" applyAlignment="1">
      <alignment horizontal="left" vertical="top"/>
    </xf>
    <xf numFmtId="0" fontId="19" fillId="23" borderId="0" xfId="13" applyFont="1" applyFill="1" applyAlignment="1">
      <alignment horizontal="center" vertical="top" wrapText="1"/>
    </xf>
    <xf numFmtId="168" fontId="19" fillId="23" borderId="0" xfId="65" applyNumberFormat="1" applyFont="1" applyFill="1" applyBorder="1" applyAlignment="1" applyProtection="1">
      <alignment horizontal="center" vertical="top" wrapText="1"/>
    </xf>
    <xf numFmtId="0" fontId="19" fillId="23" borderId="0" xfId="13" applyFont="1" applyFill="1" applyAlignment="1">
      <alignment vertical="center"/>
    </xf>
    <xf numFmtId="0" fontId="19" fillId="23" borderId="0" xfId="13" quotePrefix="1" applyFont="1" applyFill="1" applyAlignment="1">
      <alignment horizontal="center"/>
    </xf>
    <xf numFmtId="168" fontId="19" fillId="23" borderId="0" xfId="65" quotePrefix="1" applyNumberFormat="1" applyFont="1" applyFill="1" applyBorder="1" applyAlignment="1" applyProtection="1">
      <alignment horizontal="center"/>
    </xf>
    <xf numFmtId="168" fontId="19" fillId="23" borderId="0" xfId="65" quotePrefix="1" applyNumberFormat="1" applyFont="1" applyFill="1" applyBorder="1" applyAlignment="1">
      <alignment horizontal="center"/>
    </xf>
    <xf numFmtId="0" fontId="19" fillId="26" borderId="0" xfId="13" applyFont="1" applyFill="1"/>
    <xf numFmtId="165" fontId="19" fillId="26" borderId="0" xfId="87" applyNumberFormat="1" applyFont="1" applyFill="1" applyBorder="1"/>
    <xf numFmtId="168" fontId="19" fillId="26" borderId="0" xfId="87" applyNumberFormat="1" applyFont="1" applyFill="1" applyBorder="1"/>
    <xf numFmtId="0" fontId="19" fillId="23" borderId="0" xfId="28" applyFont="1" applyFill="1" applyAlignment="1">
      <alignment horizontal="left"/>
    </xf>
    <xf numFmtId="178" fontId="19" fillId="23" borderId="0" xfId="87" applyNumberFormat="1" applyFont="1" applyFill="1" applyAlignment="1">
      <alignment horizontal="center"/>
    </xf>
    <xf numFmtId="178" fontId="19" fillId="23" borderId="0" xfId="87" applyNumberFormat="1" applyFont="1" applyFill="1" applyBorder="1" applyAlignment="1">
      <alignment horizontal="center" vertical="center"/>
    </xf>
    <xf numFmtId="0" fontId="23" fillId="23" borderId="138" xfId="28" applyFont="1" applyFill="1" applyBorder="1" applyAlignment="1">
      <alignment horizontal="center"/>
    </xf>
    <xf numFmtId="0" fontId="23" fillId="23" borderId="138" xfId="28" applyFont="1" applyFill="1" applyBorder="1"/>
    <xf numFmtId="178" fontId="19" fillId="23" borderId="138" xfId="87" quotePrefix="1" applyNumberFormat="1" applyFont="1" applyFill="1" applyBorder="1" applyAlignment="1">
      <alignment horizontal="center"/>
    </xf>
    <xf numFmtId="0" fontId="19" fillId="26" borderId="0" xfId="28" applyFont="1" applyFill="1" applyAlignment="1">
      <alignment horizontal="left"/>
    </xf>
    <xf numFmtId="0" fontId="19" fillId="23" borderId="8" xfId="13" applyFont="1" applyFill="1" applyBorder="1" applyAlignment="1">
      <alignment horizontal="center" vertical="top" wrapText="1"/>
    </xf>
    <xf numFmtId="0" fontId="19" fillId="23" borderId="8" xfId="13" applyFont="1" applyFill="1" applyBorder="1" applyAlignment="1">
      <alignment horizontal="center" vertical="top"/>
    </xf>
    <xf numFmtId="0" fontId="19" fillId="23" borderId="0" xfId="13" applyFont="1" applyFill="1" applyAlignment="1">
      <alignment horizontal="center" vertical="top"/>
    </xf>
    <xf numFmtId="0" fontId="19" fillId="23" borderId="12" xfId="13" applyFont="1" applyFill="1" applyBorder="1" applyAlignment="1">
      <alignment horizontal="center" vertical="top"/>
    </xf>
    <xf numFmtId="0" fontId="19" fillId="23" borderId="8" xfId="13" quotePrefix="1" applyFont="1" applyFill="1" applyBorder="1" applyAlignment="1">
      <alignment horizontal="center"/>
    </xf>
    <xf numFmtId="0" fontId="19" fillId="23" borderId="8" xfId="13" applyFont="1" applyFill="1" applyBorder="1" applyAlignment="1">
      <alignment horizontal="center"/>
    </xf>
    <xf numFmtId="0" fontId="19" fillId="23" borderId="12" xfId="13" quotePrefix="1" applyFont="1" applyFill="1" applyBorder="1" applyAlignment="1">
      <alignment horizontal="center"/>
    </xf>
    <xf numFmtId="0" fontId="19" fillId="26" borderId="0" xfId="13" applyFont="1" applyFill="1" applyAlignment="1">
      <alignment horizontal="left"/>
    </xf>
    <xf numFmtId="165" fontId="19" fillId="26" borderId="0" xfId="66" applyNumberFormat="1" applyFont="1" applyFill="1" applyBorder="1" applyAlignment="1">
      <alignment horizontal="right"/>
    </xf>
    <xf numFmtId="165" fontId="19" fillId="26" borderId="8" xfId="66" applyNumberFormat="1" applyFont="1" applyFill="1" applyBorder="1" applyAlignment="1">
      <alignment horizontal="right"/>
    </xf>
    <xf numFmtId="168" fontId="19" fillId="26" borderId="136" xfId="66" applyNumberFormat="1" applyFont="1" applyFill="1" applyBorder="1" applyAlignment="1">
      <alignment horizontal="right"/>
    </xf>
    <xf numFmtId="168" fontId="19" fillId="26" borderId="8" xfId="66" applyNumberFormat="1" applyFont="1" applyFill="1" applyBorder="1" applyAlignment="1">
      <alignment horizontal="right"/>
    </xf>
    <xf numFmtId="168" fontId="19" fillId="26" borderId="16" xfId="66" applyNumberFormat="1" applyFont="1" applyFill="1" applyBorder="1" applyAlignment="1">
      <alignment horizontal="right"/>
    </xf>
    <xf numFmtId="168" fontId="19" fillId="26" borderId="0" xfId="66" applyNumberFormat="1" applyFont="1" applyFill="1" applyBorder="1" applyAlignment="1">
      <alignment horizontal="right"/>
    </xf>
    <xf numFmtId="0" fontId="19" fillId="23" borderId="0" xfId="86" applyFont="1" applyFill="1" applyAlignment="1">
      <alignment horizontal="left" vertical="top"/>
    </xf>
    <xf numFmtId="0" fontId="19" fillId="23" borderId="0" xfId="86" applyFont="1" applyFill="1" applyAlignment="1">
      <alignment horizontal="center" vertical="top" wrapText="1"/>
    </xf>
    <xf numFmtId="0" fontId="19" fillId="23" borderId="16" xfId="86" applyFont="1" applyFill="1" applyBorder="1" applyAlignment="1">
      <alignment horizontal="center" vertical="top" wrapText="1"/>
    </xf>
    <xf numFmtId="0" fontId="19" fillId="23" borderId="12" xfId="86" applyFont="1" applyFill="1" applyBorder="1" applyAlignment="1">
      <alignment horizontal="center"/>
    </xf>
    <xf numFmtId="0" fontId="19" fillId="23" borderId="8" xfId="86" applyFont="1" applyFill="1" applyBorder="1" applyAlignment="1">
      <alignment horizontal="center"/>
    </xf>
    <xf numFmtId="0" fontId="19" fillId="23" borderId="16" xfId="86" quotePrefix="1" applyFont="1" applyFill="1" applyBorder="1" applyAlignment="1">
      <alignment horizontal="center"/>
    </xf>
    <xf numFmtId="0" fontId="19" fillId="23" borderId="0" xfId="86" applyFont="1" applyFill="1" applyAlignment="1">
      <alignment horizontal="center"/>
    </xf>
    <xf numFmtId="0" fontId="19" fillId="23" borderId="0" xfId="86" applyFont="1" applyFill="1" applyAlignment="1">
      <alignment vertical="center"/>
    </xf>
    <xf numFmtId="0" fontId="19" fillId="23" borderId="0" xfId="86" quotePrefix="1" applyFont="1" applyFill="1" applyAlignment="1">
      <alignment horizontal="center"/>
    </xf>
    <xf numFmtId="0" fontId="19" fillId="23" borderId="13" xfId="86" quotePrefix="1" applyFont="1" applyFill="1" applyBorder="1" applyAlignment="1">
      <alignment horizontal="center"/>
    </xf>
    <xf numFmtId="0" fontId="19" fillId="23" borderId="14" xfId="86" applyFont="1" applyFill="1" applyBorder="1" applyAlignment="1">
      <alignment horizontal="center"/>
    </xf>
    <xf numFmtId="0" fontId="19" fillId="23" borderId="133" xfId="86" quotePrefix="1" applyFont="1" applyFill="1" applyBorder="1" applyAlignment="1">
      <alignment horizontal="center"/>
    </xf>
    <xf numFmtId="0" fontId="19" fillId="26" borderId="0" xfId="86" applyFont="1" applyFill="1"/>
    <xf numFmtId="165" fontId="19" fillId="26" borderId="0" xfId="66" applyNumberFormat="1" applyFont="1" applyFill="1" applyBorder="1"/>
    <xf numFmtId="165" fontId="19" fillId="26" borderId="8" xfId="66" applyNumberFormat="1" applyFont="1" applyFill="1" applyBorder="1"/>
    <xf numFmtId="168" fontId="19" fillId="26" borderId="136" xfId="66" applyNumberFormat="1" applyFont="1" applyFill="1" applyBorder="1"/>
    <xf numFmtId="168" fontId="19" fillId="26" borderId="8" xfId="66" applyNumberFormat="1" applyFont="1" applyFill="1" applyBorder="1"/>
    <xf numFmtId="168" fontId="19" fillId="26" borderId="16" xfId="66" applyNumberFormat="1" applyFont="1" applyFill="1" applyBorder="1"/>
    <xf numFmtId="168" fontId="19" fillId="26" borderId="0" xfId="66" applyNumberFormat="1" applyFont="1" applyFill="1" applyBorder="1"/>
    <xf numFmtId="0" fontId="19" fillId="26" borderId="0" xfId="86" applyFont="1" applyFill="1" applyAlignment="1">
      <alignment horizontal="left" vertical="top" wrapText="1"/>
    </xf>
    <xf numFmtId="165" fontId="19" fillId="26" borderId="0" xfId="66" applyNumberFormat="1" applyFont="1" applyFill="1" applyBorder="1" applyAlignment="1">
      <alignment vertical="top"/>
    </xf>
    <xf numFmtId="168" fontId="19" fillId="26" borderId="12" xfId="66" applyNumberFormat="1" applyFont="1" applyFill="1" applyBorder="1" applyAlignment="1">
      <alignment vertical="top"/>
    </xf>
    <xf numFmtId="168" fontId="19" fillId="26" borderId="0" xfId="66" applyNumberFormat="1" applyFont="1" applyFill="1" applyBorder="1" applyAlignment="1">
      <alignment vertical="top"/>
    </xf>
    <xf numFmtId="0" fontId="19" fillId="23" borderId="0" xfId="86" applyFont="1" applyFill="1" applyAlignment="1">
      <alignment horizontal="center" vertical="center" wrapText="1"/>
    </xf>
    <xf numFmtId="0" fontId="19" fillId="23" borderId="137" xfId="86" applyFont="1" applyFill="1" applyBorder="1" applyAlignment="1">
      <alignment horizontal="center"/>
    </xf>
    <xf numFmtId="0" fontId="19" fillId="23" borderId="0" xfId="86" applyFont="1" applyFill="1" applyAlignment="1">
      <alignment vertical="center" wrapText="1"/>
    </xf>
    <xf numFmtId="0" fontId="19" fillId="23" borderId="12" xfId="86" quotePrefix="1" applyFont="1" applyFill="1" applyBorder="1" applyAlignment="1">
      <alignment horizontal="center"/>
    </xf>
    <xf numFmtId="0" fontId="19" fillId="23" borderId="0" xfId="86" quotePrefix="1" applyFont="1" applyFill="1" applyAlignment="1">
      <alignment horizontal="center" vertical="top"/>
    </xf>
    <xf numFmtId="0" fontId="19" fillId="23" borderId="0" xfId="86" quotePrefix="1" applyFont="1" applyFill="1" applyAlignment="1">
      <alignment horizontal="center" vertical="top" wrapText="1"/>
    </xf>
    <xf numFmtId="0" fontId="19" fillId="23" borderId="0" xfId="86" applyFont="1" applyFill="1" applyAlignment="1">
      <alignment horizontal="left" vertical="center"/>
    </xf>
    <xf numFmtId="0" fontId="19" fillId="26" borderId="0" xfId="86" applyFont="1" applyFill="1" applyAlignment="1">
      <alignment vertical="top" wrapText="1"/>
    </xf>
    <xf numFmtId="165" fontId="19" fillId="26" borderId="0" xfId="66" applyNumberFormat="1" applyFont="1" applyFill="1" applyBorder="1" applyAlignment="1">
      <alignment vertical="top" wrapText="1"/>
    </xf>
    <xf numFmtId="168" fontId="19" fillId="26" borderId="0" xfId="66" applyNumberFormat="1" applyFont="1" applyFill="1" applyBorder="1" applyAlignment="1">
      <alignment vertical="top" wrapText="1"/>
    </xf>
    <xf numFmtId="0" fontId="19" fillId="23" borderId="0" xfId="28" applyFont="1" applyFill="1" applyAlignment="1">
      <alignment horizontal="center" vertical="top"/>
    </xf>
    <xf numFmtId="0" fontId="19" fillId="23" borderId="8" xfId="28" applyFont="1" applyFill="1" applyBorder="1" applyAlignment="1">
      <alignment horizontal="center" vertical="top"/>
    </xf>
    <xf numFmtId="0" fontId="19" fillId="23" borderId="0" xfId="28" applyFont="1" applyFill="1" applyAlignment="1">
      <alignment horizontal="center" vertical="top" wrapText="1"/>
    </xf>
    <xf numFmtId="0" fontId="19" fillId="23" borderId="12" xfId="28" applyFont="1" applyFill="1" applyBorder="1" applyAlignment="1">
      <alignment horizontal="center" vertical="top"/>
    </xf>
    <xf numFmtId="0" fontId="19" fillId="23" borderId="0" xfId="28" applyFont="1" applyFill="1" applyAlignment="1">
      <alignment vertical="center"/>
    </xf>
    <xf numFmtId="0" fontId="19" fillId="23" borderId="0" xfId="28" quotePrefix="1" applyFont="1" applyFill="1" applyAlignment="1">
      <alignment horizontal="center"/>
    </xf>
    <xf numFmtId="0" fontId="19" fillId="23" borderId="8" xfId="28" quotePrefix="1" applyFont="1" applyFill="1" applyBorder="1" applyAlignment="1">
      <alignment horizontal="center"/>
    </xf>
    <xf numFmtId="0" fontId="19" fillId="23" borderId="8" xfId="28" applyFont="1" applyFill="1" applyBorder="1" applyAlignment="1">
      <alignment horizontal="center"/>
    </xf>
    <xf numFmtId="0" fontId="19" fillId="23" borderId="0" xfId="28" applyFont="1" applyFill="1" applyAlignment="1">
      <alignment horizontal="center"/>
    </xf>
    <xf numFmtId="0" fontId="19" fillId="23" borderId="12" xfId="28" quotePrefix="1" applyFont="1" applyFill="1" applyBorder="1" applyAlignment="1">
      <alignment horizontal="center"/>
    </xf>
    <xf numFmtId="0" fontId="19" fillId="26" borderId="0" xfId="28" applyFont="1" applyFill="1" applyAlignment="1">
      <alignment wrapText="1"/>
    </xf>
    <xf numFmtId="165" fontId="19" fillId="26" borderId="8" xfId="66" applyNumberFormat="1" applyFont="1" applyFill="1" applyBorder="1" applyAlignment="1">
      <alignment vertical="top"/>
    </xf>
    <xf numFmtId="168" fontId="19" fillId="26" borderId="8" xfId="66" applyNumberFormat="1" applyFont="1" applyFill="1" applyBorder="1" applyAlignment="1">
      <alignment vertical="top"/>
    </xf>
    <xf numFmtId="0" fontId="19" fillId="23" borderId="0" xfId="86" applyFont="1" applyFill="1"/>
    <xf numFmtId="0" fontId="19" fillId="26" borderId="0" xfId="86" applyFont="1" applyFill="1" applyAlignment="1">
      <alignment horizontal="left"/>
    </xf>
    <xf numFmtId="168" fontId="19" fillId="26" borderId="12" xfId="66" applyNumberFormat="1" applyFont="1" applyFill="1" applyBorder="1"/>
    <xf numFmtId="0" fontId="19" fillId="23" borderId="16" xfId="28" applyFont="1" applyFill="1" applyBorder="1" applyAlignment="1">
      <alignment horizontal="center" vertical="top" wrapText="1"/>
    </xf>
    <xf numFmtId="0" fontId="19" fillId="23" borderId="16" xfId="28" quotePrefix="1" applyFont="1" applyFill="1" applyBorder="1" applyAlignment="1">
      <alignment horizontal="center" vertical="top"/>
    </xf>
    <xf numFmtId="0" fontId="19" fillId="23" borderId="0" xfId="28" applyFont="1" applyFill="1"/>
    <xf numFmtId="0" fontId="19" fillId="23" borderId="16" xfId="28" quotePrefix="1" applyFont="1" applyFill="1" applyBorder="1" applyAlignment="1">
      <alignment horizontal="center"/>
    </xf>
    <xf numFmtId="164" fontId="23" fillId="23" borderId="0" xfId="10" applyFont="1" applyFill="1" applyBorder="1"/>
    <xf numFmtId="164" fontId="19" fillId="23" borderId="0" xfId="10" applyFont="1" applyFill="1" applyBorder="1" applyAlignment="1" applyProtection="1">
      <alignment horizontal="centerContinuous"/>
    </xf>
    <xf numFmtId="165" fontId="19" fillId="23" borderId="0" xfId="10" quotePrefix="1" applyNumberFormat="1" applyFont="1" applyFill="1" applyBorder="1" applyAlignment="1" applyProtection="1">
      <alignment horizontal="centerContinuous"/>
    </xf>
    <xf numFmtId="165" fontId="19" fillId="23" borderId="0" xfId="10" quotePrefix="1" applyNumberFormat="1" applyFont="1" applyFill="1" applyBorder="1" applyAlignment="1" applyProtection="1">
      <alignment horizontal="center"/>
    </xf>
    <xf numFmtId="165" fontId="19" fillId="23" borderId="0" xfId="18" quotePrefix="1" applyNumberFormat="1" applyFont="1" applyFill="1" applyBorder="1" applyAlignment="1" applyProtection="1">
      <alignment horizontal="centerContinuous"/>
    </xf>
    <xf numFmtId="165" fontId="19" fillId="23" borderId="0" xfId="18" quotePrefix="1" applyNumberFormat="1" applyFont="1" applyFill="1" applyBorder="1" applyAlignment="1" applyProtection="1">
      <alignment horizontal="center"/>
    </xf>
    <xf numFmtId="164" fontId="19" fillId="26" borderId="20" xfId="10" applyFont="1" applyFill="1" applyBorder="1"/>
    <xf numFmtId="165" fontId="19" fillId="26" borderId="20" xfId="10" applyNumberFormat="1" applyFont="1" applyFill="1" applyBorder="1"/>
    <xf numFmtId="165" fontId="19" fillId="26" borderId="20" xfId="18" applyNumberFormat="1" applyFont="1" applyFill="1" applyBorder="1" applyAlignment="1">
      <alignment wrapText="1"/>
    </xf>
    <xf numFmtId="165" fontId="19" fillId="26" borderId="20" xfId="18" applyNumberFormat="1" applyFont="1" applyFill="1" applyBorder="1"/>
    <xf numFmtId="165" fontId="19" fillId="26" borderId="20" xfId="10" applyNumberFormat="1" applyFont="1" applyFill="1" applyBorder="1" applyAlignment="1">
      <alignment wrapText="1"/>
    </xf>
    <xf numFmtId="164" fontId="19" fillId="26" borderId="0" xfId="10" applyFont="1" applyFill="1" applyBorder="1"/>
    <xf numFmtId="165" fontId="19" fillId="26" borderId="0" xfId="10" applyNumberFormat="1" applyFont="1" applyFill="1" applyBorder="1"/>
    <xf numFmtId="165" fontId="19" fillId="26" borderId="0" xfId="18" applyNumberFormat="1" applyFont="1" applyFill="1" applyBorder="1" applyAlignment="1">
      <alignment wrapText="1"/>
    </xf>
    <xf numFmtId="165" fontId="19" fillId="26" borderId="0" xfId="18" applyNumberFormat="1" applyFont="1" applyFill="1" applyBorder="1"/>
    <xf numFmtId="168" fontId="19" fillId="26" borderId="0" xfId="18" applyNumberFormat="1" applyFont="1" applyFill="1" applyBorder="1"/>
    <xf numFmtId="165" fontId="19" fillId="26" borderId="0" xfId="10" applyNumberFormat="1" applyFont="1" applyFill="1" applyBorder="1" applyAlignment="1">
      <alignment wrapText="1"/>
    </xf>
    <xf numFmtId="0" fontId="19" fillId="23" borderId="138" xfId="28" applyFont="1" applyFill="1" applyBorder="1" applyAlignment="1">
      <alignment horizontal="left" vertical="center" wrapText="1"/>
    </xf>
    <xf numFmtId="0" fontId="19" fillId="23" borderId="138" xfId="28" applyFont="1" applyFill="1" applyBorder="1" applyAlignment="1">
      <alignment horizontal="center" vertical="center" wrapText="1"/>
    </xf>
    <xf numFmtId="164" fontId="19" fillId="23" borderId="138" xfId="18" applyFont="1" applyFill="1" applyBorder="1" applyAlignment="1">
      <alignment horizontal="center" vertical="center" wrapText="1"/>
    </xf>
    <xf numFmtId="168" fontId="19" fillId="23" borderId="0" xfId="18" applyNumberFormat="1" applyFont="1" applyFill="1" applyBorder="1" applyAlignment="1">
      <alignment horizontal="center" vertical="top"/>
    </xf>
    <xf numFmtId="168" fontId="23" fillId="23" borderId="0" xfId="30" applyNumberFormat="1" applyFont="1" applyFill="1" applyBorder="1"/>
    <xf numFmtId="177" fontId="19" fillId="23" borderId="12" xfId="19" applyNumberFormat="1" applyFont="1" applyFill="1" applyBorder="1" applyAlignment="1" applyProtection="1">
      <alignment horizontal="center" vertical="center"/>
    </xf>
    <xf numFmtId="177" fontId="19" fillId="23" borderId="0" xfId="19" applyNumberFormat="1" applyFont="1" applyFill="1" applyBorder="1" applyAlignment="1" applyProtection="1">
      <alignment horizontal="center" vertical="center"/>
    </xf>
    <xf numFmtId="168" fontId="19" fillId="23" borderId="0" xfId="30" applyNumberFormat="1" applyFont="1" applyFill="1" applyBorder="1" applyAlignment="1" applyProtection="1">
      <alignment horizontal="centerContinuous"/>
    </xf>
    <xf numFmtId="168" fontId="19" fillId="23" borderId="0" xfId="30" quotePrefix="1" applyNumberFormat="1" applyFont="1" applyFill="1" applyBorder="1" applyAlignment="1" applyProtection="1">
      <alignment horizontal="center"/>
    </xf>
    <xf numFmtId="168" fontId="19" fillId="23" borderId="0" xfId="30" applyNumberFormat="1" applyFont="1" applyFill="1" applyBorder="1" applyAlignment="1">
      <alignment horizontal="center"/>
    </xf>
    <xf numFmtId="177" fontId="19" fillId="23" borderId="12" xfId="19" quotePrefix="1" applyNumberFormat="1" applyFont="1" applyFill="1" applyBorder="1" applyAlignment="1">
      <alignment horizontal="center"/>
    </xf>
    <xf numFmtId="177" fontId="19" fillId="23" borderId="0" xfId="19" quotePrefix="1" applyNumberFormat="1" applyFont="1" applyFill="1" applyBorder="1" applyAlignment="1">
      <alignment horizontal="center"/>
    </xf>
    <xf numFmtId="168" fontId="19" fillId="26" borderId="20" xfId="30" applyNumberFormat="1" applyFont="1" applyFill="1" applyBorder="1"/>
    <xf numFmtId="168" fontId="19" fillId="26" borderId="20" xfId="30" applyNumberFormat="1" applyFont="1" applyFill="1" applyBorder="1" applyAlignment="1">
      <alignment vertical="top"/>
    </xf>
    <xf numFmtId="165" fontId="19" fillId="26" borderId="20" xfId="20" applyNumberFormat="1" applyFont="1" applyFill="1" applyBorder="1" applyAlignment="1">
      <alignment horizontal="right"/>
    </xf>
    <xf numFmtId="168" fontId="19" fillId="26" borderId="21" xfId="20" applyNumberFormat="1" applyFont="1" applyFill="1" applyBorder="1" applyAlignment="1" applyProtection="1">
      <alignment horizontal="right"/>
    </xf>
    <xf numFmtId="168" fontId="19" fillId="26" borderId="20" xfId="20" applyNumberFormat="1" applyFont="1" applyFill="1" applyBorder="1" applyAlignment="1" applyProtection="1">
      <alignment horizontal="right"/>
    </xf>
    <xf numFmtId="168" fontId="19" fillId="26" borderId="0" xfId="10" applyNumberFormat="1" applyFont="1" applyFill="1" applyBorder="1"/>
    <xf numFmtId="165" fontId="19" fillId="26" borderId="0" xfId="20" applyNumberFormat="1" applyFont="1" applyFill="1" applyBorder="1" applyAlignment="1">
      <alignment horizontal="right"/>
    </xf>
    <xf numFmtId="168" fontId="19" fillId="26" borderId="12" xfId="20" applyNumberFormat="1" applyFont="1" applyFill="1" applyBorder="1" applyAlignment="1" applyProtection="1">
      <alignment horizontal="right"/>
    </xf>
    <xf numFmtId="168" fontId="19" fillId="26" borderId="0" xfId="20" applyNumberFormat="1" applyFont="1" applyFill="1" applyBorder="1" applyAlignment="1" applyProtection="1">
      <alignment horizontal="right"/>
    </xf>
    <xf numFmtId="0" fontId="19" fillId="28" borderId="115" xfId="0" applyFont="1" applyFill="1" applyBorder="1" applyAlignment="1">
      <alignment vertical="center"/>
    </xf>
    <xf numFmtId="0" fontId="19" fillId="28" borderId="0" xfId="0" applyFont="1" applyFill="1" applyAlignment="1">
      <alignment vertical="center"/>
    </xf>
    <xf numFmtId="0" fontId="19" fillId="28" borderId="116" xfId="0" applyFont="1" applyFill="1" applyBorder="1" applyAlignment="1">
      <alignment horizontal="center" vertical="center" wrapText="1"/>
    </xf>
    <xf numFmtId="0" fontId="19" fillId="28" borderId="116" xfId="0" applyFont="1" applyFill="1" applyBorder="1" applyAlignment="1">
      <alignment vertical="center" wrapText="1"/>
    </xf>
    <xf numFmtId="0" fontId="19" fillId="28" borderId="117" xfId="0" applyFont="1" applyFill="1" applyBorder="1" applyAlignment="1">
      <alignment vertical="center" wrapText="1"/>
    </xf>
    <xf numFmtId="168" fontId="19" fillId="23" borderId="5" xfId="10" applyNumberFormat="1" applyFont="1" applyFill="1" applyBorder="1" applyAlignment="1" applyProtection="1">
      <alignment vertical="center"/>
    </xf>
    <xf numFmtId="168" fontId="19" fillId="23" borderId="5" xfId="10" applyNumberFormat="1" applyFont="1" applyFill="1" applyBorder="1" applyAlignment="1" applyProtection="1">
      <alignment horizontal="center" vertical="center"/>
    </xf>
    <xf numFmtId="168" fontId="19" fillId="23" borderId="6" xfId="10" applyNumberFormat="1" applyFont="1" applyFill="1" applyBorder="1" applyAlignment="1" applyProtection="1">
      <alignment horizontal="center" vertical="center" wrapText="1"/>
    </xf>
    <xf numFmtId="168" fontId="19" fillId="23" borderId="4" xfId="10" applyNumberFormat="1" applyFont="1" applyFill="1" applyBorder="1" applyAlignment="1" applyProtection="1">
      <alignment horizontal="center" vertical="center" wrapText="1"/>
    </xf>
    <xf numFmtId="168" fontId="19" fillId="23" borderId="45" xfId="10" applyNumberFormat="1" applyFont="1" applyFill="1" applyBorder="1" applyAlignment="1" applyProtection="1">
      <alignment horizontal="center" vertical="center" wrapText="1"/>
    </xf>
    <xf numFmtId="168" fontId="19" fillId="23" borderId="46" xfId="10" applyNumberFormat="1" applyFont="1" applyFill="1" applyBorder="1" applyAlignment="1" applyProtection="1">
      <alignment vertical="top" wrapText="1"/>
    </xf>
    <xf numFmtId="168" fontId="19" fillId="23" borderId="47" xfId="10" quotePrefix="1" applyNumberFormat="1" applyFont="1" applyFill="1" applyBorder="1" applyAlignment="1" applyProtection="1">
      <alignment horizontal="center"/>
    </xf>
    <xf numFmtId="168" fontId="19" fillId="23" borderId="3" xfId="10" quotePrefix="1" applyNumberFormat="1" applyFont="1" applyFill="1" applyBorder="1" applyAlignment="1" applyProtection="1">
      <alignment horizontal="center"/>
    </xf>
    <xf numFmtId="168" fontId="19" fillId="23" borderId="48" xfId="10" quotePrefix="1" applyNumberFormat="1" applyFont="1" applyFill="1" applyBorder="1" applyAlignment="1" applyProtection="1">
      <alignment horizontal="center"/>
    </xf>
    <xf numFmtId="168" fontId="19" fillId="23" borderId="7" xfId="10" quotePrefix="1" applyNumberFormat="1" applyFont="1" applyFill="1" applyBorder="1" applyAlignment="1" applyProtection="1">
      <alignment horizontal="center" vertical="top" wrapText="1"/>
    </xf>
    <xf numFmtId="168" fontId="19" fillId="26" borderId="20" xfId="10" applyNumberFormat="1" applyFont="1" applyFill="1" applyBorder="1"/>
    <xf numFmtId="168" fontId="19" fillId="26" borderId="3" xfId="10" applyNumberFormat="1" applyFont="1" applyFill="1" applyBorder="1"/>
    <xf numFmtId="195" fontId="19" fillId="26" borderId="3" xfId="10" applyNumberFormat="1" applyFont="1" applyFill="1" applyBorder="1"/>
    <xf numFmtId="195" fontId="19" fillId="26" borderId="0" xfId="10" applyNumberFormat="1" applyFont="1" applyFill="1" applyBorder="1"/>
    <xf numFmtId="0" fontId="21" fillId="23" borderId="23" xfId="0" applyFont="1" applyFill="1" applyBorder="1" applyAlignment="1">
      <alignment horizontal="center" vertical="center" wrapText="1"/>
    </xf>
    <xf numFmtId="0" fontId="19" fillId="23" borderId="23" xfId="0" applyFont="1" applyFill="1" applyBorder="1" applyAlignment="1">
      <alignment horizontal="center" vertical="center" wrapText="1"/>
    </xf>
    <xf numFmtId="177" fontId="19" fillId="23" borderId="0" xfId="19" applyNumberFormat="1" applyFont="1" applyFill="1" applyBorder="1" applyAlignment="1" applyProtection="1">
      <alignment horizontal="center" wrapText="1"/>
    </xf>
    <xf numFmtId="165" fontId="19" fillId="23" borderId="0" xfId="7" quotePrefix="1" applyNumberFormat="1" applyFont="1" applyFill="1" applyBorder="1" applyAlignment="1" applyProtection="1">
      <alignment horizontal="center"/>
    </xf>
    <xf numFmtId="165" fontId="19" fillId="23" borderId="0" xfId="7" quotePrefix="1" applyNumberFormat="1" applyFont="1" applyFill="1" applyBorder="1" applyAlignment="1" applyProtection="1">
      <alignment horizontal="center" vertical="center"/>
    </xf>
    <xf numFmtId="165" fontId="19" fillId="23" borderId="0" xfId="7" quotePrefix="1" applyNumberFormat="1" applyFont="1" applyFill="1" applyBorder="1" applyAlignment="1" applyProtection="1">
      <alignment horizontal="center" vertical="top"/>
    </xf>
    <xf numFmtId="165" fontId="19" fillId="23" borderId="0" xfId="7" applyNumberFormat="1" applyFont="1" applyFill="1" applyBorder="1" applyAlignment="1">
      <alignment horizontal="center"/>
    </xf>
    <xf numFmtId="168" fontId="23" fillId="23" borderId="139" xfId="7" applyNumberFormat="1" applyFont="1" applyFill="1" applyBorder="1"/>
    <xf numFmtId="168" fontId="23" fillId="23" borderId="142" xfId="7" applyNumberFormat="1" applyFont="1" applyFill="1" applyBorder="1"/>
    <xf numFmtId="177" fontId="19" fillId="23" borderId="0" xfId="19" applyNumberFormat="1" applyFont="1" applyFill="1" applyBorder="1" applyAlignment="1" applyProtection="1">
      <alignment horizontal="center"/>
    </xf>
    <xf numFmtId="177" fontId="19" fillId="23" borderId="143" xfId="19" applyNumberFormat="1" applyFont="1" applyFill="1" applyBorder="1" applyAlignment="1" applyProtection="1">
      <alignment horizontal="center"/>
    </xf>
    <xf numFmtId="168" fontId="19" fillId="23" borderId="0" xfId="7" applyNumberFormat="1" applyFont="1" applyFill="1" applyBorder="1" applyAlignment="1" applyProtection="1">
      <alignment horizontal="centerContinuous"/>
    </xf>
    <xf numFmtId="177" fontId="19" fillId="23" borderId="143" xfId="19" quotePrefix="1" applyNumberFormat="1" applyFont="1" applyFill="1" applyBorder="1" applyAlignment="1">
      <alignment horizontal="center"/>
    </xf>
    <xf numFmtId="168" fontId="19" fillId="26" borderId="20" xfId="7" applyNumberFormat="1" applyFont="1" applyFill="1" applyBorder="1"/>
    <xf numFmtId="168" fontId="19" fillId="26" borderId="20" xfId="87" applyNumberFormat="1" applyFont="1" applyFill="1" applyBorder="1"/>
    <xf numFmtId="178" fontId="19" fillId="26" borderId="20" xfId="7" applyNumberFormat="1" applyFont="1" applyFill="1" applyBorder="1" applyAlignment="1">
      <alignment horizontal="right" vertical="center"/>
    </xf>
    <xf numFmtId="167" fontId="19" fillId="26" borderId="20" xfId="7" applyNumberFormat="1" applyFont="1" applyFill="1" applyBorder="1"/>
    <xf numFmtId="168" fontId="20" fillId="26" borderId="20" xfId="7" applyNumberFormat="1" applyFont="1" applyFill="1" applyBorder="1"/>
    <xf numFmtId="0" fontId="19" fillId="29" borderId="0" xfId="0" applyFont="1" applyFill="1" applyAlignment="1">
      <alignment horizontal="center" vertical="center" wrapText="1"/>
    </xf>
    <xf numFmtId="49" fontId="19" fillId="29" borderId="0" xfId="0" applyNumberFormat="1" applyFont="1" applyFill="1" applyAlignment="1">
      <alignment horizontal="center" vertical="center" wrapText="1"/>
    </xf>
    <xf numFmtId="0" fontId="19" fillId="23" borderId="145" xfId="0" applyFont="1" applyFill="1" applyBorder="1" applyAlignment="1">
      <alignment horizontal="left"/>
    </xf>
    <xf numFmtId="195" fontId="19" fillId="23" borderId="145" xfId="0" applyNumberFormat="1" applyFont="1" applyFill="1" applyBorder="1"/>
    <xf numFmtId="166" fontId="19" fillId="23" borderId="145" xfId="0" applyNumberFormat="1" applyFont="1" applyFill="1" applyBorder="1" applyAlignment="1">
      <alignment horizontal="center"/>
    </xf>
    <xf numFmtId="9" fontId="19" fillId="23" borderId="145" xfId="9" applyFont="1" applyFill="1" applyBorder="1" applyAlignment="1">
      <alignment horizontal="center"/>
    </xf>
    <xf numFmtId="168" fontId="23" fillId="23" borderId="146" xfId="7" applyNumberFormat="1" applyFont="1" applyFill="1" applyBorder="1"/>
    <xf numFmtId="168" fontId="23" fillId="23" borderId="149" xfId="7" applyNumberFormat="1" applyFont="1" applyFill="1" applyBorder="1"/>
    <xf numFmtId="168" fontId="19" fillId="23" borderId="150" xfId="7" applyNumberFormat="1" applyFont="1" applyFill="1" applyBorder="1" applyAlignment="1" applyProtection="1">
      <alignment horizontal="center" vertical="center"/>
    </xf>
    <xf numFmtId="168" fontId="23" fillId="23" borderId="151" xfId="7" applyNumberFormat="1" applyFont="1" applyFill="1" applyBorder="1"/>
    <xf numFmtId="168" fontId="19" fillId="23" borderId="152" xfId="7" applyNumberFormat="1" applyFont="1" applyFill="1" applyBorder="1" applyAlignment="1" applyProtection="1">
      <alignment horizontal="center"/>
    </xf>
    <xf numFmtId="165" fontId="19" fillId="23" borderId="151" xfId="7" quotePrefix="1" applyNumberFormat="1" applyFont="1" applyFill="1" applyBorder="1" applyAlignment="1" applyProtection="1">
      <alignment horizontal="center"/>
    </xf>
    <xf numFmtId="165" fontId="19" fillId="23" borderId="153" xfId="7" quotePrefix="1" applyNumberFormat="1" applyFont="1" applyFill="1" applyBorder="1" applyAlignment="1" applyProtection="1">
      <alignment horizontal="center"/>
    </xf>
    <xf numFmtId="168" fontId="19" fillId="23" borderId="153" xfId="7" quotePrefix="1" applyNumberFormat="1" applyFont="1" applyFill="1" applyBorder="1" applyAlignment="1" applyProtection="1">
      <alignment horizontal="center"/>
    </xf>
    <xf numFmtId="168" fontId="19" fillId="23" borderId="152" xfId="7" quotePrefix="1" applyNumberFormat="1" applyFont="1" applyFill="1" applyBorder="1" applyAlignment="1">
      <alignment horizontal="center"/>
    </xf>
    <xf numFmtId="168" fontId="19" fillId="26" borderId="148" xfId="7" applyNumberFormat="1" applyFont="1" applyFill="1" applyBorder="1"/>
    <xf numFmtId="41" fontId="19" fillId="26" borderId="148" xfId="8" applyFont="1" applyFill="1" applyBorder="1" applyAlignment="1">
      <alignment horizontal="right" wrapText="1"/>
    </xf>
    <xf numFmtId="168" fontId="19" fillId="26" borderId="148" xfId="7" applyNumberFormat="1" applyFont="1" applyFill="1" applyBorder="1" applyAlignment="1">
      <alignment horizontal="right" wrapText="1"/>
    </xf>
    <xf numFmtId="168" fontId="19" fillId="26" borderId="0" xfId="7" applyNumberFormat="1" applyFont="1" applyFill="1" applyBorder="1"/>
    <xf numFmtId="41" fontId="19" fillId="26" borderId="0" xfId="8" applyFont="1" applyFill="1" applyBorder="1" applyAlignment="1">
      <alignment horizontal="right" wrapText="1"/>
    </xf>
    <xf numFmtId="168" fontId="19" fillId="26" borderId="0" xfId="7" applyNumberFormat="1" applyFont="1" applyFill="1" applyBorder="1" applyAlignment="1">
      <alignment horizontal="right" wrapText="1"/>
    </xf>
    <xf numFmtId="195" fontId="19" fillId="26" borderId="20" xfId="10" applyNumberFormat="1" applyFont="1" applyFill="1" applyBorder="1"/>
    <xf numFmtId="195" fontId="19" fillId="26" borderId="20" xfId="18" applyNumberFormat="1" applyFont="1" applyFill="1" applyBorder="1" applyAlignment="1">
      <alignment wrapText="1"/>
    </xf>
    <xf numFmtId="195" fontId="19" fillId="26" borderId="0" xfId="18" applyNumberFormat="1" applyFont="1" applyFill="1" applyBorder="1"/>
    <xf numFmtId="177" fontId="19" fillId="23" borderId="156" xfId="19" applyNumberFormat="1" applyFont="1" applyFill="1" applyBorder="1" applyAlignment="1" applyProtection="1">
      <alignment horizontal="center" vertical="center" wrapText="1"/>
    </xf>
    <xf numFmtId="177" fontId="19" fillId="23" borderId="157" xfId="19" applyNumberFormat="1" applyFont="1" applyFill="1" applyBorder="1" applyAlignment="1" applyProtection="1">
      <alignment horizontal="center" vertical="center" wrapText="1"/>
    </xf>
    <xf numFmtId="177" fontId="19" fillId="23" borderId="158" xfId="19" quotePrefix="1" applyNumberFormat="1" applyFont="1" applyFill="1" applyBorder="1" applyAlignment="1">
      <alignment horizontal="center"/>
    </xf>
    <xf numFmtId="177" fontId="19" fillId="23" borderId="4" xfId="19" quotePrefix="1" applyNumberFormat="1" applyFont="1" applyFill="1" applyBorder="1" applyAlignment="1">
      <alignment horizontal="center"/>
    </xf>
    <xf numFmtId="168" fontId="19" fillId="26" borderId="0" xfId="7" applyNumberFormat="1" applyFont="1" applyFill="1" applyBorder="1" applyAlignment="1">
      <alignment wrapText="1"/>
    </xf>
    <xf numFmtId="165" fontId="19" fillId="26" borderId="0" xfId="7" applyNumberFormat="1" applyFont="1" applyFill="1" applyBorder="1" applyAlignment="1">
      <alignment horizontal="right" vertical="center" wrapText="1"/>
    </xf>
    <xf numFmtId="168" fontId="19" fillId="26" borderId="16" xfId="7" applyNumberFormat="1" applyFont="1" applyFill="1" applyBorder="1" applyAlignment="1">
      <alignment horizontal="right" vertical="center" wrapText="1"/>
    </xf>
    <xf numFmtId="168" fontId="19" fillId="26" borderId="0" xfId="7" applyNumberFormat="1" applyFont="1" applyFill="1" applyBorder="1" applyAlignment="1">
      <alignment horizontal="right" vertical="center" wrapText="1"/>
    </xf>
    <xf numFmtId="0" fontId="60" fillId="23" borderId="159" xfId="0" applyFont="1" applyFill="1" applyBorder="1" applyAlignment="1">
      <alignment horizontal="center" vertical="center" wrapText="1" readingOrder="1"/>
    </xf>
    <xf numFmtId="0" fontId="61" fillId="23" borderId="159" xfId="0" applyFont="1" applyFill="1" applyBorder="1" applyAlignment="1">
      <alignment horizontal="center" vertical="center" wrapText="1" readingOrder="1"/>
    </xf>
    <xf numFmtId="173" fontId="19" fillId="26" borderId="20" xfId="7" applyNumberFormat="1" applyFont="1" applyFill="1" applyBorder="1" applyAlignment="1">
      <alignment horizontal="right" vertical="center"/>
    </xf>
    <xf numFmtId="204" fontId="19" fillId="26" borderId="20" xfId="7" applyNumberFormat="1" applyFont="1" applyFill="1" applyBorder="1" applyAlignment="1">
      <alignment horizontal="right" vertical="center"/>
    </xf>
    <xf numFmtId="173" fontId="19" fillId="29" borderId="0" xfId="7" applyNumberFormat="1" applyFont="1" applyFill="1" applyAlignment="1">
      <alignment horizontal="center" vertical="center" wrapText="1"/>
    </xf>
    <xf numFmtId="0" fontId="19" fillId="26" borderId="0" xfId="0" applyFont="1" applyFill="1" applyAlignment="1">
      <alignment horizontal="left"/>
    </xf>
    <xf numFmtId="195" fontId="19" fillId="26" borderId="0" xfId="0" applyNumberFormat="1" applyFont="1" applyFill="1"/>
    <xf numFmtId="171" fontId="19" fillId="26" borderId="0" xfId="0" applyNumberFormat="1" applyFont="1" applyFill="1"/>
    <xf numFmtId="173" fontId="19" fillId="26" borderId="0" xfId="7" applyNumberFormat="1" applyFont="1" applyFill="1"/>
    <xf numFmtId="168" fontId="19" fillId="23" borderId="0" xfId="7" applyNumberFormat="1" applyFont="1" applyFill="1" applyBorder="1" applyAlignment="1" applyProtection="1">
      <alignment horizontal="left"/>
    </xf>
    <xf numFmtId="168" fontId="23" fillId="23" borderId="0" xfId="7" applyNumberFormat="1" applyFont="1" applyFill="1" applyBorder="1"/>
    <xf numFmtId="168" fontId="19" fillId="23" borderId="161" xfId="44" applyNumberFormat="1" applyFont="1" applyFill="1" applyBorder="1" applyAlignment="1" applyProtection="1">
      <alignment horizontal="center"/>
    </xf>
    <xf numFmtId="168" fontId="19" fillId="23" borderId="162" xfId="44" applyNumberFormat="1" applyFont="1" applyFill="1" applyBorder="1" applyAlignment="1" applyProtection="1">
      <alignment horizontal="center"/>
    </xf>
    <xf numFmtId="165" fontId="19" fillId="23" borderId="0" xfId="44" quotePrefix="1" applyNumberFormat="1" applyFont="1" applyFill="1" applyBorder="1" applyAlignment="1" applyProtection="1">
      <alignment horizontal="center"/>
    </xf>
    <xf numFmtId="165" fontId="19" fillId="23" borderId="0" xfId="44" quotePrefix="1" applyNumberFormat="1" applyFont="1" applyFill="1" applyBorder="1" applyAlignment="1" applyProtection="1">
      <alignment horizontal="centerContinuous"/>
    </xf>
    <xf numFmtId="165" fontId="19" fillId="23" borderId="0" xfId="44" quotePrefix="1" applyNumberFormat="1" applyFont="1" applyFill="1" applyBorder="1" applyAlignment="1" applyProtection="1">
      <alignment horizontal="center" vertical="center" wrapText="1"/>
    </xf>
    <xf numFmtId="168" fontId="19" fillId="23" borderId="161" xfId="44" quotePrefix="1" applyNumberFormat="1" applyFont="1" applyFill="1" applyBorder="1" applyAlignment="1">
      <alignment horizontal="centerContinuous"/>
    </xf>
    <xf numFmtId="168" fontId="19" fillId="23" borderId="162" xfId="44" quotePrefix="1" applyNumberFormat="1" applyFont="1" applyFill="1" applyBorder="1" applyAlignment="1">
      <alignment horizontal="centerContinuous"/>
    </xf>
    <xf numFmtId="168" fontId="19" fillId="26" borderId="0" xfId="7" applyNumberFormat="1" applyFont="1" applyFill="1" applyBorder="1" applyAlignment="1">
      <alignment vertical="center"/>
    </xf>
    <xf numFmtId="168" fontId="19" fillId="26" borderId="161" xfId="7" applyNumberFormat="1" applyFont="1" applyFill="1" applyBorder="1" applyAlignment="1">
      <alignment horizontal="right" vertical="center" wrapText="1"/>
    </xf>
    <xf numFmtId="168" fontId="19" fillId="26" borderId="162" xfId="7" applyNumberFormat="1" applyFont="1" applyFill="1" applyBorder="1" applyAlignment="1">
      <alignment horizontal="right" vertical="center" wrapText="1"/>
    </xf>
    <xf numFmtId="0" fontId="18" fillId="0" borderId="0" xfId="34" applyFont="1" applyAlignment="1">
      <alignment horizontal="left"/>
    </xf>
    <xf numFmtId="0" fontId="68" fillId="0" borderId="0" xfId="97"/>
    <xf numFmtId="0" fontId="20" fillId="6" borderId="0" xfId="97" applyFont="1" applyFill="1" applyAlignment="1">
      <alignment vertical="top"/>
    </xf>
    <xf numFmtId="0" fontId="21" fillId="0" borderId="0" xfId="97" applyFont="1" applyAlignment="1">
      <alignment vertical="top"/>
    </xf>
    <xf numFmtId="168" fontId="21" fillId="0" borderId="0" xfId="87" applyNumberFormat="1" applyFont="1" applyBorder="1" applyAlignment="1">
      <alignment vertical="top"/>
    </xf>
    <xf numFmtId="0" fontId="20" fillId="7" borderId="0" xfId="97" applyFont="1" applyFill="1" applyAlignment="1">
      <alignment vertical="top" wrapText="1"/>
    </xf>
    <xf numFmtId="0" fontId="28" fillId="2" borderId="0" xfId="97" applyFont="1" applyFill="1"/>
    <xf numFmtId="0" fontId="28" fillId="0" borderId="0" xfId="97" applyFont="1"/>
    <xf numFmtId="0" fontId="7" fillId="0" borderId="0" xfId="92" applyFont="1"/>
    <xf numFmtId="165" fontId="3" fillId="0" borderId="0" xfId="57" applyNumberFormat="1" applyFont="1" applyBorder="1" applyAlignment="1">
      <alignment horizontal="right" vertical="top" wrapText="1"/>
    </xf>
    <xf numFmtId="165" fontId="3" fillId="6" borderId="0" xfId="57" applyNumberFormat="1" applyFont="1" applyFill="1" applyBorder="1" applyAlignment="1">
      <alignment horizontal="right" vertical="top" wrapText="1"/>
    </xf>
    <xf numFmtId="0" fontId="70" fillId="2" borderId="0" xfId="92" applyFont="1" applyFill="1"/>
    <xf numFmtId="0" fontId="28" fillId="3" borderId="0" xfId="93" applyFont="1" applyFill="1"/>
    <xf numFmtId="0" fontId="28" fillId="0" borderId="0" xfId="93" applyFont="1"/>
    <xf numFmtId="0" fontId="7" fillId="0" borderId="0" xfId="97" applyFont="1"/>
    <xf numFmtId="0" fontId="20" fillId="7" borderId="0" xfId="97" applyFont="1" applyFill="1" applyAlignment="1">
      <alignment vertical="top"/>
    </xf>
    <xf numFmtId="165" fontId="20" fillId="6" borderId="8" xfId="66" applyNumberFormat="1" applyFont="1" applyFill="1" applyBorder="1" applyAlignment="1">
      <alignment horizontal="right"/>
    </xf>
    <xf numFmtId="168" fontId="20" fillId="6" borderId="155" xfId="66" applyNumberFormat="1" applyFont="1" applyFill="1" applyBorder="1" applyAlignment="1">
      <alignment horizontal="right"/>
    </xf>
    <xf numFmtId="0" fontId="7" fillId="2" borderId="0" xfId="97" applyFont="1" applyFill="1"/>
    <xf numFmtId="0" fontId="21" fillId="2" borderId="0" xfId="97" applyFont="1" applyFill="1"/>
    <xf numFmtId="0" fontId="21" fillId="3" borderId="0" xfId="97" applyFont="1" applyFill="1"/>
    <xf numFmtId="3" fontId="20" fillId="0" borderId="0" xfId="97" applyNumberFormat="1" applyFont="1"/>
    <xf numFmtId="168" fontId="20" fillId="0" borderId="0" xfId="97" applyNumberFormat="1" applyFont="1"/>
    <xf numFmtId="167" fontId="20" fillId="0" borderId="0" xfId="97" applyNumberFormat="1" applyFont="1"/>
    <xf numFmtId="166" fontId="20" fillId="0" borderId="0" xfId="97" applyNumberFormat="1" applyFont="1"/>
    <xf numFmtId="0" fontId="21" fillId="0" borderId="0" xfId="97" applyFont="1"/>
    <xf numFmtId="0" fontId="21" fillId="0" borderId="0" xfId="97" applyFont="1" applyAlignment="1">
      <alignment horizontal="left"/>
    </xf>
    <xf numFmtId="165" fontId="21" fillId="0" borderId="0" xfId="87" applyNumberFormat="1" applyFont="1" applyFill="1" applyBorder="1"/>
    <xf numFmtId="165" fontId="21" fillId="2" borderId="0" xfId="87" applyNumberFormat="1" applyFont="1" applyFill="1" applyBorder="1"/>
    <xf numFmtId="0" fontId="21" fillId="0" borderId="0" xfId="97" applyFont="1" applyAlignment="1">
      <alignment horizontal="left" vertical="top" wrapText="1"/>
    </xf>
    <xf numFmtId="165" fontId="21" fillId="2" borderId="0" xfId="87" applyNumberFormat="1" applyFont="1" applyFill="1" applyBorder="1" applyAlignment="1">
      <alignment vertical="top"/>
    </xf>
    <xf numFmtId="165" fontId="21" fillId="0" borderId="0" xfId="66" applyNumberFormat="1" applyFont="1" applyFill="1" applyBorder="1" applyAlignment="1">
      <alignment vertical="top" wrapText="1"/>
    </xf>
    <xf numFmtId="168" fontId="21" fillId="0" borderId="0" xfId="66" applyNumberFormat="1" applyFont="1" applyFill="1" applyBorder="1" applyAlignment="1">
      <alignment vertical="top" wrapText="1"/>
    </xf>
    <xf numFmtId="164" fontId="7" fillId="2" borderId="0" xfId="87" applyFont="1" applyFill="1"/>
    <xf numFmtId="165" fontId="7" fillId="0" borderId="0" xfId="87" applyNumberFormat="1" applyFont="1"/>
    <xf numFmtId="164" fontId="7" fillId="0" borderId="0" xfId="87" applyFont="1"/>
    <xf numFmtId="0" fontId="21" fillId="6" borderId="0" xfId="28" applyFont="1" applyFill="1" applyAlignment="1">
      <alignment vertical="top"/>
    </xf>
    <xf numFmtId="168" fontId="21" fillId="6" borderId="12" xfId="66" applyNumberFormat="1" applyFont="1" applyFill="1" applyBorder="1" applyAlignment="1">
      <alignment vertical="top"/>
    </xf>
    <xf numFmtId="168" fontId="21" fillId="6" borderId="8" xfId="66" applyNumberFormat="1" applyFont="1" applyFill="1" applyBorder="1" applyAlignment="1">
      <alignment vertical="top"/>
    </xf>
    <xf numFmtId="168" fontId="21" fillId="6" borderId="0" xfId="66" applyNumberFormat="1" applyFont="1" applyFill="1" applyBorder="1" applyAlignment="1">
      <alignment vertical="top"/>
    </xf>
    <xf numFmtId="0" fontId="21" fillId="3" borderId="0" xfId="28" applyFont="1" applyFill="1"/>
    <xf numFmtId="0" fontId="21" fillId="0" borderId="0" xfId="97" applyFont="1" applyAlignment="1">
      <alignment vertical="center"/>
    </xf>
    <xf numFmtId="0" fontId="21" fillId="0" borderId="0" xfId="97" applyFont="1" applyAlignment="1">
      <alignment vertical="center" wrapText="1"/>
    </xf>
    <xf numFmtId="0" fontId="28" fillId="0" borderId="0" xfId="28" applyFont="1"/>
    <xf numFmtId="0" fontId="32" fillId="0" borderId="0" xfId="28" applyFont="1"/>
    <xf numFmtId="0" fontId="68" fillId="2" borderId="0" xfId="97" applyFill="1"/>
    <xf numFmtId="0" fontId="19" fillId="23" borderId="0" xfId="97" applyFont="1" applyFill="1" applyAlignment="1">
      <alignment horizontal="center" vertical="center"/>
    </xf>
    <xf numFmtId="0" fontId="19" fillId="23" borderId="0" xfId="97" applyFont="1" applyFill="1" applyAlignment="1">
      <alignment horizontal="center" vertical="top" wrapText="1"/>
    </xf>
    <xf numFmtId="0" fontId="19" fillId="23" borderId="0" xfId="97" applyFont="1" applyFill="1" applyAlignment="1">
      <alignment vertical="center"/>
    </xf>
    <xf numFmtId="0" fontId="19" fillId="23" borderId="0" xfId="97" quotePrefix="1" applyFont="1" applyFill="1" applyAlignment="1">
      <alignment horizontal="center"/>
    </xf>
    <xf numFmtId="0" fontId="19" fillId="26" borderId="0" xfId="97" applyFont="1" applyFill="1" applyAlignment="1">
      <alignment vertical="center"/>
    </xf>
    <xf numFmtId="165" fontId="19" fillId="26" borderId="0" xfId="66" applyNumberFormat="1" applyFont="1" applyFill="1" applyBorder="1" applyAlignment="1">
      <alignment horizontal="right" vertical="center"/>
    </xf>
    <xf numFmtId="165" fontId="19" fillId="26" borderId="0" xfId="66" applyNumberFormat="1" applyFont="1" applyFill="1" applyBorder="1" applyAlignment="1">
      <alignment vertical="center"/>
    </xf>
    <xf numFmtId="168" fontId="19" fillId="26" borderId="0" xfId="87" applyNumberFormat="1" applyFont="1" applyFill="1" applyBorder="1" applyAlignment="1">
      <alignment vertical="center"/>
    </xf>
    <xf numFmtId="0" fontId="20" fillId="6" borderId="0" xfId="97" applyFont="1" applyFill="1"/>
    <xf numFmtId="0" fontId="20" fillId="0" borderId="0" xfId="97" applyFont="1" applyAlignment="1">
      <alignment horizontal="left" indent="1"/>
    </xf>
    <xf numFmtId="165" fontId="20" fillId="0" borderId="0" xfId="66" applyNumberFormat="1" applyFont="1" applyFill="1" applyBorder="1"/>
    <xf numFmtId="165" fontId="20" fillId="0" borderId="8" xfId="66" applyNumberFormat="1" applyFont="1" applyFill="1" applyBorder="1"/>
    <xf numFmtId="168" fontId="20" fillId="0" borderId="136" xfId="66" applyNumberFormat="1" applyFont="1" applyFill="1" applyBorder="1"/>
    <xf numFmtId="168" fontId="20" fillId="0" borderId="8" xfId="66" applyNumberFormat="1" applyFont="1" applyFill="1" applyBorder="1"/>
    <xf numFmtId="168" fontId="20" fillId="0" borderId="16" xfId="66" applyNumberFormat="1" applyFont="1" applyFill="1" applyBorder="1"/>
    <xf numFmtId="0" fontId="21" fillId="0" borderId="0" xfId="97" applyFont="1" applyAlignment="1">
      <alignment horizontal="left" indent="2"/>
    </xf>
    <xf numFmtId="0" fontId="21" fillId="2" borderId="0" xfId="97" quotePrefix="1" applyFont="1" applyFill="1" applyAlignment="1">
      <alignment horizontal="left" wrapText="1"/>
    </xf>
    <xf numFmtId="3" fontId="21" fillId="0" borderId="0" xfId="97" applyNumberFormat="1" applyFont="1"/>
    <xf numFmtId="165" fontId="21" fillId="0" borderId="0" xfId="97" applyNumberFormat="1" applyFont="1"/>
    <xf numFmtId="198" fontId="21" fillId="0" borderId="0" xfId="97" applyNumberFormat="1" applyFont="1"/>
    <xf numFmtId="3" fontId="21" fillId="2" borderId="0" xfId="97" applyNumberFormat="1" applyFont="1" applyFill="1"/>
    <xf numFmtId="165" fontId="21" fillId="2" borderId="0" xfId="97" applyNumberFormat="1" applyFont="1" applyFill="1"/>
    <xf numFmtId="0" fontId="21" fillId="3" borderId="0" xfId="97" applyFont="1" applyFill="1" applyAlignment="1">
      <alignment horizontal="left" indent="1"/>
    </xf>
    <xf numFmtId="199" fontId="29" fillId="0" borderId="0" xfId="97" applyNumberFormat="1" applyFont="1" applyAlignment="1">
      <alignment horizontal="right" vertical="top" wrapText="1" readingOrder="1"/>
    </xf>
    <xf numFmtId="0" fontId="19" fillId="26" borderId="0" xfId="28" applyFont="1" applyFill="1" applyAlignment="1">
      <alignment horizontal="left" vertical="center"/>
    </xf>
    <xf numFmtId="165" fontId="44" fillId="26" borderId="0" xfId="57" applyNumberFormat="1" applyFont="1" applyFill="1" applyBorder="1" applyAlignment="1">
      <alignment horizontal="right" vertical="center" wrapText="1"/>
    </xf>
    <xf numFmtId="0" fontId="19" fillId="23" borderId="0" xfId="28" applyFont="1" applyFill="1" applyAlignment="1">
      <alignment horizontal="center" vertical="center"/>
    </xf>
    <xf numFmtId="0" fontId="19" fillId="23" borderId="0" xfId="97" applyFont="1" applyFill="1" applyAlignment="1">
      <alignment horizontal="left" vertical="center"/>
    </xf>
    <xf numFmtId="0" fontId="19" fillId="23" borderId="0" xfId="97" applyFont="1" applyFill="1" applyAlignment="1">
      <alignment horizontal="center" vertical="top"/>
    </xf>
    <xf numFmtId="0" fontId="19" fillId="23" borderId="8" xfId="97" applyFont="1" applyFill="1" applyBorder="1" applyAlignment="1">
      <alignment horizontal="center" vertical="top"/>
    </xf>
    <xf numFmtId="0" fontId="19" fillId="23" borderId="12" xfId="97" applyFont="1" applyFill="1" applyBorder="1" applyAlignment="1">
      <alignment horizontal="center" vertical="top"/>
    </xf>
    <xf numFmtId="0" fontId="19" fillId="23" borderId="8" xfId="97" quotePrefix="1" applyFont="1" applyFill="1" applyBorder="1" applyAlignment="1">
      <alignment horizontal="center"/>
    </xf>
    <xf numFmtId="0" fontId="19" fillId="23" borderId="8" xfId="97" applyFont="1" applyFill="1" applyBorder="1" applyAlignment="1">
      <alignment horizontal="center"/>
    </xf>
    <xf numFmtId="0" fontId="19" fillId="23" borderId="12" xfId="97" quotePrefix="1" applyFont="1" applyFill="1" applyBorder="1" applyAlignment="1">
      <alignment horizontal="center"/>
    </xf>
    <xf numFmtId="0" fontId="19" fillId="26" borderId="0" xfId="97" applyFont="1" applyFill="1" applyAlignment="1">
      <alignment horizontal="left" vertical="center"/>
    </xf>
    <xf numFmtId="165" fontId="19" fillId="26" borderId="8" xfId="66" applyNumberFormat="1" applyFont="1" applyFill="1" applyBorder="1" applyAlignment="1">
      <alignment horizontal="right" vertical="center"/>
    </xf>
    <xf numFmtId="168" fontId="19" fillId="26" borderId="136" xfId="66" applyNumberFormat="1" applyFont="1" applyFill="1" applyBorder="1" applyAlignment="1">
      <alignment horizontal="right" vertical="center"/>
    </xf>
    <xf numFmtId="168" fontId="19" fillId="26" borderId="8" xfId="66" applyNumberFormat="1" applyFont="1" applyFill="1" applyBorder="1" applyAlignment="1">
      <alignment horizontal="right" vertical="center"/>
    </xf>
    <xf numFmtId="168" fontId="19" fillId="26" borderId="16" xfId="66" applyNumberFormat="1" applyFont="1" applyFill="1" applyBorder="1" applyAlignment="1">
      <alignment horizontal="right" vertical="center"/>
    </xf>
    <xf numFmtId="168" fontId="19" fillId="26" borderId="0" xfId="66" applyNumberFormat="1" applyFont="1" applyFill="1" applyBorder="1" applyAlignment="1">
      <alignment horizontal="right" vertical="center"/>
    </xf>
    <xf numFmtId="165" fontId="19" fillId="26" borderId="8" xfId="66" applyNumberFormat="1" applyFont="1" applyFill="1" applyBorder="1" applyAlignment="1">
      <alignment vertical="center"/>
    </xf>
    <xf numFmtId="168" fontId="19" fillId="26" borderId="0" xfId="66" applyNumberFormat="1" applyFont="1" applyFill="1" applyBorder="1" applyAlignment="1">
      <alignment vertical="center"/>
    </xf>
    <xf numFmtId="168" fontId="19" fillId="26" borderId="8" xfId="66" applyNumberFormat="1" applyFont="1" applyFill="1" applyBorder="1" applyAlignment="1">
      <alignment vertical="center"/>
    </xf>
    <xf numFmtId="168" fontId="19" fillId="26" borderId="16" xfId="66" applyNumberFormat="1" applyFont="1" applyFill="1" applyBorder="1" applyAlignment="1">
      <alignment vertical="center"/>
    </xf>
    <xf numFmtId="0" fontId="19" fillId="23" borderId="0" xfId="97" applyFont="1" applyFill="1" applyAlignment="1">
      <alignment horizontal="center" vertical="center" wrapText="1"/>
    </xf>
    <xf numFmtId="0" fontId="19" fillId="23" borderId="8" xfId="97" applyFont="1" applyFill="1" applyBorder="1" applyAlignment="1">
      <alignment horizontal="center" vertical="center"/>
    </xf>
    <xf numFmtId="0" fontId="19" fillId="23" borderId="16" xfId="97" applyFont="1" applyFill="1" applyBorder="1" applyAlignment="1">
      <alignment horizontal="center" vertical="top" wrapText="1"/>
    </xf>
    <xf numFmtId="0" fontId="19" fillId="23" borderId="12" xfId="97" applyFont="1" applyFill="1" applyBorder="1" applyAlignment="1">
      <alignment horizontal="center"/>
    </xf>
    <xf numFmtId="0" fontId="19" fillId="23" borderId="16" xfId="97" quotePrefix="1" applyFont="1" applyFill="1" applyBorder="1" applyAlignment="1">
      <alignment horizontal="center"/>
    </xf>
    <xf numFmtId="0" fontId="19" fillId="23" borderId="0" xfId="97" applyFont="1" applyFill="1" applyAlignment="1">
      <alignment horizontal="center"/>
    </xf>
    <xf numFmtId="0" fontId="19" fillId="23" borderId="13" xfId="97" quotePrefix="1" applyFont="1" applyFill="1" applyBorder="1" applyAlignment="1">
      <alignment horizontal="center"/>
    </xf>
    <xf numFmtId="0" fontId="19" fillId="23" borderId="14" xfId="97" applyFont="1" applyFill="1" applyBorder="1" applyAlignment="1">
      <alignment horizontal="center"/>
    </xf>
    <xf numFmtId="0" fontId="19" fillId="23" borderId="133" xfId="97" quotePrefix="1" applyFont="1" applyFill="1" applyBorder="1" applyAlignment="1">
      <alignment horizontal="center"/>
    </xf>
    <xf numFmtId="0" fontId="19" fillId="23" borderId="0" xfId="97" applyFont="1" applyFill="1" applyAlignment="1">
      <alignment horizontal="left" vertical="center" wrapText="1"/>
    </xf>
    <xf numFmtId="0" fontId="19" fillId="23" borderId="8" xfId="97" applyFont="1" applyFill="1" applyBorder="1" applyAlignment="1">
      <alignment horizontal="left" vertical="center" wrapText="1"/>
    </xf>
    <xf numFmtId="0" fontId="19" fillId="23" borderId="137" xfId="97" applyFont="1" applyFill="1" applyBorder="1" applyAlignment="1">
      <alignment horizontal="center"/>
    </xf>
    <xf numFmtId="0" fontId="19" fillId="23" borderId="0" xfId="97" applyFont="1" applyFill="1" applyAlignment="1">
      <alignment vertical="center" wrapText="1"/>
    </xf>
    <xf numFmtId="0" fontId="19" fillId="26" borderId="0" xfId="97" applyFont="1" applyFill="1" applyAlignment="1">
      <alignment horizontal="left" vertical="top" wrapText="1"/>
    </xf>
    <xf numFmtId="165" fontId="19" fillId="26" borderId="0" xfId="87" applyNumberFormat="1" applyFont="1" applyFill="1" applyBorder="1" applyAlignment="1">
      <alignment vertical="top"/>
    </xf>
    <xf numFmtId="0" fontId="19" fillId="23" borderId="0" xfId="97" quotePrefix="1" applyFont="1" applyFill="1" applyAlignment="1">
      <alignment horizontal="left" vertical="center" wrapText="1"/>
    </xf>
    <xf numFmtId="0" fontId="19" fillId="23" borderId="0" xfId="97" quotePrefix="1" applyFont="1" applyFill="1" applyAlignment="1">
      <alignment horizontal="center" vertical="top" wrapText="1"/>
    </xf>
    <xf numFmtId="0" fontId="19" fillId="26" borderId="0" xfId="97" applyFont="1" applyFill="1" applyAlignment="1">
      <alignment vertical="top" wrapText="1"/>
    </xf>
    <xf numFmtId="0" fontId="19" fillId="23" borderId="0" xfId="28" applyFont="1" applyFill="1" applyAlignment="1">
      <alignment horizontal="left" vertical="center"/>
    </xf>
    <xf numFmtId="0" fontId="19" fillId="23" borderId="8" xfId="28" applyFont="1" applyFill="1" applyBorder="1" applyAlignment="1">
      <alignment horizontal="left" vertical="center"/>
    </xf>
    <xf numFmtId="0" fontId="19" fillId="26" borderId="0" xfId="28" applyFont="1" applyFill="1" applyAlignment="1">
      <alignment vertical="top" wrapText="1"/>
    </xf>
    <xf numFmtId="0" fontId="19" fillId="23" borderId="8" xfId="97" applyFont="1" applyFill="1" applyBorder="1" applyAlignment="1">
      <alignment horizontal="left" vertical="center"/>
    </xf>
    <xf numFmtId="0" fontId="19" fillId="23" borderId="0" xfId="97" applyFont="1" applyFill="1"/>
    <xf numFmtId="0" fontId="26" fillId="0" borderId="0" xfId="0" applyFont="1" applyAlignment="1">
      <alignment horizontal="left"/>
    </xf>
    <xf numFmtId="0" fontId="26" fillId="0" borderId="0" xfId="98" applyFont="1"/>
    <xf numFmtId="0" fontId="30" fillId="30" borderId="0" xfId="99" applyFont="1" applyFill="1" applyAlignment="1">
      <alignment horizontal="center" vertical="center"/>
    </xf>
    <xf numFmtId="165" fontId="30" fillId="30" borderId="0" xfId="99" applyNumberFormat="1" applyFont="1" applyFill="1" applyAlignment="1">
      <alignment horizontal="center" vertical="center"/>
    </xf>
    <xf numFmtId="0" fontId="31" fillId="9" borderId="0" xfId="99" applyFont="1" applyFill="1" applyAlignment="1">
      <alignment horizontal="left" vertical="center"/>
    </xf>
    <xf numFmtId="182" fontId="31" fillId="9" borderId="0" xfId="99" applyNumberFormat="1" applyFont="1" applyFill="1" applyAlignment="1">
      <alignment horizontal="right" vertical="center"/>
    </xf>
    <xf numFmtId="172" fontId="31" fillId="9" borderId="0" xfId="99" applyNumberFormat="1" applyFont="1" applyFill="1" applyAlignment="1">
      <alignment horizontal="center" vertical="center"/>
    </xf>
    <xf numFmtId="0" fontId="73" fillId="0" borderId="0" xfId="98" applyFont="1" applyAlignment="1">
      <alignment horizontal="center"/>
    </xf>
    <xf numFmtId="167" fontId="29" fillId="2" borderId="0" xfId="98" applyNumberFormat="1" applyFont="1" applyFill="1" applyAlignment="1">
      <alignment horizontal="left" indent="1"/>
    </xf>
    <xf numFmtId="182" fontId="29" fillId="2" borderId="0" xfId="98" applyNumberFormat="1" applyFont="1" applyFill="1" applyAlignment="1">
      <alignment horizontal="right"/>
    </xf>
    <xf numFmtId="172" fontId="29" fillId="2" borderId="0" xfId="98" applyNumberFormat="1" applyFont="1" applyFill="1" applyAlignment="1">
      <alignment horizontal="center"/>
    </xf>
    <xf numFmtId="179" fontId="74" fillId="0" borderId="0" xfId="66" applyNumberFormat="1" applyFont="1"/>
    <xf numFmtId="0" fontId="21" fillId="0" borderId="0" xfId="98" applyFont="1" applyAlignment="1">
      <alignment horizontal="left" indent="2"/>
    </xf>
    <xf numFmtId="182" fontId="21" fillId="0" borderId="0" xfId="98" applyNumberFormat="1" applyFont="1" applyAlignment="1">
      <alignment horizontal="right"/>
    </xf>
    <xf numFmtId="172" fontId="21" fillId="0" borderId="0" xfId="98" applyNumberFormat="1" applyFont="1" applyAlignment="1">
      <alignment horizontal="center"/>
    </xf>
    <xf numFmtId="0" fontId="19" fillId="31" borderId="9" xfId="99" applyFont="1" applyFill="1" applyBorder="1" applyAlignment="1">
      <alignment horizontal="left" vertical="center"/>
    </xf>
    <xf numFmtId="182" fontId="19" fillId="31" borderId="9" xfId="99" applyNumberFormat="1" applyFont="1" applyFill="1" applyBorder="1" applyAlignment="1">
      <alignment horizontal="right" vertical="center"/>
    </xf>
    <xf numFmtId="172" fontId="19" fillId="31" borderId="9" xfId="99" applyNumberFormat="1" applyFont="1" applyFill="1" applyBorder="1" applyAlignment="1">
      <alignment horizontal="center" vertical="center"/>
    </xf>
    <xf numFmtId="0" fontId="19" fillId="31" borderId="0" xfId="99" applyFont="1" applyFill="1" applyAlignment="1">
      <alignment horizontal="left" vertical="center"/>
    </xf>
    <xf numFmtId="182" fontId="19" fillId="31" borderId="0" xfId="99" applyNumberFormat="1" applyFont="1" applyFill="1" applyAlignment="1">
      <alignment horizontal="right" vertical="center"/>
    </xf>
    <xf numFmtId="172" fontId="19" fillId="31" borderId="0" xfId="99" applyNumberFormat="1" applyFont="1" applyFill="1" applyAlignment="1">
      <alignment horizontal="center" vertical="center"/>
    </xf>
    <xf numFmtId="0" fontId="21" fillId="0" borderId="0" xfId="98" applyFont="1"/>
    <xf numFmtId="182" fontId="26" fillId="2" borderId="0" xfId="98" applyNumberFormat="1" applyFont="1" applyFill="1"/>
    <xf numFmtId="0" fontId="26" fillId="2" borderId="0" xfId="98" applyFont="1" applyFill="1"/>
    <xf numFmtId="0" fontId="21" fillId="2" borderId="0" xfId="100" applyFont="1" applyFill="1"/>
    <xf numFmtId="0" fontId="21" fillId="2" borderId="0" xfId="71" applyFont="1" applyFill="1"/>
    <xf numFmtId="0" fontId="21" fillId="0" borderId="0" xfId="71" applyFont="1"/>
    <xf numFmtId="0" fontId="21" fillId="2" borderId="0" xfId="13" applyFont="1" applyFill="1" applyAlignment="1">
      <alignment vertical="center" wrapText="1"/>
    </xf>
    <xf numFmtId="206" fontId="21" fillId="2" borderId="0" xfId="13" applyNumberFormat="1" applyFont="1" applyFill="1" applyAlignment="1">
      <alignment vertical="center" wrapText="1"/>
    </xf>
    <xf numFmtId="0" fontId="20" fillId="2" borderId="0" xfId="13" applyFont="1" applyFill="1" applyAlignment="1">
      <alignment vertical="center" wrapText="1"/>
    </xf>
    <xf numFmtId="0" fontId="19" fillId="32" borderId="0" xfId="13" applyFont="1" applyFill="1" applyAlignment="1">
      <alignment horizontal="center" vertical="center" wrapText="1"/>
    </xf>
    <xf numFmtId="0" fontId="20" fillId="32" borderId="0" xfId="13" applyFont="1" applyFill="1" applyAlignment="1">
      <alignment horizontal="center" vertical="center" wrapText="1"/>
    </xf>
    <xf numFmtId="0" fontId="20" fillId="2" borderId="0" xfId="13" applyFont="1" applyFill="1" applyAlignment="1">
      <alignment horizontal="center" vertical="center" wrapText="1"/>
    </xf>
    <xf numFmtId="186" fontId="19" fillId="32" borderId="0" xfId="13" applyNumberFormat="1" applyFont="1" applyFill="1" applyAlignment="1">
      <alignment horizontal="center" vertical="top" wrapText="1"/>
    </xf>
    <xf numFmtId="185" fontId="20" fillId="2" borderId="0" xfId="13" applyNumberFormat="1" applyFont="1" applyFill="1" applyAlignment="1">
      <alignment horizontal="center" vertical="center" wrapText="1"/>
    </xf>
    <xf numFmtId="186" fontId="20" fillId="2" borderId="0" xfId="13" applyNumberFormat="1" applyFont="1" applyFill="1" applyAlignment="1">
      <alignment horizontal="center" vertical="center" wrapText="1"/>
    </xf>
    <xf numFmtId="0" fontId="21" fillId="2" borderId="25" xfId="13" applyFont="1" applyFill="1" applyBorder="1" applyAlignment="1">
      <alignment vertical="center" wrapText="1"/>
    </xf>
    <xf numFmtId="185" fontId="20" fillId="2" borderId="26" xfId="13" applyNumberFormat="1" applyFont="1" applyFill="1" applyBorder="1" applyAlignment="1">
      <alignment horizontal="center" vertical="center" wrapText="1"/>
    </xf>
    <xf numFmtId="185" fontId="20" fillId="2" borderId="27" xfId="13" applyNumberFormat="1" applyFont="1" applyFill="1" applyBorder="1" applyAlignment="1">
      <alignment horizontal="center" vertical="center" wrapText="1"/>
    </xf>
    <xf numFmtId="186" fontId="20" fillId="2" borderId="25" xfId="13" applyNumberFormat="1" applyFont="1" applyFill="1" applyBorder="1" applyAlignment="1">
      <alignment horizontal="center" vertical="center" wrapText="1"/>
    </xf>
    <xf numFmtId="0" fontId="21" fillId="2" borderId="27" xfId="13" applyFont="1" applyFill="1" applyBorder="1" applyAlignment="1">
      <alignment vertical="center" wrapText="1"/>
    </xf>
    <xf numFmtId="186" fontId="19" fillId="18" borderId="12" xfId="13" applyNumberFormat="1" applyFont="1" applyFill="1" applyBorder="1" applyAlignment="1">
      <alignment horizontal="center" vertical="center" wrapText="1"/>
    </xf>
    <xf numFmtId="186" fontId="19" fillId="18" borderId="0" xfId="13" applyNumberFormat="1" applyFont="1" applyFill="1" applyAlignment="1">
      <alignment horizontal="center" vertical="center" wrapText="1"/>
    </xf>
    <xf numFmtId="186" fontId="19" fillId="18" borderId="8" xfId="13" applyNumberFormat="1" applyFont="1" applyFill="1" applyBorder="1" applyAlignment="1">
      <alignment horizontal="center" vertical="center" wrapText="1"/>
    </xf>
    <xf numFmtId="186" fontId="19" fillId="18" borderId="0" xfId="13" applyNumberFormat="1" applyFont="1" applyFill="1" applyAlignment="1">
      <alignment horizontal="center" vertical="top" wrapText="1"/>
    </xf>
    <xf numFmtId="206" fontId="21" fillId="2" borderId="0" xfId="13" applyNumberFormat="1" applyFont="1" applyFill="1"/>
    <xf numFmtId="0" fontId="21" fillId="2" borderId="12" xfId="13" applyFont="1" applyFill="1" applyBorder="1" applyAlignment="1">
      <alignment vertical="center" wrapText="1"/>
    </xf>
    <xf numFmtId="185" fontId="21" fillId="2" borderId="0" xfId="13" applyNumberFormat="1" applyFont="1" applyFill="1" applyAlignment="1">
      <alignment horizontal="center" vertical="center" wrapText="1"/>
    </xf>
    <xf numFmtId="185" fontId="21" fillId="2" borderId="8" xfId="13" applyNumberFormat="1" applyFont="1" applyFill="1" applyBorder="1" applyAlignment="1">
      <alignment horizontal="center" vertical="center" wrapText="1"/>
    </xf>
    <xf numFmtId="185" fontId="21" fillId="2" borderId="12" xfId="13" applyNumberFormat="1" applyFont="1" applyFill="1" applyBorder="1" applyAlignment="1">
      <alignment horizontal="center" vertical="center" wrapText="1"/>
    </xf>
    <xf numFmtId="0" fontId="21" fillId="2" borderId="8" xfId="13" applyFont="1" applyFill="1" applyBorder="1" applyAlignment="1">
      <alignment vertical="center" wrapText="1"/>
    </xf>
    <xf numFmtId="206" fontId="21" fillId="0" borderId="0" xfId="13" applyNumberFormat="1" applyFont="1" applyAlignment="1">
      <alignment vertical="center" wrapText="1"/>
    </xf>
    <xf numFmtId="0" fontId="21" fillId="2" borderId="8" xfId="13" applyFont="1" applyFill="1" applyBorder="1" applyAlignment="1">
      <alignment horizontal="center" vertical="center" wrapText="1"/>
    </xf>
    <xf numFmtId="0" fontId="21" fillId="2" borderId="0" xfId="13" applyFont="1" applyFill="1" applyAlignment="1">
      <alignment horizontal="center" vertical="center" wrapText="1"/>
    </xf>
    <xf numFmtId="0" fontId="21" fillId="6" borderId="0" xfId="13" applyFont="1" applyFill="1" applyAlignment="1">
      <alignment horizontal="center" wrapText="1"/>
    </xf>
    <xf numFmtId="0" fontId="20" fillId="6" borderId="0" xfId="13" applyFont="1" applyFill="1" applyAlignment="1">
      <alignment horizontal="center" wrapText="1"/>
    </xf>
    <xf numFmtId="186" fontId="22" fillId="6" borderId="0" xfId="71" applyNumberFormat="1" applyFont="1" applyFill="1" applyAlignment="1">
      <alignment horizontal="center" vertical="center" wrapText="1"/>
    </xf>
    <xf numFmtId="186" fontId="21" fillId="2" borderId="0" xfId="13" applyNumberFormat="1" applyFont="1" applyFill="1" applyAlignment="1">
      <alignment horizontal="center" vertical="center" wrapText="1"/>
    </xf>
    <xf numFmtId="185" fontId="20" fillId="6" borderId="0" xfId="13" applyNumberFormat="1" applyFont="1" applyFill="1" applyAlignment="1">
      <alignment horizontal="center" vertical="top" wrapText="1"/>
    </xf>
    <xf numFmtId="0" fontId="21" fillId="2" borderId="0" xfId="13" applyFont="1" applyFill="1" applyAlignment="1">
      <alignment horizontal="center" vertical="center"/>
    </xf>
    <xf numFmtId="186" fontId="21" fillId="6" borderId="0" xfId="13" applyNumberFormat="1" applyFont="1" applyFill="1" applyAlignment="1">
      <alignment horizontal="center" vertical="center" wrapText="1"/>
    </xf>
    <xf numFmtId="0" fontId="21" fillId="6" borderId="0" xfId="71" applyFont="1" applyFill="1"/>
    <xf numFmtId="186" fontId="26" fillId="6" borderId="0" xfId="71" applyNumberFormat="1" applyFont="1" applyFill="1" applyAlignment="1">
      <alignment horizontal="center" vertical="center" wrapText="1"/>
    </xf>
    <xf numFmtId="0" fontId="21" fillId="6" borderId="0" xfId="13" applyFont="1" applyFill="1" applyAlignment="1">
      <alignment horizontal="center" vertical="center"/>
    </xf>
    <xf numFmtId="0" fontId="21" fillId="2" borderId="12" xfId="13" applyFont="1" applyFill="1" applyBorder="1" applyAlignment="1">
      <alignment horizontal="center" vertical="center" wrapText="1"/>
    </xf>
    <xf numFmtId="0" fontId="21" fillId="6" borderId="0" xfId="13" applyFont="1" applyFill="1" applyAlignment="1">
      <alignment horizontal="center" vertical="center" wrapText="1"/>
    </xf>
    <xf numFmtId="186" fontId="21" fillId="2" borderId="12" xfId="13" applyNumberFormat="1" applyFont="1" applyFill="1" applyBorder="1" applyAlignment="1">
      <alignment horizontal="center" vertical="center" wrapText="1"/>
    </xf>
    <xf numFmtId="0" fontId="20" fillId="6" borderId="0" xfId="13" applyFont="1" applyFill="1" applyAlignment="1">
      <alignment horizontal="center" vertical="center"/>
    </xf>
    <xf numFmtId="185" fontId="20" fillId="6" borderId="0" xfId="13" applyNumberFormat="1" applyFont="1" applyFill="1" applyAlignment="1">
      <alignment horizontal="center" vertical="top"/>
    </xf>
    <xf numFmtId="0" fontId="21" fillId="0" borderId="0" xfId="71" applyFont="1" applyAlignment="1">
      <alignment horizontal="center"/>
    </xf>
    <xf numFmtId="185" fontId="20" fillId="2" borderId="0" xfId="13" applyNumberFormat="1" applyFont="1" applyFill="1" applyAlignment="1">
      <alignment horizontal="center" vertical="top"/>
    </xf>
    <xf numFmtId="0" fontId="21" fillId="6" borderId="0" xfId="71" applyFont="1" applyFill="1" applyAlignment="1">
      <alignment horizontal="center"/>
    </xf>
    <xf numFmtId="0" fontId="20" fillId="2" borderId="0" xfId="71" applyFont="1" applyFill="1" applyAlignment="1">
      <alignment horizontal="center" vertical="top"/>
    </xf>
    <xf numFmtId="0" fontId="21" fillId="2" borderId="11" xfId="13" applyFont="1" applyFill="1" applyBorder="1" applyAlignment="1">
      <alignment vertical="center" wrapText="1"/>
    </xf>
    <xf numFmtId="0" fontId="21" fillId="2" borderId="10" xfId="13" applyFont="1" applyFill="1" applyBorder="1" applyAlignment="1">
      <alignment vertical="center" wrapText="1"/>
    </xf>
    <xf numFmtId="0" fontId="20" fillId="2" borderId="12" xfId="13" applyFont="1" applyFill="1" applyBorder="1" applyAlignment="1">
      <alignment horizontal="center" vertical="center" wrapText="1"/>
    </xf>
    <xf numFmtId="0" fontId="20" fillId="2" borderId="8" xfId="13" applyFont="1" applyFill="1" applyBorder="1" applyAlignment="1">
      <alignment horizontal="center" vertical="center" wrapText="1"/>
    </xf>
    <xf numFmtId="0" fontId="21" fillId="3" borderId="0" xfId="13" applyFont="1" applyFill="1" applyAlignment="1">
      <alignment vertical="center" wrapText="1"/>
    </xf>
    <xf numFmtId="0" fontId="21" fillId="3" borderId="164" xfId="13" applyFont="1" applyFill="1" applyBorder="1" applyAlignment="1">
      <alignment vertical="center" wrapText="1"/>
    </xf>
    <xf numFmtId="186" fontId="21" fillId="3" borderId="165" xfId="13" applyNumberFormat="1" applyFont="1" applyFill="1" applyBorder="1" applyAlignment="1">
      <alignment horizontal="center" vertical="center" wrapText="1"/>
    </xf>
    <xf numFmtId="186" fontId="21" fillId="3" borderId="164" xfId="13" applyNumberFormat="1" applyFont="1" applyFill="1" applyBorder="1" applyAlignment="1">
      <alignment horizontal="center" vertical="center" wrapText="1"/>
    </xf>
    <xf numFmtId="186" fontId="21" fillId="3" borderId="166" xfId="13" applyNumberFormat="1" applyFont="1" applyFill="1" applyBorder="1" applyAlignment="1">
      <alignment horizontal="center" vertical="center" wrapText="1"/>
    </xf>
    <xf numFmtId="0" fontId="21" fillId="0" borderId="0" xfId="13" applyFont="1" applyAlignment="1">
      <alignment vertical="center" wrapText="1"/>
    </xf>
    <xf numFmtId="185" fontId="21" fillId="3" borderId="0" xfId="13" applyNumberFormat="1" applyFont="1" applyFill="1" applyAlignment="1">
      <alignment horizontal="center" vertical="center" wrapText="1"/>
    </xf>
    <xf numFmtId="0" fontId="21" fillId="0" borderId="12" xfId="13" applyFont="1" applyBorder="1" applyAlignment="1">
      <alignment vertical="center" wrapText="1"/>
    </xf>
    <xf numFmtId="0" fontId="21" fillId="3" borderId="8" xfId="13" applyFont="1" applyFill="1" applyBorder="1" applyAlignment="1">
      <alignment vertical="center" wrapText="1"/>
    </xf>
    <xf numFmtId="0" fontId="23" fillId="18" borderId="12" xfId="13" applyFont="1" applyFill="1" applyBorder="1" applyAlignment="1">
      <alignment vertical="center" wrapText="1"/>
    </xf>
    <xf numFmtId="0" fontId="23" fillId="18" borderId="0" xfId="13" applyFont="1" applyFill="1" applyAlignment="1">
      <alignment vertical="center" wrapText="1"/>
    </xf>
    <xf numFmtId="0" fontId="23" fillId="18" borderId="8" xfId="13" applyFont="1" applyFill="1" applyBorder="1" applyAlignment="1">
      <alignment vertical="center" wrapText="1"/>
    </xf>
    <xf numFmtId="0" fontId="21" fillId="3" borderId="0" xfId="13" applyFont="1" applyFill="1" applyAlignment="1">
      <alignment horizontal="center" vertical="center" wrapText="1"/>
    </xf>
    <xf numFmtId="0" fontId="21" fillId="3" borderId="0" xfId="13" applyFont="1" applyFill="1" applyAlignment="1">
      <alignment horizontal="left" vertical="center" wrapText="1"/>
    </xf>
    <xf numFmtId="0" fontId="23" fillId="18" borderId="12" xfId="13" applyFont="1" applyFill="1" applyBorder="1" applyAlignment="1">
      <alignment horizontal="center" vertical="center" wrapText="1"/>
    </xf>
    <xf numFmtId="185" fontId="19" fillId="18" borderId="0" xfId="13" applyNumberFormat="1" applyFont="1" applyFill="1" applyAlignment="1">
      <alignment horizontal="center" vertical="top" wrapText="1"/>
    </xf>
    <xf numFmtId="0" fontId="23" fillId="18" borderId="8" xfId="13" applyFont="1" applyFill="1" applyBorder="1" applyAlignment="1">
      <alignment horizontal="center" vertical="center" wrapText="1"/>
    </xf>
    <xf numFmtId="0" fontId="21" fillId="2" borderId="12" xfId="71" applyFont="1" applyFill="1" applyBorder="1"/>
    <xf numFmtId="0" fontId="21" fillId="2" borderId="8" xfId="71" applyFont="1" applyFill="1" applyBorder="1"/>
    <xf numFmtId="0" fontId="77" fillId="2" borderId="0" xfId="101" quotePrefix="1" applyFont="1" applyFill="1" applyAlignment="1">
      <alignment horizontal="left" vertical="center" wrapText="1"/>
    </xf>
    <xf numFmtId="191" fontId="78" fillId="6" borderId="0" xfId="13" applyNumberFormat="1" applyFont="1" applyFill="1" applyAlignment="1">
      <alignment horizontal="center" vertical="center" wrapText="1"/>
    </xf>
    <xf numFmtId="0" fontId="20" fillId="6" borderId="0" xfId="13" applyFont="1" applyFill="1" applyAlignment="1">
      <alignment horizontal="center" vertical="center" wrapText="1"/>
    </xf>
    <xf numFmtId="191" fontId="20" fillId="6" borderId="0" xfId="13" applyNumberFormat="1" applyFont="1" applyFill="1" applyAlignment="1">
      <alignment horizontal="center" vertical="center" wrapText="1"/>
    </xf>
    <xf numFmtId="206" fontId="21" fillId="3" borderId="9" xfId="13" applyNumberFormat="1" applyFont="1" applyFill="1" applyBorder="1" applyAlignment="1">
      <alignment vertical="center" wrapText="1"/>
    </xf>
    <xf numFmtId="0" fontId="21" fillId="2" borderId="0" xfId="13" applyFont="1" applyFill="1" applyAlignment="1">
      <alignment horizontal="left" vertical="center" wrapText="1"/>
    </xf>
    <xf numFmtId="0" fontId="79" fillId="6" borderId="0" xfId="13" applyFont="1" applyFill="1" applyAlignment="1">
      <alignment horizontal="center" vertical="center" wrapText="1"/>
    </xf>
    <xf numFmtId="206" fontId="21" fillId="2" borderId="0" xfId="71" applyNumberFormat="1" applyFont="1" applyFill="1"/>
    <xf numFmtId="177" fontId="21" fillId="2" borderId="0" xfId="57" quotePrefix="1" applyNumberFormat="1" applyFont="1" applyFill="1" applyBorder="1"/>
    <xf numFmtId="0" fontId="20" fillId="2" borderId="11" xfId="13" applyFont="1" applyFill="1" applyBorder="1" applyAlignment="1">
      <alignment horizontal="center" vertical="center" wrapText="1"/>
    </xf>
    <xf numFmtId="0" fontId="20" fillId="0" borderId="9" xfId="13" applyFont="1" applyBorder="1" applyAlignment="1">
      <alignment horizontal="center" vertical="center" wrapText="1"/>
    </xf>
    <xf numFmtId="0" fontId="20" fillId="2" borderId="10" xfId="13" applyFont="1" applyFill="1" applyBorder="1" applyAlignment="1">
      <alignment horizontal="center" vertical="center" wrapText="1"/>
    </xf>
    <xf numFmtId="207" fontId="21" fillId="0" borderId="0" xfId="71" applyNumberFormat="1" applyFont="1"/>
    <xf numFmtId="186" fontId="21" fillId="0" borderId="0" xfId="13" applyNumberFormat="1" applyFont="1" applyAlignment="1">
      <alignment horizontal="center" vertical="center" wrapText="1"/>
    </xf>
    <xf numFmtId="0" fontId="20" fillId="3" borderId="0" xfId="13" applyFont="1" applyFill="1" applyAlignment="1">
      <alignment horizontal="center" vertical="center"/>
    </xf>
    <xf numFmtId="166" fontId="21" fillId="3" borderId="0" xfId="13" applyNumberFormat="1" applyFont="1" applyFill="1" applyAlignment="1">
      <alignment vertical="center" wrapText="1"/>
    </xf>
    <xf numFmtId="0" fontId="20" fillId="3" borderId="0" xfId="13" applyFont="1" applyFill="1" applyAlignment="1">
      <alignment vertical="center" wrapText="1"/>
    </xf>
    <xf numFmtId="0" fontId="19" fillId="32" borderId="0" xfId="13" applyFont="1" applyFill="1" applyAlignment="1">
      <alignment vertical="center" wrapText="1"/>
    </xf>
    <xf numFmtId="0" fontId="20" fillId="3" borderId="0" xfId="13" applyFont="1" applyFill="1" applyAlignment="1">
      <alignment horizontal="center" vertical="center" wrapText="1"/>
    </xf>
    <xf numFmtId="2" fontId="20" fillId="3" borderId="0" xfId="13" applyNumberFormat="1" applyFont="1" applyFill="1" applyAlignment="1">
      <alignment horizontal="center" vertical="center" wrapText="1"/>
    </xf>
    <xf numFmtId="0" fontId="20" fillId="0" borderId="0" xfId="13" applyFont="1" applyAlignment="1">
      <alignment vertical="center" wrapText="1"/>
    </xf>
    <xf numFmtId="0" fontId="21" fillId="32" borderId="0" xfId="13" applyFont="1" applyFill="1" applyAlignment="1">
      <alignment vertical="center" wrapText="1"/>
    </xf>
    <xf numFmtId="185" fontId="19" fillId="32" borderId="0" xfId="13" applyNumberFormat="1" applyFont="1" applyFill="1" applyAlignment="1">
      <alignment horizontal="center" vertical="top" wrapText="1"/>
    </xf>
    <xf numFmtId="185" fontId="20" fillId="3" borderId="0" xfId="13" applyNumberFormat="1" applyFont="1" applyFill="1" applyAlignment="1">
      <alignment horizontal="center" vertical="top" wrapText="1"/>
    </xf>
    <xf numFmtId="0" fontId="19" fillId="32" borderId="0" xfId="13" applyFont="1" applyFill="1" applyAlignment="1">
      <alignment vertical="top" wrapText="1"/>
    </xf>
    <xf numFmtId="186" fontId="20" fillId="3" borderId="0" xfId="13" applyNumberFormat="1" applyFont="1" applyFill="1" applyAlignment="1">
      <alignment horizontal="center" vertical="top" wrapText="1"/>
    </xf>
    <xf numFmtId="177" fontId="80" fillId="0" borderId="0" xfId="57" applyNumberFormat="1" applyFont="1" applyFill="1" applyAlignment="1">
      <alignment vertical="center" wrapText="1"/>
    </xf>
    <xf numFmtId="0" fontId="21" fillId="3" borderId="25" xfId="13" applyFont="1" applyFill="1" applyBorder="1" applyAlignment="1">
      <alignment vertical="center" wrapText="1"/>
    </xf>
    <xf numFmtId="0" fontId="21" fillId="3" borderId="26" xfId="13" applyFont="1" applyFill="1" applyBorder="1" applyAlignment="1">
      <alignment vertical="center" wrapText="1"/>
    </xf>
    <xf numFmtId="0" fontId="21" fillId="3" borderId="27" xfId="13" applyFont="1" applyFill="1" applyBorder="1" applyAlignment="1">
      <alignment vertical="center" wrapText="1"/>
    </xf>
    <xf numFmtId="186" fontId="21" fillId="3" borderId="0" xfId="13" applyNumberFormat="1" applyFont="1" applyFill="1" applyAlignment="1">
      <alignment horizontal="center" vertical="center" wrapText="1"/>
    </xf>
    <xf numFmtId="185" fontId="21" fillId="0" borderId="0" xfId="13" applyNumberFormat="1" applyFont="1" applyAlignment="1">
      <alignment vertical="center" wrapText="1"/>
    </xf>
    <xf numFmtId="0" fontId="21" fillId="3" borderId="12" xfId="13" applyFont="1" applyFill="1" applyBorder="1" applyAlignment="1">
      <alignment vertical="center" wrapText="1"/>
    </xf>
    <xf numFmtId="208" fontId="21" fillId="3" borderId="0" xfId="57" applyNumberFormat="1" applyFont="1" applyFill="1" applyBorder="1" applyAlignment="1">
      <alignment vertical="center" wrapText="1"/>
    </xf>
    <xf numFmtId="209" fontId="21" fillId="0" borderId="0" xfId="13" applyNumberFormat="1" applyFont="1" applyAlignment="1">
      <alignment vertical="center" wrapText="1"/>
    </xf>
    <xf numFmtId="0" fontId="21" fillId="3" borderId="8" xfId="13" applyFont="1" applyFill="1" applyBorder="1" applyAlignment="1">
      <alignment horizontal="center" vertical="center" wrapText="1"/>
    </xf>
    <xf numFmtId="0" fontId="21" fillId="3" borderId="12" xfId="13" applyFont="1" applyFill="1" applyBorder="1" applyAlignment="1">
      <alignment horizontal="center" vertical="center" wrapText="1"/>
    </xf>
    <xf numFmtId="185" fontId="21" fillId="3" borderId="8" xfId="13" applyNumberFormat="1" applyFont="1" applyFill="1" applyBorder="1" applyAlignment="1">
      <alignment horizontal="center" vertical="center" wrapText="1"/>
    </xf>
    <xf numFmtId="186" fontId="21" fillId="3" borderId="8" xfId="13" applyNumberFormat="1" applyFont="1" applyFill="1" applyBorder="1" applyAlignment="1">
      <alignment horizontal="center" vertical="center" wrapText="1"/>
    </xf>
    <xf numFmtId="186" fontId="21" fillId="3" borderId="12" xfId="13" applyNumberFormat="1" applyFont="1" applyFill="1" applyBorder="1" applyAlignment="1">
      <alignment horizontal="center" vertical="center" wrapText="1"/>
    </xf>
    <xf numFmtId="185" fontId="21" fillId="6" borderId="0" xfId="13" applyNumberFormat="1" applyFont="1" applyFill="1" applyAlignment="1">
      <alignment horizontal="center" vertical="center"/>
    </xf>
    <xf numFmtId="185" fontId="21" fillId="33" borderId="0" xfId="13" applyNumberFormat="1" applyFont="1" applyFill="1" applyAlignment="1">
      <alignment horizontal="center" vertical="center"/>
    </xf>
    <xf numFmtId="0" fontId="21" fillId="6" borderId="0" xfId="13" applyFont="1" applyFill="1" applyAlignment="1">
      <alignment horizontal="center"/>
    </xf>
    <xf numFmtId="185" fontId="21" fillId="6" borderId="0" xfId="13" applyNumberFormat="1" applyFont="1" applyFill="1" applyAlignment="1">
      <alignment horizontal="center" vertical="top"/>
    </xf>
    <xf numFmtId="0" fontId="21" fillId="3" borderId="0" xfId="13" applyFont="1" applyFill="1" applyAlignment="1">
      <alignment horizontal="center" wrapText="1"/>
    </xf>
    <xf numFmtId="0" fontId="21" fillId="3" borderId="11" xfId="13" applyFont="1" applyFill="1" applyBorder="1" applyAlignment="1">
      <alignment vertical="center" wrapText="1"/>
    </xf>
    <xf numFmtId="176" fontId="21" fillId="3" borderId="9" xfId="57" applyFont="1" applyFill="1" applyBorder="1" applyAlignment="1">
      <alignment vertical="center" wrapText="1"/>
    </xf>
    <xf numFmtId="0" fontId="21" fillId="3" borderId="10" xfId="13" applyFont="1" applyFill="1" applyBorder="1" applyAlignment="1">
      <alignment vertical="center" wrapText="1"/>
    </xf>
    <xf numFmtId="186" fontId="26" fillId="6" borderId="0" xfId="71" applyNumberFormat="1" applyFont="1" applyFill="1" applyAlignment="1">
      <alignment horizontal="center" vertical="top" wrapText="1"/>
    </xf>
    <xf numFmtId="176" fontId="21" fillId="3" borderId="0" xfId="57" applyFont="1" applyFill="1" applyBorder="1" applyAlignment="1">
      <alignment vertical="center" wrapText="1"/>
    </xf>
    <xf numFmtId="0" fontId="21" fillId="3" borderId="9" xfId="13" applyFont="1" applyFill="1" applyBorder="1" applyAlignment="1">
      <alignment vertical="center" wrapText="1"/>
    </xf>
    <xf numFmtId="0" fontId="21" fillId="3" borderId="167" xfId="13" applyFont="1" applyFill="1" applyBorder="1" applyAlignment="1">
      <alignment vertical="center" wrapText="1"/>
    </xf>
    <xf numFmtId="186" fontId="21" fillId="3" borderId="167" xfId="13" applyNumberFormat="1" applyFont="1" applyFill="1" applyBorder="1" applyAlignment="1">
      <alignment horizontal="center" vertical="center" wrapText="1"/>
    </xf>
    <xf numFmtId="0" fontId="21" fillId="3" borderId="168" xfId="13" applyFont="1" applyFill="1" applyBorder="1" applyAlignment="1">
      <alignment vertical="center" wrapText="1"/>
    </xf>
    <xf numFmtId="0" fontId="21" fillId="3" borderId="169" xfId="13" applyFont="1" applyFill="1" applyBorder="1" applyAlignment="1">
      <alignment vertical="center" wrapText="1"/>
    </xf>
    <xf numFmtId="185" fontId="21" fillId="6" borderId="0" xfId="13" applyNumberFormat="1" applyFont="1" applyFill="1" applyAlignment="1">
      <alignment horizontal="center" vertical="center" wrapText="1"/>
    </xf>
    <xf numFmtId="185" fontId="21" fillId="0" borderId="0" xfId="13" applyNumberFormat="1" applyFont="1" applyAlignment="1">
      <alignment horizontal="center" vertical="center" wrapText="1"/>
    </xf>
    <xf numFmtId="0" fontId="19" fillId="30" borderId="0" xfId="102" applyFont="1" applyFill="1" applyAlignment="1">
      <alignment horizontal="center" vertical="center" wrapText="1"/>
    </xf>
    <xf numFmtId="0" fontId="19" fillId="30" borderId="0" xfId="102" applyFont="1" applyFill="1" applyAlignment="1">
      <alignment horizontal="center" vertical="top" wrapText="1"/>
    </xf>
    <xf numFmtId="0" fontId="19" fillId="30" borderId="24" xfId="102" applyFont="1" applyFill="1" applyBorder="1" applyAlignment="1">
      <alignment horizontal="center" vertical="top" wrapText="1"/>
    </xf>
    <xf numFmtId="0" fontId="19" fillId="30" borderId="0" xfId="102" quotePrefix="1" applyFont="1" applyFill="1" applyAlignment="1">
      <alignment horizontal="center" vertical="center" wrapText="1"/>
    </xf>
    <xf numFmtId="0" fontId="21" fillId="0" borderId="0" xfId="102" applyFont="1"/>
    <xf numFmtId="0" fontId="21" fillId="0" borderId="24" xfId="102" applyFont="1" applyBorder="1"/>
    <xf numFmtId="0" fontId="21" fillId="0" borderId="0" xfId="102" applyFont="1" applyAlignment="1">
      <alignment horizontal="left" indent="1"/>
    </xf>
    <xf numFmtId="178" fontId="21" fillId="0" borderId="0" xfId="53" applyNumberFormat="1" applyFont="1" applyFill="1" applyBorder="1" applyAlignment="1"/>
    <xf numFmtId="210" fontId="21" fillId="0" borderId="0" xfId="57" applyNumberFormat="1" applyFont="1" applyFill="1" applyBorder="1" applyAlignment="1">
      <alignment vertical="center"/>
    </xf>
    <xf numFmtId="210" fontId="21" fillId="0" borderId="24" xfId="57" applyNumberFormat="1" applyFont="1" applyFill="1" applyBorder="1" applyAlignment="1"/>
    <xf numFmtId="178" fontId="21" fillId="0" borderId="0" xfId="53" applyNumberFormat="1" applyFont="1" applyFill="1" applyBorder="1"/>
    <xf numFmtId="211" fontId="21" fillId="0" borderId="0" xfId="53" applyNumberFormat="1" applyFont="1" applyFill="1" applyBorder="1"/>
    <xf numFmtId="211" fontId="21" fillId="0" borderId="24" xfId="53" applyNumberFormat="1" applyFont="1" applyFill="1" applyBorder="1"/>
    <xf numFmtId="0" fontId="19" fillId="18" borderId="0" xfId="102" applyFont="1" applyFill="1" applyAlignment="1">
      <alignment horizontal="left" vertical="center"/>
    </xf>
    <xf numFmtId="178" fontId="19" fillId="18" borderId="0" xfId="53" applyNumberFormat="1" applyFont="1" applyFill="1" applyBorder="1" applyAlignment="1">
      <alignment vertical="center"/>
    </xf>
    <xf numFmtId="0" fontId="21" fillId="2" borderId="0" xfId="102" applyFont="1" applyFill="1"/>
    <xf numFmtId="0" fontId="19" fillId="30" borderId="8" xfId="102" applyFont="1" applyFill="1" applyBorder="1" applyAlignment="1">
      <alignment horizontal="center" vertical="top" wrapText="1"/>
    </xf>
    <xf numFmtId="0" fontId="19" fillId="30" borderId="8" xfId="102" quotePrefix="1" applyFont="1" applyFill="1" applyBorder="1" applyAlignment="1">
      <alignment horizontal="center" vertical="center" wrapText="1"/>
    </xf>
    <xf numFmtId="0" fontId="21" fillId="0" borderId="8" xfId="102" applyFont="1" applyBorder="1"/>
    <xf numFmtId="178" fontId="21" fillId="0" borderId="8" xfId="53" applyNumberFormat="1" applyFont="1" applyFill="1" applyBorder="1"/>
    <xf numFmtId="176" fontId="21" fillId="0" borderId="8" xfId="57" applyFont="1" applyFill="1" applyBorder="1"/>
    <xf numFmtId="210" fontId="19" fillId="18" borderId="0" xfId="57" applyNumberFormat="1" applyFont="1" applyFill="1" applyBorder="1" applyAlignment="1">
      <alignment vertical="center"/>
    </xf>
    <xf numFmtId="210" fontId="19" fillId="18" borderId="8" xfId="57" applyNumberFormat="1" applyFont="1" applyFill="1" applyBorder="1" applyAlignment="1">
      <alignment vertical="center"/>
    </xf>
    <xf numFmtId="0" fontId="21" fillId="0" borderId="0" xfId="102" applyFont="1" applyAlignment="1">
      <alignment horizontal="left" vertical="center" indent="1"/>
    </xf>
    <xf numFmtId="178" fontId="21" fillId="0" borderId="0" xfId="53" applyNumberFormat="1" applyFont="1" applyFill="1" applyBorder="1" applyAlignment="1">
      <alignment vertical="center"/>
    </xf>
    <xf numFmtId="0" fontId="21" fillId="0" borderId="0" xfId="13" applyFont="1" applyAlignment="1">
      <alignment vertical="center"/>
    </xf>
    <xf numFmtId="179" fontId="19" fillId="18" borderId="0" xfId="57" applyNumberFormat="1" applyFont="1" applyFill="1" applyBorder="1" applyAlignment="1">
      <alignment vertical="center"/>
    </xf>
    <xf numFmtId="176" fontId="19" fillId="18" borderId="0" xfId="57" applyFont="1" applyFill="1" applyBorder="1" applyAlignment="1">
      <alignment vertical="center"/>
    </xf>
    <xf numFmtId="0" fontId="5" fillId="0" borderId="0" xfId="13"/>
    <xf numFmtId="177" fontId="19" fillId="30" borderId="0" xfId="57" applyNumberFormat="1" applyFont="1" applyFill="1" applyBorder="1" applyAlignment="1">
      <alignment horizontal="center" vertical="top" wrapText="1"/>
    </xf>
    <xf numFmtId="177" fontId="19" fillId="30" borderId="12" xfId="57" applyNumberFormat="1" applyFont="1" applyFill="1" applyBorder="1" applyAlignment="1">
      <alignment horizontal="center" vertical="top" wrapText="1"/>
    </xf>
    <xf numFmtId="177" fontId="19" fillId="30" borderId="8" xfId="57" applyNumberFormat="1" applyFont="1" applyFill="1" applyBorder="1" applyAlignment="1">
      <alignment horizontal="center" vertical="top" wrapText="1"/>
    </xf>
    <xf numFmtId="0" fontId="19" fillId="30" borderId="0" xfId="13" applyFont="1" applyFill="1" applyAlignment="1">
      <alignment vertical="center" wrapText="1"/>
    </xf>
    <xf numFmtId="177" fontId="19" fillId="30" borderId="0" xfId="57" applyNumberFormat="1" applyFont="1" applyFill="1" applyBorder="1" applyAlignment="1">
      <alignment horizontal="center"/>
    </xf>
    <xf numFmtId="177" fontId="19" fillId="30" borderId="8" xfId="57" quotePrefix="1" applyNumberFormat="1" applyFont="1" applyFill="1" applyBorder="1" applyAlignment="1">
      <alignment horizontal="center" wrapText="1"/>
    </xf>
    <xf numFmtId="177" fontId="19" fillId="30" borderId="12" xfId="57" applyNumberFormat="1" applyFont="1" applyFill="1" applyBorder="1" applyAlignment="1">
      <alignment horizontal="center"/>
    </xf>
    <xf numFmtId="0" fontId="5" fillId="0" borderId="0" xfId="13" applyAlignment="1">
      <alignment horizontal="center" vertical="center" wrapText="1"/>
    </xf>
    <xf numFmtId="0" fontId="5" fillId="0" borderId="8" xfId="13" applyBorder="1" applyAlignment="1">
      <alignment horizontal="center" vertical="center" wrapText="1"/>
    </xf>
    <xf numFmtId="0" fontId="5" fillId="0" borderId="12" xfId="13" applyBorder="1" applyAlignment="1">
      <alignment horizontal="center" vertical="center" wrapText="1"/>
    </xf>
    <xf numFmtId="0" fontId="21" fillId="0" borderId="0" xfId="13" applyFont="1" applyAlignment="1">
      <alignment horizontal="left" vertical="center" indent="1"/>
    </xf>
    <xf numFmtId="37" fontId="21" fillId="0" borderId="0" xfId="57" applyNumberFormat="1" applyFont="1" applyFill="1" applyBorder="1" applyAlignment="1">
      <alignment vertical="center"/>
    </xf>
    <xf numFmtId="179" fontId="21" fillId="0" borderId="0" xfId="57" applyNumberFormat="1" applyFont="1" applyFill="1" applyBorder="1" applyAlignment="1">
      <alignment horizontal="right" vertical="center"/>
    </xf>
    <xf numFmtId="179" fontId="21" fillId="0" borderId="8" xfId="57" applyNumberFormat="1" applyFont="1" applyFill="1" applyBorder="1" applyAlignment="1">
      <alignment vertical="center"/>
    </xf>
    <xf numFmtId="179" fontId="21" fillId="0" borderId="12" xfId="57" applyNumberFormat="1" applyFont="1" applyFill="1" applyBorder="1" applyAlignment="1">
      <alignment vertical="center"/>
    </xf>
    <xf numFmtId="179" fontId="21" fillId="0" borderId="0" xfId="57" applyNumberFormat="1" applyFont="1" applyFill="1" applyBorder="1" applyAlignment="1">
      <alignment vertical="center"/>
    </xf>
    <xf numFmtId="210" fontId="21" fillId="0" borderId="8" xfId="57" applyNumberFormat="1" applyFont="1" applyFill="1" applyBorder="1" applyAlignment="1">
      <alignment vertical="center"/>
    </xf>
    <xf numFmtId="37" fontId="5" fillId="0" borderId="0" xfId="57" applyNumberFormat="1" applyFont="1" applyFill="1" applyBorder="1" applyAlignment="1"/>
    <xf numFmtId="37" fontId="5" fillId="0" borderId="0" xfId="13" applyNumberFormat="1"/>
    <xf numFmtId="37" fontId="5" fillId="0" borderId="8" xfId="13" applyNumberFormat="1" applyBorder="1"/>
    <xf numFmtId="179" fontId="5" fillId="0" borderId="12" xfId="57" applyNumberFormat="1" applyFont="1" applyFill="1" applyBorder="1"/>
    <xf numFmtId="179" fontId="19" fillId="18" borderId="0" xfId="57" applyNumberFormat="1" applyFont="1" applyFill="1" applyBorder="1" applyAlignment="1">
      <alignment horizontal="left" vertical="center"/>
    </xf>
    <xf numFmtId="37" fontId="19" fillId="18" borderId="0" xfId="57" applyNumberFormat="1" applyFont="1" applyFill="1" applyBorder="1" applyAlignment="1">
      <alignment vertical="center"/>
    </xf>
    <xf numFmtId="179" fontId="19" fillId="18" borderId="12" xfId="57" applyNumberFormat="1" applyFont="1" applyFill="1" applyBorder="1" applyAlignment="1">
      <alignment vertical="center"/>
    </xf>
    <xf numFmtId="210" fontId="21" fillId="2" borderId="0" xfId="57" applyNumberFormat="1" applyFont="1" applyFill="1" applyBorder="1" applyAlignment="1">
      <alignment vertical="center"/>
    </xf>
    <xf numFmtId="0" fontId="21" fillId="0" borderId="0" xfId="102" applyFont="1" applyAlignment="1">
      <alignment vertical="center"/>
    </xf>
    <xf numFmtId="0" fontId="20" fillId="6" borderId="0" xfId="102" applyFont="1" applyFill="1" applyAlignment="1">
      <alignment vertical="center"/>
    </xf>
    <xf numFmtId="178" fontId="20" fillId="6" borderId="0" xfId="53" applyNumberFormat="1" applyFont="1" applyFill="1" applyBorder="1" applyAlignment="1">
      <alignment vertical="center"/>
    </xf>
    <xf numFmtId="210" fontId="20" fillId="6" borderId="0" xfId="57" applyNumberFormat="1" applyFont="1" applyFill="1" applyBorder="1" applyAlignment="1">
      <alignment vertical="center"/>
    </xf>
    <xf numFmtId="0" fontId="19" fillId="30" borderId="0" xfId="13" applyFont="1" applyFill="1" applyAlignment="1">
      <alignment horizontal="center" vertical="center" wrapText="1"/>
    </xf>
    <xf numFmtId="165" fontId="21" fillId="0" borderId="0" xfId="55" applyNumberFormat="1" applyFont="1" applyFill="1"/>
    <xf numFmtId="170" fontId="21" fillId="0" borderId="0" xfId="72" applyNumberFormat="1" applyFont="1" applyFill="1" applyProtection="1"/>
    <xf numFmtId="0" fontId="21" fillId="0" borderId="0" xfId="13" applyFont="1" applyAlignment="1">
      <alignment horizontal="left" vertical="center" wrapText="1" indent="1"/>
    </xf>
    <xf numFmtId="165" fontId="21" fillId="0" borderId="0" xfId="55" applyNumberFormat="1" applyFont="1" applyFill="1" applyAlignment="1">
      <alignment horizontal="right" vertical="center"/>
    </xf>
    <xf numFmtId="168" fontId="21" fillId="0" borderId="0" xfId="55" applyNumberFormat="1" applyFont="1" applyFill="1" applyAlignment="1">
      <alignment vertical="center"/>
    </xf>
    <xf numFmtId="0" fontId="20" fillId="6" borderId="0" xfId="13" applyFont="1" applyFill="1" applyAlignment="1">
      <alignment horizontal="left" vertical="center" wrapText="1"/>
    </xf>
    <xf numFmtId="210" fontId="20" fillId="6" borderId="0" xfId="57" applyNumberFormat="1" applyFont="1" applyFill="1" applyBorder="1" applyAlignment="1">
      <alignment horizontal="right" vertical="center"/>
    </xf>
    <xf numFmtId="189" fontId="20" fillId="6" borderId="0" xfId="57" applyNumberFormat="1" applyFont="1" applyFill="1" applyBorder="1" applyAlignment="1">
      <alignment vertical="center"/>
    </xf>
    <xf numFmtId="0" fontId="19" fillId="18" borderId="0" xfId="13" applyFont="1" applyFill="1" applyAlignment="1">
      <alignment horizontal="left" vertical="center"/>
    </xf>
    <xf numFmtId="168" fontId="19" fillId="18" borderId="0" xfId="55" applyNumberFormat="1" applyFont="1" applyFill="1" applyAlignment="1">
      <alignment vertical="center"/>
    </xf>
    <xf numFmtId="0" fontId="28" fillId="0" borderId="0" xfId="13" applyFont="1"/>
    <xf numFmtId="0" fontId="21" fillId="2" borderId="0" xfId="0" applyFont="1" applyFill="1" applyAlignment="1">
      <alignment horizontal="justify" vertical="center" wrapText="1"/>
    </xf>
    <xf numFmtId="0" fontId="19" fillId="32" borderId="0" xfId="26" applyFont="1" applyFill="1" applyAlignment="1">
      <alignment horizontal="center" vertical="center" wrapText="1"/>
    </xf>
    <xf numFmtId="0" fontId="29" fillId="0" borderId="0" xfId="13" applyFont="1" applyAlignment="1">
      <alignment vertical="center"/>
    </xf>
    <xf numFmtId="185" fontId="19" fillId="32" borderId="0" xfId="26" applyNumberFormat="1" applyFont="1" applyFill="1" applyAlignment="1">
      <alignment horizontal="center" vertical="center" wrapText="1"/>
    </xf>
    <xf numFmtId="186" fontId="19" fillId="32" borderId="0" xfId="26" applyNumberFormat="1" applyFont="1" applyFill="1" applyAlignment="1">
      <alignment horizontal="center" vertical="center" wrapText="1"/>
    </xf>
    <xf numFmtId="206" fontId="21" fillId="2" borderId="0" xfId="26" applyNumberFormat="1" applyFont="1" applyFill="1"/>
    <xf numFmtId="206" fontId="21" fillId="0" borderId="0" xfId="13" applyNumberFormat="1" applyFont="1"/>
    <xf numFmtId="207" fontId="21" fillId="0" borderId="0" xfId="13" applyNumberFormat="1" applyFont="1"/>
    <xf numFmtId="212" fontId="21" fillId="2" borderId="0" xfId="13" applyNumberFormat="1" applyFont="1" applyFill="1"/>
    <xf numFmtId="185" fontId="21" fillId="2" borderId="0" xfId="13" applyNumberFormat="1" applyFont="1" applyFill="1"/>
    <xf numFmtId="0" fontId="19" fillId="18" borderId="0" xfId="26" applyFont="1" applyFill="1" applyAlignment="1">
      <alignment horizontal="center" vertical="center" wrapText="1"/>
    </xf>
    <xf numFmtId="0" fontId="19" fillId="18" borderId="0" xfId="13" applyFont="1" applyFill="1" applyAlignment="1">
      <alignment horizontal="center"/>
    </xf>
    <xf numFmtId="190" fontId="19" fillId="18" borderId="0" xfId="26" applyNumberFormat="1" applyFont="1" applyFill="1" applyAlignment="1">
      <alignment horizontal="center" vertical="center" wrapText="1"/>
    </xf>
    <xf numFmtId="185" fontId="21" fillId="0" borderId="0" xfId="13" applyNumberFormat="1" applyFont="1"/>
    <xf numFmtId="0" fontId="23" fillId="18" borderId="12" xfId="26" applyFont="1" applyFill="1" applyBorder="1" applyAlignment="1">
      <alignment vertical="center" wrapText="1"/>
    </xf>
    <xf numFmtId="0" fontId="19" fillId="18" borderId="0" xfId="26" applyFont="1" applyFill="1" applyAlignment="1">
      <alignment horizontal="center" vertical="center"/>
    </xf>
    <xf numFmtId="0" fontId="23" fillId="18" borderId="8" xfId="26" applyFont="1" applyFill="1" applyBorder="1" applyAlignment="1">
      <alignment vertical="center" wrapText="1"/>
    </xf>
    <xf numFmtId="0" fontId="20" fillId="35" borderId="0" xfId="26" applyFont="1" applyFill="1" applyAlignment="1">
      <alignment horizontal="left" vertical="center" wrapText="1"/>
    </xf>
    <xf numFmtId="190" fontId="20" fillId="35" borderId="0" xfId="26" applyNumberFormat="1" applyFont="1" applyFill="1" applyAlignment="1">
      <alignment horizontal="center" vertical="center" wrapText="1"/>
    </xf>
    <xf numFmtId="168" fontId="21" fillId="0" borderId="0" xfId="26" applyNumberFormat="1" applyFont="1"/>
    <xf numFmtId="165" fontId="26" fillId="0" borderId="0" xfId="10" applyNumberFormat="1" applyFont="1"/>
    <xf numFmtId="173" fontId="21" fillId="0" borderId="0" xfId="7" applyNumberFormat="1" applyFont="1"/>
    <xf numFmtId="169" fontId="21" fillId="0" borderId="0" xfId="26" applyNumberFormat="1" applyFont="1"/>
    <xf numFmtId="165" fontId="21" fillId="4" borderId="0" xfId="10" applyNumberFormat="1" applyFont="1" applyFill="1" applyBorder="1" applyAlignment="1">
      <alignment horizontal="right" vertical="center" wrapText="1"/>
    </xf>
    <xf numFmtId="178" fontId="26" fillId="0" borderId="0" xfId="7" applyNumberFormat="1" applyFont="1"/>
    <xf numFmtId="164" fontId="26" fillId="0" borderId="0" xfId="10" applyFont="1"/>
    <xf numFmtId="165" fontId="21" fillId="0" borderId="0" xfId="26" applyNumberFormat="1" applyFont="1"/>
    <xf numFmtId="175" fontId="21" fillId="0" borderId="0" xfId="26" applyNumberFormat="1" applyFont="1"/>
    <xf numFmtId="180" fontId="21" fillId="0" borderId="0" xfId="26" applyNumberFormat="1" applyFont="1"/>
    <xf numFmtId="43" fontId="21" fillId="0" borderId="0" xfId="13" applyNumberFormat="1" applyFont="1"/>
    <xf numFmtId="165" fontId="21" fillId="4" borderId="12" xfId="10" applyNumberFormat="1" applyFont="1" applyFill="1" applyBorder="1" applyAlignment="1">
      <alignment horizontal="right" vertical="center" wrapText="1"/>
    </xf>
    <xf numFmtId="192" fontId="21" fillId="4" borderId="0" xfId="13" applyNumberFormat="1" applyFont="1" applyFill="1" applyAlignment="1">
      <alignment vertical="center"/>
    </xf>
    <xf numFmtId="173" fontId="21" fillId="0" borderId="0" xfId="7" applyNumberFormat="1" applyFont="1" applyBorder="1"/>
    <xf numFmtId="0" fontId="21" fillId="13" borderId="0" xfId="13" applyFont="1" applyFill="1" applyAlignment="1">
      <alignment vertical="top" wrapText="1"/>
    </xf>
    <xf numFmtId="205" fontId="21" fillId="0" borderId="0" xfId="13" applyNumberFormat="1" applyFont="1" applyAlignment="1">
      <alignment vertical="center"/>
    </xf>
    <xf numFmtId="173" fontId="21" fillId="0" borderId="0" xfId="7" applyNumberFormat="1" applyFont="1" applyAlignment="1">
      <alignment vertical="center"/>
    </xf>
    <xf numFmtId="0" fontId="21" fillId="12" borderId="0" xfId="13" applyFont="1" applyFill="1" applyAlignment="1">
      <alignment vertical="top" wrapText="1"/>
    </xf>
    <xf numFmtId="171" fontId="21" fillId="0" borderId="0" xfId="13" applyNumberFormat="1" applyFont="1" applyAlignment="1">
      <alignment vertical="center"/>
    </xf>
    <xf numFmtId="165" fontId="21" fillId="2" borderId="0" xfId="13" applyNumberFormat="1" applyFont="1" applyFill="1" applyAlignment="1">
      <alignment vertical="center"/>
    </xf>
    <xf numFmtId="165" fontId="21" fillId="0" borderId="0" xfId="13" applyNumberFormat="1" applyFont="1" applyAlignment="1">
      <alignment vertical="center"/>
    </xf>
    <xf numFmtId="41" fontId="21" fillId="13" borderId="0" xfId="8" applyFont="1" applyFill="1" applyBorder="1" applyAlignment="1">
      <alignment horizontal="right" vertical="center" wrapText="1"/>
    </xf>
    <xf numFmtId="168" fontId="26" fillId="0" borderId="0" xfId="10" applyNumberFormat="1" applyFont="1" applyAlignment="1">
      <alignment vertical="center"/>
    </xf>
    <xf numFmtId="0" fontId="23" fillId="0" borderId="0" xfId="13" applyFont="1" applyAlignment="1">
      <alignment vertical="center"/>
    </xf>
    <xf numFmtId="168" fontId="23" fillId="0" borderId="0" xfId="10" applyNumberFormat="1" applyFont="1" applyAlignment="1">
      <alignment vertical="center"/>
    </xf>
    <xf numFmtId="41" fontId="21" fillId="0" borderId="0" xfId="13" applyNumberFormat="1" applyFont="1" applyAlignment="1">
      <alignment vertical="center"/>
    </xf>
    <xf numFmtId="180" fontId="21" fillId="0" borderId="0" xfId="13" applyNumberFormat="1" applyFont="1" applyAlignment="1">
      <alignment vertical="center"/>
    </xf>
    <xf numFmtId="167" fontId="21" fillId="0" borderId="0" xfId="13" applyNumberFormat="1" applyFont="1"/>
    <xf numFmtId="37" fontId="21" fillId="0" borderId="0" xfId="13" applyNumberFormat="1" applyFont="1"/>
    <xf numFmtId="37" fontId="26" fillId="0" borderId="0" xfId="10" applyNumberFormat="1" applyFont="1"/>
    <xf numFmtId="210" fontId="21" fillId="0" borderId="0" xfId="13" applyNumberFormat="1" applyFont="1"/>
    <xf numFmtId="165" fontId="21" fillId="0" borderId="0" xfId="10" applyNumberFormat="1" applyFont="1"/>
    <xf numFmtId="166" fontId="21" fillId="0" borderId="0" xfId="13" applyNumberFormat="1" applyFont="1"/>
    <xf numFmtId="182" fontId="31" fillId="13" borderId="0" xfId="76" applyNumberFormat="1" applyFont="1" applyFill="1" applyBorder="1" applyAlignment="1" applyProtection="1">
      <alignment vertical="center"/>
    </xf>
    <xf numFmtId="172" fontId="31" fillId="12" borderId="9" xfId="76" applyNumberFormat="1" applyFont="1" applyFill="1" applyBorder="1" applyAlignment="1" applyProtection="1">
      <alignment horizontal="right" vertical="center" wrapText="1"/>
    </xf>
    <xf numFmtId="165" fontId="23" fillId="0" borderId="0" xfId="10" applyNumberFormat="1" applyFont="1" applyBorder="1"/>
    <xf numFmtId="182" fontId="21" fillId="0" borderId="0" xfId="13" applyNumberFormat="1" applyFont="1"/>
    <xf numFmtId="178" fontId="23" fillId="2" borderId="0" xfId="103" applyNumberFormat="1" applyFont="1" applyFill="1" applyAlignment="1">
      <alignment horizontal="right" vertical="center" wrapText="1"/>
    </xf>
    <xf numFmtId="0" fontId="29" fillId="0" borderId="0" xfId="104" applyFont="1"/>
    <xf numFmtId="0" fontId="31" fillId="7" borderId="33" xfId="104" applyFont="1" applyFill="1" applyBorder="1" applyAlignment="1">
      <alignment vertical="center"/>
    </xf>
    <xf numFmtId="178" fontId="31" fillId="7" borderId="33" xfId="105" applyNumberFormat="1" applyFont="1" applyFill="1" applyBorder="1" applyAlignment="1">
      <alignment horizontal="right" vertical="center"/>
    </xf>
    <xf numFmtId="0" fontId="29" fillId="15" borderId="0" xfId="104" applyFont="1" applyFill="1" applyAlignment="1">
      <alignment vertical="center"/>
    </xf>
    <xf numFmtId="178" fontId="29" fillId="15" borderId="0" xfId="105" applyNumberFormat="1" applyFont="1" applyFill="1" applyAlignment="1">
      <alignment horizontal="right" vertical="center"/>
    </xf>
    <xf numFmtId="0" fontId="21" fillId="0" borderId="0" xfId="104" applyFont="1"/>
    <xf numFmtId="0" fontId="29" fillId="15" borderId="33" xfId="104" applyFont="1" applyFill="1" applyBorder="1" applyAlignment="1">
      <alignment vertical="center"/>
    </xf>
    <xf numFmtId="178" fontId="29" fillId="15" borderId="33" xfId="105" applyNumberFormat="1" applyFont="1" applyFill="1" applyBorder="1" applyAlignment="1">
      <alignment horizontal="right" vertical="center"/>
    </xf>
    <xf numFmtId="0" fontId="29" fillId="15" borderId="0" xfId="104" applyFont="1" applyFill="1" applyAlignment="1">
      <alignment vertical="center" wrapText="1"/>
    </xf>
    <xf numFmtId="0" fontId="29" fillId="15" borderId="35" xfId="104" applyFont="1" applyFill="1" applyBorder="1" applyAlignment="1">
      <alignment vertical="center"/>
    </xf>
    <xf numFmtId="178" fontId="29" fillId="15" borderId="35" xfId="105" applyNumberFormat="1" applyFont="1" applyFill="1" applyBorder="1" applyAlignment="1">
      <alignment horizontal="right" vertical="center"/>
    </xf>
    <xf numFmtId="0" fontId="29" fillId="0" borderId="0" xfId="104" applyFont="1" applyAlignment="1">
      <alignment horizontal="right"/>
    </xf>
    <xf numFmtId="0" fontId="83" fillId="0" borderId="0" xfId="104" applyFont="1" applyAlignment="1">
      <alignment horizontal="center" wrapText="1"/>
    </xf>
    <xf numFmtId="0" fontId="84" fillId="0" borderId="0" xfId="104" applyFont="1"/>
    <xf numFmtId="0" fontId="83" fillId="7" borderId="33" xfId="104" applyFont="1" applyFill="1" applyBorder="1" applyAlignment="1">
      <alignment horizontal="justify" vertical="center" wrapText="1"/>
    </xf>
    <xf numFmtId="0" fontId="84" fillId="0" borderId="0" xfId="104" applyFont="1" applyAlignment="1">
      <alignment wrapText="1"/>
    </xf>
    <xf numFmtId="0" fontId="84" fillId="0" borderId="35" xfId="104" applyFont="1" applyBorder="1" applyAlignment="1">
      <alignment horizontal="justify" vertical="center" wrapText="1"/>
    </xf>
    <xf numFmtId="0" fontId="83" fillId="7" borderId="35" xfId="104" applyFont="1" applyFill="1" applyBorder="1" applyAlignment="1">
      <alignment horizontal="justify" vertical="center" wrapText="1"/>
    </xf>
    <xf numFmtId="0" fontId="86" fillId="0" borderId="0" xfId="104" applyFont="1" applyAlignment="1">
      <alignment wrapText="1"/>
    </xf>
    <xf numFmtId="0" fontId="84" fillId="0" borderId="0" xfId="104" applyFont="1" applyAlignment="1">
      <alignment horizontal="justify" vertical="center" wrapText="1"/>
    </xf>
    <xf numFmtId="0" fontId="84" fillId="15" borderId="0" xfId="104" applyFont="1" applyFill="1" applyAlignment="1">
      <alignment vertical="center"/>
    </xf>
    <xf numFmtId="0" fontId="31" fillId="6" borderId="33" xfId="104" applyFont="1" applyFill="1" applyBorder="1" applyAlignment="1">
      <alignment vertical="center"/>
    </xf>
    <xf numFmtId="178" fontId="31" fillId="6" borderId="34" xfId="105" applyNumberFormat="1" applyFont="1" applyFill="1" applyBorder="1" applyAlignment="1">
      <alignment horizontal="right" vertical="center"/>
    </xf>
    <xf numFmtId="0" fontId="29" fillId="0" borderId="33" xfId="104" applyFont="1" applyBorder="1" applyAlignment="1">
      <alignment vertical="center"/>
    </xf>
    <xf numFmtId="178" fontId="29" fillId="0" borderId="34" xfId="105" applyNumberFormat="1" applyFont="1" applyFill="1" applyBorder="1" applyAlignment="1">
      <alignment horizontal="right" vertical="center"/>
    </xf>
    <xf numFmtId="0" fontId="29" fillId="0" borderId="35" xfId="104" applyFont="1" applyBorder="1" applyAlignment="1">
      <alignment vertical="center"/>
    </xf>
    <xf numFmtId="0" fontId="29" fillId="0" borderId="35" xfId="104" applyFont="1" applyBorder="1" applyAlignment="1">
      <alignment vertical="center" wrapText="1"/>
    </xf>
    <xf numFmtId="0" fontId="31" fillId="7" borderId="35" xfId="104" applyFont="1" applyFill="1" applyBorder="1" applyAlignment="1">
      <alignment vertical="center"/>
    </xf>
    <xf numFmtId="0" fontId="31" fillId="0" borderId="0" xfId="104" applyFont="1" applyBorder="1" applyAlignment="1">
      <alignment horizontal="center" wrapText="1"/>
    </xf>
    <xf numFmtId="0" fontId="29" fillId="0" borderId="0" xfId="104" applyFont="1" applyAlignment="1">
      <alignment wrapText="1"/>
    </xf>
    <xf numFmtId="0" fontId="31" fillId="11" borderId="0" xfId="104" applyFont="1" applyFill="1" applyBorder="1" applyAlignment="1">
      <alignment horizontal="justify" vertical="center" wrapText="1"/>
    </xf>
    <xf numFmtId="0" fontId="29" fillId="0" borderId="0" xfId="104" applyFont="1" applyBorder="1" applyAlignment="1">
      <alignment horizontal="justify" vertical="center" wrapText="1"/>
    </xf>
    <xf numFmtId="0" fontId="21" fillId="0" borderId="0" xfId="104" applyFont="1" applyAlignment="1">
      <alignment wrapText="1"/>
    </xf>
    <xf numFmtId="0" fontId="29" fillId="0" borderId="0" xfId="104" applyFont="1" applyBorder="1" applyAlignment="1">
      <alignment wrapText="1"/>
    </xf>
    <xf numFmtId="0" fontId="29" fillId="0" borderId="0" xfId="104" applyFont="1" applyBorder="1" applyAlignment="1">
      <alignment vertical="center" wrapText="1"/>
    </xf>
    <xf numFmtId="178" fontId="29" fillId="2" borderId="0" xfId="105" applyNumberFormat="1" applyFont="1" applyFill="1"/>
    <xf numFmtId="0" fontId="87" fillId="0" borderId="0" xfId="0" applyFont="1" applyAlignment="1">
      <alignment vertical="center"/>
    </xf>
    <xf numFmtId="0" fontId="29" fillId="0" borderId="43" xfId="104" applyFont="1" applyBorder="1" applyAlignment="1">
      <alignment horizontal="right" vertical="center" wrapText="1"/>
    </xf>
    <xf numFmtId="3" fontId="29" fillId="0" borderId="43" xfId="104" applyNumberFormat="1" applyFont="1" applyBorder="1" applyAlignment="1">
      <alignment horizontal="right" vertical="center" wrapText="1"/>
    </xf>
    <xf numFmtId="178" fontId="29" fillId="0" borderId="43" xfId="105" applyNumberFormat="1" applyFont="1" applyBorder="1" applyAlignment="1">
      <alignment horizontal="right" vertical="center"/>
    </xf>
    <xf numFmtId="0" fontId="29" fillId="0" borderId="35" xfId="104" applyFont="1" applyBorder="1" applyAlignment="1">
      <alignment horizontal="left" vertical="center" wrapText="1"/>
    </xf>
    <xf numFmtId="0" fontId="31" fillId="0" borderId="0" xfId="104" applyFont="1" applyAlignment="1">
      <alignment horizontal="center" wrapText="1"/>
    </xf>
    <xf numFmtId="0" fontId="31" fillId="7" borderId="33" xfId="104" applyFont="1" applyFill="1" applyBorder="1" applyAlignment="1">
      <alignment horizontal="justify" vertical="center" wrapText="1"/>
    </xf>
    <xf numFmtId="0" fontId="29" fillId="0" borderId="35" xfId="104" applyFont="1" applyBorder="1" applyAlignment="1">
      <alignment horizontal="justify" vertical="center" wrapText="1"/>
    </xf>
    <xf numFmtId="0" fontId="31" fillId="7" borderId="35" xfId="104" applyFont="1" applyFill="1" applyBorder="1" applyAlignment="1">
      <alignment horizontal="justify" vertical="center" wrapText="1"/>
    </xf>
    <xf numFmtId="0" fontId="29" fillId="0" borderId="0" xfId="104" applyFont="1" applyAlignment="1">
      <alignment horizontal="justify" vertical="center"/>
    </xf>
    <xf numFmtId="0" fontId="31" fillId="7" borderId="33" xfId="104" applyFont="1" applyFill="1" applyBorder="1" applyAlignment="1">
      <alignment vertical="center" wrapText="1"/>
    </xf>
    <xf numFmtId="0" fontId="31" fillId="7" borderId="35" xfId="104" applyFont="1" applyFill="1" applyBorder="1" applyAlignment="1">
      <alignment vertical="center" wrapText="1"/>
    </xf>
    <xf numFmtId="0" fontId="21" fillId="0" borderId="0" xfId="0" applyFont="1" applyAlignment="1">
      <alignment horizontal="left" vertical="center"/>
    </xf>
    <xf numFmtId="0" fontId="26" fillId="0" borderId="1" xfId="0" applyFont="1" applyBorder="1" applyAlignment="1">
      <alignment vertical="center"/>
    </xf>
    <xf numFmtId="3" fontId="26" fillId="0" borderId="1" xfId="0" applyNumberFormat="1" applyFont="1" applyBorder="1" applyAlignment="1">
      <alignment vertical="center"/>
    </xf>
    <xf numFmtId="170" fontId="26" fillId="0" borderId="1" xfId="9" applyNumberFormat="1" applyFont="1" applyBorder="1" applyAlignment="1">
      <alignment vertical="center"/>
    </xf>
    <xf numFmtId="9" fontId="26" fillId="0" borderId="1" xfId="9" applyFont="1" applyBorder="1" applyAlignment="1">
      <alignment vertical="center"/>
    </xf>
    <xf numFmtId="170" fontId="21" fillId="6" borderId="2" xfId="9" applyNumberFormat="1" applyFont="1" applyFill="1" applyBorder="1" applyAlignment="1">
      <alignment horizontal="right" vertical="center"/>
    </xf>
    <xf numFmtId="0" fontId="29" fillId="0" borderId="176" xfId="0" applyFont="1" applyBorder="1" applyAlignment="1">
      <alignment horizontal="left" vertical="center" wrapText="1"/>
    </xf>
    <xf numFmtId="3" fontId="29" fillId="0" borderId="176" xfId="0" applyNumberFormat="1" applyFont="1" applyBorder="1" applyAlignment="1">
      <alignment horizontal="right"/>
    </xf>
    <xf numFmtId="170" fontId="29" fillId="0" borderId="176" xfId="9" applyNumberFormat="1" applyFont="1" applyBorder="1" applyAlignment="1">
      <alignment horizontal="right"/>
    </xf>
    <xf numFmtId="170" fontId="29" fillId="0" borderId="176" xfId="0" applyNumberFormat="1" applyFont="1" applyBorder="1" applyAlignment="1">
      <alignment horizontal="right"/>
    </xf>
    <xf numFmtId="0" fontId="29" fillId="36" borderId="176" xfId="0" applyFont="1" applyFill="1" applyBorder="1" applyAlignment="1">
      <alignment horizontal="left" vertical="center" wrapText="1"/>
    </xf>
    <xf numFmtId="3" fontId="29" fillId="36" borderId="176" xfId="0" applyNumberFormat="1" applyFont="1" applyFill="1" applyBorder="1" applyAlignment="1">
      <alignment horizontal="right"/>
    </xf>
    <xf numFmtId="170" fontId="29" fillId="36" borderId="176" xfId="9" applyNumberFormat="1" applyFont="1" applyFill="1" applyBorder="1" applyAlignment="1">
      <alignment horizontal="right"/>
    </xf>
    <xf numFmtId="170" fontId="29" fillId="36" borderId="176" xfId="0" applyNumberFormat="1" applyFont="1" applyFill="1" applyBorder="1" applyAlignment="1">
      <alignment horizontal="right"/>
    </xf>
    <xf numFmtId="0" fontId="29" fillId="36" borderId="176" xfId="0" applyFont="1" applyFill="1" applyBorder="1" applyAlignment="1">
      <alignment horizontal="right"/>
    </xf>
    <xf numFmtId="0" fontId="29" fillId="0" borderId="176" xfId="0" applyFont="1" applyBorder="1" applyAlignment="1">
      <alignment horizontal="right"/>
    </xf>
    <xf numFmtId="170" fontId="21" fillId="0" borderId="176" xfId="0" applyNumberFormat="1" applyFont="1" applyBorder="1" applyAlignment="1">
      <alignment horizontal="right"/>
    </xf>
    <xf numFmtId="0" fontId="21" fillId="0" borderId="3" xfId="0" applyFont="1" applyBorder="1" applyAlignment="1">
      <alignment horizontal="left" vertical="center"/>
    </xf>
    <xf numFmtId="170" fontId="26" fillId="0" borderId="1" xfId="9" applyNumberFormat="1" applyFont="1" applyBorder="1" applyAlignment="1">
      <alignment horizontal="center" vertical="center" wrapText="1"/>
    </xf>
    <xf numFmtId="165" fontId="26" fillId="0" borderId="1" xfId="7" applyNumberFormat="1" applyFont="1" applyBorder="1" applyAlignment="1">
      <alignment horizontal="center" vertical="center" wrapText="1"/>
    </xf>
    <xf numFmtId="165" fontId="26" fillId="0" borderId="5" xfId="7" applyNumberFormat="1" applyFont="1" applyBorder="1" applyAlignment="1">
      <alignment horizontal="center" vertical="center"/>
    </xf>
    <xf numFmtId="170" fontId="26" fillId="0" borderId="5" xfId="9" applyNumberFormat="1" applyFont="1" applyBorder="1" applyAlignment="1">
      <alignment horizontal="center" vertical="center" wrapText="1"/>
    </xf>
    <xf numFmtId="165" fontId="26" fillId="0" borderId="5" xfId="7" applyNumberFormat="1" applyFont="1" applyBorder="1" applyAlignment="1">
      <alignment horizontal="center" vertical="center" wrapText="1"/>
    </xf>
    <xf numFmtId="165" fontId="26" fillId="0" borderId="1" xfId="7" applyNumberFormat="1" applyFont="1" applyFill="1" applyBorder="1"/>
    <xf numFmtId="170" fontId="26" fillId="0" borderId="1" xfId="9" applyNumberFormat="1" applyFont="1" applyFill="1" applyBorder="1" applyAlignment="1">
      <alignment horizontal="right" vertical="center" wrapText="1"/>
    </xf>
    <xf numFmtId="165" fontId="26" fillId="2" borderId="1" xfId="7" applyNumberFormat="1" applyFont="1" applyFill="1" applyBorder="1"/>
    <xf numFmtId="170" fontId="26" fillId="2" borderId="1" xfId="9" applyNumberFormat="1" applyFont="1" applyFill="1" applyBorder="1" applyAlignment="1">
      <alignment horizontal="right" vertical="center" wrapText="1"/>
    </xf>
    <xf numFmtId="0" fontId="26" fillId="0" borderId="4" xfId="0" applyFont="1" applyBorder="1" applyAlignment="1">
      <alignment vertical="center" wrapText="1"/>
    </xf>
    <xf numFmtId="0" fontId="26" fillId="0" borderId="0" xfId="0" applyFont="1" applyAlignment="1">
      <alignment horizontal="right" vertical="center" wrapText="1"/>
    </xf>
    <xf numFmtId="0" fontId="29" fillId="15" borderId="0" xfId="104" applyFont="1" applyFill="1" applyAlignment="1">
      <alignment horizontal="left" vertical="center" wrapText="1"/>
    </xf>
    <xf numFmtId="0" fontId="19" fillId="23" borderId="3" xfId="4" applyFont="1" applyFill="1" applyBorder="1" applyAlignment="1">
      <alignment horizontal="center" vertical="center"/>
    </xf>
    <xf numFmtId="178" fontId="19" fillId="23" borderId="3" xfId="60" applyNumberFormat="1" applyFont="1" applyFill="1" applyBorder="1" applyAlignment="1">
      <alignment horizontal="center" vertical="center" wrapText="1"/>
    </xf>
    <xf numFmtId="0" fontId="19" fillId="23" borderId="177" xfId="4" applyFont="1" applyFill="1" applyBorder="1" applyAlignment="1">
      <alignment horizontal="center" vertical="center" wrapText="1"/>
    </xf>
    <xf numFmtId="0" fontId="19" fillId="23" borderId="3" xfId="4" applyFont="1" applyFill="1" applyBorder="1" applyAlignment="1">
      <alignment horizontal="center" vertical="center" wrapText="1"/>
    </xf>
    <xf numFmtId="0" fontId="26" fillId="0" borderId="0" xfId="4" applyFont="1" applyAlignment="1">
      <alignment horizontal="left" vertical="center" wrapText="1" indent="2"/>
    </xf>
    <xf numFmtId="178" fontId="26" fillId="2" borderId="0" xfId="60" applyNumberFormat="1" applyFont="1" applyFill="1" applyBorder="1" applyAlignment="1">
      <alignment vertical="center" wrapText="1"/>
    </xf>
    <xf numFmtId="171" fontId="26" fillId="0" borderId="0" xfId="4" applyNumberFormat="1" applyFont="1" applyAlignment="1">
      <alignment vertical="center" wrapText="1"/>
    </xf>
    <xf numFmtId="171" fontId="21" fillId="2" borderId="0" xfId="108" applyNumberFormat="1" applyFont="1" applyFill="1" applyBorder="1" applyAlignment="1">
      <alignment vertical="center" wrapText="1"/>
    </xf>
    <xf numFmtId="178" fontId="26" fillId="0" borderId="0" xfId="60" applyNumberFormat="1" applyFont="1" applyBorder="1" applyAlignment="1">
      <alignment vertical="center" wrapText="1"/>
    </xf>
    <xf numFmtId="178" fontId="26" fillId="0" borderId="0" xfId="60" applyNumberFormat="1" applyFont="1" applyFill="1" applyBorder="1" applyAlignment="1">
      <alignment vertical="center" wrapText="1"/>
    </xf>
    <xf numFmtId="171" fontId="21" fillId="0" borderId="0" xfId="108" applyNumberFormat="1" applyFont="1" applyFill="1" applyBorder="1" applyAlignment="1">
      <alignment vertical="center" wrapText="1"/>
    </xf>
    <xf numFmtId="0" fontId="26" fillId="2" borderId="0" xfId="4" applyFont="1" applyFill="1" applyAlignment="1">
      <alignment horizontal="left" vertical="center" wrapText="1" indent="2"/>
    </xf>
    <xf numFmtId="0" fontId="29" fillId="2" borderId="0" xfId="4" applyFont="1" applyFill="1" applyAlignment="1">
      <alignment horizontal="left" vertical="center" wrapText="1" indent="2"/>
    </xf>
    <xf numFmtId="178" fontId="21" fillId="2" borderId="0" xfId="60" applyNumberFormat="1" applyFont="1" applyFill="1" applyBorder="1" applyAlignment="1">
      <alignment horizontal="right" vertical="center"/>
    </xf>
    <xf numFmtId="171" fontId="21" fillId="2" borderId="0" xfId="107" applyNumberFormat="1" applyFont="1" applyFill="1" applyBorder="1" applyAlignment="1">
      <alignment vertical="center"/>
    </xf>
    <xf numFmtId="0" fontId="31" fillId="2" borderId="0" xfId="4" applyFont="1" applyFill="1" applyAlignment="1">
      <alignment horizontal="justify" vertical="center" wrapText="1"/>
    </xf>
    <xf numFmtId="178" fontId="20" fillId="2" borderId="0" xfId="60" applyNumberFormat="1" applyFont="1" applyFill="1" applyBorder="1" applyAlignment="1">
      <alignment horizontal="right" vertical="center"/>
    </xf>
    <xf numFmtId="171" fontId="20" fillId="2" borderId="0" xfId="107" applyNumberFormat="1" applyFont="1" applyFill="1" applyBorder="1" applyAlignment="1">
      <alignment horizontal="right" vertical="center"/>
    </xf>
    <xf numFmtId="171" fontId="20" fillId="2" borderId="0" xfId="108" applyNumberFormat="1" applyFont="1" applyFill="1" applyBorder="1" applyAlignment="1">
      <alignment horizontal="right" vertical="center" wrapText="1"/>
    </xf>
    <xf numFmtId="171" fontId="19" fillId="2" borderId="0" xfId="4" applyNumberFormat="1" applyFont="1" applyFill="1" applyAlignment="1">
      <alignment horizontal="right" vertical="center"/>
    </xf>
    <xf numFmtId="41" fontId="21" fillId="2" borderId="0" xfId="8" applyFont="1" applyFill="1" applyBorder="1" applyAlignment="1">
      <alignment vertical="center" wrapText="1"/>
    </xf>
    <xf numFmtId="0" fontId="15" fillId="0" borderId="0" xfId="109" applyAlignment="1">
      <alignment vertical="center"/>
    </xf>
    <xf numFmtId="0" fontId="15" fillId="0" borderId="0" xfId="109"/>
    <xf numFmtId="0" fontId="15" fillId="0" borderId="0" xfId="109" applyAlignment="1">
      <alignment horizontal="center" vertical="center"/>
    </xf>
    <xf numFmtId="0" fontId="15" fillId="0" borderId="0" xfId="109" applyAlignment="1">
      <alignment wrapText="1"/>
    </xf>
    <xf numFmtId="0" fontId="15" fillId="0" borderId="0" xfId="109" applyAlignment="1">
      <alignment vertical="center" wrapText="1"/>
    </xf>
    <xf numFmtId="0" fontId="22" fillId="37" borderId="0" xfId="0" applyFont="1" applyFill="1" applyAlignment="1">
      <alignment horizontal="left" vertical="center" wrapText="1"/>
    </xf>
    <xf numFmtId="171" fontId="22" fillId="37" borderId="0" xfId="0" applyNumberFormat="1" applyFont="1" applyFill="1" applyAlignment="1">
      <alignment vertical="center"/>
    </xf>
    <xf numFmtId="166" fontId="22" fillId="37" borderId="0" xfId="0" applyNumberFormat="1" applyFont="1" applyFill="1" applyAlignment="1">
      <alignment vertical="center"/>
    </xf>
    <xf numFmtId="0" fontId="26" fillId="0" borderId="0" xfId="0" applyFont="1" applyAlignment="1">
      <alignment horizontal="left" vertical="center" wrapText="1"/>
    </xf>
    <xf numFmtId="171" fontId="26" fillId="0" borderId="0" xfId="0" applyNumberFormat="1" applyFont="1" applyAlignment="1">
      <alignment vertical="center"/>
    </xf>
    <xf numFmtId="166" fontId="21" fillId="2" borderId="0" xfId="0" applyNumberFormat="1" applyFont="1" applyFill="1" applyAlignment="1">
      <alignment horizontal="right" vertical="center" wrapText="1"/>
    </xf>
    <xf numFmtId="0" fontId="21" fillId="0" borderId="0" xfId="0" applyFont="1" applyAlignment="1">
      <alignment vertical="center" wrapText="1"/>
    </xf>
    <xf numFmtId="0" fontId="4" fillId="2" borderId="0" xfId="0" applyFont="1" applyFill="1"/>
    <xf numFmtId="0" fontId="26" fillId="0" borderId="0" xfId="0" applyFont="1" applyAlignment="1">
      <alignment horizontal="left" indent="1"/>
    </xf>
    <xf numFmtId="2" fontId="4" fillId="2" borderId="0" xfId="0" applyNumberFormat="1" applyFont="1" applyFill="1"/>
    <xf numFmtId="2" fontId="20" fillId="2" borderId="184" xfId="0" applyNumberFormat="1" applyFont="1" applyFill="1" applyBorder="1"/>
    <xf numFmtId="167" fontId="20" fillId="0" borderId="184" xfId="0" applyNumberFormat="1" applyFont="1" applyBorder="1"/>
    <xf numFmtId="171" fontId="4" fillId="2" borderId="0" xfId="0" applyNumberFormat="1" applyFont="1" applyFill="1"/>
    <xf numFmtId="183" fontId="26" fillId="0" borderId="0" xfId="0" applyNumberFormat="1" applyFont="1" applyAlignment="1">
      <alignment vertical="center"/>
    </xf>
    <xf numFmtId="0" fontId="20" fillId="0" borderId="0" xfId="0" applyFont="1"/>
    <xf numFmtId="171" fontId="20" fillId="0" borderId="0" xfId="0" applyNumberFormat="1" applyFont="1"/>
    <xf numFmtId="171" fontId="20" fillId="0" borderId="184" xfId="0" applyNumberFormat="1" applyFont="1" applyBorder="1"/>
    <xf numFmtId="171" fontId="26" fillId="0" borderId="0" xfId="0" applyNumberFormat="1" applyFont="1" applyAlignment="1">
      <alignment wrapText="1"/>
    </xf>
    <xf numFmtId="0" fontId="4" fillId="2" borderId="0" xfId="0" applyFont="1" applyFill="1" applyAlignment="1">
      <alignment wrapText="1"/>
    </xf>
    <xf numFmtId="171" fontId="4" fillId="0" borderId="0" xfId="0" applyNumberFormat="1" applyFont="1"/>
    <xf numFmtId="183" fontId="4" fillId="0" borderId="0" xfId="0" applyNumberFormat="1" applyFont="1"/>
    <xf numFmtId="183" fontId="20" fillId="0" borderId="184" xfId="0" applyNumberFormat="1" applyFont="1" applyBorder="1"/>
    <xf numFmtId="183" fontId="4" fillId="2" borderId="0" xfId="0" applyNumberFormat="1" applyFont="1" applyFill="1"/>
    <xf numFmtId="171" fontId="20" fillId="0" borderId="184" xfId="0" applyNumberFormat="1" applyFont="1" applyBorder="1" applyAlignment="1">
      <alignment horizontal="right" vertical="center"/>
    </xf>
    <xf numFmtId="0" fontId="4" fillId="0" borderId="0" xfId="0" applyFont="1" applyAlignment="1">
      <alignment horizontal="right" vertical="center"/>
    </xf>
    <xf numFmtId="171" fontId="26" fillId="0" borderId="0" xfId="0" applyNumberFormat="1" applyFont="1" applyAlignment="1">
      <alignment horizontal="right" vertical="center"/>
    </xf>
    <xf numFmtId="171" fontId="26" fillId="0" borderId="0" xfId="8" applyNumberFormat="1" applyFont="1" applyAlignment="1">
      <alignment horizontal="right" vertical="center"/>
    </xf>
    <xf numFmtId="183" fontId="26" fillId="0" borderId="0" xfId="0" applyNumberFormat="1" applyFont="1" applyAlignment="1">
      <alignment horizontal="right" vertical="center"/>
    </xf>
    <xf numFmtId="41" fontId="26" fillId="0" borderId="0" xfId="8" applyFont="1" applyAlignment="1">
      <alignment horizontal="right" vertical="center"/>
    </xf>
    <xf numFmtId="171" fontId="4" fillId="0" borderId="0" xfId="0" applyNumberFormat="1" applyFont="1" applyAlignment="1">
      <alignment horizontal="right" vertical="center"/>
    </xf>
    <xf numFmtId="0" fontId="7" fillId="2" borderId="0" xfId="0" applyFont="1" applyFill="1" applyAlignment="1">
      <alignment horizontal="left"/>
    </xf>
    <xf numFmtId="0" fontId="22" fillId="0" borderId="0" xfId="0" applyFont="1" applyAlignment="1">
      <alignment horizontal="left" vertical="center" wrapText="1" indent="1"/>
    </xf>
    <xf numFmtId="171" fontId="22" fillId="0" borderId="0" xfId="0" applyNumberFormat="1" applyFont="1" applyAlignment="1">
      <alignment vertical="center"/>
    </xf>
    <xf numFmtId="171" fontId="22" fillId="0" borderId="0" xfId="0" applyNumberFormat="1" applyFont="1" applyAlignment="1">
      <alignment vertical="center" wrapText="1"/>
    </xf>
    <xf numFmtId="171" fontId="26" fillId="0" borderId="0" xfId="0" applyNumberFormat="1" applyFont="1" applyAlignment="1">
      <alignment vertical="center" wrapText="1"/>
    </xf>
    <xf numFmtId="0" fontId="26" fillId="0" borderId="0" xfId="0" applyFont="1" applyAlignment="1">
      <alignment horizontal="left" indent="3"/>
    </xf>
    <xf numFmtId="171" fontId="22" fillId="0" borderId="0" xfId="0" applyNumberFormat="1" applyFont="1"/>
    <xf numFmtId="171" fontId="22" fillId="0" borderId="0" xfId="0" applyNumberFormat="1" applyFont="1" applyAlignment="1">
      <alignment wrapText="1"/>
    </xf>
    <xf numFmtId="171" fontId="26" fillId="38" borderId="0" xfId="0" applyNumberFormat="1" applyFont="1" applyFill="1" applyAlignment="1">
      <alignment vertical="center"/>
    </xf>
    <xf numFmtId="171" fontId="26" fillId="38" borderId="0" xfId="0" applyNumberFormat="1" applyFont="1" applyFill="1" applyAlignment="1">
      <alignment vertical="center" wrapText="1"/>
    </xf>
    <xf numFmtId="0" fontId="26" fillId="2" borderId="0" xfId="0" applyFont="1" applyFill="1" applyAlignment="1">
      <alignment horizontal="left" indent="3"/>
    </xf>
    <xf numFmtId="171" fontId="26" fillId="2" borderId="0" xfId="0" applyNumberFormat="1" applyFont="1" applyFill="1" applyAlignment="1">
      <alignment vertical="center"/>
    </xf>
    <xf numFmtId="171" fontId="26" fillId="2" borderId="0" xfId="0" applyNumberFormat="1" applyFont="1" applyFill="1" applyAlignment="1">
      <alignment vertical="center" wrapText="1"/>
    </xf>
    <xf numFmtId="0" fontId="4" fillId="0" borderId="0" xfId="0" applyFont="1" applyAlignment="1">
      <alignment wrapText="1"/>
    </xf>
    <xf numFmtId="0" fontId="4" fillId="0" borderId="0" xfId="0" applyFont="1" applyAlignment="1">
      <alignment vertical="center"/>
    </xf>
    <xf numFmtId="171" fontId="4" fillId="0" borderId="0" xfId="0" applyNumberFormat="1" applyFont="1" applyAlignment="1">
      <alignment vertical="center"/>
    </xf>
    <xf numFmtId="0" fontId="20" fillId="7" borderId="183" xfId="0" applyFont="1" applyFill="1" applyBorder="1"/>
    <xf numFmtId="171" fontId="20" fillId="7" borderId="184" xfId="0" applyNumberFormat="1" applyFont="1" applyFill="1" applyBorder="1"/>
    <xf numFmtId="0" fontId="4" fillId="2" borderId="0" xfId="0" applyFont="1" applyFill="1" applyAlignment="1">
      <alignment vertical="center"/>
    </xf>
    <xf numFmtId="171" fontId="4" fillId="2" borderId="0" xfId="0" applyNumberFormat="1" applyFont="1" applyFill="1" applyAlignment="1">
      <alignment vertical="center"/>
    </xf>
    <xf numFmtId="171" fontId="4" fillId="2" borderId="0" xfId="0" applyNumberFormat="1" applyFont="1" applyFill="1" applyAlignment="1">
      <alignment horizontal="left" vertical="center"/>
    </xf>
    <xf numFmtId="0" fontId="4" fillId="2" borderId="0" xfId="0" applyFont="1" applyFill="1" applyAlignment="1">
      <alignment horizontal="left" vertical="center"/>
    </xf>
    <xf numFmtId="0" fontId="26" fillId="0" borderId="0" xfId="0" applyFont="1" applyAlignment="1">
      <alignment horizontal="left" vertical="center"/>
    </xf>
    <xf numFmtId="173" fontId="20" fillId="2" borderId="0" xfId="60" applyNumberFormat="1" applyFont="1" applyFill="1" applyBorder="1" applyAlignment="1">
      <alignment horizontal="right" vertical="center"/>
    </xf>
    <xf numFmtId="183" fontId="4" fillId="0" borderId="0" xfId="0" applyNumberFormat="1" applyFont="1" applyAlignment="1">
      <alignment horizontal="right" vertical="center"/>
    </xf>
    <xf numFmtId="0" fontId="4" fillId="0" borderId="0" xfId="0" applyFont="1" applyAlignment="1">
      <alignment vertical="center" wrapText="1"/>
    </xf>
    <xf numFmtId="0" fontId="4" fillId="2" borderId="0" xfId="0" applyFont="1" applyFill="1" applyAlignment="1">
      <alignment horizontal="left" vertical="center" wrapText="1"/>
    </xf>
    <xf numFmtId="183" fontId="4" fillId="2" borderId="0" xfId="0" applyNumberFormat="1" applyFont="1" applyFill="1" applyAlignment="1">
      <alignment horizontal="center" vertical="center"/>
    </xf>
    <xf numFmtId="183" fontId="4" fillId="2" borderId="0" xfId="0" applyNumberFormat="1" applyFont="1" applyFill="1" applyAlignment="1">
      <alignment horizontal="right" vertical="center"/>
    </xf>
    <xf numFmtId="0" fontId="90" fillId="2" borderId="0" xfId="71" applyFont="1" applyFill="1" applyAlignment="1">
      <alignment vertical="center" wrapText="1"/>
    </xf>
    <xf numFmtId="0" fontId="5" fillId="0" borderId="0" xfId="71"/>
    <xf numFmtId="0" fontId="31" fillId="7" borderId="0" xfId="71" applyFont="1" applyFill="1" applyAlignment="1">
      <alignment horizontal="left" vertical="center"/>
    </xf>
    <xf numFmtId="178" fontId="31" fillId="7" borderId="0" xfId="110" applyNumberFormat="1" applyFont="1" applyFill="1" applyAlignment="1">
      <alignment horizontal="center" vertical="center" wrapText="1"/>
    </xf>
    <xf numFmtId="178" fontId="31" fillId="7" borderId="0" xfId="71" applyNumberFormat="1" applyFont="1" applyFill="1" applyAlignment="1">
      <alignment horizontal="center" vertical="center" wrapText="1"/>
    </xf>
    <xf numFmtId="170" fontId="31" fillId="7" borderId="0" xfId="71" applyNumberFormat="1" applyFont="1" applyFill="1" applyAlignment="1">
      <alignment horizontal="center" vertical="center"/>
    </xf>
    <xf numFmtId="0" fontId="29" fillId="0" borderId="0" xfId="71" applyFont="1" applyAlignment="1">
      <alignment horizontal="left" vertical="center" indent="1"/>
    </xf>
    <xf numFmtId="178" fontId="29" fillId="0" borderId="0" xfId="110" applyNumberFormat="1" applyFont="1" applyAlignment="1">
      <alignment horizontal="center" vertical="center" wrapText="1"/>
    </xf>
    <xf numFmtId="170" fontId="29" fillId="0" borderId="0" xfId="71" applyNumberFormat="1" applyFont="1" applyAlignment="1">
      <alignment horizontal="center" vertical="center"/>
    </xf>
    <xf numFmtId="0" fontId="29" fillId="0" borderId="0" xfId="71" applyFont="1" applyAlignment="1">
      <alignment horizontal="left" vertical="center" wrapText="1" indent="1"/>
    </xf>
    <xf numFmtId="0" fontId="3" fillId="0" borderId="0" xfId="71" applyFont="1" applyAlignment="1">
      <alignment horizontal="left" vertical="center" indent="1"/>
    </xf>
    <xf numFmtId="0" fontId="29" fillId="0" borderId="0" xfId="71" applyFont="1" applyAlignment="1">
      <alignment horizontal="left" vertical="center" wrapText="1" indent="2"/>
    </xf>
    <xf numFmtId="165" fontId="21" fillId="0" borderId="0" xfId="66" applyNumberFormat="1" applyFont="1" applyFill="1" applyBorder="1" applyAlignment="1">
      <alignment vertical="center" wrapText="1"/>
    </xf>
    <xf numFmtId="0" fontId="29" fillId="0" borderId="0" xfId="71" applyFont="1" applyAlignment="1">
      <alignment horizontal="left" vertical="center" indent="2"/>
    </xf>
    <xf numFmtId="0" fontId="3" fillId="0" borderId="0" xfId="71" applyFont="1" applyAlignment="1">
      <alignment horizontal="left" vertical="center" wrapText="1" indent="2"/>
    </xf>
    <xf numFmtId="178" fontId="21" fillId="0" borderId="0" xfId="110" applyNumberFormat="1" applyFont="1" applyAlignment="1">
      <alignment horizontal="center" vertical="center" wrapText="1"/>
    </xf>
    <xf numFmtId="0" fontId="29" fillId="0" borderId="188" xfId="71" applyFont="1" applyBorder="1" applyAlignment="1">
      <alignment horizontal="left" vertical="center"/>
    </xf>
    <xf numFmtId="0" fontId="21" fillId="0" borderId="0" xfId="71" applyFont="1" applyAlignment="1">
      <alignment horizontal="justify" vertical="center"/>
    </xf>
    <xf numFmtId="0" fontId="20" fillId="2" borderId="0" xfId="71" applyFont="1" applyFill="1"/>
    <xf numFmtId="0" fontId="20" fillId="0" borderId="0" xfId="71" applyFont="1"/>
    <xf numFmtId="0" fontId="21" fillId="2" borderId="0" xfId="71" applyFont="1" applyFill="1" applyAlignment="1">
      <alignment horizontal="left" vertical="top" wrapText="1"/>
    </xf>
    <xf numFmtId="0" fontId="21" fillId="3" borderId="0" xfId="71" applyFont="1" applyFill="1" applyAlignment="1">
      <alignment horizontal="left" vertical="center" wrapText="1"/>
    </xf>
    <xf numFmtId="0" fontId="21" fillId="3" borderId="0" xfId="71" applyFont="1" applyFill="1" applyAlignment="1">
      <alignment horizontal="justify" vertical="justify" wrapText="1"/>
    </xf>
    <xf numFmtId="1" fontId="21" fillId="3" borderId="0" xfId="71" applyNumberFormat="1" applyFont="1" applyFill="1" applyAlignment="1">
      <alignment horizontal="right" vertical="center" wrapText="1"/>
    </xf>
    <xf numFmtId="177" fontId="20" fillId="2" borderId="0" xfId="57" applyNumberFormat="1" applyFont="1" applyFill="1"/>
    <xf numFmtId="1" fontId="21" fillId="6" borderId="0" xfId="71" applyNumberFormat="1" applyFont="1" applyFill="1" applyAlignment="1">
      <alignment horizontal="right" vertical="center" wrapText="1"/>
    </xf>
    <xf numFmtId="10" fontId="20" fillId="2" borderId="0" xfId="63" applyNumberFormat="1" applyFont="1" applyFill="1"/>
    <xf numFmtId="0" fontId="21" fillId="2" borderId="0" xfId="71" applyFont="1" applyFill="1" applyAlignment="1">
      <alignment horizontal="left" vertical="center" wrapText="1"/>
    </xf>
    <xf numFmtId="177" fontId="20" fillId="0" borderId="0" xfId="57" applyNumberFormat="1" applyFont="1"/>
    <xf numFmtId="0" fontId="21" fillId="3" borderId="0" xfId="71" quotePrefix="1" applyFont="1" applyFill="1" applyAlignment="1">
      <alignment horizontal="left" vertical="justify" wrapText="1" indent="1"/>
    </xf>
    <xf numFmtId="3" fontId="21" fillId="3" borderId="0" xfId="71" applyNumberFormat="1" applyFont="1" applyFill="1" applyAlignment="1">
      <alignment horizontal="right" vertical="center" wrapText="1"/>
    </xf>
    <xf numFmtId="0" fontId="38" fillId="2" borderId="0" xfId="71" applyFont="1" applyFill="1"/>
    <xf numFmtId="0" fontId="21" fillId="2" borderId="0" xfId="71" applyFont="1" applyFill="1" applyAlignment="1">
      <alignment horizontal="justify" vertical="justify" wrapText="1"/>
    </xf>
    <xf numFmtId="1" fontId="21" fillId="2" borderId="0" xfId="71" applyNumberFormat="1" applyFont="1" applyFill="1" applyAlignment="1">
      <alignment horizontal="right" vertical="center" wrapText="1"/>
    </xf>
    <xf numFmtId="0" fontId="21" fillId="2" borderId="0" xfId="71" applyFont="1" applyFill="1" applyAlignment="1">
      <alignment horizontal="justify" vertical="top" wrapText="1"/>
    </xf>
    <xf numFmtId="0" fontId="21" fillId="2" borderId="0" xfId="71" applyFont="1" applyFill="1" applyAlignment="1">
      <alignment vertical="center" wrapText="1"/>
    </xf>
    <xf numFmtId="37" fontId="20" fillId="0" borderId="0" xfId="71" applyNumberFormat="1" applyFont="1"/>
    <xf numFmtId="179" fontId="20" fillId="2" borderId="0" xfId="71" applyNumberFormat="1" applyFont="1" applyFill="1"/>
    <xf numFmtId="166" fontId="20" fillId="0" borderId="0" xfId="71" applyNumberFormat="1" applyFont="1"/>
    <xf numFmtId="0" fontId="21" fillId="2" borderId="0" xfId="71" applyFont="1" applyFill="1" applyAlignment="1">
      <alignment horizontal="left"/>
    </xf>
    <xf numFmtId="179" fontId="21" fillId="2" borderId="0" xfId="57" applyNumberFormat="1" applyFont="1" applyFill="1" applyAlignment="1">
      <alignment horizontal="left"/>
    </xf>
    <xf numFmtId="177" fontId="21" fillId="0" borderId="0" xfId="57" applyNumberFormat="1" applyFont="1"/>
    <xf numFmtId="169" fontId="21" fillId="0" borderId="0" xfId="71" applyNumberFormat="1" applyFont="1"/>
    <xf numFmtId="0" fontId="33" fillId="0" borderId="0" xfId="71" applyFont="1" applyAlignment="1">
      <alignment horizontal="justify" vertical="center"/>
    </xf>
    <xf numFmtId="179" fontId="21" fillId="0" borderId="0" xfId="71" applyNumberFormat="1" applyFont="1"/>
    <xf numFmtId="0" fontId="21" fillId="3" borderId="0" xfId="71" applyFont="1" applyFill="1"/>
    <xf numFmtId="0" fontId="21" fillId="0" borderId="0" xfId="71" applyFont="1" applyAlignment="1">
      <alignment horizontal="left" vertical="top" wrapText="1"/>
    </xf>
    <xf numFmtId="0" fontId="21" fillId="0" borderId="0" xfId="71" applyFont="1" applyAlignment="1">
      <alignment vertical="top" wrapText="1"/>
    </xf>
    <xf numFmtId="177" fontId="21" fillId="3" borderId="0" xfId="71" applyNumberFormat="1" applyFont="1" applyFill="1"/>
    <xf numFmtId="179" fontId="21" fillId="0" borderId="0" xfId="54" applyNumberFormat="1" applyFont="1" applyFill="1" applyAlignment="1">
      <alignment horizontal="right" vertical="center" wrapText="1"/>
    </xf>
    <xf numFmtId="179" fontId="21" fillId="0" borderId="0" xfId="57" applyNumberFormat="1" applyFont="1" applyAlignment="1">
      <alignment horizontal="right" vertical="center" wrapText="1"/>
    </xf>
    <xf numFmtId="179" fontId="21" fillId="0" borderId="0" xfId="57" applyNumberFormat="1" applyFont="1" applyFill="1" applyAlignment="1">
      <alignment horizontal="right" vertical="center" wrapText="1"/>
    </xf>
    <xf numFmtId="0" fontId="28" fillId="3" borderId="0" xfId="71" applyFont="1" applyFill="1"/>
    <xf numFmtId="0" fontId="21" fillId="3" borderId="0" xfId="71" applyFont="1" applyFill="1" applyAlignment="1">
      <alignment horizontal="right"/>
    </xf>
    <xf numFmtId="177" fontId="21" fillId="3" borderId="0" xfId="111" applyNumberFormat="1" applyFont="1" applyFill="1" applyAlignment="1">
      <alignment horizontal="right"/>
    </xf>
    <xf numFmtId="3" fontId="21" fillId="3" borderId="0" xfId="71" applyNumberFormat="1" applyFont="1" applyFill="1" applyAlignment="1">
      <alignment horizontal="right"/>
    </xf>
    <xf numFmtId="43" fontId="4" fillId="2" borderId="0" xfId="7" applyFont="1" applyFill="1"/>
    <xf numFmtId="0" fontId="21" fillId="2" borderId="194" xfId="0" applyFont="1" applyFill="1" applyBorder="1" applyAlignment="1">
      <alignment vertical="top" wrapText="1"/>
    </xf>
    <xf numFmtId="3" fontId="21" fillId="2" borderId="0" xfId="0" applyNumberFormat="1" applyFont="1" applyFill="1" applyAlignment="1">
      <alignment horizontal="right" vertical="top" wrapText="1"/>
    </xf>
    <xf numFmtId="189" fontId="21" fillId="2" borderId="0" xfId="0" applyNumberFormat="1" applyFont="1" applyFill="1" applyAlignment="1">
      <alignment horizontal="right" vertical="top" wrapText="1"/>
    </xf>
    <xf numFmtId="167" fontId="21" fillId="2" borderId="12" xfId="0" applyNumberFormat="1" applyFont="1" applyFill="1" applyBorder="1" applyAlignment="1">
      <alignment horizontal="right" vertical="top" wrapText="1"/>
    </xf>
    <xf numFmtId="167" fontId="21" fillId="2" borderId="8" xfId="0" applyNumberFormat="1" applyFont="1" applyFill="1" applyBorder="1" applyAlignment="1">
      <alignment horizontal="right" vertical="top" wrapText="1"/>
    </xf>
    <xf numFmtId="167" fontId="21" fillId="2" borderId="195" xfId="0" applyNumberFormat="1" applyFont="1" applyFill="1" applyBorder="1" applyAlignment="1">
      <alignment horizontal="right" vertical="top" wrapText="1"/>
    </xf>
    <xf numFmtId="178" fontId="4" fillId="2" borderId="0" xfId="7" applyNumberFormat="1" applyFont="1" applyFill="1"/>
    <xf numFmtId="3" fontId="20" fillId="7" borderId="184" xfId="0" applyNumberFormat="1" applyFont="1" applyFill="1" applyBorder="1"/>
    <xf numFmtId="167" fontId="20" fillId="7" borderId="200" xfId="0" applyNumberFormat="1" applyFont="1" applyFill="1" applyBorder="1"/>
    <xf numFmtId="167" fontId="20" fillId="7" borderId="184" xfId="0" applyNumberFormat="1" applyFont="1" applyFill="1" applyBorder="1"/>
    <xf numFmtId="0" fontId="20" fillId="7" borderId="194" xfId="0" applyFont="1" applyFill="1" applyBorder="1"/>
    <xf numFmtId="167" fontId="20" fillId="7" borderId="0" xfId="0" applyNumberFormat="1" applyFont="1" applyFill="1"/>
    <xf numFmtId="167" fontId="20" fillId="7" borderId="195" xfId="0" applyNumberFormat="1" applyFont="1" applyFill="1" applyBorder="1"/>
    <xf numFmtId="3" fontId="6" fillId="2" borderId="184" xfId="59" applyNumberFormat="1" applyFont="1" applyFill="1" applyBorder="1"/>
    <xf numFmtId="3" fontId="7" fillId="2" borderId="0" xfId="0" applyNumberFormat="1" applyFont="1" applyFill="1" applyAlignment="1">
      <alignment horizontal="right" vertical="top" wrapText="1"/>
    </xf>
    <xf numFmtId="165" fontId="9" fillId="2" borderId="0" xfId="112" applyNumberFormat="1" applyFont="1" applyFill="1"/>
    <xf numFmtId="0" fontId="21" fillId="2" borderId="0" xfId="0" applyFont="1" applyFill="1" applyAlignment="1">
      <alignment vertical="top" wrapText="1"/>
    </xf>
    <xf numFmtId="189" fontId="21" fillId="2" borderId="195" xfId="0" applyNumberFormat="1" applyFont="1" applyFill="1" applyBorder="1" applyAlignment="1">
      <alignment horizontal="right" vertical="top" wrapText="1"/>
    </xf>
    <xf numFmtId="167" fontId="21" fillId="2" borderId="0" xfId="0" applyNumberFormat="1" applyFont="1" applyFill="1" applyAlignment="1">
      <alignment horizontal="right" vertical="top" wrapText="1"/>
    </xf>
    <xf numFmtId="178" fontId="26" fillId="2" borderId="0" xfId="7" applyNumberFormat="1" applyFont="1" applyFill="1"/>
    <xf numFmtId="178" fontId="26" fillId="2" borderId="0" xfId="0" applyNumberFormat="1" applyFont="1" applyFill="1"/>
    <xf numFmtId="214" fontId="25" fillId="2" borderId="0" xfId="0" applyNumberFormat="1" applyFont="1" applyFill="1" applyAlignment="1">
      <alignment horizontal="right" vertical="top" wrapText="1"/>
    </xf>
    <xf numFmtId="173" fontId="26" fillId="2" borderId="0" xfId="7" applyNumberFormat="1" applyFont="1" applyFill="1"/>
    <xf numFmtId="214" fontId="25" fillId="2" borderId="0" xfId="0" applyNumberFormat="1" applyFont="1" applyFill="1" applyAlignment="1">
      <alignment horizontal="right" vertical="top" wrapText="1" readingOrder="1"/>
    </xf>
    <xf numFmtId="0" fontId="21" fillId="2" borderId="195" xfId="0" applyFont="1" applyFill="1" applyBorder="1"/>
    <xf numFmtId="0" fontId="23" fillId="2" borderId="0" xfId="0" applyFont="1" applyFill="1"/>
    <xf numFmtId="178" fontId="23" fillId="2" borderId="0" xfId="7" applyNumberFormat="1" applyFont="1" applyFill="1"/>
    <xf numFmtId="214" fontId="23" fillId="2" borderId="0" xfId="0" applyNumberFormat="1" applyFont="1" applyFill="1" applyAlignment="1">
      <alignment horizontal="right" vertical="top" wrapText="1"/>
    </xf>
    <xf numFmtId="215" fontId="23" fillId="2" borderId="0" xfId="0" applyNumberFormat="1" applyFont="1" applyFill="1"/>
    <xf numFmtId="215" fontId="26" fillId="2" borderId="0" xfId="0" applyNumberFormat="1" applyFont="1" applyFill="1"/>
    <xf numFmtId="216" fontId="26" fillId="2" borderId="0" xfId="0" applyNumberFormat="1" applyFont="1" applyFill="1"/>
    <xf numFmtId="0" fontId="29" fillId="2" borderId="0" xfId="0" applyFont="1" applyFill="1"/>
    <xf numFmtId="3" fontId="21" fillId="2" borderId="0" xfId="0" applyNumberFormat="1" applyFont="1" applyFill="1"/>
    <xf numFmtId="189" fontId="21" fillId="3" borderId="195" xfId="0" applyNumberFormat="1" applyFont="1" applyFill="1" applyBorder="1" applyAlignment="1">
      <alignment vertical="top" wrapText="1"/>
    </xf>
    <xf numFmtId="171" fontId="21" fillId="2" borderId="0" xfId="8" applyNumberFormat="1" applyFont="1" applyFill="1" applyBorder="1" applyAlignment="1">
      <alignment horizontal="center"/>
    </xf>
    <xf numFmtId="171" fontId="21" fillId="2" borderId="0" xfId="8" applyNumberFormat="1" applyFont="1" applyFill="1" applyBorder="1"/>
    <xf numFmtId="43" fontId="21" fillId="2" borderId="0" xfId="7" applyFont="1" applyFill="1"/>
    <xf numFmtId="167" fontId="21" fillId="2" borderId="0" xfId="0" applyNumberFormat="1" applyFont="1" applyFill="1"/>
    <xf numFmtId="43" fontId="21" fillId="2" borderId="0" xfId="0" applyNumberFormat="1" applyFont="1" applyFill="1"/>
    <xf numFmtId="0" fontId="92" fillId="2" borderId="0" xfId="0" applyFont="1" applyFill="1"/>
    <xf numFmtId="41" fontId="7" fillId="2" borderId="0" xfId="8" applyFont="1" applyFill="1" applyBorder="1" applyAlignment="1">
      <alignment horizontal="center"/>
    </xf>
    <xf numFmtId="41" fontId="4" fillId="2" borderId="0" xfId="8" applyFont="1" applyFill="1"/>
    <xf numFmtId="41" fontId="7" fillId="2" borderId="0" xfId="0" applyNumberFormat="1" applyFont="1" applyFill="1"/>
    <xf numFmtId="171" fontId="7" fillId="2" borderId="0" xfId="0" applyNumberFormat="1" applyFont="1" applyFill="1"/>
    <xf numFmtId="178" fontId="4" fillId="2" borderId="0" xfId="0" applyNumberFormat="1" applyFont="1" applyFill="1"/>
    <xf numFmtId="3" fontId="21" fillId="0" borderId="0" xfId="0" applyNumberFormat="1" applyFont="1" applyAlignment="1">
      <alignment horizontal="right" vertical="top" wrapText="1"/>
    </xf>
    <xf numFmtId="214" fontId="9" fillId="2" borderId="0" xfId="0" applyNumberFormat="1" applyFont="1" applyFill="1" applyAlignment="1">
      <alignment horizontal="right" vertical="top" wrapText="1"/>
    </xf>
    <xf numFmtId="178" fontId="9" fillId="2" borderId="0" xfId="7" applyNumberFormat="1" applyFont="1" applyFill="1" applyAlignment="1">
      <alignment horizontal="right" vertical="top" wrapText="1"/>
    </xf>
    <xf numFmtId="3" fontId="4" fillId="2" borderId="0" xfId="0" applyNumberFormat="1" applyFont="1" applyFill="1"/>
    <xf numFmtId="217" fontId="9" fillId="2" borderId="0" xfId="0" applyNumberFormat="1" applyFont="1" applyFill="1" applyAlignment="1">
      <alignment horizontal="right" vertical="top" wrapText="1"/>
    </xf>
    <xf numFmtId="41" fontId="29" fillId="2" borderId="0" xfId="8" applyFont="1" applyFill="1" applyAlignment="1">
      <alignment horizontal="right" wrapText="1"/>
    </xf>
    <xf numFmtId="41" fontId="21" fillId="2" borderId="0" xfId="8" applyFont="1" applyFill="1" applyBorder="1" applyAlignment="1">
      <alignment horizontal="right" wrapText="1"/>
    </xf>
    <xf numFmtId="189" fontId="21" fillId="3" borderId="195" xfId="0" applyNumberFormat="1" applyFont="1" applyFill="1" applyBorder="1" applyAlignment="1">
      <alignment horizontal="right" vertical="top" wrapText="1"/>
    </xf>
    <xf numFmtId="171" fontId="21" fillId="2" borderId="0" xfId="8" applyNumberFormat="1" applyFont="1" applyFill="1" applyBorder="1" applyAlignment="1">
      <alignment horizontal="right" wrapText="1"/>
    </xf>
    <xf numFmtId="214" fontId="7" fillId="2" borderId="0" xfId="0" applyNumberFormat="1" applyFont="1" applyFill="1"/>
    <xf numFmtId="41" fontId="7" fillId="2" borderId="0" xfId="8" applyFont="1" applyFill="1" applyBorder="1"/>
    <xf numFmtId="178" fontId="7" fillId="2" borderId="0" xfId="7" applyNumberFormat="1" applyFont="1" applyFill="1"/>
    <xf numFmtId="178" fontId="7" fillId="2" borderId="0" xfId="7" applyNumberFormat="1" applyFont="1" applyFill="1" applyAlignment="1">
      <alignment horizontal="left"/>
    </xf>
    <xf numFmtId="0" fontId="7" fillId="2" borderId="0" xfId="0" applyFont="1" applyFill="1" applyAlignment="1">
      <alignment vertical="top" wrapText="1"/>
    </xf>
    <xf numFmtId="0" fontId="29" fillId="2" borderId="0" xfId="0" applyFont="1" applyFill="1" applyAlignment="1">
      <alignment wrapText="1"/>
    </xf>
    <xf numFmtId="0" fontId="29" fillId="2" borderId="0" xfId="0" applyFont="1" applyFill="1" applyAlignment="1">
      <alignment vertical="center" wrapText="1"/>
    </xf>
    <xf numFmtId="41" fontId="29" fillId="2" borderId="0" xfId="8" applyFont="1" applyFill="1" applyAlignment="1">
      <alignment horizontal="right" vertical="center" wrapText="1"/>
    </xf>
    <xf numFmtId="178" fontId="7" fillId="2" borderId="0" xfId="7" applyNumberFormat="1" applyFont="1" applyFill="1" applyBorder="1"/>
    <xf numFmtId="0" fontId="12" fillId="2" borderId="0" xfId="0" applyFont="1" applyFill="1"/>
    <xf numFmtId="0" fontId="8" fillId="2" borderId="0" xfId="0" applyFont="1" applyFill="1"/>
    <xf numFmtId="0" fontId="93" fillId="2" borderId="0" xfId="0" applyFont="1" applyFill="1"/>
    <xf numFmtId="0" fontId="94" fillId="2" borderId="0" xfId="0" applyFont="1" applyFill="1"/>
    <xf numFmtId="178" fontId="0" fillId="2" borderId="0" xfId="7" applyNumberFormat="1" applyFont="1" applyFill="1"/>
    <xf numFmtId="214" fontId="95" fillId="2" borderId="0" xfId="0" applyNumberFormat="1" applyFont="1" applyFill="1" applyAlignment="1">
      <alignment horizontal="right" vertical="top" wrapText="1"/>
    </xf>
    <xf numFmtId="173" fontId="7" fillId="2" borderId="0" xfId="7" applyNumberFormat="1" applyFont="1" applyFill="1"/>
    <xf numFmtId="3" fontId="7" fillId="2" borderId="0" xfId="0" applyNumberFormat="1" applyFont="1" applyFill="1"/>
    <xf numFmtId="43" fontId="9" fillId="0" borderId="0" xfId="7" applyFont="1" applyAlignment="1">
      <alignment horizontal="right" vertical="top" wrapText="1"/>
    </xf>
    <xf numFmtId="43" fontId="7" fillId="2" borderId="0" xfId="7" applyFont="1" applyFill="1"/>
    <xf numFmtId="43" fontId="7" fillId="2" borderId="0" xfId="7" applyFont="1" applyFill="1" applyBorder="1" applyAlignment="1">
      <alignment vertical="top" wrapText="1"/>
    </xf>
    <xf numFmtId="178" fontId="29" fillId="2" borderId="0" xfId="7" applyNumberFormat="1" applyFont="1" applyFill="1" applyAlignment="1">
      <alignment horizontal="right" wrapText="1"/>
    </xf>
    <xf numFmtId="178" fontId="21" fillId="2" borderId="0" xfId="7" applyNumberFormat="1" applyFont="1" applyFill="1" applyBorder="1" applyAlignment="1">
      <alignment horizontal="right" wrapText="1"/>
    </xf>
    <xf numFmtId="183" fontId="7" fillId="2" borderId="0" xfId="0" applyNumberFormat="1" applyFont="1" applyFill="1"/>
    <xf numFmtId="215" fontId="7" fillId="2" borderId="0" xfId="0" applyNumberFormat="1" applyFont="1" applyFill="1"/>
    <xf numFmtId="0" fontId="71" fillId="2" borderId="0" xfId="28" applyFont="1" applyFill="1"/>
    <xf numFmtId="3" fontId="71" fillId="2" borderId="0" xfId="28" applyNumberFormat="1" applyFont="1" applyFill="1"/>
    <xf numFmtId="3" fontId="21" fillId="4" borderId="194" xfId="71" applyNumberFormat="1" applyFont="1" applyFill="1" applyBorder="1" applyAlignment="1">
      <alignment horizontal="right" vertical="top" wrapText="1"/>
    </xf>
    <xf numFmtId="0" fontId="28" fillId="2" borderId="0" xfId="28" applyFont="1" applyFill="1"/>
    <xf numFmtId="173" fontId="26" fillId="2" borderId="0" xfId="7" applyNumberFormat="1" applyFont="1" applyFill="1" applyAlignment="1">
      <alignment horizontal="right" vertical="center" wrapText="1"/>
    </xf>
    <xf numFmtId="0" fontId="21" fillId="7" borderId="0" xfId="0" applyFont="1" applyFill="1"/>
    <xf numFmtId="178" fontId="26" fillId="7" borderId="0" xfId="103" applyNumberFormat="1" applyFont="1" applyFill="1" applyAlignment="1">
      <alignment horizontal="right" vertical="center" wrapText="1"/>
    </xf>
    <xf numFmtId="166" fontId="26" fillId="7" borderId="0" xfId="0" applyNumberFormat="1" applyFont="1" applyFill="1" applyAlignment="1">
      <alignment horizontal="right" vertical="center" wrapText="1"/>
    </xf>
    <xf numFmtId="0" fontId="26" fillId="0" borderId="0" xfId="113" applyFont="1"/>
    <xf numFmtId="0" fontId="26" fillId="0" borderId="0" xfId="113" applyFont="1" applyAlignment="1">
      <alignment horizontal="right"/>
    </xf>
    <xf numFmtId="178" fontId="26" fillId="2" borderId="0" xfId="103" applyNumberFormat="1" applyFont="1" applyFill="1" applyAlignment="1">
      <alignment horizontal="right" vertical="center" wrapText="1"/>
    </xf>
    <xf numFmtId="173" fontId="26" fillId="7" borderId="0" xfId="7" applyNumberFormat="1" applyFont="1" applyFill="1" applyAlignment="1">
      <alignment horizontal="right" vertical="center" wrapText="1"/>
    </xf>
    <xf numFmtId="0" fontId="26" fillId="7" borderId="0" xfId="113" applyFont="1" applyFill="1"/>
    <xf numFmtId="0" fontId="26" fillId="7" borderId="0" xfId="0" applyFont="1" applyFill="1" applyAlignment="1">
      <alignment horizontal="right" vertical="center" wrapText="1"/>
    </xf>
    <xf numFmtId="168" fontId="26" fillId="0" borderId="0" xfId="114" applyNumberFormat="1" applyFont="1" applyBorder="1" applyAlignment="1">
      <alignment horizontal="right"/>
    </xf>
    <xf numFmtId="177" fontId="26" fillId="0" borderId="0" xfId="103" applyNumberFormat="1" applyFont="1" applyAlignment="1">
      <alignment horizontal="right" wrapText="1"/>
    </xf>
    <xf numFmtId="166" fontId="26" fillId="0" borderId="0" xfId="113" applyNumberFormat="1" applyFont="1" applyAlignment="1">
      <alignment horizontal="right"/>
    </xf>
    <xf numFmtId="0" fontId="21" fillId="2" borderId="211" xfId="0" applyFont="1" applyFill="1" applyBorder="1"/>
    <xf numFmtId="166" fontId="26" fillId="2" borderId="211" xfId="0" applyNumberFormat="1" applyFont="1" applyFill="1" applyBorder="1" applyAlignment="1">
      <alignment horizontal="right" vertical="center" wrapText="1"/>
    </xf>
    <xf numFmtId="0" fontId="28" fillId="0" borderId="0" xfId="0" applyFont="1"/>
    <xf numFmtId="0" fontId="7" fillId="2" borderId="0" xfId="95" applyFont="1" applyFill="1" applyAlignment="1">
      <alignment vertical="center" wrapText="1"/>
    </xf>
    <xf numFmtId="0" fontId="7" fillId="0" borderId="0" xfId="95" applyFont="1" applyAlignment="1">
      <alignment vertical="center" wrapText="1"/>
    </xf>
    <xf numFmtId="0" fontId="97" fillId="2" borderId="0" xfId="95" applyFont="1" applyFill="1" applyAlignment="1">
      <alignment vertical="center" wrapText="1"/>
    </xf>
    <xf numFmtId="0" fontId="26" fillId="0" borderId="0" xfId="95" applyFont="1" applyAlignment="1">
      <alignment horizontal="left" vertical="center" wrapText="1"/>
    </xf>
    <xf numFmtId="178" fontId="26" fillId="2" borderId="0" xfId="106" applyNumberFormat="1" applyFont="1" applyFill="1" applyAlignment="1">
      <alignment vertical="center" wrapText="1"/>
    </xf>
    <xf numFmtId="171" fontId="26" fillId="0" borderId="0" xfId="95" applyNumberFormat="1" applyFont="1" applyAlignment="1">
      <alignment vertical="center" wrapText="1"/>
    </xf>
    <xf numFmtId="171" fontId="21" fillId="2" borderId="0" xfId="96" applyNumberFormat="1" applyFont="1" applyFill="1" applyBorder="1" applyAlignment="1">
      <alignment horizontal="right" vertical="center" wrapText="1"/>
    </xf>
    <xf numFmtId="173" fontId="0" fillId="0" borderId="0" xfId="106" applyNumberFormat="1" applyFont="1" applyAlignment="1">
      <alignment wrapText="1"/>
    </xf>
    <xf numFmtId="173" fontId="7" fillId="2" borderId="0" xfId="95" applyNumberFormat="1" applyFont="1" applyFill="1" applyAlignment="1">
      <alignment vertical="center" wrapText="1"/>
    </xf>
    <xf numFmtId="41" fontId="26" fillId="0" borderId="0" xfId="2" applyFont="1" applyFill="1" applyAlignment="1">
      <alignment vertical="center" wrapText="1"/>
    </xf>
    <xf numFmtId="41" fontId="7" fillId="0" borderId="0" xfId="95" applyNumberFormat="1" applyFont="1" applyAlignment="1">
      <alignment vertical="center" wrapText="1"/>
    </xf>
    <xf numFmtId="178" fontId="26" fillId="0" borderId="0" xfId="106" applyNumberFormat="1" applyFont="1" applyAlignment="1">
      <alignment vertical="center" wrapText="1"/>
    </xf>
    <xf numFmtId="167" fontId="26" fillId="0" borderId="0" xfId="95" applyNumberFormat="1" applyFont="1" applyAlignment="1">
      <alignment vertical="center" wrapText="1"/>
    </xf>
    <xf numFmtId="0" fontId="26" fillId="2" borderId="0" xfId="95" applyFont="1" applyFill="1" applyAlignment="1">
      <alignment horizontal="left" vertical="center" wrapText="1"/>
    </xf>
    <xf numFmtId="218" fontId="1" fillId="0" borderId="0" xfId="95" applyNumberFormat="1" applyAlignment="1">
      <alignment wrapText="1"/>
    </xf>
    <xf numFmtId="41" fontId="7" fillId="0" borderId="0" xfId="2" applyFont="1" applyFill="1" applyBorder="1" applyAlignment="1">
      <alignment vertical="center" wrapText="1"/>
    </xf>
    <xf numFmtId="0" fontId="31" fillId="8" borderId="0" xfId="95" applyFont="1" applyFill="1" applyAlignment="1">
      <alignment horizontal="justify" vertical="center" wrapText="1"/>
    </xf>
    <xf numFmtId="178" fontId="20" fillId="8" borderId="0" xfId="106" applyNumberFormat="1" applyFont="1" applyFill="1" applyBorder="1" applyAlignment="1">
      <alignment horizontal="right" vertical="center"/>
    </xf>
    <xf numFmtId="171" fontId="20" fillId="8" borderId="0" xfId="2" applyNumberFormat="1" applyFont="1" applyFill="1" applyBorder="1" applyAlignment="1">
      <alignment horizontal="right" vertical="center"/>
    </xf>
    <xf numFmtId="171" fontId="20" fillId="8" borderId="0" xfId="96" applyNumberFormat="1" applyFont="1" applyFill="1" applyBorder="1" applyAlignment="1">
      <alignment horizontal="right" vertical="center" wrapText="1"/>
    </xf>
    <xf numFmtId="0" fontId="29" fillId="2" borderId="0" xfId="95" applyFont="1" applyFill="1" applyAlignment="1">
      <alignment horizontal="justify" vertical="center" wrapText="1"/>
    </xf>
    <xf numFmtId="178" fontId="21" fillId="2" borderId="0" xfId="106" applyNumberFormat="1" applyFont="1" applyFill="1" applyBorder="1" applyAlignment="1">
      <alignment horizontal="right" vertical="center"/>
    </xf>
    <xf numFmtId="171" fontId="21" fillId="2" borderId="0" xfId="2" applyNumberFormat="1" applyFont="1" applyFill="1" applyAlignment="1">
      <alignment horizontal="right" vertical="center"/>
    </xf>
    <xf numFmtId="0" fontId="31" fillId="2" borderId="0" xfId="95" applyFont="1" applyFill="1" applyAlignment="1">
      <alignment horizontal="justify" vertical="center" wrapText="1"/>
    </xf>
    <xf numFmtId="178" fontId="20" fillId="2" borderId="0" xfId="106" applyNumberFormat="1" applyFont="1" applyFill="1" applyBorder="1" applyAlignment="1">
      <alignment horizontal="right" vertical="center"/>
    </xf>
    <xf numFmtId="171" fontId="20" fillId="2" borderId="0" xfId="2" applyNumberFormat="1" applyFont="1" applyFill="1" applyBorder="1" applyAlignment="1">
      <alignment horizontal="right" vertical="center"/>
    </xf>
    <xf numFmtId="171" fontId="20" fillId="2" borderId="0" xfId="96" applyNumberFormat="1" applyFont="1" applyFill="1" applyBorder="1" applyAlignment="1">
      <alignment horizontal="right" vertical="center" wrapText="1"/>
    </xf>
    <xf numFmtId="171" fontId="19" fillId="2" borderId="0" xfId="95" applyNumberFormat="1" applyFont="1" applyFill="1" applyAlignment="1">
      <alignment horizontal="right" vertical="center"/>
    </xf>
    <xf numFmtId="0" fontId="7" fillId="2" borderId="0" xfId="95" applyFont="1" applyFill="1" applyAlignment="1">
      <alignment horizontal="justify" vertical="center"/>
    </xf>
    <xf numFmtId="178" fontId="7" fillId="2" borderId="0" xfId="106" applyNumberFormat="1" applyFont="1" applyFill="1" applyAlignment="1">
      <alignment vertical="center" wrapText="1"/>
    </xf>
    <xf numFmtId="178" fontId="7" fillId="2" borderId="0" xfId="106" applyNumberFormat="1" applyFont="1" applyFill="1" applyBorder="1" applyAlignment="1">
      <alignment vertical="center" wrapText="1"/>
    </xf>
    <xf numFmtId="0" fontId="26" fillId="39" borderId="0" xfId="95" applyFont="1" applyFill="1" applyAlignment="1">
      <alignment horizontal="left" vertical="center"/>
    </xf>
    <xf numFmtId="178" fontId="26" fillId="39" borderId="0" xfId="106" applyNumberFormat="1" applyFont="1" applyFill="1" applyAlignment="1">
      <alignment vertical="center" wrapText="1"/>
    </xf>
    <xf numFmtId="171" fontId="26" fillId="39" borderId="0" xfId="2" applyNumberFormat="1" applyFont="1" applyFill="1" applyAlignment="1">
      <alignment vertical="center" wrapText="1"/>
    </xf>
    <xf numFmtId="0" fontId="7" fillId="40" borderId="0" xfId="95" applyFont="1" applyFill="1" applyAlignment="1">
      <alignment vertical="center" wrapText="1"/>
    </xf>
    <xf numFmtId="0" fontId="7" fillId="39" borderId="0" xfId="95" applyFont="1" applyFill="1" applyAlignment="1">
      <alignment horizontal="justify" vertical="center"/>
    </xf>
    <xf numFmtId="178" fontId="7" fillId="39" borderId="0" xfId="106" applyNumberFormat="1" applyFont="1" applyFill="1" applyBorder="1" applyAlignment="1">
      <alignment vertical="center" wrapText="1"/>
    </xf>
    <xf numFmtId="171" fontId="7" fillId="39" borderId="0" xfId="2" applyNumberFormat="1" applyFont="1" applyFill="1" applyAlignment="1">
      <alignment vertical="center" wrapText="1"/>
    </xf>
    <xf numFmtId="167" fontId="26" fillId="39" borderId="0" xfId="95" applyNumberFormat="1" applyFont="1" applyFill="1" applyAlignment="1">
      <alignment vertical="center" wrapText="1"/>
    </xf>
    <xf numFmtId="0" fontId="19" fillId="26" borderId="0" xfId="95" applyFont="1" applyFill="1" applyAlignment="1">
      <alignment horizontal="justify" vertical="center" wrapText="1"/>
    </xf>
    <xf numFmtId="178" fontId="19" fillId="26" borderId="0" xfId="106" applyNumberFormat="1" applyFont="1" applyFill="1" applyAlignment="1">
      <alignment horizontal="right" vertical="center"/>
    </xf>
    <xf numFmtId="171" fontId="19" fillId="26" borderId="0" xfId="95" applyNumberFormat="1" applyFont="1" applyFill="1" applyAlignment="1">
      <alignment horizontal="right" vertical="center"/>
    </xf>
    <xf numFmtId="0" fontId="20" fillId="6" borderId="0" xfId="42" applyFont="1" applyFill="1"/>
    <xf numFmtId="182" fontId="20" fillId="6" borderId="0" xfId="103" applyNumberFormat="1" applyFont="1" applyFill="1" applyBorder="1"/>
    <xf numFmtId="0" fontId="20" fillId="0" borderId="0" xfId="0" applyFont="1" applyAlignment="1">
      <alignment horizontal="left" indent="1"/>
    </xf>
    <xf numFmtId="182" fontId="20" fillId="0" borderId="0" xfId="103" applyNumberFormat="1" applyFont="1" applyFill="1" applyBorder="1"/>
    <xf numFmtId="168" fontId="20" fillId="0" borderId="8" xfId="44" applyNumberFormat="1" applyFont="1" applyFill="1" applyBorder="1"/>
    <xf numFmtId="168" fontId="20" fillId="0" borderId="12" xfId="44" applyNumberFormat="1" applyFont="1" applyFill="1" applyBorder="1"/>
    <xf numFmtId="182" fontId="21" fillId="0" borderId="0" xfId="103" applyNumberFormat="1" applyFont="1" applyFill="1" applyBorder="1"/>
    <xf numFmtId="0" fontId="20" fillId="6" borderId="0" xfId="0" applyFont="1" applyFill="1"/>
    <xf numFmtId="0" fontId="21" fillId="3" borderId="0" xfId="42" applyFont="1" applyFill="1" applyAlignment="1">
      <alignment horizontal="left" vertical="top" wrapText="1"/>
    </xf>
    <xf numFmtId="165" fontId="21" fillId="3" borderId="0" xfId="42" applyNumberFormat="1" applyFont="1" applyFill="1" applyAlignment="1">
      <alignment vertical="top"/>
    </xf>
    <xf numFmtId="189" fontId="21" fillId="3" borderId="8" xfId="42" applyNumberFormat="1" applyFont="1" applyFill="1" applyBorder="1" applyAlignment="1">
      <alignment vertical="top"/>
    </xf>
    <xf numFmtId="189" fontId="21" fillId="0" borderId="8" xfId="42" applyNumberFormat="1" applyFont="1" applyBorder="1" applyAlignment="1">
      <alignment vertical="top"/>
    </xf>
    <xf numFmtId="189" fontId="21" fillId="0" borderId="12" xfId="42" applyNumberFormat="1" applyFont="1" applyBorder="1" applyAlignment="1">
      <alignment vertical="top"/>
    </xf>
    <xf numFmtId="189" fontId="21" fillId="0" borderId="0" xfId="42" applyNumberFormat="1" applyFont="1" applyAlignment="1">
      <alignment vertical="top"/>
    </xf>
    <xf numFmtId="0" fontId="19" fillId="23" borderId="0" xfId="42" applyFont="1" applyFill="1" applyAlignment="1">
      <alignment vertical="center"/>
    </xf>
    <xf numFmtId="0" fontId="19" fillId="23" borderId="12" xfId="87" quotePrefix="1" applyNumberFormat="1" applyFont="1" applyFill="1" applyBorder="1" applyAlignment="1">
      <alignment horizontal="center" vertical="center" wrapText="1"/>
    </xf>
    <xf numFmtId="0" fontId="19" fillId="23" borderId="0" xfId="87" quotePrefix="1" applyNumberFormat="1" applyFont="1" applyFill="1" applyBorder="1" applyAlignment="1">
      <alignment horizontal="center" vertical="center" wrapText="1"/>
    </xf>
    <xf numFmtId="0" fontId="19" fillId="26" borderId="0" xfId="36" applyFont="1" applyFill="1" applyAlignment="1">
      <alignment horizontal="left"/>
    </xf>
    <xf numFmtId="179" fontId="19" fillId="26" borderId="0" xfId="47" applyNumberFormat="1" applyFont="1" applyFill="1" applyBorder="1" applyAlignment="1">
      <alignment horizontal="right"/>
    </xf>
    <xf numFmtId="168" fontId="19" fillId="26" borderId="12" xfId="44" applyNumberFormat="1" applyFont="1" applyFill="1" applyBorder="1" applyAlignment="1">
      <alignment horizontal="right"/>
    </xf>
    <xf numFmtId="165" fontId="19" fillId="26" borderId="8" xfId="44" applyNumberFormat="1" applyFont="1" applyFill="1" applyBorder="1" applyAlignment="1">
      <alignment horizontal="right"/>
    </xf>
    <xf numFmtId="168" fontId="19" fillId="26" borderId="0" xfId="44" applyNumberFormat="1" applyFont="1" applyFill="1" applyBorder="1" applyAlignment="1">
      <alignment horizontal="right"/>
    </xf>
    <xf numFmtId="164" fontId="19" fillId="26" borderId="12" xfId="44" applyFont="1" applyFill="1" applyBorder="1" applyAlignment="1">
      <alignment horizontal="right"/>
    </xf>
    <xf numFmtId="164" fontId="19" fillId="26" borderId="0" xfId="44" applyFont="1" applyFill="1" applyBorder="1" applyAlignment="1">
      <alignment horizontal="right"/>
    </xf>
    <xf numFmtId="165" fontId="21" fillId="0" borderId="0" xfId="11" quotePrefix="1" applyNumberFormat="1" applyFont="1" applyFill="1" applyBorder="1" applyAlignment="1">
      <alignment horizontal="center"/>
    </xf>
    <xf numFmtId="177" fontId="21" fillId="0" borderId="0" xfId="47" applyNumberFormat="1" applyFont="1" applyFill="1" applyBorder="1"/>
    <xf numFmtId="0" fontId="19" fillId="26" borderId="0" xfId="4" applyFont="1" applyFill="1" applyAlignment="1">
      <alignment horizontal="justify" vertical="center" wrapText="1"/>
    </xf>
    <xf numFmtId="178" fontId="19" fillId="26" borderId="0" xfId="60" applyNumberFormat="1" applyFont="1" applyFill="1" applyAlignment="1">
      <alignment horizontal="right" vertical="center"/>
    </xf>
    <xf numFmtId="171" fontId="19" fillId="26" borderId="161" xfId="4" applyNumberFormat="1" applyFont="1" applyFill="1" applyBorder="1" applyAlignment="1">
      <alignment vertical="center"/>
    </xf>
    <xf numFmtId="171" fontId="19" fillId="26" borderId="0" xfId="4" applyNumberFormat="1" applyFont="1" applyFill="1" applyAlignment="1">
      <alignment vertical="center"/>
    </xf>
    <xf numFmtId="0" fontId="19" fillId="26" borderId="0" xfId="0" applyFont="1" applyFill="1" applyAlignment="1">
      <alignment horizontal="justify" vertical="center" wrapText="1"/>
    </xf>
    <xf numFmtId="171" fontId="19" fillId="26" borderId="0" xfId="0" applyNumberFormat="1" applyFont="1" applyFill="1" applyAlignment="1">
      <alignment horizontal="right" vertical="center" wrapText="1"/>
    </xf>
    <xf numFmtId="0" fontId="19" fillId="23" borderId="0" xfId="0" applyFont="1" applyFill="1" applyAlignment="1">
      <alignment horizontal="center" vertical="center" wrapText="1"/>
    </xf>
    <xf numFmtId="171" fontId="19" fillId="23" borderId="179" xfId="0" applyNumberFormat="1" applyFont="1" applyFill="1" applyBorder="1" applyAlignment="1">
      <alignment horizontal="center" vertical="center" wrapText="1"/>
    </xf>
    <xf numFmtId="0" fontId="19" fillId="41" borderId="181" xfId="0" applyFont="1" applyFill="1" applyBorder="1" applyAlignment="1">
      <alignment horizontal="center" vertical="center" wrapText="1"/>
    </xf>
    <xf numFmtId="0" fontId="89" fillId="23" borderId="181" xfId="0" applyFont="1" applyFill="1" applyBorder="1" applyAlignment="1">
      <alignment horizontal="center" vertical="center" wrapText="1"/>
    </xf>
    <xf numFmtId="0" fontId="19" fillId="23" borderId="181" xfId="0" applyFont="1" applyFill="1" applyBorder="1" applyAlignment="1">
      <alignment horizontal="center" vertical="center" wrapText="1"/>
    </xf>
    <xf numFmtId="2" fontId="19" fillId="23" borderId="181" xfId="0" applyNumberFormat="1" applyFont="1" applyFill="1" applyBorder="1" applyAlignment="1">
      <alignment horizontal="center" vertical="center" wrapText="1"/>
    </xf>
    <xf numFmtId="167" fontId="19" fillId="26" borderId="182" xfId="0" applyNumberFormat="1" applyFont="1" applyFill="1" applyBorder="1" applyAlignment="1">
      <alignment horizontal="justify" vertical="center" wrapText="1"/>
    </xf>
    <xf numFmtId="171" fontId="19" fillId="26" borderId="182" xfId="0" applyNumberFormat="1" applyFont="1" applyFill="1" applyBorder="1" applyAlignment="1">
      <alignment horizontal="right" vertical="center" wrapText="1"/>
    </xf>
    <xf numFmtId="2" fontId="19" fillId="26" borderId="182" xfId="0" applyNumberFormat="1" applyFont="1" applyFill="1" applyBorder="1" applyAlignment="1">
      <alignment horizontal="right" vertical="center" wrapText="1"/>
    </xf>
    <xf numFmtId="0" fontId="4" fillId="6" borderId="0" xfId="0" applyFont="1" applyFill="1"/>
    <xf numFmtId="0" fontId="22" fillId="42" borderId="0" xfId="0" applyFont="1" applyFill="1" applyAlignment="1">
      <alignment horizontal="left"/>
    </xf>
    <xf numFmtId="171" fontId="22" fillId="42" borderId="0" xfId="0" applyNumberFormat="1" applyFont="1" applyFill="1"/>
    <xf numFmtId="2" fontId="22" fillId="42" borderId="0" xfId="0" applyNumberFormat="1" applyFont="1" applyFill="1"/>
    <xf numFmtId="0" fontId="20" fillId="6" borderId="183" xfId="0" applyFont="1" applyFill="1" applyBorder="1"/>
    <xf numFmtId="171" fontId="20" fillId="6" borderId="184" xfId="0" applyNumberFormat="1" applyFont="1" applyFill="1" applyBorder="1"/>
    <xf numFmtId="183" fontId="19" fillId="26" borderId="182" xfId="0" applyNumberFormat="1" applyFont="1" applyFill="1" applyBorder="1" applyAlignment="1">
      <alignment horizontal="right" vertical="center" wrapText="1"/>
    </xf>
    <xf numFmtId="183" fontId="22" fillId="42" borderId="0" xfId="0" applyNumberFormat="1" applyFont="1" applyFill="1"/>
    <xf numFmtId="183" fontId="19" fillId="26" borderId="182" xfId="0" applyNumberFormat="1" applyFont="1" applyFill="1" applyBorder="1" applyAlignment="1">
      <alignment vertical="center" wrapText="1"/>
    </xf>
    <xf numFmtId="183" fontId="22" fillId="42" borderId="0" xfId="0" applyNumberFormat="1" applyFont="1" applyFill="1" applyAlignment="1">
      <alignment vertical="center"/>
    </xf>
    <xf numFmtId="171" fontId="22" fillId="42" borderId="0" xfId="0" applyNumberFormat="1" applyFont="1" applyFill="1" applyAlignment="1">
      <alignment wrapText="1"/>
    </xf>
    <xf numFmtId="0" fontId="19" fillId="41" borderId="181" xfId="0" applyFont="1" applyFill="1" applyBorder="1" applyAlignment="1">
      <alignment horizontal="center" vertical="center"/>
    </xf>
    <xf numFmtId="183" fontId="89" fillId="23" borderId="181" xfId="0" applyNumberFormat="1" applyFont="1" applyFill="1" applyBorder="1" applyAlignment="1">
      <alignment horizontal="center" vertical="center" wrapText="1"/>
    </xf>
    <xf numFmtId="167" fontId="19" fillId="26" borderId="182" xfId="0" applyNumberFormat="1" applyFont="1" applyFill="1" applyBorder="1" applyAlignment="1">
      <alignment horizontal="justify" vertical="center"/>
    </xf>
    <xf numFmtId="171" fontId="20" fillId="6" borderId="184" xfId="0" applyNumberFormat="1" applyFont="1" applyFill="1" applyBorder="1" applyAlignment="1">
      <alignment horizontal="right" vertical="center"/>
    </xf>
    <xf numFmtId="167" fontId="19" fillId="26" borderId="182" xfId="0" applyNumberFormat="1" applyFont="1" applyFill="1" applyBorder="1" applyAlignment="1">
      <alignment horizontal="right" vertical="center" wrapText="1"/>
    </xf>
    <xf numFmtId="171" fontId="22" fillId="42" borderId="0" xfId="0" applyNumberFormat="1" applyFont="1" applyFill="1" applyAlignment="1">
      <alignment horizontal="right" vertical="center"/>
    </xf>
    <xf numFmtId="171" fontId="22" fillId="42" borderId="0" xfId="8" applyNumberFormat="1" applyFont="1" applyFill="1" applyAlignment="1">
      <alignment horizontal="right" vertical="center"/>
    </xf>
    <xf numFmtId="183" fontId="22" fillId="42" borderId="0" xfId="0" applyNumberFormat="1" applyFont="1" applyFill="1" applyAlignment="1">
      <alignment horizontal="right" vertical="center"/>
    </xf>
    <xf numFmtId="41" fontId="22" fillId="42" borderId="0" xfId="8" applyFont="1" applyFill="1" applyAlignment="1">
      <alignment horizontal="right" vertical="center"/>
    </xf>
    <xf numFmtId="171" fontId="19" fillId="26" borderId="0" xfId="0" applyNumberFormat="1" applyFont="1" applyFill="1" applyAlignment="1">
      <alignment horizontal="justify" vertical="center" wrapText="1"/>
    </xf>
    <xf numFmtId="173" fontId="19" fillId="26" borderId="0" xfId="60" applyNumberFormat="1" applyFont="1" applyFill="1" applyAlignment="1">
      <alignment horizontal="right" vertical="center"/>
    </xf>
    <xf numFmtId="0" fontId="19" fillId="25" borderId="0" xfId="26" applyFont="1" applyFill="1" applyAlignment="1">
      <alignment vertical="center"/>
    </xf>
    <xf numFmtId="165" fontId="19" fillId="25" borderId="0" xfId="10" applyNumberFormat="1" applyFont="1" applyFill="1" applyBorder="1" applyAlignment="1">
      <alignment horizontal="right" vertical="center" wrapText="1"/>
    </xf>
    <xf numFmtId="165" fontId="19" fillId="25" borderId="12" xfId="10" applyNumberFormat="1" applyFont="1" applyFill="1" applyBorder="1" applyAlignment="1">
      <alignment horizontal="right" vertical="center" wrapText="1"/>
    </xf>
    <xf numFmtId="0" fontId="19" fillId="25" borderId="0" xfId="13" applyFont="1" applyFill="1" applyAlignment="1">
      <alignment vertical="center"/>
    </xf>
    <xf numFmtId="165" fontId="19" fillId="25" borderId="8" xfId="10" applyNumberFormat="1" applyFont="1" applyFill="1" applyBorder="1" applyAlignment="1">
      <alignment horizontal="right" vertical="center" wrapText="1"/>
    </xf>
    <xf numFmtId="0" fontId="19" fillId="25" borderId="20" xfId="13" applyFont="1" applyFill="1" applyBorder="1" applyAlignment="1">
      <alignment vertical="center"/>
    </xf>
    <xf numFmtId="41" fontId="19" fillId="25" borderId="22" xfId="8" applyFont="1" applyFill="1" applyBorder="1" applyAlignment="1">
      <alignment horizontal="right" vertical="center" wrapText="1"/>
    </xf>
    <xf numFmtId="41" fontId="19" fillId="25" borderId="20" xfId="8" applyFont="1" applyFill="1" applyBorder="1" applyAlignment="1">
      <alignment horizontal="right" vertical="center" wrapText="1"/>
    </xf>
    <xf numFmtId="0" fontId="19" fillId="25" borderId="0" xfId="58" applyFont="1" applyFill="1" applyAlignment="1">
      <alignment vertical="center"/>
    </xf>
    <xf numFmtId="182" fontId="19" fillId="25" borderId="0" xfId="76" applyNumberFormat="1" applyFont="1" applyFill="1" applyBorder="1" applyAlignment="1" applyProtection="1">
      <alignment horizontal="right" vertical="center" wrapText="1"/>
    </xf>
    <xf numFmtId="189" fontId="19" fillId="25" borderId="0" xfId="76" applyNumberFormat="1" applyFont="1" applyFill="1" applyBorder="1" applyAlignment="1" applyProtection="1">
      <alignment horizontal="right" vertical="center" wrapText="1"/>
    </xf>
    <xf numFmtId="0" fontId="19" fillId="25" borderId="0" xfId="58" applyFont="1" applyFill="1" applyAlignment="1">
      <alignment vertical="center" wrapText="1"/>
    </xf>
    <xf numFmtId="172" fontId="19" fillId="25" borderId="0" xfId="76" applyNumberFormat="1" applyFont="1" applyFill="1" applyBorder="1" applyAlignment="1" applyProtection="1">
      <alignment horizontal="right" vertical="center" wrapText="1"/>
    </xf>
    <xf numFmtId="0" fontId="19" fillId="26" borderId="196" xfId="0" applyFont="1" applyFill="1" applyBorder="1"/>
    <xf numFmtId="3" fontId="19" fillId="26" borderId="197" xfId="0" applyNumberFormat="1" applyFont="1" applyFill="1" applyBorder="1" applyAlignment="1">
      <alignment horizontal="right" wrapText="1"/>
    </xf>
    <xf numFmtId="189" fontId="19" fillId="26" borderId="204" xfId="0" applyNumberFormat="1" applyFont="1" applyFill="1" applyBorder="1" applyAlignment="1">
      <alignment horizontal="right" wrapText="1"/>
    </xf>
    <xf numFmtId="167" fontId="19" fillId="26" borderId="197" xfId="0" applyNumberFormat="1" applyFont="1" applyFill="1" applyBorder="1" applyAlignment="1">
      <alignment horizontal="right" wrapText="1"/>
    </xf>
    <xf numFmtId="167" fontId="19" fillId="26" borderId="204" xfId="0" applyNumberFormat="1" applyFont="1" applyFill="1" applyBorder="1" applyAlignment="1">
      <alignment horizontal="right" wrapText="1"/>
    </xf>
    <xf numFmtId="0" fontId="19" fillId="26" borderId="196" xfId="0" applyFont="1" applyFill="1" applyBorder="1" applyAlignment="1">
      <alignment vertical="center"/>
    </xf>
    <xf numFmtId="3" fontId="19" fillId="26" borderId="197" xfId="0" applyNumberFormat="1" applyFont="1" applyFill="1" applyBorder="1" applyAlignment="1">
      <alignment vertical="center"/>
    </xf>
    <xf numFmtId="189" fontId="19" fillId="26" borderId="204" xfId="0" applyNumberFormat="1" applyFont="1" applyFill="1" applyBorder="1" applyAlignment="1">
      <alignment vertical="center"/>
    </xf>
    <xf numFmtId="167" fontId="19" fillId="26" borderId="197" xfId="0" applyNumberFormat="1" applyFont="1" applyFill="1" applyBorder="1" applyAlignment="1">
      <alignment vertical="center"/>
    </xf>
    <xf numFmtId="167" fontId="19" fillId="26" borderId="204" xfId="0" applyNumberFormat="1" applyFont="1" applyFill="1" applyBorder="1" applyAlignment="1">
      <alignment vertical="center"/>
    </xf>
    <xf numFmtId="3" fontId="19" fillId="26" borderId="197" xfId="0" applyNumberFormat="1" applyFont="1" applyFill="1" applyBorder="1"/>
    <xf numFmtId="189" fontId="19" fillId="26" borderId="204" xfId="0" applyNumberFormat="1" applyFont="1" applyFill="1" applyBorder="1"/>
    <xf numFmtId="167" fontId="19" fillId="26" borderId="197" xfId="0" applyNumberFormat="1" applyFont="1" applyFill="1" applyBorder="1"/>
    <xf numFmtId="0" fontId="19" fillId="26" borderId="0" xfId="0" applyFont="1" applyFill="1" applyAlignment="1">
      <alignment vertical="center"/>
    </xf>
    <xf numFmtId="3" fontId="19" fillId="26" borderId="0" xfId="0" applyNumberFormat="1" applyFont="1" applyFill="1" applyAlignment="1">
      <alignment vertical="center" wrapText="1"/>
    </xf>
    <xf numFmtId="189" fontId="19" fillId="26" borderId="24" xfId="0" applyNumberFormat="1" applyFont="1" applyFill="1" applyBorder="1" applyAlignment="1">
      <alignment vertical="center" wrapText="1"/>
    </xf>
    <xf numFmtId="167" fontId="19" fillId="26" borderId="0" xfId="0" applyNumberFormat="1" applyFont="1" applyFill="1" applyAlignment="1">
      <alignment vertical="center" wrapText="1"/>
    </xf>
    <xf numFmtId="167" fontId="19" fillId="26" borderId="204" xfId="0" applyNumberFormat="1" applyFont="1" applyFill="1" applyBorder="1"/>
    <xf numFmtId="3" fontId="19" fillId="26" borderId="0" xfId="0" applyNumberFormat="1" applyFont="1" applyFill="1" applyAlignment="1">
      <alignment horizontal="right" vertical="center" wrapText="1"/>
    </xf>
    <xf numFmtId="189" fontId="19" fillId="26" borderId="24" xfId="0" applyNumberFormat="1" applyFont="1" applyFill="1" applyBorder="1" applyAlignment="1">
      <alignment horizontal="right" vertical="center" wrapText="1"/>
    </xf>
    <xf numFmtId="189" fontId="19" fillId="26" borderId="0" xfId="0" applyNumberFormat="1" applyFont="1" applyFill="1" applyAlignment="1">
      <alignment horizontal="right" vertical="center" wrapText="1"/>
    </xf>
    <xf numFmtId="167" fontId="19" fillId="26" borderId="0" xfId="0" applyNumberFormat="1" applyFont="1" applyFill="1" applyAlignment="1">
      <alignment horizontal="right" vertical="center" wrapText="1"/>
    </xf>
    <xf numFmtId="168" fontId="19" fillId="26" borderId="24" xfId="8" applyNumberFormat="1" applyFont="1" applyFill="1" applyBorder="1" applyAlignment="1">
      <alignment horizontal="right" vertical="center" wrapText="1"/>
    </xf>
    <xf numFmtId="171" fontId="19" fillId="26" borderId="0" xfId="8" applyNumberFormat="1" applyFont="1" applyFill="1" applyBorder="1" applyAlignment="1">
      <alignment horizontal="right" vertical="center" wrapText="1"/>
    </xf>
    <xf numFmtId="189" fontId="19" fillId="26" borderId="24" xfId="8" applyNumberFormat="1" applyFont="1" applyFill="1" applyBorder="1" applyAlignment="1">
      <alignment horizontal="right" vertical="center" wrapText="1"/>
    </xf>
    <xf numFmtId="41" fontId="19" fillId="26" borderId="0" xfId="8" applyFont="1" applyFill="1" applyBorder="1" applyAlignment="1">
      <alignment horizontal="right" vertical="center" wrapText="1"/>
    </xf>
    <xf numFmtId="168" fontId="19" fillId="26" borderId="24" xfId="0" applyNumberFormat="1" applyFont="1" applyFill="1" applyBorder="1" applyAlignment="1">
      <alignment horizontal="right" vertical="center" wrapText="1"/>
    </xf>
    <xf numFmtId="0" fontId="19" fillId="26" borderId="0" xfId="0" applyFont="1" applyFill="1" applyAlignment="1">
      <alignment horizontal="left" vertical="center"/>
    </xf>
    <xf numFmtId="166" fontId="19" fillId="26" borderId="0" xfId="0" applyNumberFormat="1" applyFont="1" applyFill="1" applyAlignment="1">
      <alignment horizontal="right" vertical="center"/>
    </xf>
    <xf numFmtId="189" fontId="19" fillId="26" borderId="195" xfId="0" applyNumberFormat="1" applyFont="1" applyFill="1" applyBorder="1" applyAlignment="1">
      <alignment horizontal="right" vertical="center" wrapText="1"/>
    </xf>
    <xf numFmtId="189" fontId="19" fillId="26" borderId="197" xfId="0" applyNumberFormat="1" applyFont="1" applyFill="1" applyBorder="1" applyAlignment="1">
      <alignment vertical="center"/>
    </xf>
    <xf numFmtId="167" fontId="19" fillId="26" borderId="198" xfId="0" applyNumberFormat="1" applyFont="1" applyFill="1" applyBorder="1" applyAlignment="1">
      <alignment vertical="center"/>
    </xf>
    <xf numFmtId="167" fontId="19" fillId="26" borderId="199" xfId="0" applyNumberFormat="1" applyFont="1" applyFill="1" applyBorder="1" applyAlignment="1">
      <alignment vertical="center"/>
    </xf>
    <xf numFmtId="0" fontId="19" fillId="26" borderId="33" xfId="104" applyFont="1" applyFill="1" applyBorder="1" applyAlignment="1">
      <alignment vertical="center"/>
    </xf>
    <xf numFmtId="178" fontId="19" fillId="26" borderId="33" xfId="105" applyNumberFormat="1" applyFont="1" applyFill="1" applyBorder="1" applyAlignment="1">
      <alignment horizontal="right" vertical="center"/>
    </xf>
    <xf numFmtId="0" fontId="85" fillId="26" borderId="35" xfId="104" applyFont="1" applyFill="1" applyBorder="1" applyAlignment="1">
      <alignment horizontal="justify" vertical="center" wrapText="1"/>
    </xf>
    <xf numFmtId="0" fontId="30" fillId="26" borderId="35" xfId="104" applyFont="1" applyFill="1" applyBorder="1" applyAlignment="1">
      <alignment vertical="center"/>
    </xf>
    <xf numFmtId="0" fontId="29" fillId="26" borderId="0" xfId="104" applyFont="1" applyFill="1" applyBorder="1" applyAlignment="1">
      <alignment vertical="top" wrapText="1"/>
    </xf>
    <xf numFmtId="0" fontId="29" fillId="26" borderId="0" xfId="104" applyFont="1" applyFill="1" applyBorder="1" applyAlignment="1">
      <alignment wrapText="1"/>
    </xf>
    <xf numFmtId="0" fontId="30" fillId="26" borderId="0" xfId="104" applyFont="1" applyFill="1" applyAlignment="1">
      <alignment horizontal="center" vertical="center"/>
    </xf>
    <xf numFmtId="178" fontId="30" fillId="26" borderId="0" xfId="105" applyNumberFormat="1" applyFont="1" applyFill="1" applyAlignment="1">
      <alignment horizontal="center" vertical="center"/>
    </xf>
    <xf numFmtId="0" fontId="30" fillId="26" borderId="35" xfId="104" applyFont="1" applyFill="1" applyBorder="1" applyAlignment="1">
      <alignment vertical="center" wrapText="1"/>
    </xf>
    <xf numFmtId="3" fontId="30" fillId="26" borderId="43" xfId="104" applyNumberFormat="1" applyFont="1" applyFill="1" applyBorder="1" applyAlignment="1">
      <alignment horizontal="right" vertical="center"/>
    </xf>
    <xf numFmtId="0" fontId="19" fillId="26" borderId="33" xfId="104" applyFont="1" applyFill="1" applyBorder="1" applyAlignment="1">
      <alignment vertical="center" wrapText="1"/>
    </xf>
    <xf numFmtId="178" fontId="19" fillId="26" borderId="33" xfId="105" applyNumberFormat="1" applyFont="1" applyFill="1" applyBorder="1" applyAlignment="1">
      <alignment vertical="center"/>
    </xf>
    <xf numFmtId="0" fontId="30" fillId="26" borderId="0" xfId="104" applyFont="1" applyFill="1" applyAlignment="1">
      <alignment vertical="center" wrapText="1"/>
    </xf>
    <xf numFmtId="0" fontId="29" fillId="26" borderId="0" xfId="104" applyFont="1" applyFill="1" applyAlignment="1">
      <alignment vertical="center"/>
    </xf>
    <xf numFmtId="165" fontId="19" fillId="25" borderId="0" xfId="106" applyNumberFormat="1" applyFont="1" applyFill="1" applyBorder="1" applyAlignment="1">
      <alignment horizontal="right" vertical="center"/>
    </xf>
    <xf numFmtId="3" fontId="19" fillId="26" borderId="0" xfId="0" applyNumberFormat="1" applyFont="1" applyFill="1" applyAlignment="1">
      <alignment vertical="center"/>
    </xf>
    <xf numFmtId="9" fontId="19" fillId="26" borderId="0" xfId="9" applyFont="1" applyFill="1" applyAlignment="1">
      <alignment vertical="center"/>
    </xf>
    <xf numFmtId="165" fontId="19" fillId="26" borderId="0" xfId="7" applyNumberFormat="1" applyFont="1" applyFill="1" applyAlignment="1">
      <alignment vertical="center"/>
    </xf>
    <xf numFmtId="170" fontId="19" fillId="26" borderId="0" xfId="9" applyNumberFormat="1" applyFont="1" applyFill="1" applyAlignment="1">
      <alignment vertical="center"/>
    </xf>
    <xf numFmtId="165" fontId="30" fillId="26" borderId="1" xfId="7" applyNumberFormat="1" applyFont="1" applyFill="1" applyBorder="1" applyAlignment="1">
      <alignment vertical="center"/>
    </xf>
    <xf numFmtId="165" fontId="30" fillId="26" borderId="1" xfId="7" applyNumberFormat="1" applyFont="1" applyFill="1" applyBorder="1" applyAlignment="1">
      <alignment horizontal="right" vertical="center"/>
    </xf>
    <xf numFmtId="9" fontId="30" fillId="26" borderId="2" xfId="9" applyFont="1" applyFill="1" applyBorder="1" applyAlignment="1">
      <alignment horizontal="right" vertical="center"/>
    </xf>
    <xf numFmtId="0" fontId="30" fillId="25" borderId="0" xfId="0" applyFont="1" applyFill="1" applyAlignment="1">
      <alignment vertical="center" wrapText="1"/>
    </xf>
    <xf numFmtId="3" fontId="30" fillId="25" borderId="0" xfId="0" applyNumberFormat="1" applyFont="1" applyFill="1" applyAlignment="1">
      <alignment horizontal="right"/>
    </xf>
    <xf numFmtId="170" fontId="30" fillId="25" borderId="0" xfId="9" applyNumberFormat="1" applyFont="1" applyFill="1" applyAlignment="1">
      <alignment horizontal="right"/>
    </xf>
    <xf numFmtId="170" fontId="30" fillId="25" borderId="0" xfId="0" applyNumberFormat="1" applyFont="1" applyFill="1" applyAlignment="1">
      <alignment horizontal="right"/>
    </xf>
    <xf numFmtId="165" fontId="30" fillId="26" borderId="0" xfId="7" applyNumberFormat="1" applyFont="1" applyFill="1" applyAlignment="1">
      <alignment horizontal="left" vertical="center" wrapText="1"/>
    </xf>
    <xf numFmtId="165" fontId="30" fillId="26" borderId="0" xfId="7" applyNumberFormat="1" applyFont="1" applyFill="1" applyBorder="1" applyAlignment="1">
      <alignment horizontal="right" vertical="center" wrapText="1"/>
    </xf>
    <xf numFmtId="170" fontId="19" fillId="26" borderId="0" xfId="9" applyNumberFormat="1" applyFont="1" applyFill="1" applyBorder="1" applyAlignment="1">
      <alignment horizontal="center" vertical="center" wrapText="1"/>
    </xf>
    <xf numFmtId="165" fontId="30" fillId="26" borderId="0" xfId="7" applyNumberFormat="1" applyFont="1" applyFill="1" applyAlignment="1">
      <alignment horizontal="center" vertical="center" wrapText="1"/>
    </xf>
    <xf numFmtId="170" fontId="30" fillId="26" borderId="0" xfId="9" applyNumberFormat="1" applyFont="1" applyFill="1" applyAlignment="1">
      <alignment horizontal="right" vertical="center" wrapText="1"/>
    </xf>
    <xf numFmtId="0" fontId="30" fillId="26" borderId="188" xfId="71" applyFont="1" applyFill="1" applyBorder="1" applyAlignment="1">
      <alignment horizontal="justify" vertical="center"/>
    </xf>
    <xf numFmtId="178" fontId="30" fillId="26" borderId="188" xfId="71" applyNumberFormat="1" applyFont="1" applyFill="1" applyBorder="1" applyAlignment="1">
      <alignment horizontal="center" vertical="center"/>
    </xf>
    <xf numFmtId="170" fontId="30" fillId="26" borderId="188" xfId="71" applyNumberFormat="1" applyFont="1" applyFill="1" applyBorder="1" applyAlignment="1">
      <alignment horizontal="center" vertical="center"/>
    </xf>
    <xf numFmtId="0" fontId="19" fillId="25" borderId="0" xfId="77" applyFont="1" applyFill="1" applyAlignment="1">
      <alignment horizontal="left" vertical="center"/>
    </xf>
    <xf numFmtId="179" fontId="19" fillId="25" borderId="0" xfId="80" applyNumberFormat="1" applyFont="1" applyFill="1" applyBorder="1" applyAlignment="1">
      <alignment horizontal="right" vertical="center" wrapText="1"/>
    </xf>
    <xf numFmtId="0" fontId="19" fillId="25" borderId="0" xfId="71" applyFont="1" applyFill="1" applyAlignment="1">
      <alignment horizontal="left" vertical="center"/>
    </xf>
    <xf numFmtId="179" fontId="19" fillId="25" borderId="0" xfId="57" applyNumberFormat="1" applyFont="1" applyFill="1" applyAlignment="1">
      <alignment vertical="center"/>
    </xf>
    <xf numFmtId="3" fontId="19" fillId="25" borderId="12" xfId="78" applyNumberFormat="1" applyFont="1" applyFill="1" applyBorder="1" applyAlignment="1">
      <alignment horizontal="right" vertical="top" wrapText="1"/>
    </xf>
    <xf numFmtId="0" fontId="19" fillId="25" borderId="0" xfId="79" applyFont="1" applyFill="1" applyAlignment="1">
      <alignment horizontal="left" vertical="center"/>
    </xf>
    <xf numFmtId="0" fontId="19" fillId="23" borderId="206" xfId="0" applyFont="1" applyFill="1" applyBorder="1" applyAlignment="1">
      <alignment horizontal="left"/>
    </xf>
    <xf numFmtId="0" fontId="19" fillId="23" borderId="207" xfId="0" applyFont="1" applyFill="1" applyBorder="1" applyAlignment="1">
      <alignment horizontal="center"/>
    </xf>
    <xf numFmtId="0" fontId="19" fillId="23" borderId="208" xfId="0" applyFont="1" applyFill="1" applyBorder="1" applyAlignment="1">
      <alignment horizontal="center" vertical="top" wrapText="1"/>
    </xf>
    <xf numFmtId="0" fontId="19" fillId="23" borderId="194" xfId="0" applyFont="1" applyFill="1" applyBorder="1" applyAlignment="1">
      <alignment horizontal="center"/>
    </xf>
    <xf numFmtId="0" fontId="19" fillId="23" borderId="0" xfId="0" quotePrefix="1" applyFont="1" applyFill="1" applyAlignment="1">
      <alignment horizontal="center"/>
    </xf>
    <xf numFmtId="0" fontId="19" fillId="23" borderId="195" xfId="0" quotePrefix="1" applyFont="1" applyFill="1" applyBorder="1" applyAlignment="1">
      <alignment horizontal="center"/>
    </xf>
    <xf numFmtId="0" fontId="19" fillId="23" borderId="194" xfId="0" applyFont="1" applyFill="1" applyBorder="1" applyAlignment="1">
      <alignment horizontal="left"/>
    </xf>
    <xf numFmtId="0" fontId="19" fillId="23" borderId="195" xfId="0" applyFont="1" applyFill="1" applyBorder="1" applyAlignment="1">
      <alignment horizontal="center"/>
    </xf>
    <xf numFmtId="0" fontId="19" fillId="23" borderId="195" xfId="0" applyFont="1" applyFill="1" applyBorder="1" applyAlignment="1">
      <alignment horizontal="center" vertical="top" wrapText="1"/>
    </xf>
    <xf numFmtId="0" fontId="19" fillId="23" borderId="0" xfId="0" quotePrefix="1" applyFont="1" applyFill="1" applyAlignment="1">
      <alignment horizontal="center" vertical="top"/>
    </xf>
    <xf numFmtId="0" fontId="19" fillId="23" borderId="0" xfId="0" applyFont="1" applyFill="1" applyAlignment="1">
      <alignment horizontal="center" vertical="top"/>
    </xf>
    <xf numFmtId="0" fontId="19" fillId="23" borderId="203" xfId="0" quotePrefix="1" applyFont="1" applyFill="1" applyBorder="1" applyAlignment="1">
      <alignment horizontal="center"/>
    </xf>
    <xf numFmtId="0" fontId="19" fillId="23" borderId="203" xfId="0" applyFont="1" applyFill="1" applyBorder="1" applyAlignment="1">
      <alignment horizontal="center"/>
    </xf>
    <xf numFmtId="0" fontId="19" fillId="23" borderId="12" xfId="0" applyFont="1" applyFill="1" applyBorder="1" applyAlignment="1">
      <alignment horizontal="center"/>
    </xf>
    <xf numFmtId="0" fontId="19" fillId="23" borderId="8" xfId="0" applyFont="1" applyFill="1" applyBorder="1" applyAlignment="1">
      <alignment horizontal="center"/>
    </xf>
    <xf numFmtId="0" fontId="30" fillId="23" borderId="0" xfId="104" applyFont="1" applyFill="1" applyAlignment="1">
      <alignment horizontal="center" vertical="center"/>
    </xf>
    <xf numFmtId="178" fontId="30" fillId="23" borderId="0" xfId="105" applyNumberFormat="1" applyFont="1" applyFill="1" applyAlignment="1">
      <alignment horizontal="right" vertical="center"/>
    </xf>
    <xf numFmtId="178" fontId="30" fillId="23" borderId="0" xfId="105" applyNumberFormat="1" applyFont="1" applyFill="1" applyAlignment="1">
      <alignment horizontal="center" vertical="center"/>
    </xf>
    <xf numFmtId="0" fontId="85" fillId="23" borderId="0" xfId="104" applyFont="1" applyFill="1" applyAlignment="1">
      <alignment horizontal="center" vertical="center" wrapText="1"/>
    </xf>
    <xf numFmtId="0" fontId="30" fillId="23" borderId="0" xfId="104" applyFont="1" applyFill="1" applyBorder="1" applyAlignment="1">
      <alignment horizontal="center" vertical="center" wrapText="1"/>
    </xf>
    <xf numFmtId="0" fontId="30" fillId="23" borderId="0" xfId="104" applyFont="1" applyFill="1" applyAlignment="1">
      <alignment horizontal="center" vertical="center" wrapText="1"/>
    </xf>
    <xf numFmtId="178" fontId="30" fillId="23" borderId="0" xfId="105" applyNumberFormat="1" applyFont="1" applyFill="1" applyAlignment="1">
      <alignment horizontal="center" vertical="center" wrapText="1"/>
    </xf>
    <xf numFmtId="0" fontId="30" fillId="23" borderId="0" xfId="104" applyFont="1" applyFill="1" applyAlignment="1">
      <alignment horizontal="left" vertical="center" wrapText="1"/>
    </xf>
    <xf numFmtId="0" fontId="30" fillId="43" borderId="0" xfId="0" applyFont="1" applyFill="1" applyAlignment="1">
      <alignment horizontal="center" vertical="center" wrapText="1"/>
    </xf>
    <xf numFmtId="170" fontId="30" fillId="43" borderId="0" xfId="9" applyNumberFormat="1" applyFont="1" applyFill="1" applyAlignment="1">
      <alignment horizontal="center" vertical="center" wrapText="1"/>
    </xf>
    <xf numFmtId="0" fontId="30" fillId="23" borderId="0" xfId="7" applyNumberFormat="1" applyFont="1" applyFill="1" applyAlignment="1">
      <alignment horizontal="center" vertical="center" wrapText="1"/>
    </xf>
    <xf numFmtId="0" fontId="30" fillId="23" borderId="185" xfId="71" applyFont="1" applyFill="1" applyBorder="1" applyAlignment="1">
      <alignment horizontal="center" vertical="center"/>
    </xf>
    <xf numFmtId="0" fontId="30" fillId="23" borderId="0" xfId="71" applyFont="1" applyFill="1" applyAlignment="1">
      <alignment horizontal="center" vertical="center"/>
    </xf>
    <xf numFmtId="0" fontId="19" fillId="23" borderId="0" xfId="77" applyFont="1" applyFill="1" applyAlignment="1">
      <alignment horizontal="center" vertical="top"/>
    </xf>
    <xf numFmtId="0" fontId="19" fillId="23" borderId="0" xfId="71" applyFont="1" applyFill="1" applyAlignment="1">
      <alignment horizontal="left" vertical="center"/>
    </xf>
    <xf numFmtId="0" fontId="19" fillId="23" borderId="0" xfId="71" applyFont="1" applyFill="1" applyAlignment="1">
      <alignment horizontal="center" vertical="top" wrapText="1"/>
    </xf>
    <xf numFmtId="0" fontId="19" fillId="23" borderId="9" xfId="77" applyFont="1" applyFill="1" applyBorder="1" applyAlignment="1">
      <alignment horizontal="left" vertical="center"/>
    </xf>
    <xf numFmtId="0" fontId="19" fillId="23" borderId="9" xfId="77" applyFont="1" applyFill="1" applyBorder="1" applyAlignment="1">
      <alignment horizontal="left" vertical="center" wrapText="1"/>
    </xf>
    <xf numFmtId="0" fontId="19" fillId="23" borderId="11" xfId="77" applyFont="1" applyFill="1" applyBorder="1" applyAlignment="1">
      <alignment horizontal="center" vertical="top" wrapText="1"/>
    </xf>
    <xf numFmtId="0" fontId="19" fillId="43" borderId="0" xfId="79" applyFont="1" applyFill="1" applyAlignment="1">
      <alignment horizontal="center" vertical="center" wrapText="1"/>
    </xf>
    <xf numFmtId="0" fontId="19" fillId="43" borderId="0" xfId="79" applyFont="1" applyFill="1" applyAlignment="1">
      <alignment horizontal="center" vertical="top" wrapText="1"/>
    </xf>
    <xf numFmtId="183" fontId="19" fillId="23" borderId="181" xfId="0" applyNumberFormat="1" applyFont="1" applyFill="1" applyBorder="1" applyAlignment="1">
      <alignment horizontal="center" vertical="center" wrapText="1"/>
    </xf>
    <xf numFmtId="0" fontId="19" fillId="43" borderId="12" xfId="26" applyFont="1" applyFill="1" applyBorder="1" applyAlignment="1">
      <alignment horizontal="center" vertical="top" wrapText="1"/>
    </xf>
    <xf numFmtId="0" fontId="19" fillId="43" borderId="0" xfId="26" applyFont="1" applyFill="1" applyAlignment="1">
      <alignment horizontal="center" vertical="top" wrapText="1"/>
    </xf>
    <xf numFmtId="0" fontId="19" fillId="43" borderId="0" xfId="26" quotePrefix="1" applyFont="1" applyFill="1" applyAlignment="1">
      <alignment horizontal="center" vertical="center"/>
    </xf>
    <xf numFmtId="0" fontId="19" fillId="43" borderId="12" xfId="26" quotePrefix="1" applyFont="1" applyFill="1" applyBorder="1" applyAlignment="1">
      <alignment horizontal="center" vertical="center"/>
    </xf>
    <xf numFmtId="0" fontId="19" fillId="43" borderId="0" xfId="13" applyFont="1" applyFill="1" applyAlignment="1">
      <alignment horizontal="center" vertical="center" wrapText="1"/>
    </xf>
    <xf numFmtId="0" fontId="19" fillId="43" borderId="25" xfId="26" applyFont="1" applyFill="1" applyBorder="1" applyAlignment="1">
      <alignment horizontal="center" vertical="top" wrapText="1"/>
    </xf>
    <xf numFmtId="0" fontId="19" fillId="43" borderId="26" xfId="26" applyFont="1" applyFill="1" applyBorder="1" applyAlignment="1">
      <alignment horizontal="center" vertical="top" wrapText="1"/>
    </xf>
    <xf numFmtId="0" fontId="19" fillId="43" borderId="8" xfId="13" quotePrefix="1" applyFont="1" applyFill="1" applyBorder="1" applyAlignment="1">
      <alignment horizontal="center" vertical="center"/>
    </xf>
    <xf numFmtId="0" fontId="19" fillId="43" borderId="0" xfId="13" quotePrefix="1" applyFont="1" applyFill="1" applyAlignment="1">
      <alignment horizontal="center" vertical="center"/>
    </xf>
    <xf numFmtId="0" fontId="19" fillId="43" borderId="0" xfId="13" applyFont="1" applyFill="1" applyAlignment="1">
      <alignment horizontal="center" vertical="top" wrapText="1"/>
    </xf>
    <xf numFmtId="37" fontId="19" fillId="43" borderId="0" xfId="75" quotePrefix="1" applyNumberFormat="1" applyFont="1" applyFill="1" applyBorder="1" applyAlignment="1" applyProtection="1">
      <alignment horizontal="center" vertical="center" wrapText="1"/>
    </xf>
    <xf numFmtId="192" fontId="19" fillId="43" borderId="0" xfId="58" quotePrefix="1" applyNumberFormat="1" applyFont="1" applyFill="1" applyAlignment="1">
      <alignment horizontal="center" vertical="center" wrapText="1"/>
    </xf>
    <xf numFmtId="0" fontId="91" fillId="23" borderId="0" xfId="0" applyFont="1" applyFill="1" applyAlignment="1">
      <alignment horizontal="left"/>
    </xf>
    <xf numFmtId="0" fontId="19" fillId="23" borderId="195" xfId="0" quotePrefix="1" applyFont="1" applyFill="1" applyBorder="1" applyAlignment="1">
      <alignment horizontal="center" vertical="top"/>
    </xf>
    <xf numFmtId="171" fontId="22" fillId="42" borderId="0" xfId="0" applyNumberFormat="1" applyFont="1" applyFill="1" applyAlignment="1">
      <alignment vertical="center"/>
    </xf>
    <xf numFmtId="171" fontId="22" fillId="42" borderId="0" xfId="0" applyNumberFormat="1" applyFont="1" applyFill="1" applyAlignment="1">
      <alignment vertical="center" wrapText="1"/>
    </xf>
    <xf numFmtId="171" fontId="22" fillId="42" borderId="0" xfId="8" applyNumberFormat="1" applyFont="1" applyFill="1" applyAlignment="1">
      <alignment horizontal="left"/>
    </xf>
    <xf numFmtId="0" fontId="22" fillId="44" borderId="0" xfId="0" applyFont="1" applyFill="1" applyAlignment="1">
      <alignment horizontal="left"/>
    </xf>
    <xf numFmtId="171" fontId="22" fillId="44" borderId="0" xfId="0" applyNumberFormat="1" applyFont="1" applyFill="1"/>
    <xf numFmtId="183" fontId="22" fillId="44" borderId="0" xfId="0" applyNumberFormat="1" applyFont="1" applyFill="1"/>
    <xf numFmtId="0" fontId="20" fillId="45" borderId="183" xfId="0" applyFont="1" applyFill="1" applyBorder="1"/>
    <xf numFmtId="171" fontId="20" fillId="45" borderId="184" xfId="0" applyNumberFormat="1" applyFont="1" applyFill="1" applyBorder="1" applyAlignment="1">
      <alignment horizontal="right" vertical="center"/>
    </xf>
    <xf numFmtId="0" fontId="22" fillId="44" borderId="0" xfId="0" applyFont="1" applyFill="1" applyAlignment="1">
      <alignment horizontal="left" vertical="center" wrapText="1"/>
    </xf>
    <xf numFmtId="171" fontId="22" fillId="44" borderId="0" xfId="0" applyNumberFormat="1" applyFont="1" applyFill="1" applyAlignment="1">
      <alignment vertical="center"/>
    </xf>
    <xf numFmtId="0" fontId="22" fillId="45" borderId="1" xfId="0" applyFont="1" applyFill="1" applyBorder="1" applyAlignment="1">
      <alignment vertical="center" wrapText="1"/>
    </xf>
    <xf numFmtId="165" fontId="22" fillId="45" borderId="1" xfId="7" applyNumberFormat="1" applyFont="1" applyFill="1" applyBorder="1" applyAlignment="1">
      <alignment horizontal="center" vertical="center"/>
    </xf>
    <xf numFmtId="170" fontId="22" fillId="45" borderId="1" xfId="9" applyNumberFormat="1" applyFont="1" applyFill="1" applyBorder="1" applyAlignment="1">
      <alignment horizontal="right" vertical="center" wrapText="1"/>
    </xf>
    <xf numFmtId="170" fontId="20" fillId="45" borderId="1" xfId="9" applyNumberFormat="1" applyFont="1" applyFill="1" applyBorder="1" applyAlignment="1">
      <alignment horizontal="right" vertical="center" wrapText="1"/>
    </xf>
    <xf numFmtId="0" fontId="31" fillId="45" borderId="4" xfId="4" applyFont="1" applyFill="1" applyBorder="1" applyAlignment="1">
      <alignment horizontal="justify" vertical="center" wrapText="1"/>
    </xf>
    <xf numFmtId="178" fontId="20" fillId="45" borderId="4" xfId="60" applyNumberFormat="1" applyFont="1" applyFill="1" applyBorder="1" applyAlignment="1">
      <alignment horizontal="right" vertical="center"/>
    </xf>
    <xf numFmtId="171" fontId="20" fillId="45" borderId="178" xfId="107" applyNumberFormat="1" applyFont="1" applyFill="1" applyBorder="1" applyAlignment="1">
      <alignment vertical="center"/>
    </xf>
    <xf numFmtId="171" fontId="20" fillId="45" borderId="4" xfId="108" applyNumberFormat="1" applyFont="1" applyFill="1" applyBorder="1" applyAlignment="1">
      <alignment vertical="center" wrapText="1"/>
    </xf>
    <xf numFmtId="0" fontId="31" fillId="45" borderId="0" xfId="4" applyFont="1" applyFill="1" applyAlignment="1">
      <alignment horizontal="justify" vertical="center" wrapText="1"/>
    </xf>
    <xf numFmtId="178" fontId="20" fillId="45" borderId="0" xfId="60" applyNumberFormat="1" applyFont="1" applyFill="1" applyBorder="1" applyAlignment="1">
      <alignment horizontal="right" vertical="center"/>
    </xf>
    <xf numFmtId="171" fontId="20" fillId="45" borderId="161" xfId="107" applyNumberFormat="1" applyFont="1" applyFill="1" applyBorder="1" applyAlignment="1">
      <alignment vertical="center"/>
    </xf>
    <xf numFmtId="171" fontId="20" fillId="45" borderId="0" xfId="108" applyNumberFormat="1" applyFont="1" applyFill="1" applyBorder="1" applyAlignment="1">
      <alignment vertical="center" wrapText="1"/>
    </xf>
    <xf numFmtId="166" fontId="22" fillId="44" borderId="0" xfId="0" applyNumberFormat="1" applyFont="1" applyFill="1" applyAlignment="1">
      <alignment vertical="center"/>
    </xf>
    <xf numFmtId="0" fontId="49" fillId="5" borderId="0" xfId="0" applyFont="1" applyFill="1"/>
    <xf numFmtId="0" fontId="35" fillId="0" borderId="0" xfId="0" applyFont="1"/>
    <xf numFmtId="0" fontId="98" fillId="2" borderId="0" xfId="0" applyFont="1" applyFill="1"/>
    <xf numFmtId="0" fontId="50" fillId="2" borderId="0" xfId="34" applyFont="1" applyFill="1" applyAlignment="1">
      <alignment horizontal="left"/>
    </xf>
    <xf numFmtId="0" fontId="99" fillId="2" borderId="0" xfId="34" applyFont="1" applyFill="1"/>
    <xf numFmtId="0" fontId="27" fillId="3" borderId="0" xfId="71" applyFont="1" applyFill="1"/>
    <xf numFmtId="0" fontId="27" fillId="2" borderId="0" xfId="28" applyFont="1" applyFill="1"/>
    <xf numFmtId="0" fontId="27" fillId="0" borderId="0" xfId="71" applyFont="1"/>
    <xf numFmtId="0" fontId="100" fillId="0" borderId="0" xfId="71" applyFont="1"/>
    <xf numFmtId="0" fontId="27" fillId="0" borderId="0" xfId="0" applyFont="1" applyAlignment="1">
      <alignment horizontal="left"/>
    </xf>
    <xf numFmtId="0" fontId="27" fillId="0" borderId="0" xfId="104" applyFont="1"/>
    <xf numFmtId="0" fontId="27" fillId="0" borderId="0" xfId="13" applyFont="1"/>
    <xf numFmtId="0" fontId="27" fillId="0" borderId="0" xfId="13" applyFont="1" applyAlignment="1">
      <alignment vertical="center"/>
    </xf>
    <xf numFmtId="0" fontId="27" fillId="0" borderId="0" xfId="26" applyFont="1"/>
    <xf numFmtId="0" fontId="100" fillId="0" borderId="0" xfId="13" applyFont="1"/>
    <xf numFmtId="171" fontId="27" fillId="2" borderId="0" xfId="0" applyNumberFormat="1" applyFont="1" applyFill="1" applyAlignment="1">
      <alignment horizontal="left" vertical="center"/>
    </xf>
    <xf numFmtId="171" fontId="27" fillId="2" borderId="0" xfId="0" applyNumberFormat="1" applyFont="1" applyFill="1"/>
    <xf numFmtId="0" fontId="27" fillId="2" borderId="0" xfId="0" applyFont="1" applyFill="1" applyAlignment="1">
      <alignment vertical="center" wrapText="1"/>
    </xf>
    <xf numFmtId="0" fontId="27" fillId="0" borderId="0" xfId="109" applyFont="1" applyAlignment="1">
      <alignment vertical="center"/>
    </xf>
    <xf numFmtId="0" fontId="27" fillId="0" borderId="0" xfId="50" applyFont="1"/>
    <xf numFmtId="168" fontId="101" fillId="0" borderId="0" xfId="18" applyNumberFormat="1" applyFont="1" applyBorder="1"/>
    <xf numFmtId="0" fontId="27" fillId="0" borderId="0" xfId="97" applyFont="1"/>
    <xf numFmtId="0" fontId="27" fillId="0" borderId="0" xfId="92" applyFont="1"/>
    <xf numFmtId="0" fontId="27" fillId="0" borderId="0" xfId="86" applyFont="1"/>
    <xf numFmtId="0" fontId="27" fillId="3" borderId="0" xfId="13" applyFont="1" applyFill="1" applyAlignment="1">
      <alignment vertical="center" wrapText="1"/>
    </xf>
    <xf numFmtId="0" fontId="27" fillId="2" borderId="0" xfId="71" applyFont="1" applyFill="1"/>
    <xf numFmtId="0" fontId="27" fillId="0" borderId="0" xfId="98" applyFont="1"/>
    <xf numFmtId="0" fontId="27" fillId="2" borderId="0" xfId="13" applyFont="1" applyFill="1"/>
    <xf numFmtId="168" fontId="27" fillId="0" borderId="0" xfId="48" applyNumberFormat="1" applyFont="1" applyFill="1" applyBorder="1"/>
    <xf numFmtId="0" fontId="27" fillId="0" borderId="0" xfId="4" applyFont="1"/>
    <xf numFmtId="0" fontId="27" fillId="0" borderId="0" xfId="31" applyFont="1"/>
    <xf numFmtId="0" fontId="27" fillId="0" borderId="0" xfId="42" applyFont="1"/>
    <xf numFmtId="0" fontId="27" fillId="0" borderId="0" xfId="28" applyFont="1"/>
    <xf numFmtId="0" fontId="27" fillId="0" borderId="0" xfId="41" applyFont="1"/>
    <xf numFmtId="0" fontId="19" fillId="23" borderId="0" xfId="41" applyFont="1" applyFill="1" applyAlignment="1">
      <alignment horizontal="center" vertical="top" wrapText="1"/>
    </xf>
    <xf numFmtId="166" fontId="21" fillId="2" borderId="12" xfId="41" applyNumberFormat="1" applyFont="1" applyFill="1" applyBorder="1"/>
    <xf numFmtId="166" fontId="21" fillId="2" borderId="0" xfId="41" applyNumberFormat="1" applyFont="1" applyFill="1"/>
    <xf numFmtId="166" fontId="19" fillId="23" borderId="12" xfId="41" applyNumberFormat="1" applyFont="1" applyFill="1" applyBorder="1" applyAlignment="1">
      <alignment vertical="center"/>
    </xf>
    <xf numFmtId="166" fontId="19" fillId="23" borderId="0" xfId="41" applyNumberFormat="1" applyFont="1" applyFill="1" applyAlignment="1">
      <alignment vertical="center"/>
    </xf>
    <xf numFmtId="0" fontId="19" fillId="2" borderId="0" xfId="95" applyFont="1" applyFill="1" applyAlignment="1">
      <alignment vertical="center" wrapText="1"/>
    </xf>
    <xf numFmtId="165" fontId="102" fillId="0" borderId="0" xfId="115" applyNumberFormat="1" applyFont="1" applyFill="1" applyAlignment="1">
      <alignment wrapText="1"/>
    </xf>
    <xf numFmtId="168" fontId="21" fillId="0" borderId="0" xfId="11" quotePrefix="1" applyNumberFormat="1" applyFont="1" applyFill="1" applyBorder="1" applyAlignment="1">
      <alignment horizontal="center"/>
    </xf>
    <xf numFmtId="168" fontId="19" fillId="23" borderId="0" xfId="47" applyNumberFormat="1" applyFont="1" applyFill="1" applyBorder="1"/>
    <xf numFmtId="0" fontId="21" fillId="6" borderId="10" xfId="0" applyFont="1" applyFill="1" applyBorder="1" applyAlignment="1">
      <alignment vertical="center"/>
    </xf>
    <xf numFmtId="49" fontId="21" fillId="6" borderId="19" xfId="0" quotePrefix="1" applyNumberFormat="1" applyFont="1" applyFill="1" applyBorder="1" applyAlignment="1">
      <alignment horizontal="right" vertical="center" wrapText="1"/>
    </xf>
    <xf numFmtId="16" fontId="21" fillId="6" borderId="19" xfId="0" applyNumberFormat="1" applyFont="1" applyFill="1" applyBorder="1" applyAlignment="1">
      <alignment horizontal="right" vertical="center" wrapText="1"/>
    </xf>
    <xf numFmtId="0" fontId="21" fillId="6" borderId="19" xfId="0" applyFont="1" applyFill="1" applyBorder="1" applyAlignment="1">
      <alignment vertical="center" wrapText="1"/>
    </xf>
    <xf numFmtId="0" fontId="21" fillId="6" borderId="19" xfId="0" applyFont="1" applyFill="1" applyBorder="1" applyAlignment="1">
      <alignment horizontal="justify" vertical="center" wrapText="1"/>
    </xf>
    <xf numFmtId="168" fontId="21" fillId="6" borderId="11" xfId="18" applyNumberFormat="1" applyFont="1" applyFill="1" applyBorder="1" applyAlignment="1">
      <alignment vertical="center"/>
    </xf>
    <xf numFmtId="168" fontId="19" fillId="23" borderId="212" xfId="18" applyNumberFormat="1" applyFont="1" applyFill="1" applyBorder="1" applyAlignment="1">
      <alignment vertical="center"/>
    </xf>
    <xf numFmtId="0" fontId="21" fillId="0" borderId="8" xfId="0" applyFont="1" applyBorder="1" applyAlignment="1">
      <alignment vertical="center"/>
    </xf>
    <xf numFmtId="49" fontId="21" fillId="0" borderId="16" xfId="28" quotePrefix="1" applyNumberFormat="1" applyFont="1" applyBorder="1" applyAlignment="1">
      <alignment horizontal="right" vertical="center" wrapText="1"/>
    </xf>
    <xf numFmtId="16" fontId="21" fillId="0" borderId="16" xfId="0" applyNumberFormat="1" applyFont="1" applyBorder="1" applyAlignment="1">
      <alignment horizontal="right" vertical="center" wrapText="1"/>
    </xf>
    <xf numFmtId="0" fontId="21" fillId="0" borderId="16" xfId="0" applyFont="1" applyBorder="1" applyAlignment="1">
      <alignment vertical="center" wrapText="1"/>
    </xf>
    <xf numFmtId="0" fontId="21" fillId="0" borderId="16" xfId="0" applyFont="1" applyBorder="1" applyAlignment="1">
      <alignment horizontal="justify" vertical="center" wrapText="1"/>
    </xf>
    <xf numFmtId="168" fontId="21" fillId="0" borderId="12" xfId="18" applyNumberFormat="1" applyFont="1" applyFill="1" applyBorder="1" applyAlignment="1">
      <alignment vertical="center"/>
    </xf>
    <xf numFmtId="168" fontId="19" fillId="26" borderId="9" xfId="7" applyNumberFormat="1" applyFont="1" applyFill="1" applyBorder="1" applyAlignment="1">
      <alignment vertical="center"/>
    </xf>
    <xf numFmtId="165" fontId="19" fillId="26" borderId="9" xfId="7" applyNumberFormat="1" applyFont="1" applyFill="1" applyBorder="1" applyAlignment="1">
      <alignment horizontal="right" vertical="center" wrapText="1"/>
    </xf>
    <xf numFmtId="168" fontId="19" fillId="26" borderId="214" xfId="7" applyNumberFormat="1" applyFont="1" applyFill="1" applyBorder="1" applyAlignment="1">
      <alignment horizontal="right" vertical="center" wrapText="1"/>
    </xf>
    <xf numFmtId="168" fontId="19" fillId="26" borderId="213" xfId="7" applyNumberFormat="1" applyFont="1" applyFill="1" applyBorder="1" applyAlignment="1">
      <alignment horizontal="right" vertical="center" wrapText="1"/>
    </xf>
    <xf numFmtId="168" fontId="19" fillId="26" borderId="9" xfId="7" applyNumberFormat="1" applyFont="1" applyFill="1" applyBorder="1"/>
    <xf numFmtId="41" fontId="19" fillId="26" borderId="9" xfId="8" applyFont="1" applyFill="1" applyBorder="1" applyAlignment="1">
      <alignment horizontal="right" wrapText="1"/>
    </xf>
    <xf numFmtId="168" fontId="19" fillId="26" borderId="9" xfId="7" applyNumberFormat="1" applyFont="1" applyFill="1" applyBorder="1" applyAlignment="1">
      <alignment horizontal="right" wrapText="1"/>
    </xf>
    <xf numFmtId="168" fontId="19" fillId="26" borderId="9" xfId="7" applyNumberFormat="1" applyFont="1" applyFill="1" applyBorder="1" applyAlignment="1">
      <alignment wrapText="1"/>
    </xf>
    <xf numFmtId="168" fontId="19" fillId="26" borderId="19" xfId="7" applyNumberFormat="1" applyFont="1" applyFill="1" applyBorder="1" applyAlignment="1">
      <alignment horizontal="right" vertical="center" wrapText="1"/>
    </xf>
    <xf numFmtId="168" fontId="19" fillId="26" borderId="9" xfId="7" applyNumberFormat="1" applyFont="1" applyFill="1" applyBorder="1" applyAlignment="1">
      <alignment horizontal="right" vertical="center" wrapText="1"/>
    </xf>
    <xf numFmtId="167" fontId="19" fillId="26" borderId="0" xfId="0" applyNumberFormat="1" applyFont="1" applyFill="1" applyAlignment="1">
      <alignment horizontal="justify" vertical="center" wrapText="1"/>
    </xf>
    <xf numFmtId="183" fontId="19" fillId="26" borderId="0" xfId="0" applyNumberFormat="1" applyFont="1" applyFill="1" applyAlignment="1">
      <alignment horizontal="right" vertical="center" wrapText="1"/>
    </xf>
    <xf numFmtId="0" fontId="20" fillId="6" borderId="196" xfId="0" applyFont="1" applyFill="1" applyBorder="1"/>
    <xf numFmtId="171" fontId="20" fillId="6" borderId="197" xfId="0" applyNumberFormat="1" applyFont="1" applyFill="1" applyBorder="1"/>
    <xf numFmtId="167" fontId="20" fillId="0" borderId="197" xfId="0" applyNumberFormat="1" applyFont="1" applyBorder="1"/>
    <xf numFmtId="3" fontId="19" fillId="26" borderId="0" xfId="78" applyNumberFormat="1" applyFont="1" applyFill="1" applyBorder="1" applyAlignment="1">
      <alignment horizontal="right" vertical="center" wrapText="1"/>
    </xf>
    <xf numFmtId="0" fontId="35" fillId="0" borderId="0" xfId="0" applyFont="1"/>
    <xf numFmtId="0" fontId="64" fillId="2" borderId="0" xfId="0" applyFont="1" applyFill="1" applyAlignment="1">
      <alignment horizontal="center" vertical="center"/>
    </xf>
    <xf numFmtId="0" fontId="65" fillId="2" borderId="0" xfId="0" applyFont="1" applyFill="1" applyAlignment="1">
      <alignment horizontal="center" vertical="center"/>
    </xf>
    <xf numFmtId="0" fontId="18" fillId="0" borderId="0" xfId="34" applyFont="1" applyAlignment="1">
      <alignment horizontal="left"/>
    </xf>
    <xf numFmtId="0" fontId="33" fillId="0" borderId="0" xfId="34" applyFont="1" applyAlignment="1">
      <alignment horizontal="left"/>
    </xf>
    <xf numFmtId="0" fontId="18" fillId="0" borderId="0" xfId="34" applyFont="1"/>
    <xf numFmtId="0" fontId="18" fillId="2" borderId="0" xfId="34" applyFont="1" applyFill="1"/>
    <xf numFmtId="0" fontId="18" fillId="2" borderId="0" xfId="34" applyFont="1" applyFill="1" applyAlignment="1">
      <alignment horizontal="left"/>
    </xf>
    <xf numFmtId="0" fontId="50" fillId="2" borderId="0" xfId="34" applyFont="1" applyFill="1" applyAlignment="1">
      <alignment horizontal="left"/>
    </xf>
    <xf numFmtId="0" fontId="66" fillId="2" borderId="0" xfId="34" applyFont="1" applyFill="1" applyAlignment="1">
      <alignment horizontal="left"/>
    </xf>
    <xf numFmtId="0" fontId="67" fillId="0" borderId="0" xfId="0" applyFont="1"/>
    <xf numFmtId="0" fontId="19" fillId="23" borderId="0" xfId="59" applyFont="1" applyFill="1" applyAlignment="1">
      <alignment horizontal="left" vertical="center"/>
    </xf>
    <xf numFmtId="0" fontId="19" fillId="23" borderId="0" xfId="11" quotePrefix="1" applyNumberFormat="1" applyFont="1" applyFill="1" applyBorder="1" applyAlignment="1">
      <alignment horizontal="center" vertical="center" wrapText="1"/>
    </xf>
    <xf numFmtId="0" fontId="20" fillId="0" borderId="0" xfId="0" applyFont="1" applyAlignment="1">
      <alignment horizontal="center"/>
    </xf>
    <xf numFmtId="0" fontId="30" fillId="24" borderId="17" xfId="0" applyFont="1" applyFill="1" applyBorder="1" applyAlignment="1">
      <alignment horizontal="center" vertical="center"/>
    </xf>
    <xf numFmtId="0" fontId="30" fillId="24" borderId="28" xfId="0" applyFont="1" applyFill="1" applyBorder="1" applyAlignment="1">
      <alignment horizontal="center" vertical="center"/>
    </xf>
    <xf numFmtId="0" fontId="30" fillId="24" borderId="36" xfId="0" applyFont="1" applyFill="1" applyBorder="1" applyAlignment="1">
      <alignment horizontal="center" vertical="center"/>
    </xf>
    <xf numFmtId="0" fontId="30" fillId="24" borderId="25" xfId="0" applyFont="1" applyFill="1" applyBorder="1" applyAlignment="1">
      <alignment horizontal="center" vertical="center" wrapText="1"/>
    </xf>
    <xf numFmtId="0" fontId="30" fillId="24" borderId="12" xfId="0" applyFont="1" applyFill="1" applyBorder="1" applyAlignment="1">
      <alignment horizontal="center" vertical="center"/>
    </xf>
    <xf numFmtId="0" fontId="100" fillId="0" borderId="0" xfId="37" applyFont="1" applyAlignment="1">
      <alignment horizontal="center" vertical="center" wrapText="1"/>
    </xf>
    <xf numFmtId="0" fontId="20" fillId="0" borderId="0" xfId="37" applyFont="1" applyAlignment="1">
      <alignment horizontal="center" vertical="center" wrapText="1"/>
    </xf>
    <xf numFmtId="0" fontId="21" fillId="0" borderId="0" xfId="37" applyFont="1" applyAlignment="1">
      <alignment horizontal="center" vertical="center"/>
    </xf>
    <xf numFmtId="0" fontId="100" fillId="2" borderId="0" xfId="95" applyFont="1" applyFill="1" applyAlignment="1">
      <alignment horizontal="center" vertical="center" wrapText="1"/>
    </xf>
    <xf numFmtId="0" fontId="20" fillId="2" borderId="0" xfId="95" applyFont="1" applyFill="1" applyAlignment="1">
      <alignment horizontal="center" vertical="center" wrapText="1"/>
    </xf>
    <xf numFmtId="0" fontId="21" fillId="2" borderId="0" xfId="95" applyFont="1" applyFill="1" applyAlignment="1">
      <alignment horizontal="center" vertical="center"/>
    </xf>
    <xf numFmtId="0" fontId="21" fillId="2" borderId="0" xfId="95" applyFont="1" applyFill="1" applyAlignment="1">
      <alignment horizontal="left" vertical="center" wrapText="1"/>
    </xf>
    <xf numFmtId="179" fontId="19" fillId="23" borderId="0" xfId="44" applyNumberFormat="1" applyFont="1" applyFill="1" applyBorder="1" applyAlignment="1" applyProtection="1">
      <alignment horizontal="center" vertical="top" wrapText="1"/>
    </xf>
    <xf numFmtId="179" fontId="19" fillId="23" borderId="9" xfId="44" applyNumberFormat="1" applyFont="1" applyFill="1" applyBorder="1" applyAlignment="1" applyProtection="1">
      <alignment horizontal="center" vertical="top"/>
    </xf>
    <xf numFmtId="179" fontId="19" fillId="23" borderId="10" xfId="44" applyNumberFormat="1" applyFont="1" applyFill="1" applyBorder="1" applyAlignment="1" applyProtection="1">
      <alignment horizontal="center" vertical="top"/>
    </xf>
    <xf numFmtId="168" fontId="19" fillId="23" borderId="11" xfId="44" applyNumberFormat="1" applyFont="1" applyFill="1" applyBorder="1" applyAlignment="1">
      <alignment horizontal="center" vertical="top" wrapText="1"/>
    </xf>
    <xf numFmtId="168" fontId="19" fillId="23" borderId="9" xfId="44" applyNumberFormat="1" applyFont="1" applyFill="1" applyBorder="1" applyAlignment="1">
      <alignment horizontal="center" vertical="top" wrapText="1"/>
    </xf>
    <xf numFmtId="165" fontId="24" fillId="0" borderId="0" xfId="40" applyNumberFormat="1" applyFont="1" applyFill="1" applyBorder="1" applyAlignment="1" applyProtection="1">
      <alignment horizontal="center"/>
    </xf>
    <xf numFmtId="165" fontId="25" fillId="0" borderId="0" xfId="40" applyNumberFormat="1" applyFont="1" applyFill="1" applyBorder="1" applyAlignment="1" applyProtection="1">
      <alignment horizontal="center"/>
    </xf>
    <xf numFmtId="0" fontId="19" fillId="23" borderId="0" xfId="11" quotePrefix="1" applyNumberFormat="1" applyFont="1" applyFill="1" applyBorder="1" applyAlignment="1">
      <alignment horizontal="center" vertical="top" wrapText="1"/>
    </xf>
    <xf numFmtId="0" fontId="19" fillId="23" borderId="11" xfId="41" applyFont="1" applyFill="1" applyBorder="1" applyAlignment="1">
      <alignment horizontal="center" vertical="top" wrapText="1"/>
    </xf>
    <xf numFmtId="0" fontId="19" fillId="23" borderId="9" xfId="41" applyFont="1" applyFill="1" applyBorder="1" applyAlignment="1">
      <alignment horizontal="center" vertical="top" wrapText="1"/>
    </xf>
    <xf numFmtId="0" fontId="21" fillId="3" borderId="0" xfId="41" applyFont="1" applyFill="1" applyAlignment="1">
      <alignment horizontal="center"/>
    </xf>
    <xf numFmtId="0" fontId="19" fillId="23" borderId="8" xfId="11" quotePrefix="1" applyNumberFormat="1" applyFont="1" applyFill="1" applyBorder="1" applyAlignment="1">
      <alignment horizontal="center" vertical="top" wrapText="1"/>
    </xf>
    <xf numFmtId="0" fontId="21" fillId="0" borderId="0" xfId="41" applyFont="1" applyAlignment="1">
      <alignment wrapText="1"/>
    </xf>
    <xf numFmtId="0" fontId="21" fillId="0" borderId="0" xfId="0" applyFont="1" applyAlignment="1">
      <alignment horizontal="center"/>
    </xf>
    <xf numFmtId="168" fontId="20" fillId="0" borderId="0" xfId="44" applyNumberFormat="1" applyFont="1" applyFill="1" applyBorder="1" applyAlignment="1">
      <alignment horizontal="center"/>
    </xf>
    <xf numFmtId="168" fontId="21" fillId="0" borderId="0" xfId="44" applyNumberFormat="1" applyFont="1" applyFill="1" applyBorder="1" applyAlignment="1">
      <alignment horizontal="center"/>
    </xf>
    <xf numFmtId="0" fontId="20" fillId="0" borderId="0" xfId="28" applyFont="1" applyAlignment="1">
      <alignment horizontal="center"/>
    </xf>
    <xf numFmtId="0" fontId="21" fillId="0" borderId="0" xfId="28" applyFont="1" applyAlignment="1">
      <alignment horizontal="center"/>
    </xf>
    <xf numFmtId="0" fontId="20" fillId="0" borderId="0" xfId="46" applyFont="1" applyAlignment="1">
      <alignment horizontal="center"/>
    </xf>
    <xf numFmtId="0" fontId="21" fillId="0" borderId="0" xfId="46" applyFont="1" applyAlignment="1">
      <alignment horizontal="center"/>
    </xf>
    <xf numFmtId="0" fontId="20" fillId="0" borderId="0" xfId="31" applyFont="1" applyAlignment="1">
      <alignment horizontal="center"/>
    </xf>
    <xf numFmtId="0" fontId="21" fillId="0" borderId="0" xfId="31" applyFont="1" applyAlignment="1">
      <alignment horizontal="center"/>
    </xf>
    <xf numFmtId="0" fontId="21" fillId="0" borderId="0" xfId="26" applyFont="1" applyAlignment="1">
      <alignment horizontal="center"/>
    </xf>
    <xf numFmtId="0" fontId="21" fillId="2" borderId="0" xfId="36" applyFont="1" applyFill="1" applyAlignment="1">
      <alignment vertical="center" wrapText="1"/>
    </xf>
    <xf numFmtId="0" fontId="21" fillId="2" borderId="0" xfId="36" applyFont="1" applyFill="1" applyAlignment="1">
      <alignment wrapText="1"/>
    </xf>
    <xf numFmtId="0" fontId="21" fillId="2" borderId="0" xfId="36" applyFont="1" applyFill="1"/>
    <xf numFmtId="0" fontId="19" fillId="23" borderId="0" xfId="0" applyFont="1" applyFill="1" applyAlignment="1">
      <alignment horizontal="left" vertical="center"/>
    </xf>
    <xf numFmtId="0" fontId="19" fillId="23" borderId="0" xfId="41" applyFont="1" applyFill="1" applyAlignment="1">
      <alignment horizontal="center" vertical="top" wrapText="1"/>
    </xf>
    <xf numFmtId="165" fontId="21" fillId="0" borderId="0" xfId="44" applyNumberFormat="1" applyFont="1" applyFill="1" applyBorder="1" applyAlignment="1">
      <alignment vertical="center" wrapText="1"/>
    </xf>
    <xf numFmtId="0" fontId="20" fillId="0" borderId="0" xfId="0" applyFont="1" applyAlignment="1">
      <alignment horizontal="center" vertical="center"/>
    </xf>
    <xf numFmtId="0" fontId="21" fillId="2" borderId="0" xfId="0" applyFont="1" applyFill="1" applyAlignment="1">
      <alignment horizontal="center"/>
    </xf>
    <xf numFmtId="0" fontId="20" fillId="0" borderId="0" xfId="4" applyFont="1" applyAlignment="1">
      <alignment horizontal="center"/>
    </xf>
    <xf numFmtId="0" fontId="21" fillId="0" borderId="0" xfId="4" applyFont="1" applyAlignment="1">
      <alignment horizontal="center"/>
    </xf>
    <xf numFmtId="168" fontId="19" fillId="23" borderId="11" xfId="47" applyNumberFormat="1" applyFont="1" applyFill="1" applyBorder="1" applyAlignment="1">
      <alignment horizontal="center" vertical="center" wrapText="1"/>
    </xf>
    <xf numFmtId="168" fontId="19" fillId="23" borderId="9" xfId="47" applyNumberFormat="1" applyFont="1" applyFill="1" applyBorder="1" applyAlignment="1">
      <alignment horizontal="center" vertical="center" wrapText="1"/>
    </xf>
    <xf numFmtId="168" fontId="19" fillId="23" borderId="0" xfId="0" applyNumberFormat="1" applyFont="1" applyFill="1" applyAlignment="1">
      <alignment horizontal="center" vertical="center"/>
    </xf>
    <xf numFmtId="0" fontId="19" fillId="23" borderId="0" xfId="0" applyFont="1" applyFill="1" applyAlignment="1">
      <alignment horizontal="center" vertical="center"/>
    </xf>
    <xf numFmtId="0" fontId="19" fillId="23" borderId="9" xfId="0" quotePrefix="1" applyFont="1" applyFill="1" applyBorder="1" applyAlignment="1">
      <alignment horizontal="center" vertical="top"/>
    </xf>
    <xf numFmtId="0" fontId="19" fillId="23" borderId="10" xfId="0" quotePrefix="1" applyFont="1" applyFill="1" applyBorder="1" applyAlignment="1">
      <alignment horizontal="center" vertical="top"/>
    </xf>
    <xf numFmtId="0" fontId="19" fillId="23" borderId="11" xfId="0" applyFont="1" applyFill="1" applyBorder="1" applyAlignment="1">
      <alignment horizontal="center" vertical="top"/>
    </xf>
    <xf numFmtId="0" fontId="19" fillId="23" borderId="9" xfId="0" applyFont="1" applyFill="1" applyBorder="1" applyAlignment="1">
      <alignment horizontal="center" vertical="top"/>
    </xf>
    <xf numFmtId="0" fontId="19" fillId="23" borderId="10" xfId="0" applyFont="1" applyFill="1" applyBorder="1" applyAlignment="1">
      <alignment horizontal="center" vertical="top"/>
    </xf>
    <xf numFmtId="0" fontId="21" fillId="0" borderId="0" xfId="21" applyFont="1" applyAlignment="1">
      <alignment horizontal="left" wrapText="1"/>
    </xf>
    <xf numFmtId="168" fontId="20" fillId="0" borderId="0" xfId="48" applyNumberFormat="1" applyFont="1" applyFill="1" applyBorder="1" applyAlignment="1">
      <alignment horizontal="center"/>
    </xf>
    <xf numFmtId="168" fontId="21" fillId="0" borderId="0" xfId="48" applyNumberFormat="1" applyFont="1" applyFill="1" applyBorder="1" applyAlignment="1">
      <alignment horizontal="center"/>
    </xf>
    <xf numFmtId="0" fontId="19" fillId="23" borderId="0" xfId="81" applyFont="1" applyFill="1" applyAlignment="1">
      <alignment vertical="center" wrapText="1"/>
    </xf>
    <xf numFmtId="0" fontId="21" fillId="0" borderId="0" xfId="51" applyFont="1" applyAlignment="1">
      <alignment horizontal="center"/>
    </xf>
    <xf numFmtId="0" fontId="20" fillId="0" borderId="0" xfId="51" applyFont="1" applyAlignment="1">
      <alignment horizontal="center"/>
    </xf>
    <xf numFmtId="0" fontId="100" fillId="2" borderId="0" xfId="34" applyFont="1" applyFill="1" applyAlignment="1">
      <alignment horizontal="center" vertical="center"/>
    </xf>
    <xf numFmtId="0" fontId="20" fillId="2" borderId="0" xfId="34" applyFont="1" applyFill="1" applyAlignment="1">
      <alignment horizontal="center" vertical="center"/>
    </xf>
    <xf numFmtId="0" fontId="20" fillId="2" borderId="0" xfId="34" applyFont="1" applyFill="1" applyBorder="1" applyAlignment="1">
      <alignment horizontal="center" vertical="center"/>
    </xf>
    <xf numFmtId="0" fontId="21" fillId="2" borderId="0" xfId="34" applyFont="1" applyFill="1" applyBorder="1" applyAlignment="1">
      <alignment horizontal="center" vertical="center"/>
    </xf>
    <xf numFmtId="0" fontId="19" fillId="23" borderId="64" xfId="0" applyFont="1" applyFill="1" applyBorder="1" applyAlignment="1">
      <alignment horizontal="center" vertical="center"/>
    </xf>
    <xf numFmtId="0" fontId="19" fillId="23" borderId="67" xfId="0" applyFont="1" applyFill="1" applyBorder="1" applyAlignment="1">
      <alignment horizontal="center" vertical="center"/>
    </xf>
    <xf numFmtId="0" fontId="19" fillId="23" borderId="65" xfId="0" applyFont="1" applyFill="1" applyBorder="1" applyAlignment="1">
      <alignment horizontal="center"/>
    </xf>
    <xf numFmtId="0" fontId="19" fillId="23" borderId="7" xfId="0" applyFont="1" applyFill="1" applyBorder="1" applyAlignment="1">
      <alignment horizontal="center"/>
    </xf>
    <xf numFmtId="0" fontId="19" fillId="23" borderId="66" xfId="0" applyFont="1" applyFill="1" applyBorder="1" applyAlignment="1">
      <alignment horizontal="center"/>
    </xf>
    <xf numFmtId="0" fontId="19" fillId="23" borderId="48" xfId="0" applyFont="1" applyFill="1" applyBorder="1" applyAlignment="1">
      <alignment horizontal="center"/>
    </xf>
    <xf numFmtId="0" fontId="42" fillId="2" borderId="0" xfId="34" applyFont="1" applyFill="1" applyBorder="1" applyAlignment="1">
      <alignment horizontal="center" vertical="center"/>
    </xf>
    <xf numFmtId="0" fontId="21" fillId="0" borderId="0" xfId="0" applyFont="1" applyAlignment="1">
      <alignment horizontal="left"/>
    </xf>
    <xf numFmtId="0" fontId="21" fillId="0" borderId="0" xfId="0" applyFont="1" applyAlignment="1">
      <alignment horizontal="left" wrapText="1"/>
    </xf>
    <xf numFmtId="0" fontId="44" fillId="24" borderId="18" xfId="0" applyFont="1" applyFill="1" applyBorder="1" applyAlignment="1">
      <alignment horizontal="center" vertical="center"/>
    </xf>
    <xf numFmtId="0" fontId="44" fillId="24" borderId="19" xfId="0" applyFont="1" applyFill="1" applyBorder="1" applyAlignment="1">
      <alignment horizontal="center" vertical="center"/>
    </xf>
    <xf numFmtId="0" fontId="30" fillId="24" borderId="29" xfId="0" applyFont="1" applyFill="1" applyBorder="1" applyAlignment="1">
      <alignment horizontal="center" vertical="center"/>
    </xf>
    <xf numFmtId="0" fontId="19" fillId="23" borderId="1" xfId="0" applyFont="1" applyFill="1" applyBorder="1" applyAlignment="1">
      <alignment horizontal="center" vertical="center"/>
    </xf>
    <xf numFmtId="0" fontId="19" fillId="23" borderId="55" xfId="0" applyFont="1" applyFill="1" applyBorder="1" applyAlignment="1">
      <alignment horizontal="center" vertical="center"/>
    </xf>
    <xf numFmtId="0" fontId="19" fillId="23" borderId="69" xfId="0" applyFont="1" applyFill="1" applyBorder="1" applyAlignment="1">
      <alignment horizontal="center" vertical="center"/>
    </xf>
    <xf numFmtId="0" fontId="19" fillId="23" borderId="68" xfId="0" applyFont="1" applyFill="1" applyBorder="1" applyAlignment="1">
      <alignment horizontal="center" vertical="center"/>
    </xf>
    <xf numFmtId="0" fontId="19" fillId="23" borderId="54" xfId="0" applyFont="1" applyFill="1" applyBorder="1" applyAlignment="1">
      <alignment horizontal="center" vertical="center"/>
    </xf>
    <xf numFmtId="0" fontId="30" fillId="24" borderId="85" xfId="0" applyFont="1" applyFill="1" applyBorder="1" applyAlignment="1">
      <alignment horizontal="center" vertical="center"/>
    </xf>
    <xf numFmtId="0" fontId="30" fillId="24" borderId="79" xfId="0" applyFont="1" applyFill="1" applyBorder="1" applyAlignment="1">
      <alignment horizontal="center" vertical="center"/>
    </xf>
    <xf numFmtId="0" fontId="30" fillId="24" borderId="86" xfId="0" applyFont="1" applyFill="1" applyBorder="1" applyAlignment="1">
      <alignment horizontal="center" vertical="center" wrapText="1"/>
    </xf>
    <xf numFmtId="0" fontId="30" fillId="24" borderId="87" xfId="0" applyFont="1" applyFill="1" applyBorder="1" applyAlignment="1">
      <alignment horizontal="center" vertical="center" wrapText="1"/>
    </xf>
    <xf numFmtId="0" fontId="21" fillId="0" borderId="0" xfId="0" applyFont="1" applyAlignment="1">
      <alignment horizontal="left" vertical="center" wrapText="1"/>
    </xf>
    <xf numFmtId="0" fontId="41" fillId="0" borderId="0" xfId="0" applyFont="1" applyAlignment="1">
      <alignment horizontal="left" vertical="center" wrapText="1"/>
    </xf>
    <xf numFmtId="0" fontId="19" fillId="23" borderId="107" xfId="0" applyFont="1" applyFill="1" applyBorder="1" applyAlignment="1">
      <alignment horizontal="center" vertical="center"/>
    </xf>
    <xf numFmtId="0" fontId="19" fillId="23" borderId="110" xfId="0" applyFont="1" applyFill="1" applyBorder="1" applyAlignment="1">
      <alignment horizontal="center" vertical="center"/>
    </xf>
    <xf numFmtId="0" fontId="19" fillId="23" borderId="108" xfId="0" applyFont="1" applyFill="1" applyBorder="1" applyAlignment="1">
      <alignment horizontal="center" vertical="center"/>
    </xf>
    <xf numFmtId="0" fontId="19" fillId="23" borderId="109" xfId="0" applyFont="1" applyFill="1" applyBorder="1" applyAlignment="1">
      <alignment horizontal="center" vertical="center"/>
    </xf>
    <xf numFmtId="0" fontId="19" fillId="23" borderId="1" xfId="0" applyFont="1" applyFill="1" applyBorder="1" applyAlignment="1">
      <alignment horizontal="center"/>
    </xf>
    <xf numFmtId="0" fontId="20" fillId="2" borderId="0" xfId="34" applyFont="1" applyFill="1" applyAlignment="1">
      <alignment horizontal="center" vertical="center" wrapText="1"/>
    </xf>
    <xf numFmtId="0" fontId="20" fillId="0" borderId="0" xfId="13" applyFont="1" applyAlignment="1">
      <alignment horizontal="center" vertical="top"/>
    </xf>
    <xf numFmtId="2" fontId="20" fillId="0" borderId="0" xfId="13" applyNumberFormat="1" applyFont="1" applyAlignment="1">
      <alignment horizontal="center"/>
    </xf>
    <xf numFmtId="2" fontId="21" fillId="0" borderId="0" xfId="13" applyNumberFormat="1" applyFont="1" applyAlignment="1">
      <alignment horizontal="center" vertical="center"/>
    </xf>
    <xf numFmtId="186" fontId="19" fillId="18" borderId="12" xfId="13" applyNumberFormat="1" applyFont="1" applyFill="1" applyBorder="1" applyAlignment="1">
      <alignment horizontal="center" vertical="center" wrapText="1"/>
    </xf>
    <xf numFmtId="186" fontId="19" fillId="18" borderId="0" xfId="13" applyNumberFormat="1" applyFont="1" applyFill="1" applyAlignment="1">
      <alignment horizontal="center" vertical="center" wrapText="1"/>
    </xf>
    <xf numFmtId="186" fontId="19" fillId="18" borderId="8" xfId="13" applyNumberFormat="1" applyFont="1" applyFill="1" applyBorder="1" applyAlignment="1">
      <alignment horizontal="center" vertical="center" wrapText="1"/>
    </xf>
    <xf numFmtId="0" fontId="21" fillId="0" borderId="0" xfId="13" applyFont="1" applyAlignment="1">
      <alignment horizontal="center" vertical="center"/>
    </xf>
    <xf numFmtId="0" fontId="19" fillId="32" borderId="0" xfId="13" applyFont="1" applyFill="1" applyAlignment="1">
      <alignment horizontal="center" vertical="center" wrapText="1"/>
    </xf>
    <xf numFmtId="0" fontId="21" fillId="2" borderId="0" xfId="101" quotePrefix="1" applyFont="1" applyFill="1" applyAlignment="1">
      <alignment horizontal="left" vertical="center" wrapText="1"/>
    </xf>
    <xf numFmtId="0" fontId="20" fillId="7" borderId="0" xfId="13" applyFont="1" applyFill="1" applyAlignment="1">
      <alignment horizontal="center" wrapText="1"/>
    </xf>
    <xf numFmtId="0" fontId="20" fillId="7" borderId="0" xfId="71" applyFont="1" applyFill="1" applyAlignment="1">
      <alignment horizontal="center" wrapText="1"/>
    </xf>
    <xf numFmtId="185" fontId="20" fillId="6" borderId="0" xfId="13" applyNumberFormat="1" applyFont="1" applyFill="1" applyAlignment="1">
      <alignment horizontal="center" vertical="top" wrapText="1"/>
    </xf>
    <xf numFmtId="185" fontId="20" fillId="6" borderId="0" xfId="71" applyNumberFormat="1" applyFont="1" applyFill="1" applyAlignment="1">
      <alignment horizontal="center" vertical="top" wrapText="1"/>
    </xf>
    <xf numFmtId="0" fontId="20" fillId="6" borderId="0" xfId="13" applyFont="1" applyFill="1" applyAlignment="1">
      <alignment horizontal="center" wrapText="1"/>
    </xf>
    <xf numFmtId="0" fontId="20" fillId="6" borderId="0" xfId="71" applyFont="1" applyFill="1" applyAlignment="1">
      <alignment horizontal="center" wrapText="1"/>
    </xf>
    <xf numFmtId="186" fontId="21" fillId="6" borderId="0" xfId="13" applyNumberFormat="1" applyFont="1" applyFill="1" applyAlignment="1">
      <alignment horizontal="center" vertical="center" wrapText="1"/>
    </xf>
    <xf numFmtId="0" fontId="20" fillId="6" borderId="0" xfId="71" applyFont="1" applyFill="1" applyAlignment="1">
      <alignment horizontal="center" vertical="top" wrapText="1"/>
    </xf>
    <xf numFmtId="0" fontId="19" fillId="18" borderId="12" xfId="13" applyFont="1" applyFill="1" applyBorder="1" applyAlignment="1">
      <alignment horizontal="center" wrapText="1"/>
    </xf>
    <xf numFmtId="0" fontId="19" fillId="18" borderId="0" xfId="13" applyFont="1" applyFill="1" applyAlignment="1">
      <alignment horizontal="center" wrapText="1"/>
    </xf>
    <xf numFmtId="0" fontId="19" fillId="18" borderId="8" xfId="13" applyFont="1" applyFill="1" applyBorder="1" applyAlignment="1">
      <alignment horizontal="center" wrapText="1"/>
    </xf>
    <xf numFmtId="0" fontId="21" fillId="6" borderId="0" xfId="13" applyFont="1" applyFill="1" applyAlignment="1">
      <alignment horizontal="center" wrapText="1"/>
    </xf>
    <xf numFmtId="0" fontId="19" fillId="18" borderId="12" xfId="13" applyFont="1" applyFill="1" applyBorder="1" applyAlignment="1">
      <alignment horizontal="center" vertical="center" wrapText="1"/>
    </xf>
    <xf numFmtId="0" fontId="19" fillId="18" borderId="0" xfId="13" applyFont="1" applyFill="1" applyAlignment="1">
      <alignment horizontal="center" vertical="center" wrapText="1"/>
    </xf>
    <xf numFmtId="0" fontId="19" fillId="18" borderId="8" xfId="13" applyFont="1" applyFill="1" applyBorder="1" applyAlignment="1">
      <alignment horizontal="center" vertical="center" wrapText="1"/>
    </xf>
    <xf numFmtId="185" fontId="19" fillId="18" borderId="12" xfId="13" applyNumberFormat="1" applyFont="1" applyFill="1" applyBorder="1" applyAlignment="1">
      <alignment horizontal="center" vertical="top" wrapText="1"/>
    </xf>
    <xf numFmtId="185" fontId="19" fillId="18" borderId="0" xfId="13" applyNumberFormat="1" applyFont="1" applyFill="1" applyAlignment="1">
      <alignment horizontal="center" vertical="top" wrapText="1"/>
    </xf>
    <xf numFmtId="185" fontId="19" fillId="18" borderId="8" xfId="13" applyNumberFormat="1" applyFont="1" applyFill="1" applyBorder="1" applyAlignment="1">
      <alignment horizontal="center" vertical="top" wrapText="1"/>
    </xf>
    <xf numFmtId="186" fontId="19" fillId="18" borderId="12" xfId="13" applyNumberFormat="1" applyFont="1" applyFill="1" applyBorder="1" applyAlignment="1">
      <alignment horizontal="center" vertical="top" wrapText="1"/>
    </xf>
    <xf numFmtId="186" fontId="19" fillId="18" borderId="0" xfId="13" applyNumberFormat="1" applyFont="1" applyFill="1" applyAlignment="1">
      <alignment horizontal="center" vertical="top" wrapText="1"/>
    </xf>
    <xf numFmtId="186" fontId="19" fillId="18" borderId="8" xfId="13" applyNumberFormat="1" applyFont="1" applyFill="1" applyBorder="1" applyAlignment="1">
      <alignment horizontal="center" vertical="top" wrapText="1"/>
    </xf>
    <xf numFmtId="0" fontId="21" fillId="6" borderId="12" xfId="13" applyFont="1" applyFill="1" applyBorder="1" applyAlignment="1">
      <alignment horizontal="center" vertical="center" wrapText="1"/>
    </xf>
    <xf numFmtId="0" fontId="21" fillId="6" borderId="0" xfId="13" applyFont="1" applyFill="1" applyAlignment="1">
      <alignment horizontal="center" vertical="center" wrapText="1"/>
    </xf>
    <xf numFmtId="0" fontId="21" fillId="6" borderId="8" xfId="13" applyFont="1" applyFill="1" applyBorder="1" applyAlignment="1">
      <alignment horizontal="center" vertical="center" wrapText="1"/>
    </xf>
    <xf numFmtId="186" fontId="22" fillId="6" borderId="12" xfId="71" applyNumberFormat="1" applyFont="1" applyFill="1" applyBorder="1" applyAlignment="1">
      <alignment horizontal="center" vertical="center" wrapText="1"/>
    </xf>
    <xf numFmtId="186" fontId="22" fillId="6" borderId="0" xfId="71" applyNumberFormat="1" applyFont="1" applyFill="1" applyAlignment="1">
      <alignment horizontal="center" vertical="center" wrapText="1"/>
    </xf>
    <xf numFmtId="186" fontId="22" fillId="6" borderId="8" xfId="71" applyNumberFormat="1" applyFont="1" applyFill="1" applyBorder="1" applyAlignment="1">
      <alignment horizontal="center" vertical="center" wrapText="1"/>
    </xf>
    <xf numFmtId="0" fontId="21" fillId="3" borderId="0" xfId="13" applyFont="1" applyFill="1" applyAlignment="1">
      <alignment horizontal="left" vertical="center" wrapText="1"/>
    </xf>
    <xf numFmtId="0" fontId="20" fillId="0" borderId="0" xfId="13" applyFont="1" applyAlignment="1">
      <alignment horizontal="left" vertical="center" wrapText="1"/>
    </xf>
    <xf numFmtId="2" fontId="20" fillId="0" borderId="0" xfId="13" applyNumberFormat="1" applyFont="1" applyAlignment="1">
      <alignment horizontal="center" wrapText="1"/>
    </xf>
    <xf numFmtId="2" fontId="21" fillId="0" borderId="0" xfId="13" applyNumberFormat="1" applyFont="1" applyAlignment="1">
      <alignment horizontal="center"/>
    </xf>
    <xf numFmtId="2" fontId="20" fillId="0" borderId="0" xfId="13" applyNumberFormat="1" applyFont="1" applyAlignment="1">
      <alignment horizontal="center" vertical="center" wrapText="1"/>
    </xf>
    <xf numFmtId="0" fontId="21" fillId="0" borderId="0" xfId="102" applyFont="1" applyAlignment="1">
      <alignment horizontal="center"/>
    </xf>
    <xf numFmtId="0" fontId="20" fillId="0" borderId="0" xfId="13" applyFont="1" applyAlignment="1">
      <alignment horizontal="center" vertical="center" wrapText="1"/>
    </xf>
    <xf numFmtId="0" fontId="20" fillId="0" borderId="0" xfId="102" applyFont="1" applyAlignment="1">
      <alignment horizontal="center"/>
    </xf>
    <xf numFmtId="177" fontId="19" fillId="30" borderId="0" xfId="57" applyNumberFormat="1" applyFont="1" applyFill="1" applyBorder="1" applyAlignment="1">
      <alignment horizontal="center" vertical="center" wrapText="1"/>
    </xf>
    <xf numFmtId="177" fontId="19" fillId="30" borderId="0" xfId="57" applyNumberFormat="1" applyFont="1" applyFill="1" applyBorder="1" applyAlignment="1">
      <alignment horizontal="center" vertical="top" wrapText="1"/>
    </xf>
    <xf numFmtId="0" fontId="5" fillId="30" borderId="0" xfId="71" applyFill="1" applyAlignment="1">
      <alignment horizontal="center" vertical="top" wrapText="1"/>
    </xf>
    <xf numFmtId="177" fontId="19" fillId="30" borderId="9" xfId="57" applyNumberFormat="1" applyFont="1" applyFill="1" applyBorder="1" applyAlignment="1">
      <alignment horizontal="center" vertical="top"/>
    </xf>
    <xf numFmtId="177" fontId="19" fillId="30" borderId="10" xfId="57" applyNumberFormat="1" applyFont="1" applyFill="1" applyBorder="1" applyAlignment="1">
      <alignment horizontal="center" vertical="top"/>
    </xf>
    <xf numFmtId="0" fontId="21" fillId="0" borderId="0" xfId="102" applyFont="1" applyAlignment="1">
      <alignment horizontal="left" vertical="justify" wrapText="1"/>
    </xf>
    <xf numFmtId="0" fontId="21" fillId="0" borderId="0" xfId="13" applyFont="1" applyAlignment="1">
      <alignment horizontal="center"/>
    </xf>
    <xf numFmtId="0" fontId="28" fillId="0" borderId="0" xfId="102" applyFont="1" applyAlignment="1">
      <alignment horizontal="left" vertical="justify"/>
    </xf>
    <xf numFmtId="0" fontId="37" fillId="0" borderId="0" xfId="13" applyFont="1" applyAlignment="1">
      <alignment horizontal="center"/>
    </xf>
    <xf numFmtId="0" fontId="19" fillId="23" borderId="0" xfId="13" applyFont="1" applyFill="1" applyAlignment="1">
      <alignment horizontal="left" vertical="top"/>
    </xf>
    <xf numFmtId="0" fontId="19" fillId="23" borderId="0" xfId="13" applyFont="1" applyFill="1" applyAlignment="1">
      <alignment horizontal="center" vertical="top" wrapText="1"/>
    </xf>
    <xf numFmtId="0" fontId="19" fillId="23" borderId="9" xfId="13" applyFont="1" applyFill="1" applyBorder="1" applyAlignment="1">
      <alignment horizontal="center" vertical="top" wrapText="1"/>
    </xf>
    <xf numFmtId="0" fontId="19" fillId="23" borderId="10" xfId="13" applyFont="1" applyFill="1" applyBorder="1" applyAlignment="1">
      <alignment horizontal="center" vertical="top" wrapText="1"/>
    </xf>
    <xf numFmtId="0" fontId="19" fillId="23" borderId="11" xfId="13" applyFont="1" applyFill="1" applyBorder="1" applyAlignment="1">
      <alignment horizontal="center" vertical="top" wrapText="1"/>
    </xf>
    <xf numFmtId="0" fontId="20" fillId="0" borderId="0" xfId="86" applyFont="1" applyAlignment="1">
      <alignment horizontal="center" vertical="center" wrapText="1"/>
    </xf>
    <xf numFmtId="0" fontId="37" fillId="0" borderId="0" xfId="86" applyFont="1" applyAlignment="1">
      <alignment horizontal="center"/>
    </xf>
    <xf numFmtId="0" fontId="19" fillId="23" borderId="0" xfId="86" applyFont="1" applyFill="1" applyAlignment="1">
      <alignment horizontal="left" vertical="top"/>
    </xf>
    <xf numFmtId="0" fontId="19" fillId="23" borderId="0" xfId="86" applyFont="1" applyFill="1" applyAlignment="1">
      <alignment horizontal="center" vertical="top" wrapText="1"/>
    </xf>
    <xf numFmtId="0" fontId="19" fillId="23" borderId="0" xfId="86" applyFont="1" applyFill="1" applyAlignment="1">
      <alignment horizontal="center" vertical="top"/>
    </xf>
    <xf numFmtId="0" fontId="19" fillId="23" borderId="11" xfId="86" applyFont="1" applyFill="1" applyBorder="1" applyAlignment="1">
      <alignment horizontal="center" vertical="top" wrapText="1"/>
    </xf>
    <xf numFmtId="0" fontId="19" fillId="23" borderId="10" xfId="86" applyFont="1" applyFill="1" applyBorder="1" applyAlignment="1">
      <alignment horizontal="center" vertical="top" wrapText="1"/>
    </xf>
    <xf numFmtId="0" fontId="19" fillId="23" borderId="132" xfId="86" applyFont="1" applyFill="1" applyBorder="1" applyAlignment="1">
      <alignment horizontal="center" vertical="top" wrapText="1"/>
    </xf>
    <xf numFmtId="0" fontId="19" fillId="23" borderId="0" xfId="86" applyFont="1" applyFill="1" applyAlignment="1">
      <alignment horizontal="left" vertical="top" wrapText="1"/>
    </xf>
    <xf numFmtId="0" fontId="19" fillId="23" borderId="11" xfId="86" applyFont="1" applyFill="1" applyBorder="1" applyAlignment="1">
      <alignment horizontal="center" vertical="center" wrapText="1"/>
    </xf>
    <xf numFmtId="0" fontId="19" fillId="23" borderId="10" xfId="86" applyFont="1" applyFill="1" applyBorder="1" applyAlignment="1">
      <alignment horizontal="center" vertical="center" wrapText="1"/>
    </xf>
    <xf numFmtId="0" fontId="19" fillId="23" borderId="9" xfId="86" applyFont="1" applyFill="1" applyBorder="1" applyAlignment="1">
      <alignment horizontal="center" vertical="center" wrapText="1"/>
    </xf>
    <xf numFmtId="0" fontId="19" fillId="23" borderId="0" xfId="28" applyFont="1" applyFill="1" applyAlignment="1">
      <alignment horizontal="left" vertical="top"/>
    </xf>
    <xf numFmtId="0" fontId="19" fillId="23" borderId="0" xfId="28" applyFont="1" applyFill="1" applyAlignment="1">
      <alignment horizontal="center" vertical="top"/>
    </xf>
    <xf numFmtId="0" fontId="19" fillId="23" borderId="8" xfId="28" applyFont="1" applyFill="1" applyBorder="1" applyAlignment="1">
      <alignment horizontal="center" vertical="top"/>
    </xf>
    <xf numFmtId="0" fontId="19" fillId="23" borderId="9" xfId="28" applyFont="1" applyFill="1" applyBorder="1" applyAlignment="1">
      <alignment horizontal="center" vertical="top" wrapText="1"/>
    </xf>
    <xf numFmtId="0" fontId="19" fillId="23" borderId="10" xfId="28" applyFont="1" applyFill="1" applyBorder="1" applyAlignment="1">
      <alignment horizontal="center" vertical="top" wrapText="1"/>
    </xf>
    <xf numFmtId="0" fontId="19" fillId="23" borderId="11" xfId="28" applyFont="1" applyFill="1" applyBorder="1" applyAlignment="1">
      <alignment horizontal="center" vertical="top" wrapText="1"/>
    </xf>
    <xf numFmtId="0" fontId="19" fillId="23" borderId="8" xfId="86" applyFont="1" applyFill="1" applyBorder="1" applyAlignment="1">
      <alignment horizontal="center" vertical="top"/>
    </xf>
    <xf numFmtId="0" fontId="19" fillId="23" borderId="9" xfId="86" applyFont="1" applyFill="1" applyBorder="1" applyAlignment="1">
      <alignment horizontal="center" vertical="top" wrapText="1"/>
    </xf>
    <xf numFmtId="165" fontId="19" fillId="23" borderId="0" xfId="18" applyNumberFormat="1" applyFont="1" applyFill="1" applyBorder="1" applyAlignment="1" applyProtection="1">
      <alignment horizontal="center" vertical="top" wrapText="1"/>
    </xf>
    <xf numFmtId="168" fontId="20" fillId="0" borderId="0" xfId="18" applyNumberFormat="1" applyFont="1" applyBorder="1" applyAlignment="1" applyProtection="1">
      <alignment horizontal="center"/>
    </xf>
    <xf numFmtId="164" fontId="19" fillId="23" borderId="0" xfId="10" applyFont="1" applyFill="1" applyBorder="1" applyAlignment="1" applyProtection="1">
      <alignment horizontal="left" vertical="center"/>
    </xf>
    <xf numFmtId="165" fontId="19" fillId="23" borderId="0" xfId="10" applyNumberFormat="1" applyFont="1" applyFill="1" applyBorder="1" applyAlignment="1" applyProtection="1">
      <alignment horizontal="center" vertical="top" wrapText="1"/>
    </xf>
    <xf numFmtId="168" fontId="19" fillId="23" borderId="0" xfId="18" applyNumberFormat="1" applyFont="1" applyFill="1" applyBorder="1" applyAlignment="1" applyProtection="1">
      <alignment horizontal="center" vertical="top" wrapText="1"/>
    </xf>
    <xf numFmtId="0" fontId="19" fillId="23" borderId="212" xfId="0" applyFont="1" applyFill="1" applyBorder="1"/>
    <xf numFmtId="0" fontId="25" fillId="0" borderId="0" xfId="50" applyFont="1" applyAlignment="1">
      <alignment horizontal="left" vertical="center"/>
    </xf>
    <xf numFmtId="0" fontId="19" fillId="23" borderId="0" xfId="50" applyFont="1" applyFill="1"/>
    <xf numFmtId="0" fontId="21" fillId="0" borderId="0" xfId="50" applyFont="1" applyAlignment="1">
      <alignment horizontal="left" vertical="center"/>
    </xf>
    <xf numFmtId="168" fontId="19" fillId="23" borderId="11" xfId="30" applyNumberFormat="1" applyFont="1" applyFill="1" applyBorder="1" applyAlignment="1" applyProtection="1">
      <alignment horizontal="center" vertical="top"/>
    </xf>
    <xf numFmtId="168" fontId="19" fillId="23" borderId="9" xfId="30" applyNumberFormat="1" applyFont="1" applyFill="1" applyBorder="1" applyAlignment="1" applyProtection="1">
      <alignment horizontal="center" vertical="top"/>
    </xf>
    <xf numFmtId="168" fontId="19" fillId="23" borderId="0" xfId="30" applyNumberFormat="1" applyFont="1" applyFill="1" applyBorder="1" applyAlignment="1" applyProtection="1">
      <alignment horizontal="left" vertical="center" wrapText="1"/>
    </xf>
    <xf numFmtId="168" fontId="19" fillId="23" borderId="0" xfId="30" applyNumberFormat="1" applyFont="1" applyFill="1" applyBorder="1" applyAlignment="1" applyProtection="1">
      <alignment horizontal="center" vertical="top" wrapText="1"/>
    </xf>
    <xf numFmtId="165" fontId="19" fillId="23" borderId="0" xfId="18" applyNumberFormat="1" applyFont="1" applyFill="1" applyBorder="1" applyAlignment="1" applyProtection="1">
      <alignment horizontal="center" vertical="top"/>
    </xf>
    <xf numFmtId="0" fontId="21" fillId="0" borderId="0" xfId="21" applyFont="1" applyAlignment="1">
      <alignment horizontal="left"/>
    </xf>
    <xf numFmtId="0" fontId="19" fillId="28" borderId="0" xfId="0" applyFont="1" applyFill="1" applyAlignment="1">
      <alignment horizontal="center" vertical="center"/>
    </xf>
    <xf numFmtId="0" fontId="26" fillId="0" borderId="122" xfId="0" applyFont="1" applyBorder="1" applyAlignment="1">
      <alignment horizontal="center" vertical="center" wrapText="1"/>
    </xf>
    <xf numFmtId="0" fontId="26" fillId="0" borderId="126" xfId="0" applyFont="1" applyBorder="1" applyAlignment="1">
      <alignment horizontal="center" vertical="center" wrapText="1"/>
    </xf>
    <xf numFmtId="0" fontId="26" fillId="0" borderId="118" xfId="0" applyFont="1" applyBorder="1" applyAlignment="1">
      <alignment horizontal="center" vertical="center" wrapText="1"/>
    </xf>
    <xf numFmtId="168" fontId="19" fillId="23" borderId="6" xfId="30" applyNumberFormat="1" applyFont="1" applyFill="1" applyBorder="1" applyAlignment="1" applyProtection="1">
      <alignment horizontal="center" vertical="center" wrapText="1"/>
    </xf>
    <xf numFmtId="168" fontId="19" fillId="23" borderId="45" xfId="30" applyNumberFormat="1" applyFont="1" applyFill="1" applyBorder="1" applyAlignment="1" applyProtection="1">
      <alignment horizontal="center" vertical="center" wrapText="1"/>
    </xf>
    <xf numFmtId="168" fontId="19" fillId="23" borderId="130" xfId="30" applyNumberFormat="1" applyFont="1" applyFill="1" applyBorder="1" applyAlignment="1" applyProtection="1">
      <alignment horizontal="center" vertical="center" wrapText="1"/>
    </xf>
    <xf numFmtId="168" fontId="19" fillId="23" borderId="96" xfId="30" applyNumberFormat="1" applyFont="1" applyFill="1" applyBorder="1" applyAlignment="1" applyProtection="1">
      <alignment horizontal="center" vertical="center" wrapText="1"/>
    </xf>
    <xf numFmtId="168" fontId="19" fillId="23" borderId="47" xfId="30" applyNumberFormat="1" applyFont="1" applyFill="1" applyBorder="1" applyAlignment="1" applyProtection="1">
      <alignment horizontal="center" vertical="center" wrapText="1"/>
    </xf>
    <xf numFmtId="168" fontId="19" fillId="23" borderId="48" xfId="30" applyNumberFormat="1" applyFont="1" applyFill="1" applyBorder="1" applyAlignment="1" applyProtection="1">
      <alignment horizontal="center" vertical="center" wrapText="1"/>
    </xf>
    <xf numFmtId="168" fontId="19" fillId="23" borderId="127" xfId="10" applyNumberFormat="1" applyFont="1" applyFill="1" applyBorder="1" applyAlignment="1" applyProtection="1">
      <alignment horizontal="center" vertical="center"/>
    </xf>
    <xf numFmtId="168" fontId="19" fillId="23" borderId="128" xfId="10" applyNumberFormat="1" applyFont="1" applyFill="1" applyBorder="1" applyAlignment="1" applyProtection="1">
      <alignment horizontal="center" vertical="center"/>
    </xf>
    <xf numFmtId="168" fontId="19" fillId="23" borderId="129" xfId="10" applyNumberFormat="1" applyFont="1" applyFill="1" applyBorder="1" applyAlignment="1" applyProtection="1">
      <alignment horizontal="center" vertical="center"/>
    </xf>
    <xf numFmtId="0" fontId="22" fillId="0" borderId="0" xfId="0" applyFont="1" applyAlignment="1">
      <alignment horizontal="center"/>
    </xf>
    <xf numFmtId="168" fontId="19" fillId="23" borderId="20" xfId="7" applyNumberFormat="1" applyFont="1" applyFill="1" applyBorder="1" applyAlignment="1" applyProtection="1">
      <alignment horizontal="center" vertical="center"/>
    </xf>
    <xf numFmtId="181" fontId="21" fillId="0" borderId="0" xfId="67" applyFont="1" applyAlignment="1">
      <alignment horizontal="left" wrapText="1"/>
    </xf>
    <xf numFmtId="168" fontId="19" fillId="23" borderId="0" xfId="7" applyNumberFormat="1" applyFont="1" applyFill="1" applyBorder="1" applyAlignment="1" applyProtection="1">
      <alignment horizontal="left" vertical="center" wrapText="1"/>
    </xf>
    <xf numFmtId="165" fontId="19" fillId="23" borderId="0" xfId="24" applyNumberFormat="1" applyFont="1" applyFill="1" applyBorder="1" applyAlignment="1" applyProtection="1">
      <alignment horizontal="center" vertical="center" wrapText="1"/>
    </xf>
    <xf numFmtId="168" fontId="100" fillId="0" borderId="0" xfId="18" applyNumberFormat="1" applyFont="1" applyBorder="1" applyAlignment="1" applyProtection="1">
      <alignment horizontal="center"/>
    </xf>
    <xf numFmtId="168" fontId="19" fillId="23" borderId="140" xfId="7" applyNumberFormat="1" applyFont="1" applyFill="1" applyBorder="1" applyAlignment="1" applyProtection="1">
      <alignment horizontal="center" vertical="top"/>
    </xf>
    <xf numFmtId="168" fontId="19" fillId="23" borderId="141" xfId="7" applyNumberFormat="1" applyFont="1" applyFill="1" applyBorder="1" applyAlignment="1" applyProtection="1">
      <alignment horizontal="center" vertical="top"/>
    </xf>
    <xf numFmtId="168" fontId="19" fillId="23" borderId="44" xfId="7" applyNumberFormat="1" applyFont="1" applyFill="1" applyBorder="1" applyAlignment="1" applyProtection="1">
      <alignment horizontal="left" vertical="center" wrapText="1"/>
    </xf>
    <xf numFmtId="165" fontId="19" fillId="23" borderId="44" xfId="18" applyNumberFormat="1" applyFont="1" applyFill="1" applyBorder="1" applyAlignment="1" applyProtection="1">
      <alignment horizontal="center" vertical="top" wrapText="1"/>
    </xf>
    <xf numFmtId="165" fontId="19" fillId="23" borderId="44" xfId="24" applyNumberFormat="1" applyFont="1" applyFill="1" applyBorder="1" applyAlignment="1" applyProtection="1">
      <alignment horizontal="center" vertical="top" wrapText="1"/>
    </xf>
    <xf numFmtId="165" fontId="19" fillId="23" borderId="0" xfId="24" applyNumberFormat="1" applyFont="1" applyFill="1" applyBorder="1" applyAlignment="1" applyProtection="1">
      <alignment horizontal="center" vertical="top" wrapText="1"/>
    </xf>
    <xf numFmtId="0" fontId="19" fillId="29" borderId="144" xfId="0" applyFont="1" applyFill="1" applyBorder="1" applyAlignment="1">
      <alignment horizontal="center" vertical="center" wrapText="1"/>
    </xf>
    <xf numFmtId="0" fontId="19" fillId="29" borderId="0" xfId="0" applyFont="1" applyFill="1" applyAlignment="1">
      <alignment horizontal="center" vertical="center" wrapText="1"/>
    </xf>
    <xf numFmtId="0" fontId="19" fillId="29" borderId="144" xfId="0" applyFont="1" applyFill="1" applyBorder="1" applyAlignment="1">
      <alignment horizontal="center" vertical="top" wrapText="1"/>
    </xf>
    <xf numFmtId="0" fontId="19" fillId="29" borderId="0" xfId="0" applyFont="1" applyFill="1" applyAlignment="1">
      <alignment horizontal="center" vertical="top" wrapText="1"/>
    </xf>
    <xf numFmtId="0" fontId="19" fillId="29" borderId="215" xfId="0" applyFont="1" applyFill="1" applyBorder="1" applyAlignment="1">
      <alignment horizontal="center" vertical="center" wrapText="1"/>
    </xf>
    <xf numFmtId="168" fontId="19" fillId="23" borderId="147" xfId="7" applyNumberFormat="1" applyFont="1" applyFill="1" applyBorder="1" applyAlignment="1" applyProtection="1">
      <alignment horizontal="left" vertical="center"/>
    </xf>
    <xf numFmtId="168" fontId="19" fillId="23" borderId="150" xfId="7" applyNumberFormat="1" applyFont="1" applyFill="1" applyBorder="1" applyAlignment="1" applyProtection="1">
      <alignment horizontal="left" vertical="center"/>
    </xf>
    <xf numFmtId="165" fontId="19" fillId="23" borderId="146" xfId="7" applyNumberFormat="1" applyFont="1" applyFill="1" applyBorder="1" applyAlignment="1" applyProtection="1">
      <alignment horizontal="center" vertical="top"/>
    </xf>
    <xf numFmtId="165" fontId="19" fillId="23" borderId="149" xfId="7" applyNumberFormat="1" applyFont="1" applyFill="1" applyBorder="1" applyAlignment="1" applyProtection="1">
      <alignment horizontal="center" vertical="top"/>
    </xf>
    <xf numFmtId="165" fontId="19" fillId="23" borderId="148" xfId="7" applyNumberFormat="1" applyFont="1" applyFill="1" applyBorder="1" applyAlignment="1" applyProtection="1">
      <alignment horizontal="center" vertical="top"/>
    </xf>
    <xf numFmtId="165" fontId="19" fillId="23" borderId="0" xfId="7" applyNumberFormat="1" applyFont="1" applyFill="1" applyBorder="1" applyAlignment="1" applyProtection="1">
      <alignment horizontal="center" vertical="top"/>
    </xf>
    <xf numFmtId="168" fontId="19" fillId="23" borderId="148" xfId="7" applyNumberFormat="1" applyFont="1" applyFill="1" applyBorder="1" applyAlignment="1" applyProtection="1">
      <alignment horizontal="center" vertical="top" wrapText="1"/>
    </xf>
    <xf numFmtId="168" fontId="19" fillId="23" borderId="0" xfId="7" applyNumberFormat="1" applyFont="1" applyFill="1" applyBorder="1" applyAlignment="1" applyProtection="1">
      <alignment horizontal="center" vertical="top" wrapText="1"/>
    </xf>
    <xf numFmtId="168" fontId="19" fillId="23" borderId="217" xfId="7" applyNumberFormat="1" applyFont="1" applyFill="1" applyBorder="1" applyAlignment="1" applyProtection="1">
      <alignment horizontal="center" vertical="center"/>
    </xf>
    <xf numFmtId="168" fontId="19" fillId="23" borderId="216" xfId="7" applyNumberFormat="1" applyFont="1" applyFill="1" applyBorder="1" applyAlignment="1" applyProtection="1">
      <alignment horizontal="center" vertical="center"/>
    </xf>
    <xf numFmtId="0" fontId="20" fillId="0" borderId="0" xfId="97" applyFont="1" applyAlignment="1">
      <alignment horizontal="center" vertical="top" wrapText="1"/>
    </xf>
    <xf numFmtId="0" fontId="21" fillId="0" borderId="0" xfId="97" applyFont="1" applyAlignment="1">
      <alignment horizontal="center" vertical="top" wrapText="1"/>
    </xf>
    <xf numFmtId="0" fontId="37" fillId="0" borderId="0" xfId="97" applyFont="1" applyAlignment="1">
      <alignment horizontal="center"/>
    </xf>
    <xf numFmtId="0" fontId="28" fillId="0" borderId="0" xfId="93" quotePrefix="1" applyFont="1" applyAlignment="1">
      <alignment horizontal="left" vertical="top" wrapText="1"/>
    </xf>
    <xf numFmtId="0" fontId="69" fillId="0" borderId="0" xfId="97" applyFont="1" applyAlignment="1">
      <alignment horizontal="center"/>
    </xf>
    <xf numFmtId="0" fontId="19" fillId="23" borderId="0" xfId="28" applyFont="1" applyFill="1" applyAlignment="1">
      <alignment horizontal="center" vertical="center"/>
    </xf>
    <xf numFmtId="0" fontId="19" fillId="23" borderId="138" xfId="28" applyFont="1" applyFill="1" applyBorder="1" applyAlignment="1">
      <alignment horizontal="center" vertical="center"/>
    </xf>
    <xf numFmtId="0" fontId="19" fillId="23" borderId="0" xfId="28" applyFont="1" applyFill="1" applyAlignment="1">
      <alignment horizontal="left" vertical="center" wrapText="1"/>
    </xf>
    <xf numFmtId="0" fontId="19" fillId="23" borderId="138" xfId="28" applyFont="1" applyFill="1" applyBorder="1" applyAlignment="1">
      <alignment horizontal="left" vertical="center" wrapText="1"/>
    </xf>
    <xf numFmtId="0" fontId="20" fillId="0" borderId="0" xfId="97" applyFont="1" applyAlignment="1">
      <alignment horizontal="center" vertical="center"/>
    </xf>
    <xf numFmtId="0" fontId="21" fillId="0" borderId="0" xfId="97" applyFont="1" applyAlignment="1">
      <alignment horizontal="center" vertical="center"/>
    </xf>
    <xf numFmtId="0" fontId="19" fillId="23" borderId="0" xfId="97" applyFont="1" applyFill="1" applyAlignment="1">
      <alignment horizontal="center" vertical="center"/>
    </xf>
    <xf numFmtId="0" fontId="19" fillId="23" borderId="0" xfId="97" applyFont="1" applyFill="1" applyAlignment="1">
      <alignment horizontal="left" vertical="center"/>
    </xf>
    <xf numFmtId="0" fontId="19" fillId="23" borderId="8" xfId="97" applyFont="1" applyFill="1" applyBorder="1" applyAlignment="1">
      <alignment horizontal="center" vertical="center" wrapText="1"/>
    </xf>
    <xf numFmtId="0" fontId="19" fillId="23" borderId="9" xfId="97" applyFont="1" applyFill="1" applyBorder="1" applyAlignment="1">
      <alignment horizontal="center" vertical="top" wrapText="1"/>
    </xf>
    <xf numFmtId="0" fontId="19" fillId="23" borderId="10" xfId="97" applyFont="1" applyFill="1" applyBorder="1" applyAlignment="1">
      <alignment horizontal="center" vertical="top" wrapText="1"/>
    </xf>
    <xf numFmtId="0" fontId="19" fillId="23" borderId="11" xfId="97" applyFont="1" applyFill="1" applyBorder="1" applyAlignment="1">
      <alignment horizontal="center" vertical="top" wrapText="1"/>
    </xf>
    <xf numFmtId="0" fontId="19" fillId="23" borderId="163" xfId="97" applyFont="1" applyFill="1" applyBorder="1" applyAlignment="1">
      <alignment horizontal="center" vertical="top" wrapText="1"/>
    </xf>
    <xf numFmtId="0" fontId="19" fillId="23" borderId="132" xfId="97" applyFont="1" applyFill="1" applyBorder="1" applyAlignment="1">
      <alignment horizontal="center" vertical="top" wrapText="1"/>
    </xf>
    <xf numFmtId="0" fontId="72" fillId="0" borderId="0" xfId="97" applyFont="1" applyAlignment="1">
      <alignment horizontal="center" vertical="center"/>
    </xf>
    <xf numFmtId="0" fontId="71" fillId="0" borderId="0" xfId="97" applyFont="1" applyAlignment="1">
      <alignment horizontal="center" vertical="center"/>
    </xf>
    <xf numFmtId="0" fontId="72" fillId="0" borderId="0" xfId="97" applyFont="1" applyAlignment="1">
      <alignment horizontal="center" vertical="top"/>
    </xf>
    <xf numFmtId="0" fontId="37" fillId="0" borderId="0" xfId="97" applyFont="1" applyAlignment="1">
      <alignment horizontal="center" vertical="center"/>
    </xf>
    <xf numFmtId="0" fontId="56" fillId="0" borderId="0" xfId="0" applyFont="1" applyAlignment="1">
      <alignment horizontal="left" vertical="center"/>
    </xf>
    <xf numFmtId="0" fontId="19" fillId="18" borderId="0" xfId="50" applyFont="1" applyFill="1" applyAlignment="1">
      <alignment horizontal="left" vertical="top" wrapText="1"/>
    </xf>
    <xf numFmtId="0" fontId="59" fillId="0" borderId="0" xfId="50" applyFont="1" applyAlignment="1">
      <alignment horizontal="left" vertical="center"/>
    </xf>
    <xf numFmtId="0" fontId="21" fillId="6" borderId="27" xfId="50" applyFont="1" applyFill="1" applyBorder="1" applyAlignment="1">
      <alignment horizontal="left" vertical="center"/>
    </xf>
    <xf numFmtId="0" fontId="21" fillId="6" borderId="8" xfId="50" applyFont="1" applyFill="1" applyBorder="1" applyAlignment="1">
      <alignment horizontal="left" vertical="center"/>
    </xf>
    <xf numFmtId="0" fontId="21" fillId="6" borderId="10" xfId="50" applyFont="1" applyFill="1" applyBorder="1" applyAlignment="1">
      <alignment horizontal="left" vertical="center"/>
    </xf>
    <xf numFmtId="49" fontId="21" fillId="6" borderId="18" xfId="28" quotePrefix="1" applyNumberFormat="1" applyFont="1" applyFill="1" applyBorder="1" applyAlignment="1">
      <alignment horizontal="right" vertical="center" wrapText="1"/>
    </xf>
    <xf numFmtId="49" fontId="21" fillId="6" borderId="16" xfId="28" quotePrefix="1" applyNumberFormat="1" applyFont="1" applyFill="1" applyBorder="1" applyAlignment="1">
      <alignment horizontal="right" vertical="center" wrapText="1"/>
    </xf>
    <xf numFmtId="49" fontId="21" fillId="6" borderId="19" xfId="28" quotePrefix="1" applyNumberFormat="1" applyFont="1" applyFill="1" applyBorder="1" applyAlignment="1">
      <alignment horizontal="right" vertical="center" wrapText="1"/>
    </xf>
    <xf numFmtId="16" fontId="21" fillId="6" borderId="18" xfId="50" applyNumberFormat="1" applyFont="1" applyFill="1" applyBorder="1" applyAlignment="1">
      <alignment horizontal="center" vertical="center" wrapText="1"/>
    </xf>
    <xf numFmtId="16" fontId="21" fillId="6" borderId="16" xfId="50" applyNumberFormat="1" applyFont="1" applyFill="1" applyBorder="1" applyAlignment="1">
      <alignment horizontal="center" vertical="center" wrapText="1"/>
    </xf>
    <xf numFmtId="16" fontId="21" fillId="6" borderId="19" xfId="50" applyNumberFormat="1" applyFont="1" applyFill="1" applyBorder="1" applyAlignment="1">
      <alignment horizontal="center" vertical="center" wrapText="1"/>
    </xf>
    <xf numFmtId="0" fontId="21" fillId="6" borderId="18" xfId="50" applyFont="1" applyFill="1" applyBorder="1" applyAlignment="1">
      <alignment horizontal="left" vertical="center" wrapText="1"/>
    </xf>
    <xf numFmtId="0" fontId="21" fillId="6" borderId="16" xfId="50" applyFont="1" applyFill="1" applyBorder="1" applyAlignment="1">
      <alignment horizontal="left" vertical="center" wrapText="1"/>
    </xf>
    <xf numFmtId="0" fontId="21" fillId="6" borderId="19" xfId="50" applyFont="1" applyFill="1" applyBorder="1" applyAlignment="1">
      <alignment horizontal="left" vertical="center" wrapText="1"/>
    </xf>
    <xf numFmtId="168" fontId="19" fillId="23" borderId="0" xfId="7" applyNumberFormat="1" applyFont="1" applyFill="1" applyBorder="1" applyAlignment="1" applyProtection="1">
      <alignment horizontal="center" vertical="top"/>
    </xf>
    <xf numFmtId="181" fontId="21" fillId="0" borderId="0" xfId="67" applyFont="1" applyAlignment="1">
      <alignment horizontal="left" vertical="top" wrapText="1"/>
    </xf>
    <xf numFmtId="168" fontId="20" fillId="0" borderId="0" xfId="15" applyNumberFormat="1" applyFont="1" applyFill="1" applyBorder="1" applyAlignment="1" applyProtection="1">
      <alignment horizontal="center" wrapText="1"/>
    </xf>
    <xf numFmtId="168" fontId="21" fillId="0" borderId="0" xfId="15" applyNumberFormat="1" applyFont="1" applyFill="1" applyBorder="1" applyAlignment="1" applyProtection="1">
      <alignment horizontal="center" wrapText="1"/>
    </xf>
    <xf numFmtId="0" fontId="56" fillId="0" borderId="0" xfId="0" applyFont="1" applyAlignment="1">
      <alignment horizontal="left" wrapText="1"/>
    </xf>
    <xf numFmtId="168" fontId="19" fillId="23" borderId="0" xfId="7" applyNumberFormat="1" applyFont="1" applyFill="1" applyBorder="1" applyAlignment="1" applyProtection="1">
      <alignment horizontal="left" vertical="top" wrapText="1"/>
    </xf>
    <xf numFmtId="165" fontId="19" fillId="23" borderId="0" xfId="44" applyNumberFormat="1" applyFont="1" applyFill="1" applyBorder="1" applyAlignment="1" applyProtection="1">
      <alignment horizontal="center" vertical="top" wrapText="1"/>
    </xf>
    <xf numFmtId="168" fontId="19" fillId="23" borderId="214" xfId="44" applyNumberFormat="1" applyFont="1" applyFill="1" applyBorder="1" applyAlignment="1" applyProtection="1">
      <alignment horizontal="center" vertical="center" wrapText="1"/>
    </xf>
    <xf numFmtId="168" fontId="19" fillId="23" borderId="213" xfId="44" applyNumberFormat="1" applyFont="1" applyFill="1" applyBorder="1" applyAlignment="1" applyProtection="1">
      <alignment horizontal="center" vertical="center" wrapText="1"/>
    </xf>
    <xf numFmtId="0" fontId="20" fillId="2" borderId="0" xfId="0" applyFont="1" applyFill="1" applyAlignment="1">
      <alignment horizontal="center" vertical="center" wrapText="1"/>
    </xf>
    <xf numFmtId="0" fontId="21" fillId="0" borderId="0" xfId="0" applyFont="1" applyAlignment="1">
      <alignment horizontal="center" vertical="center" wrapText="1"/>
    </xf>
    <xf numFmtId="0" fontId="21" fillId="2" borderId="0" xfId="4" applyFont="1" applyFill="1" applyAlignment="1">
      <alignment horizontal="left" vertical="center" wrapText="1"/>
    </xf>
    <xf numFmtId="0" fontId="21" fillId="0" borderId="0" xfId="0" applyFont="1" applyAlignment="1">
      <alignment horizontal="center" vertical="center"/>
    </xf>
    <xf numFmtId="0" fontId="21" fillId="2" borderId="0" xfId="0" applyFont="1" applyFill="1" applyAlignment="1">
      <alignment horizontal="left" vertical="center" wrapText="1"/>
    </xf>
    <xf numFmtId="0" fontId="21" fillId="0" borderId="180" xfId="0" applyFont="1" applyBorder="1" applyAlignment="1">
      <alignment horizontal="center" vertical="center" wrapText="1"/>
    </xf>
    <xf numFmtId="0" fontId="100" fillId="2" borderId="0" xfId="0" applyFont="1" applyFill="1" applyAlignment="1">
      <alignment horizontal="center" vertical="center" wrapText="1"/>
    </xf>
    <xf numFmtId="0" fontId="21" fillId="2" borderId="180" xfId="0" applyFont="1" applyFill="1" applyBorder="1" applyAlignment="1">
      <alignment horizontal="center"/>
    </xf>
    <xf numFmtId="0" fontId="21" fillId="2" borderId="180" xfId="0" applyFont="1" applyFill="1" applyBorder="1" applyAlignment="1">
      <alignment horizontal="center" vertical="center" wrapText="1"/>
    </xf>
    <xf numFmtId="0" fontId="21" fillId="0" borderId="181" xfId="0" applyFont="1" applyBorder="1" applyAlignment="1">
      <alignment horizontal="left" vertical="center" wrapText="1"/>
    </xf>
    <xf numFmtId="0" fontId="21" fillId="0" borderId="0" xfId="0" applyFont="1" applyAlignment="1">
      <alignment horizontal="left" vertical="top" wrapText="1"/>
    </xf>
    <xf numFmtId="0" fontId="21" fillId="2" borderId="180" xfId="0" applyFont="1" applyFill="1" applyBorder="1" applyAlignment="1">
      <alignment horizontal="center" vertical="center"/>
    </xf>
    <xf numFmtId="0" fontId="100" fillId="2" borderId="0" xfId="0" applyFont="1" applyFill="1" applyAlignment="1">
      <alignment horizontal="left" wrapText="1"/>
    </xf>
    <xf numFmtId="0" fontId="20" fillId="2" borderId="0" xfId="0" applyFont="1" applyFill="1" applyAlignment="1">
      <alignment horizontal="left" wrapText="1"/>
    </xf>
    <xf numFmtId="0" fontId="21" fillId="2" borderId="0" xfId="0" applyFont="1" applyFill="1" applyAlignment="1">
      <alignment horizontal="center" vertical="center"/>
    </xf>
    <xf numFmtId="0" fontId="20" fillId="0" borderId="0" xfId="26" applyFont="1" applyAlignment="1">
      <alignment horizontal="center" vertical="center"/>
    </xf>
    <xf numFmtId="186" fontId="21" fillId="6" borderId="0" xfId="26" applyNumberFormat="1" applyFont="1" applyFill="1" applyAlignment="1">
      <alignment horizontal="left" vertical="center" wrapText="1"/>
    </xf>
    <xf numFmtId="0" fontId="21" fillId="6" borderId="0" xfId="26" applyFont="1" applyFill="1" applyAlignment="1">
      <alignment horizontal="center" wrapText="1"/>
    </xf>
    <xf numFmtId="185" fontId="21" fillId="6" borderId="0" xfId="26" applyNumberFormat="1" applyFont="1" applyFill="1" applyAlignment="1">
      <alignment horizontal="center" vertical="top" wrapText="1"/>
    </xf>
    <xf numFmtId="0" fontId="21" fillId="6" borderId="0" xfId="13" applyFont="1" applyFill="1" applyAlignment="1">
      <alignment horizontal="center" vertical="top" wrapText="1"/>
    </xf>
    <xf numFmtId="185" fontId="19" fillId="18" borderId="12" xfId="26" applyNumberFormat="1" applyFont="1" applyFill="1" applyBorder="1" applyAlignment="1">
      <alignment horizontal="center" vertical="center" wrapText="1"/>
    </xf>
    <xf numFmtId="185" fontId="19" fillId="18" borderId="0" xfId="26" applyNumberFormat="1" applyFont="1" applyFill="1" applyAlignment="1">
      <alignment horizontal="center" vertical="center" wrapText="1"/>
    </xf>
    <xf numFmtId="185" fontId="19" fillId="18" borderId="8" xfId="26" applyNumberFormat="1" applyFont="1" applyFill="1" applyBorder="1" applyAlignment="1">
      <alignment horizontal="center" vertical="center" wrapText="1"/>
    </xf>
    <xf numFmtId="186" fontId="19" fillId="18" borderId="12" xfId="26" applyNumberFormat="1" applyFont="1" applyFill="1" applyBorder="1" applyAlignment="1">
      <alignment horizontal="center" vertical="center" wrapText="1"/>
    </xf>
    <xf numFmtId="186" fontId="19" fillId="18" borderId="0" xfId="26" applyNumberFormat="1" applyFont="1" applyFill="1" applyAlignment="1">
      <alignment horizontal="center" vertical="center" wrapText="1"/>
    </xf>
    <xf numFmtId="186" fontId="19" fillId="18" borderId="8" xfId="26" applyNumberFormat="1" applyFont="1" applyFill="1" applyBorder="1" applyAlignment="1">
      <alignment horizontal="center" vertical="center" wrapText="1"/>
    </xf>
    <xf numFmtId="0" fontId="20" fillId="2" borderId="0" xfId="26" applyFont="1" applyFill="1" applyAlignment="1">
      <alignment horizontal="center" vertical="center"/>
    </xf>
    <xf numFmtId="0" fontId="21" fillId="2" borderId="0" xfId="26" applyFont="1" applyFill="1" applyAlignment="1">
      <alignment horizontal="center" vertical="center"/>
    </xf>
    <xf numFmtId="186" fontId="19" fillId="34" borderId="12" xfId="26" applyNumberFormat="1" applyFont="1" applyFill="1" applyBorder="1" applyAlignment="1">
      <alignment horizontal="center" vertical="center" wrapText="1"/>
    </xf>
    <xf numFmtId="186" fontId="19" fillId="34" borderId="0" xfId="26" applyNumberFormat="1" applyFont="1" applyFill="1" applyAlignment="1">
      <alignment horizontal="center" vertical="center" wrapText="1"/>
    </xf>
    <xf numFmtId="186" fontId="19" fillId="34" borderId="8" xfId="26" applyNumberFormat="1" applyFont="1" applyFill="1" applyBorder="1" applyAlignment="1">
      <alignment horizontal="center" vertical="center" wrapText="1"/>
    </xf>
    <xf numFmtId="0" fontId="20" fillId="4" borderId="0" xfId="26" applyFont="1" applyFill="1" applyAlignment="1">
      <alignment horizontal="center" vertical="center"/>
    </xf>
    <xf numFmtId="0" fontId="21" fillId="4" borderId="0" xfId="26" applyFont="1" applyFill="1" applyAlignment="1">
      <alignment horizontal="center" vertical="center"/>
    </xf>
    <xf numFmtId="0" fontId="19" fillId="43" borderId="9" xfId="26" applyFont="1" applyFill="1" applyBorder="1" applyAlignment="1">
      <alignment horizontal="center" vertical="center" wrapText="1"/>
    </xf>
    <xf numFmtId="0" fontId="19" fillId="43" borderId="11" xfId="26" applyFont="1" applyFill="1" applyBorder="1" applyAlignment="1">
      <alignment horizontal="center" vertical="center" wrapText="1"/>
    </xf>
    <xf numFmtId="0" fontId="19" fillId="43" borderId="0" xfId="26" applyFont="1" applyFill="1" applyAlignment="1">
      <alignment horizontal="center" vertical="center" wrapText="1"/>
    </xf>
    <xf numFmtId="0" fontId="19" fillId="43" borderId="0" xfId="26" quotePrefix="1" applyFont="1" applyFill="1" applyAlignment="1">
      <alignment horizontal="center" vertical="center" wrapText="1"/>
    </xf>
    <xf numFmtId="0" fontId="19" fillId="43" borderId="29" xfId="26" applyFont="1" applyFill="1" applyBorder="1" applyAlignment="1">
      <alignment horizontal="center" vertical="center" wrapText="1"/>
    </xf>
    <xf numFmtId="0" fontId="19" fillId="43" borderId="28" xfId="26" applyFont="1" applyFill="1" applyBorder="1" applyAlignment="1">
      <alignment horizontal="center" vertical="center" wrapText="1"/>
    </xf>
    <xf numFmtId="0" fontId="23" fillId="43" borderId="28" xfId="26" applyFont="1" applyFill="1" applyBorder="1" applyAlignment="1">
      <alignment horizontal="center"/>
    </xf>
    <xf numFmtId="0" fontId="23" fillId="43" borderId="28" xfId="26" applyFont="1" applyFill="1" applyBorder="1" applyAlignment="1">
      <alignment horizontal="center" vertical="center" wrapText="1"/>
    </xf>
    <xf numFmtId="0" fontId="20" fillId="4" borderId="0" xfId="13" applyFont="1" applyFill="1" applyAlignment="1">
      <alignment horizontal="center" vertical="center"/>
    </xf>
    <xf numFmtId="0" fontId="21" fillId="4" borderId="0" xfId="13" applyFont="1" applyFill="1" applyAlignment="1">
      <alignment horizontal="center" vertical="center"/>
    </xf>
    <xf numFmtId="0" fontId="19" fillId="43" borderId="9" xfId="13" applyFont="1" applyFill="1" applyBorder="1" applyAlignment="1">
      <alignment horizontal="center" vertical="center" wrapText="1"/>
    </xf>
    <xf numFmtId="0" fontId="19" fillId="43" borderId="10" xfId="13" applyFont="1" applyFill="1" applyBorder="1" applyAlignment="1">
      <alignment horizontal="center" vertical="center" wrapText="1"/>
    </xf>
    <xf numFmtId="0" fontId="19" fillId="43" borderId="11" xfId="13" applyFont="1" applyFill="1" applyBorder="1" applyAlignment="1">
      <alignment horizontal="center" wrapText="1"/>
    </xf>
    <xf numFmtId="0" fontId="19" fillId="43" borderId="9" xfId="13" applyFont="1" applyFill="1" applyBorder="1" applyAlignment="1">
      <alignment horizontal="center" wrapText="1"/>
    </xf>
    <xf numFmtId="0" fontId="19" fillId="43" borderId="0" xfId="13" applyFont="1" applyFill="1" applyAlignment="1">
      <alignment horizontal="center" vertical="center" wrapText="1"/>
    </xf>
    <xf numFmtId="0" fontId="19" fillId="43" borderId="8" xfId="13" quotePrefix="1" applyFont="1" applyFill="1" applyBorder="1" applyAlignment="1">
      <alignment horizontal="center" vertical="center" wrapText="1"/>
    </xf>
    <xf numFmtId="0" fontId="19" fillId="43" borderId="29" xfId="26" applyFont="1" applyFill="1" applyBorder="1" applyAlignment="1">
      <alignment horizontal="center" wrapText="1"/>
    </xf>
    <xf numFmtId="0" fontId="19" fillId="43" borderId="28" xfId="26" applyFont="1" applyFill="1" applyBorder="1" applyAlignment="1">
      <alignment horizontal="center" wrapText="1"/>
    </xf>
    <xf numFmtId="0" fontId="19" fillId="43" borderId="30" xfId="26" applyFont="1" applyFill="1" applyBorder="1" applyAlignment="1">
      <alignment horizontal="center" wrapText="1"/>
    </xf>
    <xf numFmtId="0" fontId="19" fillId="43" borderId="31" xfId="26" applyFont="1" applyFill="1" applyBorder="1" applyAlignment="1">
      <alignment horizontal="center" wrapText="1"/>
    </xf>
    <xf numFmtId="0" fontId="19" fillId="43" borderId="8" xfId="13" applyFont="1" applyFill="1" applyBorder="1" applyAlignment="1">
      <alignment horizontal="center" vertical="center" wrapText="1"/>
    </xf>
    <xf numFmtId="0" fontId="19" fillId="43" borderId="28" xfId="13" applyFont="1" applyFill="1" applyBorder="1" applyAlignment="1">
      <alignment horizontal="center" vertical="center" wrapText="1"/>
    </xf>
    <xf numFmtId="0" fontId="31" fillId="4" borderId="0" xfId="58" applyFont="1" applyFill="1" applyAlignment="1">
      <alignment horizontal="center" vertical="center"/>
    </xf>
    <xf numFmtId="0" fontId="21" fillId="4" borderId="0" xfId="58" applyFont="1" applyFill="1" applyAlignment="1">
      <alignment horizontal="center" vertical="center"/>
    </xf>
    <xf numFmtId="0" fontId="29" fillId="4" borderId="0" xfId="58" applyFont="1" applyFill="1" applyAlignment="1">
      <alignment horizontal="center" vertical="center"/>
    </xf>
    <xf numFmtId="0" fontId="19" fillId="43" borderId="0" xfId="58" applyFont="1" applyFill="1" applyAlignment="1">
      <alignment horizontal="center" vertical="center"/>
    </xf>
    <xf numFmtId="0" fontId="23" fillId="43" borderId="0" xfId="13" applyFont="1" applyFill="1" applyAlignment="1">
      <alignment horizontal="center" vertical="center"/>
    </xf>
    <xf numFmtId="37" fontId="19" fillId="43" borderId="0" xfId="75" quotePrefix="1" applyNumberFormat="1" applyFont="1" applyFill="1" applyBorder="1" applyAlignment="1" applyProtection="1">
      <alignment horizontal="center" vertical="center" wrapText="1"/>
    </xf>
    <xf numFmtId="192" fontId="19" fillId="43" borderId="0" xfId="58" applyNumberFormat="1" applyFont="1" applyFill="1" applyAlignment="1">
      <alignment horizontal="center" vertical="center" wrapText="1"/>
    </xf>
    <xf numFmtId="0" fontId="20" fillId="2" borderId="0" xfId="0" applyFont="1" applyFill="1" applyAlignment="1">
      <alignment horizontal="center"/>
    </xf>
    <xf numFmtId="0" fontId="19" fillId="23" borderId="0" xfId="0" applyFont="1" applyFill="1" applyAlignment="1">
      <alignment horizontal="center" vertical="center" wrapText="1"/>
    </xf>
    <xf numFmtId="0" fontId="19" fillId="23" borderId="192" xfId="0" applyFont="1" applyFill="1" applyBorder="1" applyAlignment="1">
      <alignment horizontal="center" vertical="top" wrapText="1"/>
    </xf>
    <xf numFmtId="0" fontId="19" fillId="23" borderId="201" xfId="0" applyFont="1" applyFill="1" applyBorder="1" applyAlignment="1">
      <alignment horizontal="center" vertical="top" wrapText="1"/>
    </xf>
    <xf numFmtId="0" fontId="19" fillId="23" borderId="202" xfId="0" applyFont="1" applyFill="1" applyBorder="1" applyAlignment="1">
      <alignment horizontal="center" vertical="top" wrapText="1"/>
    </xf>
    <xf numFmtId="0" fontId="22" fillId="2" borderId="0" xfId="0" applyFont="1" applyFill="1" applyAlignment="1">
      <alignment horizontal="center"/>
    </xf>
    <xf numFmtId="0" fontId="26" fillId="2" borderId="0" xfId="0" applyFont="1" applyFill="1" applyAlignment="1">
      <alignment horizontal="center"/>
    </xf>
    <xf numFmtId="0" fontId="19" fillId="23" borderId="179" xfId="0" applyFont="1" applyFill="1" applyBorder="1" applyAlignment="1">
      <alignment horizontal="center" vertical="top" wrapText="1"/>
    </xf>
    <xf numFmtId="0" fontId="19" fillId="23" borderId="193" xfId="0" applyFont="1" applyFill="1" applyBorder="1" applyAlignment="1">
      <alignment horizontal="center" vertical="top" wrapText="1"/>
    </xf>
    <xf numFmtId="0" fontId="21" fillId="2" borderId="205" xfId="0" applyFont="1" applyFill="1" applyBorder="1" applyAlignment="1">
      <alignment horizontal="left"/>
    </xf>
    <xf numFmtId="0" fontId="21" fillId="2" borderId="192" xfId="0" applyFont="1" applyFill="1" applyBorder="1" applyAlignment="1">
      <alignment horizontal="center"/>
    </xf>
    <xf numFmtId="0" fontId="19" fillId="23" borderId="209" xfId="0" applyFont="1" applyFill="1" applyBorder="1" applyAlignment="1">
      <alignment horizontal="center" vertical="top" wrapText="1"/>
    </xf>
    <xf numFmtId="0" fontId="19" fillId="23" borderId="210" xfId="0" applyFont="1" applyFill="1" applyBorder="1" applyAlignment="1">
      <alignment horizontal="center" vertical="top" wrapText="1"/>
    </xf>
    <xf numFmtId="0" fontId="21" fillId="2" borderId="0" xfId="0" applyFont="1" applyFill="1" applyAlignment="1">
      <alignment horizontal="left"/>
    </xf>
    <xf numFmtId="0" fontId="20" fillId="2" borderId="192" xfId="0" applyFont="1" applyFill="1" applyBorder="1" applyAlignment="1">
      <alignment horizontal="center"/>
    </xf>
    <xf numFmtId="0" fontId="20" fillId="2" borderId="0" xfId="0" applyFont="1" applyFill="1" applyAlignment="1">
      <alignment horizontal="center" vertical="center"/>
    </xf>
    <xf numFmtId="0" fontId="21" fillId="0" borderId="192" xfId="0" applyFont="1" applyBorder="1" applyAlignment="1">
      <alignment horizontal="center"/>
    </xf>
    <xf numFmtId="0" fontId="26" fillId="0" borderId="0" xfId="0" applyFont="1" applyAlignment="1">
      <alignment horizontal="left"/>
    </xf>
    <xf numFmtId="41" fontId="21" fillId="2" borderId="0" xfId="8" applyFont="1" applyFill="1" applyBorder="1" applyAlignment="1">
      <alignment horizontal="left"/>
    </xf>
    <xf numFmtId="0" fontId="19" fillId="23" borderId="190" xfId="0" applyFont="1" applyFill="1" applyBorder="1" applyAlignment="1">
      <alignment horizontal="center" vertical="top" wrapText="1"/>
    </xf>
    <xf numFmtId="0" fontId="19" fillId="23" borderId="191" xfId="0" applyFont="1" applyFill="1" applyBorder="1" applyAlignment="1">
      <alignment horizontal="center" vertical="top" wrapText="1"/>
    </xf>
    <xf numFmtId="0" fontId="31" fillId="0" borderId="0" xfId="104" applyFont="1" applyAlignment="1">
      <alignment horizontal="center" vertical="center" wrapText="1"/>
    </xf>
    <xf numFmtId="0" fontId="29" fillId="0" borderId="0" xfId="104" applyFont="1" applyAlignment="1">
      <alignment horizontal="center" wrapText="1"/>
    </xf>
    <xf numFmtId="0" fontId="29" fillId="0" borderId="0" xfId="104" applyFont="1" applyAlignment="1">
      <alignment horizontal="center" vertical="center" wrapText="1"/>
    </xf>
    <xf numFmtId="0" fontId="21" fillId="0" borderId="0" xfId="0" applyFont="1" applyAlignment="1">
      <alignment horizontal="left" vertical="center"/>
    </xf>
    <xf numFmtId="0" fontId="30" fillId="23" borderId="5" xfId="0" applyFont="1" applyFill="1" applyBorder="1" applyAlignment="1">
      <alignment horizontal="center" vertical="center" wrapText="1"/>
    </xf>
    <xf numFmtId="0" fontId="30" fillId="23" borderId="46" xfId="0" applyFont="1" applyFill="1" applyBorder="1" applyAlignment="1">
      <alignment horizontal="center" vertical="center" wrapText="1"/>
    </xf>
    <xf numFmtId="0" fontId="30" fillId="23" borderId="7" xfId="0" applyFont="1" applyFill="1" applyBorder="1" applyAlignment="1">
      <alignment horizontal="center" vertical="center" wrapText="1"/>
    </xf>
    <xf numFmtId="0" fontId="21" fillId="4" borderId="4" xfId="79" applyFont="1" applyFill="1" applyBorder="1" applyAlignment="1">
      <alignment horizontal="left" wrapText="1"/>
    </xf>
    <xf numFmtId="0" fontId="20" fillId="0" borderId="3" xfId="0" applyFont="1" applyBorder="1" applyAlignment="1">
      <alignment horizontal="center" vertical="center" wrapText="1"/>
    </xf>
    <xf numFmtId="0" fontId="20" fillId="0" borderId="3" xfId="0" applyFont="1" applyBorder="1" applyAlignment="1">
      <alignment horizontal="center" vertical="center"/>
    </xf>
    <xf numFmtId="0" fontId="21" fillId="0" borderId="4" xfId="0" applyFont="1" applyBorder="1" applyAlignment="1">
      <alignment horizontal="center" vertical="center"/>
    </xf>
    <xf numFmtId="0" fontId="19" fillId="43" borderId="96" xfId="79" applyFont="1" applyFill="1" applyBorder="1" applyAlignment="1">
      <alignment horizontal="center" vertical="center" wrapText="1"/>
    </xf>
    <xf numFmtId="0" fontId="19" fillId="43" borderId="48" xfId="79" applyFont="1" applyFill="1" applyBorder="1" applyAlignment="1">
      <alignment horizontal="center" vertical="center" wrapText="1"/>
    </xf>
    <xf numFmtId="0" fontId="30" fillId="23" borderId="6" xfId="0" applyFont="1" applyFill="1" applyBorder="1" applyAlignment="1">
      <alignment horizontal="center" vertical="center" wrapText="1"/>
    </xf>
    <xf numFmtId="0" fontId="30" fillId="23" borderId="4" xfId="0" applyFont="1" applyFill="1" applyBorder="1" applyAlignment="1">
      <alignment horizontal="center" vertical="center" wrapText="1"/>
    </xf>
    <xf numFmtId="0" fontId="30" fillId="23" borderId="45" xfId="0" applyFont="1" applyFill="1" applyBorder="1" applyAlignment="1">
      <alignment horizontal="center" vertical="center" wrapText="1"/>
    </xf>
    <xf numFmtId="0" fontId="30" fillId="23" borderId="47" xfId="0" applyFont="1" applyFill="1" applyBorder="1" applyAlignment="1">
      <alignment horizontal="center" vertical="center" wrapText="1"/>
    </xf>
    <xf numFmtId="0" fontId="30" fillId="23" borderId="3" xfId="0" applyFont="1" applyFill="1" applyBorder="1" applyAlignment="1">
      <alignment horizontal="center" vertical="center" wrapText="1"/>
    </xf>
    <xf numFmtId="0" fontId="30" fillId="23" borderId="48" xfId="0" applyFont="1" applyFill="1" applyBorder="1" applyAlignment="1">
      <alignment horizontal="center" vertical="center" wrapText="1"/>
    </xf>
    <xf numFmtId="170" fontId="29" fillId="0" borderId="6" xfId="9" applyNumberFormat="1" applyFont="1" applyFill="1" applyBorder="1" applyAlignment="1">
      <alignment horizontal="left" vertical="center" wrapText="1"/>
    </xf>
    <xf numFmtId="170" fontId="29" fillId="0" borderId="4" xfId="9" applyNumberFormat="1" applyFont="1" applyFill="1" applyBorder="1" applyAlignment="1">
      <alignment horizontal="left" vertical="center" wrapText="1"/>
    </xf>
    <xf numFmtId="0" fontId="88" fillId="0" borderId="3" xfId="0" applyFont="1" applyBorder="1" applyAlignment="1">
      <alignment horizontal="center" vertical="center" wrapText="1"/>
    </xf>
    <xf numFmtId="0" fontId="88" fillId="0" borderId="3" xfId="0" applyFont="1" applyBorder="1" applyAlignment="1">
      <alignment horizontal="center" vertical="center"/>
    </xf>
    <xf numFmtId="0" fontId="21" fillId="0" borderId="54" xfId="0" applyFont="1" applyBorder="1" applyAlignment="1">
      <alignment horizontal="center" vertical="center"/>
    </xf>
    <xf numFmtId="0" fontId="30" fillId="23" borderId="49" xfId="0" applyFont="1" applyFill="1" applyBorder="1" applyAlignment="1">
      <alignment horizontal="center" vertical="center" wrapText="1"/>
    </xf>
    <xf numFmtId="0" fontId="30" fillId="23" borderId="51" xfId="0" applyFont="1" applyFill="1" applyBorder="1" applyAlignment="1">
      <alignment horizontal="center" vertical="center" wrapText="1"/>
    </xf>
    <xf numFmtId="0" fontId="30" fillId="23" borderId="52" xfId="0" applyFont="1" applyFill="1" applyBorder="1" applyAlignment="1">
      <alignment horizontal="center" vertical="center" wrapText="1"/>
    </xf>
    <xf numFmtId="0" fontId="30" fillId="23" borderId="50" xfId="0" applyFont="1" applyFill="1" applyBorder="1" applyAlignment="1">
      <alignment horizontal="center" vertical="center" wrapText="1"/>
    </xf>
    <xf numFmtId="0" fontId="30" fillId="23" borderId="32" xfId="0" applyFont="1" applyFill="1" applyBorder="1" applyAlignment="1">
      <alignment horizontal="center" vertical="center" wrapText="1"/>
    </xf>
    <xf numFmtId="0" fontId="30" fillId="23" borderId="53" xfId="0" applyFont="1" applyFill="1" applyBorder="1" applyAlignment="1">
      <alignment horizontal="center" vertical="center" wrapText="1"/>
    </xf>
    <xf numFmtId="0" fontId="20" fillId="0" borderId="0" xfId="0" applyFont="1" applyAlignment="1">
      <alignment horizontal="center" vertical="center" wrapText="1"/>
    </xf>
    <xf numFmtId="0" fontId="88" fillId="0" borderId="0" xfId="0" applyFont="1" applyAlignment="1">
      <alignment horizontal="center" vertical="center" wrapText="1"/>
    </xf>
    <xf numFmtId="0" fontId="21" fillId="0" borderId="170" xfId="0" applyFont="1" applyBorder="1" applyAlignment="1">
      <alignment horizontal="center" vertical="center"/>
    </xf>
    <xf numFmtId="0" fontId="30" fillId="43" borderId="171" xfId="0" applyFont="1" applyFill="1" applyBorder="1" applyAlignment="1">
      <alignment horizontal="center" vertical="center" wrapText="1"/>
    </xf>
    <xf numFmtId="0" fontId="30" fillId="43" borderId="175" xfId="0" applyFont="1" applyFill="1" applyBorder="1" applyAlignment="1">
      <alignment horizontal="center" vertical="center" wrapText="1"/>
    </xf>
    <xf numFmtId="0" fontId="30" fillId="43" borderId="172" xfId="0" applyFont="1" applyFill="1" applyBorder="1" applyAlignment="1">
      <alignment horizontal="center" vertical="center" wrapText="1"/>
    </xf>
    <xf numFmtId="0" fontId="30" fillId="43" borderId="173" xfId="0" applyFont="1" applyFill="1" applyBorder="1" applyAlignment="1">
      <alignment horizontal="center" vertical="center" wrapText="1"/>
    </xf>
    <xf numFmtId="0" fontId="30" fillId="43" borderId="174" xfId="0" applyFont="1" applyFill="1" applyBorder="1" applyAlignment="1">
      <alignment horizontal="center" vertical="center" wrapText="1"/>
    </xf>
    <xf numFmtId="0" fontId="21" fillId="0" borderId="3" xfId="0" applyFont="1" applyBorder="1" applyAlignment="1">
      <alignment horizontal="center" vertical="top" wrapText="1"/>
    </xf>
    <xf numFmtId="0" fontId="26" fillId="2" borderId="0" xfId="0" applyFont="1" applyFill="1" applyAlignment="1">
      <alignment horizontal="left" vertical="center" wrapText="1"/>
    </xf>
    <xf numFmtId="0" fontId="26" fillId="0" borderId="6" xfId="0" applyFont="1" applyBorder="1" applyAlignment="1">
      <alignment horizontal="left" vertical="center" wrapText="1"/>
    </xf>
    <xf numFmtId="0" fontId="26" fillId="0" borderId="4" xfId="0" applyFont="1" applyBorder="1" applyAlignment="1">
      <alignment horizontal="left" vertical="center" wrapText="1"/>
    </xf>
    <xf numFmtId="168" fontId="100" fillId="2" borderId="0" xfId="18" applyNumberFormat="1" applyFont="1" applyFill="1" applyBorder="1" applyAlignment="1" applyProtection="1">
      <alignment horizontal="center"/>
    </xf>
    <xf numFmtId="168" fontId="20" fillId="2" borderId="0" xfId="18" applyNumberFormat="1" applyFont="1" applyFill="1" applyBorder="1" applyAlignment="1" applyProtection="1">
      <alignment horizontal="center"/>
    </xf>
    <xf numFmtId="0" fontId="53" fillId="0" borderId="0" xfId="0" applyFont="1" applyAlignment="1">
      <alignment horizontal="center" vertical="center"/>
    </xf>
    <xf numFmtId="0" fontId="21" fillId="0" borderId="0" xfId="71" applyFont="1" applyAlignment="1">
      <alignment horizontal="left" vertical="center" wrapText="1"/>
    </xf>
    <xf numFmtId="0" fontId="21" fillId="0" borderId="189" xfId="71" applyFont="1" applyBorder="1" applyAlignment="1">
      <alignment horizontal="left" vertical="center" wrapText="1"/>
    </xf>
    <xf numFmtId="0" fontId="20" fillId="2" borderId="0" xfId="71" applyFont="1" applyFill="1" applyAlignment="1">
      <alignment horizontal="center" vertical="center" wrapText="1"/>
    </xf>
    <xf numFmtId="0" fontId="21" fillId="2" borderId="0" xfId="71" applyFont="1" applyFill="1" applyAlignment="1">
      <alignment horizontal="center"/>
    </xf>
    <xf numFmtId="0" fontId="30" fillId="23" borderId="185" xfId="71" applyFont="1" applyFill="1" applyBorder="1" applyAlignment="1">
      <alignment horizontal="center" vertical="center"/>
    </xf>
    <xf numFmtId="0" fontId="30" fillId="23" borderId="187" xfId="71" applyFont="1" applyFill="1" applyBorder="1" applyAlignment="1">
      <alignment horizontal="center" vertical="center"/>
    </xf>
    <xf numFmtId="0" fontId="30" fillId="23" borderId="186" xfId="71" applyFont="1" applyFill="1" applyBorder="1" applyAlignment="1">
      <alignment horizontal="center" vertical="center"/>
    </xf>
    <xf numFmtId="0" fontId="19" fillId="25" borderId="0" xfId="77" applyFont="1" applyFill="1" applyAlignment="1">
      <alignment horizontal="left" vertical="center"/>
    </xf>
    <xf numFmtId="0" fontId="20" fillId="2" borderId="0" xfId="71" applyFont="1" applyFill="1" applyAlignment="1">
      <alignment horizontal="center"/>
    </xf>
    <xf numFmtId="0" fontId="19" fillId="23" borderId="0" xfId="77" applyFont="1" applyFill="1" applyAlignment="1">
      <alignment horizontal="left" vertical="center"/>
    </xf>
    <xf numFmtId="0" fontId="21" fillId="2" borderId="0" xfId="71" applyFont="1" applyFill="1" applyAlignment="1">
      <alignment horizontal="left" vertical="center" wrapText="1"/>
    </xf>
    <xf numFmtId="0" fontId="71" fillId="0" borderId="0" xfId="71" applyFont="1" applyAlignment="1">
      <alignment horizontal="left" vertical="center" wrapText="1"/>
    </xf>
    <xf numFmtId="0" fontId="19" fillId="23" borderId="0" xfId="77" applyFont="1" applyFill="1" applyAlignment="1">
      <alignment horizontal="center" vertical="top"/>
    </xf>
    <xf numFmtId="0" fontId="20" fillId="2" borderId="0" xfId="71" applyFont="1" applyFill="1" applyAlignment="1">
      <alignment horizontal="center" wrapText="1"/>
    </xf>
    <xf numFmtId="0" fontId="20" fillId="2" borderId="0" xfId="59" applyFont="1" applyFill="1" applyAlignment="1">
      <alignment horizontal="center"/>
    </xf>
    <xf numFmtId="0" fontId="21" fillId="2" borderId="0" xfId="59" applyFont="1" applyFill="1" applyAlignment="1">
      <alignment horizontal="center"/>
    </xf>
    <xf numFmtId="0" fontId="20" fillId="3" borderId="0" xfId="71" applyFont="1" applyFill="1" applyAlignment="1">
      <alignment horizontal="center"/>
    </xf>
    <xf numFmtId="0" fontId="21" fillId="3" borderId="0" xfId="71" applyFont="1" applyFill="1" applyAlignment="1">
      <alignment horizontal="center" vertical="center"/>
    </xf>
  </cellXfs>
  <cellStyles count="116">
    <cellStyle name="20% - Énfasis2" xfId="82" builtinId="34"/>
    <cellStyle name="40% - Énfasis2" xfId="83" builtinId="35"/>
    <cellStyle name="Comma" xfId="5" xr:uid="{B40B6E7B-4DE7-4B52-A373-F9C314C320F6}"/>
    <cellStyle name="Comma 10" xfId="3" xr:uid="{AF3B1884-0EDC-4D3E-BEB9-1F0B981388A7}"/>
    <cellStyle name="Hipervínculo" xfId="34" builtinId="8"/>
    <cellStyle name="Hyperlink" xfId="6" xr:uid="{0BFA18CF-327F-4167-8509-941233DF5902}"/>
    <cellStyle name="Millares" xfId="7" builtinId="3"/>
    <cellStyle name="Millares [0]" xfId="8" builtinId="6"/>
    <cellStyle name="Millares [0] 2" xfId="2" xr:uid="{C17F62A9-3CCF-4D4A-A9CB-6A9CA5430236}"/>
    <cellStyle name="Millares [0] 2 2" xfId="88" xr:uid="{22E6567C-7563-4743-AA86-6E05F55472C6}"/>
    <cellStyle name="Millares [0] 2 3" xfId="107" xr:uid="{F8FC3540-33A5-4640-A263-BD743FE99488}"/>
    <cellStyle name="Millares [0] 3" xfId="64" xr:uid="{147F323B-9B13-402B-AED9-827466C3848E}"/>
    <cellStyle name="Millares [0] 3 2" xfId="32" xr:uid="{B488924F-2574-4410-9555-CE77175FA9FE}"/>
    <cellStyle name="Millares 11 3" xfId="47" xr:uid="{FEEBD234-0000-46E4-B66F-99CC535F382E}"/>
    <cellStyle name="Millares 13" xfId="89" xr:uid="{BB59A106-FBBD-4546-A610-19218B1EFB43}"/>
    <cellStyle name="Millares 14" xfId="90" xr:uid="{056C0D1A-8415-44AB-A841-58B0D834C5DF}"/>
    <cellStyle name="Millares 15" xfId="91" xr:uid="{243136ED-F6F2-4757-9B7B-B87138181893}"/>
    <cellStyle name="Millares 2" xfId="12" xr:uid="{C8D0803F-77A4-4965-8379-90DEAA7AB03A}"/>
    <cellStyle name="Millares 2 2" xfId="57" xr:uid="{A3F21321-906E-4270-8531-99441B60ECE2}"/>
    <cellStyle name="Millares 2 2 2" xfId="44" xr:uid="{29F2838F-B8CC-4EE7-9D7B-6C0CAAB0BC9B}"/>
    <cellStyle name="Millares 2 2 2 2" xfId="55" xr:uid="{A8A67199-0877-4ABA-8BC1-0D9A252529AF}"/>
    <cellStyle name="Millares 2 2 2 3" xfId="62" xr:uid="{208B9E8C-C3ED-4487-B07D-5F61183A74F7}"/>
    <cellStyle name="Millares 2 2 2 4" xfId="112" xr:uid="{8C24DF0C-1E4D-434F-8EE7-E4F139775FD7}"/>
    <cellStyle name="Millares 2 2 3" xfId="60" xr:uid="{5710B43C-3FBC-4C82-AA34-279F71FB08AA}"/>
    <cellStyle name="Millares 2 2 4" xfId="105" xr:uid="{70DF7EC8-4BE5-4DE9-AA20-46447F9F7F39}"/>
    <cellStyle name="Millares 2 2 4 2" xfId="110" xr:uid="{8EBC2F5B-C116-496A-93F2-37C7B61FA716}"/>
    <cellStyle name="Millares 2 2 4 3" xfId="115" xr:uid="{F56017FF-0B14-47B3-AC16-44DCCBDF41A5}"/>
    <cellStyle name="Millares 2 3" xfId="80" xr:uid="{E3EFC6C6-6280-4A24-8DCF-A5A247D89514}"/>
    <cellStyle name="Millares 2 4" xfId="11" xr:uid="{6B96442F-378F-499A-BE91-EB7FA9AE3CCC}"/>
    <cellStyle name="Millares 2 4 2" xfId="87" xr:uid="{470B8924-E26A-4A89-AB15-63246C4E2118}"/>
    <cellStyle name="Millares 2 4 3" xfId="103" xr:uid="{1D021110-CDC2-4C2C-8AF7-7F9797B26C3B}"/>
    <cellStyle name="Millares 2 5" xfId="85" xr:uid="{9ED0C672-8817-4D1A-B0C4-EC67CAC9A31A}"/>
    <cellStyle name="Millares 3" xfId="27" xr:uid="{01FE2295-F31D-4BB1-9253-3BDE7562CA5B}"/>
    <cellStyle name="Millares 3 2" xfId="10" xr:uid="{E66BC084-AA38-43DA-972A-E85B05C1A0CD}"/>
    <cellStyle name="Millares 3 2 2" xfId="66" xr:uid="{94C2F703-376F-4576-8BEF-2726F1B85D96}"/>
    <cellStyle name="Millares 3 2 3" xfId="106" xr:uid="{3054DECB-9BA2-4DBE-ABF5-DC349B3DC912}"/>
    <cellStyle name="Millares 3 3" xfId="114" xr:uid="{366DAAD3-3927-4251-AFB4-565037EE1390}"/>
    <cellStyle name="Millares 3 5" xfId="94" xr:uid="{AD35A2F1-9460-4B81-8FA6-9413A729DCEC}"/>
    <cellStyle name="Millares 4" xfId="17" xr:uid="{04BA776D-02EE-45A6-AF6D-3EBEE51064E9}"/>
    <cellStyle name="Millares 4 2" xfId="65" xr:uid="{ED913DBE-C5BD-4103-927D-ADC0C271BAF2}"/>
    <cellStyle name="Millares 4 3" xfId="18" xr:uid="{1AC60E7B-E7DB-401B-AC50-DC5347CAA2F4}"/>
    <cellStyle name="Millares 4 3 2" xfId="111" xr:uid="{8B4DEEE6-1169-4B3B-B81B-A334264B7A77}"/>
    <cellStyle name="Millares 4 4" xfId="30" xr:uid="{B678A400-869D-450A-AEFD-DD30549F8DC8}"/>
    <cellStyle name="Millares 5" xfId="20" xr:uid="{95CC08AE-46E7-40A8-A8A0-B1DB9AF827DB}"/>
    <cellStyle name="Millares 6" xfId="53" xr:uid="{9BE0215B-FAFD-49AB-918A-30CD67B0EC2B}"/>
    <cellStyle name="Millares 7" xfId="54" xr:uid="{955EE357-D2BA-43CA-ABFE-6B9D6594F0F0}"/>
    <cellStyle name="Millares 7 2" xfId="24" xr:uid="{494FACE7-ACE5-43F1-AD0D-8B9DE6BDCAAE}"/>
    <cellStyle name="Millares 9 2 2" xfId="15" xr:uid="{90EFFF22-8726-420F-BE36-78F01604DDCF}"/>
    <cellStyle name="Millares_APRO9899FEB221" xfId="48" xr:uid="{33DEA54D-3755-4DB9-B7E6-1CFE5117862F}"/>
    <cellStyle name="Millares_CIFRAS PAGINA WEB 1995 - 2003" xfId="67" xr:uid="{71A39FAD-C9A7-441A-AE46-78C52F1101CD}"/>
    <cellStyle name="Millares_CIFRAS PAGINA WEB 1995 - 2003 2" xfId="21" xr:uid="{92616745-328A-4290-9BBF-DEB6312BCEC9}"/>
    <cellStyle name="Millares_Cuadros presentación" xfId="40" xr:uid="{E82ED97F-573A-4F63-B2A5-922330FAF71F}"/>
    <cellStyle name="Millares_Cuadros presentación 2" xfId="69" xr:uid="{49F87791-5440-4CC7-85B8-3A85BEC8AD0A}"/>
    <cellStyle name="Millares_Hoja1 2" xfId="78" xr:uid="{C7D70D88-780D-4102-9AE9-466FFF65C28E}"/>
    <cellStyle name="Millares_Hoja2" xfId="74" xr:uid="{5BAE3240-A74E-4CC3-A6C6-75751A2B0674}"/>
    <cellStyle name="Millares_Hoja3" xfId="75" xr:uid="{682E5505-6F9A-4CC1-A487-50CA78E57320}"/>
    <cellStyle name="Millares_Hoja3 2" xfId="76" xr:uid="{D4A9762A-3EEC-47D9-AB9A-37C2661279C1}"/>
    <cellStyle name="Millares_Plano ejecucion principales programas julio 13 - Despues de consejo de ministros" xfId="19" xr:uid="{BD449B8A-2024-4712-AE54-466586F61C67}"/>
    <cellStyle name="Normal" xfId="0" builtinId="0"/>
    <cellStyle name="Normal - Modelo1_Estima caída ($4,9 bll) (2)" xfId="71" xr:uid="{50D298C7-3912-4E40-913A-17815D0E28C0}"/>
    <cellStyle name="Normal 10 2" xfId="38" xr:uid="{8F4D8AA2-2941-4DA3-8DAA-5358E4580961}"/>
    <cellStyle name="Normal 10 4" xfId="92" xr:uid="{086EF862-5CFE-4120-A7B3-25956F785CAC}"/>
    <cellStyle name="Normal 11" xfId="39" xr:uid="{E41C80E8-D259-484D-B6E6-47CA033A3871}"/>
    <cellStyle name="Normal 12" xfId="29" xr:uid="{22BA497F-168A-49ED-824B-1B001CF7A80B}"/>
    <cellStyle name="Normal 13 3" xfId="25" xr:uid="{2BB5E202-7049-415B-944D-6A829A87A83B}"/>
    <cellStyle name="Normal 14" xfId="49" xr:uid="{F562DCA2-FBF7-495D-94E4-E9D308FC3DA2}"/>
    <cellStyle name="Normal 14 2" xfId="81" xr:uid="{9453D5D7-80EA-43DC-BDBE-BAE2A7050B25}"/>
    <cellStyle name="Normal 2" xfId="4" xr:uid="{BAF63EF0-4A2A-4EC0-B655-8BCB10CF7B7C}"/>
    <cellStyle name="Normal 2 10" xfId="33" xr:uid="{4833AF58-84FA-4770-BC23-C35D3F1EFAAF}"/>
    <cellStyle name="Normal 2 2" xfId="104" xr:uid="{8F8BA149-30BE-496F-A205-F5789D6650CB}"/>
    <cellStyle name="Normal 2 2 2 2" xfId="28" xr:uid="{304E96C3-EBC7-4B2D-8CA7-D14020D1C603}"/>
    <cellStyle name="Normal 2 2 3" xfId="23" xr:uid="{73C8F048-218F-43C8-A8DD-AFD3B4D89942}"/>
    <cellStyle name="Normal 2 3" xfId="50" xr:uid="{3FA49653-17D8-42AE-9652-8696B14CC01E}"/>
    <cellStyle name="Normal 2 4 3" xfId="56" xr:uid="{B2CB2119-400F-4630-9641-F1CE46A6C338}"/>
    <cellStyle name="Normal 23" xfId="22" xr:uid="{3668C5D4-E9C6-4077-9F07-A5A53AD01D36}"/>
    <cellStyle name="Normal 25" xfId="14" xr:uid="{B1C40980-D3B3-4471-B877-BF94DB17A317}"/>
    <cellStyle name="Normal 3" xfId="13" xr:uid="{D34D63BF-674D-44A9-AFA2-690DE4E2C0D0}"/>
    <cellStyle name="Normal 3 2" xfId="26" xr:uid="{19B83447-5C6A-4313-9CCE-9EB5BC35A994}"/>
    <cellStyle name="Normal 3 2 2" xfId="79" xr:uid="{C6CEF73B-91CA-416E-B657-665E61B86A0E}"/>
    <cellStyle name="Normal 3 2 3" xfId="93" xr:uid="{2BCAA796-8407-43FD-86FF-6B4207764827}"/>
    <cellStyle name="Normal 3 2 4" xfId="101" xr:uid="{DC0BDC99-456C-43F0-9F96-F19594C4A5BB}"/>
    <cellStyle name="Normal 3 3" xfId="86" xr:uid="{6CFF3305-B4AE-47BD-85E0-5B4CF5EF5FCC}"/>
    <cellStyle name="Normal 3 4" xfId="95" xr:uid="{EB879288-1EC6-44B8-9F83-D24AD2C4EFBF}"/>
    <cellStyle name="Normal 3 5" xfId="109" xr:uid="{F6A41367-3401-4EC8-9CBF-B9017EFB02A4}"/>
    <cellStyle name="Normal 4" xfId="36" xr:uid="{0303AAC6-85A7-4967-8FC5-D4EF7C6A80CC}"/>
    <cellStyle name="Normal 4 2" xfId="97" xr:uid="{E703197B-47A7-449D-9E15-5BF535CD039C}"/>
    <cellStyle name="Normal 5" xfId="59" xr:uid="{EDF1B82C-B00F-4D60-9726-AFFBA8A4C697}"/>
    <cellStyle name="Normal 5 2" xfId="113" xr:uid="{1041C1E1-684B-46CC-9405-15E64421AA0B}"/>
    <cellStyle name="Normal 6" xfId="1" xr:uid="{5C253A8F-C021-49B5-82EF-3CE4127540CF}"/>
    <cellStyle name="Normal 6 2" xfId="52" xr:uid="{46ABDD96-DB26-403A-B52F-B7E47D880A3E}"/>
    <cellStyle name="Normal 6 2 2" xfId="99" xr:uid="{021639D7-C99B-4FBE-9EB9-E76212BA4441}"/>
    <cellStyle name="Normal 6 3" xfId="102" xr:uid="{31AACE96-8917-4682-ADB5-4E70F0CD348C}"/>
    <cellStyle name="Normal 7" xfId="61" xr:uid="{63614FD8-5E0A-42AF-83C3-DABF8B3897B0}"/>
    <cellStyle name="Normal 7 2" xfId="37" xr:uid="{811810BE-6515-4A02-92A7-3BCF73090254}"/>
    <cellStyle name="Normal 7 3" xfId="98" xr:uid="{D67B540D-E198-4569-87A0-15364E20ACDA}"/>
    <cellStyle name="Normal 76" xfId="45" xr:uid="{FF04658F-E937-469B-8844-41587F1B98D7}"/>
    <cellStyle name="Normal 79" xfId="51" xr:uid="{21D2B4B7-02FF-4AAB-B28F-76648DFAB5E6}"/>
    <cellStyle name="Normal 8" xfId="68" xr:uid="{1B8A9A41-0121-4AD9-9CEC-C00AEA2C380E}"/>
    <cellStyle name="Normal_CUADROS MEMO INGRESOS" xfId="46" xr:uid="{668BD290-B3E1-4F68-8AFC-5B3505319807}"/>
    <cellStyle name="Normal_Desesta. 4-13" xfId="84" xr:uid="{AC9EBD0C-DC27-40F1-B7D0-D66ED5CFB8BD}"/>
    <cellStyle name="Normal_Homologacion Gastos-Envio-1" xfId="58" xr:uid="{180D9F27-E182-429A-8F73-AB357542760C}"/>
    <cellStyle name="Normal_Libro2 (12)" xfId="41" xr:uid="{9A83D3C7-6D5D-43FA-816B-60DE1904C0C2}"/>
    <cellStyle name="Normal_Libro2 (12) 2" xfId="77" xr:uid="{A87A895C-AEEF-494F-A055-8C2AE5C8ABA2}"/>
    <cellStyle name="Normal_ministro cuadros" xfId="42" xr:uid="{E08D5DD0-CB2A-49A3-AF95-FB24AEB63D71}"/>
    <cellStyle name="Normal_ministro cuadros 2" xfId="73" xr:uid="{34EC9600-3AC8-4B60-B050-85AEF081CD22}"/>
    <cellStyle name="Normal_PAQUETE BASE PROYECCIONES 99 - 00 FEBRERO 5" xfId="100" xr:uid="{136D7301-6D23-49F5-A917-99CBD1C82B7C}"/>
    <cellStyle name="Normal_RESUMENES  2003-04-nov 2" xfId="31" xr:uid="{9FB7B104-C6A2-4392-B4D2-DA6BA5B553C2}"/>
    <cellStyle name="Normal_rezago.2002nacion17marzo" xfId="70" xr:uid="{E7C5FFDC-11C9-4D56-9125-FDC4E7DA9E38}"/>
    <cellStyle name="Porcentaje" xfId="9" builtinId="5"/>
    <cellStyle name="Porcentaje 2" xfId="35" xr:uid="{997631C1-DE99-4673-A104-6B1CF115AAED}"/>
    <cellStyle name="Porcentaje 2 2" xfId="63" xr:uid="{7FA65B7D-95C3-4E7E-9508-434E4FAFE457}"/>
    <cellStyle name="Porcentaje 2 3" xfId="96" xr:uid="{A8D3640F-867F-45EF-B22B-EC5732021B56}"/>
    <cellStyle name="Porcentaje 2 4" xfId="108" xr:uid="{6767699A-0F5F-456E-BF9A-00C7CD66DFE1}"/>
    <cellStyle name="Porcentaje 3" xfId="72" xr:uid="{F209F2EC-E298-43B4-B3D7-3ABD6A50D7E8}"/>
    <cellStyle name="Porcentaje 6" xfId="43" xr:uid="{8C0AEE28-DA85-4109-886C-8D95CA991761}"/>
    <cellStyle name="Porcentual 3" xfId="16" xr:uid="{BB279CB9-6216-4266-A008-DB851A0F0AD4}"/>
  </cellStyles>
  <dxfs count="0"/>
  <tableStyles count="0" defaultTableStyle="TableStyleMedium2" defaultPivotStyle="PivotStyleLight16"/>
  <colors>
    <mruColors>
      <color rgb="FF346EB1"/>
      <color rgb="FF26325C"/>
      <color rgb="FF52ACB8"/>
      <color rgb="FF56ABDF"/>
      <color rgb="FF0070C0"/>
      <color rgb="FF4BA7A8"/>
      <color rgb="FFC7A15D"/>
      <color rgb="FFB48B3F"/>
      <color rgb="FFD8BE90"/>
      <color rgb="FFAC75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worksheet" Target="worksheets/sheet159.xml"/><Relationship Id="rId170" Type="http://schemas.openxmlformats.org/officeDocument/2006/relationships/worksheet" Target="worksheets/sheet170.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160" Type="http://schemas.openxmlformats.org/officeDocument/2006/relationships/worksheet" Target="worksheets/sheet160.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5" Type="http://schemas.openxmlformats.org/officeDocument/2006/relationships/worksheet" Target="worksheets/sheet85.xml"/><Relationship Id="rId150" Type="http://schemas.openxmlformats.org/officeDocument/2006/relationships/worksheet" Target="worksheets/sheet150.xml"/><Relationship Id="rId171" Type="http://schemas.openxmlformats.org/officeDocument/2006/relationships/worksheet" Target="worksheets/sheet171.xml"/><Relationship Id="rId12" Type="http://schemas.openxmlformats.org/officeDocument/2006/relationships/worksheet" Target="worksheets/sheet12.xml"/><Relationship Id="rId33" Type="http://schemas.openxmlformats.org/officeDocument/2006/relationships/worksheet" Target="worksheets/sheet33.xml"/><Relationship Id="rId108" Type="http://schemas.openxmlformats.org/officeDocument/2006/relationships/worksheet" Target="worksheets/sheet108.xml"/><Relationship Id="rId129" Type="http://schemas.openxmlformats.org/officeDocument/2006/relationships/worksheet" Target="worksheets/sheet129.xml"/><Relationship Id="rId54" Type="http://schemas.openxmlformats.org/officeDocument/2006/relationships/worksheet" Target="worksheets/sheet54.xml"/><Relationship Id="rId75" Type="http://schemas.openxmlformats.org/officeDocument/2006/relationships/worksheet" Target="worksheets/sheet75.xml"/><Relationship Id="rId96" Type="http://schemas.openxmlformats.org/officeDocument/2006/relationships/worksheet" Target="worksheets/sheet96.xml"/><Relationship Id="rId140" Type="http://schemas.openxmlformats.org/officeDocument/2006/relationships/worksheet" Target="worksheets/sheet140.xml"/><Relationship Id="rId161" Type="http://schemas.openxmlformats.org/officeDocument/2006/relationships/worksheet" Target="worksheets/sheet161.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worksheet" Target="worksheets/sheet135.xml"/><Relationship Id="rId151" Type="http://schemas.openxmlformats.org/officeDocument/2006/relationships/worksheet" Target="worksheets/sheet151.xml"/><Relationship Id="rId156" Type="http://schemas.openxmlformats.org/officeDocument/2006/relationships/worksheet" Target="worksheets/sheet156.xml"/><Relationship Id="rId172" Type="http://schemas.openxmlformats.org/officeDocument/2006/relationships/worksheet" Target="worksheets/sheet172.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worksheet" Target="worksheets/sheet146.xml"/><Relationship Id="rId167" Type="http://schemas.openxmlformats.org/officeDocument/2006/relationships/worksheet" Target="worksheets/sheet167.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162" Type="http://schemas.openxmlformats.org/officeDocument/2006/relationships/worksheet" Target="worksheets/sheet16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157" Type="http://schemas.openxmlformats.org/officeDocument/2006/relationships/worksheet" Target="worksheets/sheet157.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73"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74" Type="http://schemas.openxmlformats.org/officeDocument/2006/relationships/styles" Target="styles.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164" Type="http://schemas.openxmlformats.org/officeDocument/2006/relationships/worksheet" Target="worksheets/sheet164.xml"/><Relationship Id="rId169" Type="http://schemas.openxmlformats.org/officeDocument/2006/relationships/worksheet" Target="worksheets/sheet169.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75" Type="http://schemas.openxmlformats.org/officeDocument/2006/relationships/sharedStrings" Target="sharedStrings.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165" Type="http://schemas.openxmlformats.org/officeDocument/2006/relationships/worksheet" Target="worksheets/sheet165.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worksheet" Target="worksheets/sheet155.xml"/><Relationship Id="rId176" Type="http://schemas.openxmlformats.org/officeDocument/2006/relationships/calcChain" Target="calcChain.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24" Type="http://schemas.openxmlformats.org/officeDocument/2006/relationships/worksheet" Target="worksheets/sheet124.xml"/><Relationship Id="rId70" Type="http://schemas.openxmlformats.org/officeDocument/2006/relationships/worksheet" Target="worksheets/sheet70.xml"/><Relationship Id="rId91" Type="http://schemas.openxmlformats.org/officeDocument/2006/relationships/worksheet" Target="worksheets/sheet91.xml"/><Relationship Id="rId145" Type="http://schemas.openxmlformats.org/officeDocument/2006/relationships/worksheet" Target="worksheets/sheet145.xml"/><Relationship Id="rId166" Type="http://schemas.openxmlformats.org/officeDocument/2006/relationships/worksheet" Target="worksheets/sheet166.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3"/>
          <c:order val="3"/>
          <c:tx>
            <c:strRef>
              <c:f>'Gráfica No  2.1.9'!$B$8</c:f>
              <c:strCache>
                <c:ptCount val="1"/>
                <c:pt idx="0">
                  <c:v>Balance Primario</c:v>
                </c:pt>
              </c:strCache>
            </c:strRef>
          </c:tx>
          <c:spPr>
            <a:solidFill>
              <a:srgbClr val="FA6E59"/>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900" b="1" i="0" u="none" strike="noStrike" kern="1200" baseline="0">
                    <a:solidFill>
                      <a:srgbClr val="FA6E59"/>
                    </a:solidFill>
                    <a:latin typeface="Verdana" panose="020B0604030504040204" pitchFamily="34" charset="0"/>
                    <a:ea typeface="Verdana" panose="020B0604030504040204" pitchFamily="34" charset="0"/>
                    <a:cs typeface="+mn-cs"/>
                  </a:defRPr>
                </a:pPr>
                <a:endParaRPr lang="es-PH"/>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'Gráfica No  2.1.9'!$C$4:$P$4</c:f>
              <c:strCache>
                <c:ptCount val="14"/>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strCache>
            </c:strRef>
          </c:cat>
          <c:val>
            <c:numRef>
              <c:f>'Gráfica No  2.1.9'!$C$8:$P$8</c:f>
              <c:numCache>
                <c:formatCode>#,##0.0</c:formatCode>
                <c:ptCount val="14"/>
                <c:pt idx="0">
                  <c:v>-1.9</c:v>
                </c:pt>
                <c:pt idx="1">
                  <c:v>1.4</c:v>
                </c:pt>
                <c:pt idx="2">
                  <c:v>0.2</c:v>
                </c:pt>
                <c:pt idx="3">
                  <c:v>0.4</c:v>
                </c:pt>
                <c:pt idx="4">
                  <c:v>0.9</c:v>
                </c:pt>
                <c:pt idx="5">
                  <c:v>0.8</c:v>
                </c:pt>
                <c:pt idx="6">
                  <c:v>1.3</c:v>
                </c:pt>
                <c:pt idx="7">
                  <c:v>1.4</c:v>
                </c:pt>
                <c:pt idx="8">
                  <c:v>1.4</c:v>
                </c:pt>
                <c:pt idx="9">
                  <c:v>1.3</c:v>
                </c:pt>
                <c:pt idx="10">
                  <c:v>1.7</c:v>
                </c:pt>
                <c:pt idx="11">
                  <c:v>1.6</c:v>
                </c:pt>
                <c:pt idx="12">
                  <c:v>1.4</c:v>
                </c:pt>
                <c:pt idx="13">
                  <c:v>1.1000000000000001</c:v>
                </c:pt>
              </c:numCache>
            </c:numRef>
          </c:val>
          <c:extLst>
            <c:ext xmlns:c16="http://schemas.microsoft.com/office/drawing/2014/chart" uri="{C3380CC4-5D6E-409C-BE32-E72D297353CC}">
              <c16:uniqueId val="{00000000-2E5F-4F7E-A325-33F61EE495FA}"/>
            </c:ext>
          </c:extLst>
        </c:ser>
        <c:dLbls>
          <c:showLegendKey val="0"/>
          <c:showVal val="0"/>
          <c:showCatName val="0"/>
          <c:showSerName val="0"/>
          <c:showPercent val="0"/>
          <c:showBubbleSize val="0"/>
        </c:dLbls>
        <c:gapWidth val="150"/>
        <c:axId val="1864073503"/>
        <c:axId val="1864099423"/>
      </c:barChart>
      <c:lineChart>
        <c:grouping val="standard"/>
        <c:varyColors val="0"/>
        <c:ser>
          <c:idx val="0"/>
          <c:order val="0"/>
          <c:tx>
            <c:strRef>
              <c:f>'Gráfica No  2.1.9'!$B$5</c:f>
              <c:strCache>
                <c:ptCount val="1"/>
                <c:pt idx="0">
                  <c:v>Deuda agregada</c:v>
                </c:pt>
              </c:strCache>
            </c:strRef>
          </c:tx>
          <c:spPr>
            <a:ln w="28575" cap="rnd">
              <a:solidFill>
                <a:srgbClr val="314F70"/>
              </a:solidFill>
              <a:round/>
            </a:ln>
            <a:effectLst/>
          </c:spPr>
          <c:marker>
            <c:symbol val="circle"/>
            <c:size val="8"/>
            <c:spPr>
              <a:solidFill>
                <a:srgbClr val="314F70"/>
              </a:solidFill>
              <a:ln w="9525">
                <a:solidFill>
                  <a:srgbClr val="314F70"/>
                </a:solidFill>
              </a:ln>
              <a:effectLst/>
            </c:spPr>
          </c:marker>
          <c:dLbls>
            <c:numFmt formatCode="##,#00" sourceLinked="0"/>
            <c:spPr>
              <a:noFill/>
              <a:ln>
                <a:noFill/>
              </a:ln>
              <a:effectLst/>
            </c:spPr>
            <c:txPr>
              <a:bodyPr rot="0" spcFirstLastPara="1" vertOverflow="ellipsis" vert="horz" wrap="square" anchor="ctr" anchorCtr="1"/>
              <a:lstStyle/>
              <a:p>
                <a:pPr>
                  <a:defRPr sz="900" b="1" i="0" u="none" strike="noStrike" kern="1200" baseline="0">
                    <a:solidFill>
                      <a:srgbClr val="314F70"/>
                    </a:solidFill>
                    <a:latin typeface="Verdana" panose="020B0604030504040204" pitchFamily="34" charset="0"/>
                    <a:ea typeface="Verdana" panose="020B0604030504040204" pitchFamily="34" charset="0"/>
                    <a:cs typeface="+mn-cs"/>
                  </a:defRPr>
                </a:pPr>
                <a:endParaRPr lang="es-PH"/>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'Gráfica No  2.1.9'!$C$4:$P$4</c:f>
              <c:strCache>
                <c:ptCount val="14"/>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strCache>
            </c:strRef>
          </c:cat>
          <c:val>
            <c:numRef>
              <c:f>'Gráfica No  2.1.9'!$C$5:$P$5</c:f>
              <c:numCache>
                <c:formatCode>#,##0.0</c:formatCode>
                <c:ptCount val="14"/>
                <c:pt idx="0">
                  <c:v>64.599999999999994</c:v>
                </c:pt>
                <c:pt idx="1">
                  <c:v>60.3</c:v>
                </c:pt>
                <c:pt idx="2">
                  <c:v>60.4</c:v>
                </c:pt>
                <c:pt idx="3">
                  <c:v>61.6</c:v>
                </c:pt>
                <c:pt idx="4">
                  <c:v>61.6</c:v>
                </c:pt>
                <c:pt idx="5">
                  <c:v>61.2</c:v>
                </c:pt>
                <c:pt idx="6">
                  <c:v>60.9</c:v>
                </c:pt>
                <c:pt idx="7">
                  <c:v>60.6</c:v>
                </c:pt>
                <c:pt idx="8">
                  <c:v>60.3</c:v>
                </c:pt>
                <c:pt idx="9">
                  <c:v>60.2</c:v>
                </c:pt>
                <c:pt idx="10">
                  <c:v>59.6</c:v>
                </c:pt>
                <c:pt idx="11">
                  <c:v>59.2</c:v>
                </c:pt>
                <c:pt idx="12">
                  <c:v>59</c:v>
                </c:pt>
                <c:pt idx="13">
                  <c:v>58.9</c:v>
                </c:pt>
              </c:numCache>
            </c:numRef>
          </c:val>
          <c:smooth val="1"/>
          <c:extLst>
            <c:ext xmlns:c16="http://schemas.microsoft.com/office/drawing/2014/chart" uri="{C3380CC4-5D6E-409C-BE32-E72D297353CC}">
              <c16:uniqueId val="{00000001-2E5F-4F7E-A325-33F61EE495FA}"/>
            </c:ext>
          </c:extLst>
        </c:ser>
        <c:ser>
          <c:idx val="1"/>
          <c:order val="1"/>
          <c:tx>
            <c:strRef>
              <c:f>'Gráfica No  2.1.9'!$B$6</c:f>
              <c:strCache>
                <c:ptCount val="1"/>
                <c:pt idx="0">
                  <c:v>Deuda consolidada</c:v>
                </c:pt>
              </c:strCache>
            </c:strRef>
          </c:tx>
          <c:spPr>
            <a:ln w="28575" cap="rnd">
              <a:solidFill>
                <a:srgbClr val="6FB98F"/>
              </a:solidFill>
              <a:round/>
            </a:ln>
            <a:effectLst/>
          </c:spPr>
          <c:marker>
            <c:symbol val="circle"/>
            <c:size val="8"/>
            <c:spPr>
              <a:solidFill>
                <a:srgbClr val="6FB98F"/>
              </a:solidFill>
              <a:ln w="9525">
                <a:solidFill>
                  <a:srgbClr val="6FB98F"/>
                </a:solidFill>
              </a:ln>
              <a:effectLst/>
            </c:spPr>
          </c:marker>
          <c:dLbls>
            <c:numFmt formatCode="##,#00" sourceLinked="0"/>
            <c:spPr>
              <a:noFill/>
              <a:ln>
                <a:noFill/>
              </a:ln>
              <a:effectLst/>
            </c:spPr>
            <c:txPr>
              <a:bodyPr rot="0" spcFirstLastPara="1" vertOverflow="ellipsis" vert="horz" wrap="square" anchor="ctr" anchorCtr="1"/>
              <a:lstStyle/>
              <a:p>
                <a:pPr>
                  <a:defRPr sz="900" b="1" i="0" u="none" strike="noStrike" kern="1200" baseline="0">
                    <a:solidFill>
                      <a:srgbClr val="6FB98F"/>
                    </a:solidFill>
                    <a:latin typeface="Verdana" panose="020B0604030504040204" pitchFamily="34" charset="0"/>
                    <a:ea typeface="Verdana" panose="020B0604030504040204" pitchFamily="34" charset="0"/>
                    <a:cs typeface="+mn-cs"/>
                  </a:defRPr>
                </a:pPr>
                <a:endParaRPr lang="es-PH"/>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'Gráfica No  2.1.9'!$C$4:$P$4</c:f>
              <c:strCache>
                <c:ptCount val="14"/>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strCache>
            </c:strRef>
          </c:cat>
          <c:val>
            <c:numRef>
              <c:f>'Gráfica No  2.1.9'!$C$6:$P$6</c:f>
              <c:numCache>
                <c:formatCode>#,##0.0</c:formatCode>
                <c:ptCount val="14"/>
                <c:pt idx="0">
                  <c:v>57</c:v>
                </c:pt>
                <c:pt idx="1">
                  <c:v>53.8</c:v>
                </c:pt>
                <c:pt idx="2">
                  <c:v>54.9</c:v>
                </c:pt>
                <c:pt idx="3">
                  <c:v>56</c:v>
                </c:pt>
                <c:pt idx="4">
                  <c:v>56</c:v>
                </c:pt>
                <c:pt idx="5">
                  <c:v>55.6</c:v>
                </c:pt>
                <c:pt idx="6">
                  <c:v>55.4</c:v>
                </c:pt>
                <c:pt idx="7">
                  <c:v>55</c:v>
                </c:pt>
                <c:pt idx="8">
                  <c:v>54.7</c:v>
                </c:pt>
                <c:pt idx="9">
                  <c:v>54.6</c:v>
                </c:pt>
                <c:pt idx="10">
                  <c:v>54</c:v>
                </c:pt>
                <c:pt idx="11">
                  <c:v>53.6</c:v>
                </c:pt>
                <c:pt idx="12">
                  <c:v>53.4</c:v>
                </c:pt>
                <c:pt idx="13">
                  <c:v>53.3</c:v>
                </c:pt>
              </c:numCache>
            </c:numRef>
          </c:val>
          <c:smooth val="1"/>
          <c:extLst>
            <c:ext xmlns:c16="http://schemas.microsoft.com/office/drawing/2014/chart" uri="{C3380CC4-5D6E-409C-BE32-E72D297353CC}">
              <c16:uniqueId val="{00000002-2E5F-4F7E-A325-33F61EE495FA}"/>
            </c:ext>
          </c:extLst>
        </c:ser>
        <c:ser>
          <c:idx val="2"/>
          <c:order val="2"/>
          <c:tx>
            <c:strRef>
              <c:f>'Gráfica No  2.1.9'!$B$7</c:f>
              <c:strCache>
                <c:ptCount val="1"/>
                <c:pt idx="0">
                  <c:v>Deuda neta</c:v>
                </c:pt>
              </c:strCache>
            </c:strRef>
          </c:tx>
          <c:spPr>
            <a:ln w="28575" cap="rnd">
              <a:solidFill>
                <a:srgbClr val="41D7E7"/>
              </a:solidFill>
              <a:round/>
            </a:ln>
            <a:effectLst/>
          </c:spPr>
          <c:marker>
            <c:symbol val="circle"/>
            <c:size val="8"/>
            <c:spPr>
              <a:solidFill>
                <a:srgbClr val="41D7E7"/>
              </a:solidFill>
              <a:ln w="9525">
                <a:solidFill>
                  <a:srgbClr val="41D7E7"/>
                </a:solidFill>
              </a:ln>
              <a:effectLst/>
            </c:spPr>
          </c:marker>
          <c:dLbls>
            <c:numFmt formatCode="##,#00" sourceLinked="0"/>
            <c:spPr>
              <a:noFill/>
              <a:ln>
                <a:noFill/>
              </a:ln>
              <a:effectLst/>
            </c:spPr>
            <c:txPr>
              <a:bodyPr rot="0" spcFirstLastPara="1" vertOverflow="ellipsis" vert="horz" wrap="square" anchor="ctr" anchorCtr="1"/>
              <a:lstStyle/>
              <a:p>
                <a:pPr>
                  <a:defRPr sz="900" b="1" i="0" u="none" strike="noStrike" kern="1200" baseline="0">
                    <a:solidFill>
                      <a:srgbClr val="41D7E7"/>
                    </a:solidFill>
                    <a:latin typeface="Verdana" panose="020B0604030504040204" pitchFamily="34" charset="0"/>
                    <a:ea typeface="Verdana" panose="020B0604030504040204" pitchFamily="34" charset="0"/>
                    <a:cs typeface="+mn-cs"/>
                  </a:defRPr>
                </a:pPr>
                <a:endParaRPr lang="es-PH"/>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'Gráfica No  2.1.9'!$C$4:$P$4</c:f>
              <c:strCache>
                <c:ptCount val="14"/>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strCache>
            </c:strRef>
          </c:cat>
          <c:val>
            <c:numRef>
              <c:f>'Gráfica No  2.1.9'!$C$7:$P$7</c:f>
              <c:numCache>
                <c:formatCode>#,##0.0</c:formatCode>
                <c:ptCount val="14"/>
                <c:pt idx="0">
                  <c:v>50.4</c:v>
                </c:pt>
                <c:pt idx="1">
                  <c:v>47.8</c:v>
                </c:pt>
                <c:pt idx="2">
                  <c:v>48.2</c:v>
                </c:pt>
                <c:pt idx="3">
                  <c:v>50.2</c:v>
                </c:pt>
                <c:pt idx="4">
                  <c:v>50.2</c:v>
                </c:pt>
                <c:pt idx="5">
                  <c:v>49.8</c:v>
                </c:pt>
                <c:pt idx="6">
                  <c:v>49.6</c:v>
                </c:pt>
                <c:pt idx="7">
                  <c:v>49.3</c:v>
                </c:pt>
                <c:pt idx="8">
                  <c:v>49</c:v>
                </c:pt>
                <c:pt idx="9">
                  <c:v>48.9</c:v>
                </c:pt>
                <c:pt idx="10">
                  <c:v>48.3</c:v>
                </c:pt>
                <c:pt idx="11">
                  <c:v>47.9</c:v>
                </c:pt>
                <c:pt idx="12">
                  <c:v>47.8</c:v>
                </c:pt>
                <c:pt idx="13">
                  <c:v>47.7</c:v>
                </c:pt>
              </c:numCache>
            </c:numRef>
          </c:val>
          <c:smooth val="1"/>
          <c:extLst>
            <c:ext xmlns:c16="http://schemas.microsoft.com/office/drawing/2014/chart" uri="{C3380CC4-5D6E-409C-BE32-E72D297353CC}">
              <c16:uniqueId val="{00000003-2E5F-4F7E-A325-33F61EE495FA}"/>
            </c:ext>
          </c:extLst>
        </c:ser>
        <c:dLbls>
          <c:showLegendKey val="0"/>
          <c:showVal val="0"/>
          <c:showCatName val="0"/>
          <c:showSerName val="0"/>
          <c:showPercent val="0"/>
          <c:showBubbleSize val="0"/>
        </c:dLbls>
        <c:marker val="1"/>
        <c:smooth val="0"/>
        <c:axId val="120517791"/>
        <c:axId val="120524031"/>
      </c:lineChart>
      <c:catAx>
        <c:axId val="1205177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Verdana" panose="020B0604030504040204" pitchFamily="34" charset="0"/>
                <a:ea typeface="Verdana" panose="020B0604030504040204" pitchFamily="34" charset="0"/>
                <a:cs typeface="+mn-cs"/>
              </a:defRPr>
            </a:pPr>
            <a:endParaRPr lang="es-PH"/>
          </a:p>
        </c:txPr>
        <c:crossAx val="120524031"/>
        <c:crosses val="autoZero"/>
        <c:auto val="1"/>
        <c:lblAlgn val="ctr"/>
        <c:lblOffset val="100"/>
        <c:noMultiLvlLbl val="0"/>
      </c:catAx>
      <c:valAx>
        <c:axId val="120524031"/>
        <c:scaling>
          <c:orientation val="minMax"/>
          <c:min val="30"/>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Verdana" panose="020B0604030504040204" pitchFamily="34" charset="0"/>
                <a:ea typeface="Verdana" panose="020B0604030504040204" pitchFamily="34" charset="0"/>
                <a:cs typeface="+mn-cs"/>
              </a:defRPr>
            </a:pPr>
            <a:endParaRPr lang="es-PH"/>
          </a:p>
        </c:txPr>
        <c:crossAx val="120517791"/>
        <c:crosses val="autoZero"/>
        <c:crossBetween val="between"/>
      </c:valAx>
      <c:valAx>
        <c:axId val="1864099423"/>
        <c:scaling>
          <c:orientation val="minMax"/>
          <c:max val="30"/>
          <c:min val="-8"/>
        </c:scaling>
        <c:delete val="0"/>
        <c:axPos val="r"/>
        <c:numFmt formatCode="#,##0.0" sourceLinked="1"/>
        <c:majorTickMark val="out"/>
        <c:minorTickMark val="none"/>
        <c:tickLblPos val="low"/>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Verdana" panose="020B0604030504040204" pitchFamily="34" charset="0"/>
                <a:ea typeface="Verdana" panose="020B0604030504040204" pitchFamily="34" charset="0"/>
                <a:cs typeface="+mn-cs"/>
              </a:defRPr>
            </a:pPr>
            <a:endParaRPr lang="es-PH"/>
          </a:p>
        </c:txPr>
        <c:crossAx val="1864073503"/>
        <c:crosses val="max"/>
        <c:crossBetween val="between"/>
      </c:valAx>
      <c:catAx>
        <c:axId val="1864073503"/>
        <c:scaling>
          <c:orientation val="minMax"/>
        </c:scaling>
        <c:delete val="1"/>
        <c:axPos val="b"/>
        <c:numFmt formatCode="General" sourceLinked="1"/>
        <c:majorTickMark val="out"/>
        <c:minorTickMark val="none"/>
        <c:tickLblPos val="nextTo"/>
        <c:crossAx val="1864099423"/>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Verdana" panose="020B0604030504040204" pitchFamily="34" charset="0"/>
              <a:ea typeface="Verdana" panose="020B0604030504040204" pitchFamily="34" charset="0"/>
              <a:cs typeface="+mn-cs"/>
            </a:defRPr>
          </a:pPr>
          <a:endParaRPr lang="es-PH"/>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solidFill>
            <a:schemeClr val="tx1"/>
          </a:solidFill>
          <a:latin typeface="Verdana" panose="020B0604030504040204" pitchFamily="34" charset="0"/>
          <a:ea typeface="Verdana" panose="020B0604030504040204" pitchFamily="34" charset="0"/>
        </a:defRPr>
      </a:pPr>
      <a:endParaRPr lang="es-PH"/>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Listado cap&#237;tulo 3'!A1"/><Relationship Id="rId2" Type="http://schemas.openxmlformats.org/officeDocument/2006/relationships/hyperlink" Target="#'Listado cap&#237;tulo 1'!A1"/><Relationship Id="rId1" Type="http://schemas.openxmlformats.org/officeDocument/2006/relationships/image" Target="../media/image1.png"/><Relationship Id="rId6" Type="http://schemas.openxmlformats.org/officeDocument/2006/relationships/hyperlink" Target="#'Listado cap&#237;tulo 2'!A1"/><Relationship Id="rId5" Type="http://schemas.openxmlformats.org/officeDocument/2006/relationships/hyperlink" Target="#'Listado cap&#237;tulo 5'!A1"/><Relationship Id="rId4" Type="http://schemas.openxmlformats.org/officeDocument/2006/relationships/hyperlink" Target="#'Listado cap&#237;tulo 4'!A1"/></Relationships>
</file>

<file path=xl/drawings/_rels/drawing10.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1'!A1"/></Relationships>
</file>

<file path=xl/drawings/_rels/drawing100.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4'!A1"/></Relationships>
</file>

<file path=xl/drawings/_rels/drawing10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4'!A1"/></Relationships>
</file>

<file path=xl/drawings/_rels/drawing10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4'!A1"/></Relationships>
</file>

<file path=xl/drawings/_rels/drawing10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4'!A1"/></Relationships>
</file>

<file path=xl/drawings/_rels/drawing10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4'!A1"/></Relationships>
</file>

<file path=xl/drawings/_rels/drawing10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4'!A1"/></Relationships>
</file>

<file path=xl/drawings/_rels/drawing10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4'!A1"/></Relationships>
</file>

<file path=xl/drawings/_rels/drawing10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4'!A1"/></Relationships>
</file>

<file path=xl/drawings/_rels/drawing10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4'!A1"/></Relationships>
</file>

<file path=xl/drawings/_rels/drawing10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4'!A1"/></Relationships>
</file>

<file path=xl/drawings/_rels/drawing1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1'!A1"/></Relationships>
</file>

<file path=xl/drawings/_rels/drawing110.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4'!A1"/></Relationships>
</file>

<file path=xl/drawings/_rels/drawing11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4'!A1"/></Relationships>
</file>

<file path=xl/drawings/_rels/drawing11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4'!A1"/></Relationships>
</file>

<file path=xl/drawings/_rels/drawing11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4'!A1"/></Relationships>
</file>

<file path=xl/drawings/_rels/drawing11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4'!A1"/></Relationships>
</file>

<file path=xl/drawings/_rels/drawing11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4'!A1"/></Relationships>
</file>

<file path=xl/drawings/_rels/drawing11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4'!A1"/></Relationships>
</file>

<file path=xl/drawings/_rels/drawing11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4'!A1"/></Relationships>
</file>

<file path=xl/drawings/_rels/drawing11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4'!A1"/></Relationships>
</file>

<file path=xl/drawings/_rels/drawing11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4'!A1"/></Relationships>
</file>

<file path=xl/drawings/_rels/drawing1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1'!A1"/></Relationships>
</file>

<file path=xl/drawings/_rels/drawing120.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4'!A1"/></Relationships>
</file>

<file path=xl/drawings/_rels/drawing12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4'!A1"/></Relationships>
</file>

<file path=xl/drawings/_rels/drawing12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4'!A1"/></Relationships>
</file>

<file path=xl/drawings/_rels/drawing12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4'!A1"/></Relationships>
</file>

<file path=xl/drawings/_rels/drawing12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4'!A1"/></Relationships>
</file>

<file path=xl/drawings/_rels/drawing12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4'!A1"/></Relationships>
</file>

<file path=xl/drawings/_rels/drawing12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Listado cap&#237;tulo 4'!A1"/><Relationship Id="rId1" Type="http://schemas.openxmlformats.org/officeDocument/2006/relationships/image" Target="../media/image35.png"/></Relationships>
</file>

<file path=xl/drawings/_rels/drawing12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4'!A1"/></Relationships>
</file>

<file path=xl/drawings/_rels/drawing12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4'!A1"/></Relationships>
</file>

<file path=xl/drawings/_rels/drawing12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4'!A1"/></Relationships>
</file>

<file path=xl/drawings/_rels/drawing1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1'!A1"/></Relationships>
</file>

<file path=xl/drawings/_rels/drawing130.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4'!A1"/></Relationships>
</file>

<file path=xl/drawings/_rels/drawing13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4'!A1"/></Relationships>
</file>

<file path=xl/drawings/_rels/drawing13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4'!A1"/></Relationships>
</file>

<file path=xl/drawings/_rels/drawing13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4'!A1"/></Relationships>
</file>

<file path=xl/drawings/_rels/drawing13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4'!A1"/></Relationships>
</file>

<file path=xl/drawings/_rels/drawing13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4'!A1"/></Relationships>
</file>

<file path=xl/drawings/_rels/drawing13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4'!A1"/></Relationships>
</file>

<file path=xl/drawings/_rels/drawing13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4'!A1"/></Relationships>
</file>

<file path=xl/drawings/_rels/drawing13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4'!A1"/></Relationships>
</file>

<file path=xl/drawings/_rels/drawing13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4'!A1"/></Relationships>
</file>

<file path=xl/drawings/_rels/drawing1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1'!A1"/></Relationships>
</file>

<file path=xl/drawings/_rels/drawing140.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4'!A1"/></Relationships>
</file>

<file path=xl/drawings/_rels/drawing14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4'!A1"/></Relationships>
</file>

<file path=xl/drawings/_rels/drawing14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4'!A1"/></Relationships>
</file>

<file path=xl/drawings/_rels/drawing14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4'!A1"/></Relationships>
</file>

<file path=xl/drawings/_rels/drawing14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4'!A1"/></Relationships>
</file>

<file path=xl/drawings/_rels/drawing14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4'!A1"/></Relationships>
</file>

<file path=xl/drawings/_rels/drawing14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4'!A1"/></Relationships>
</file>

<file path=xl/drawings/_rels/drawing14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4'!A1"/></Relationships>
</file>

<file path=xl/drawings/_rels/drawing14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4'!A1"/></Relationships>
</file>

<file path=xl/drawings/_rels/drawing14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4'!A1"/></Relationships>
</file>

<file path=xl/drawings/_rels/drawing1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1'!A1"/></Relationships>
</file>

<file path=xl/drawings/_rels/drawing150.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4'!A1"/></Relationships>
</file>

<file path=xl/drawings/_rels/drawing15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4'!A1"/></Relationships>
</file>

<file path=xl/drawings/_rels/drawing15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4'!A1"/></Relationships>
</file>

<file path=xl/drawings/_rels/drawing15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4'!A1"/></Relationships>
</file>

<file path=xl/drawings/_rels/drawing15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4'!A1"/></Relationships>
</file>

<file path=xl/drawings/_rels/drawing15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4'!A1"/></Relationships>
</file>

<file path=xl/drawings/_rels/drawing15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4'!A1"/></Relationships>
</file>

<file path=xl/drawings/_rels/drawing15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4'!A1"/></Relationships>
</file>

<file path=xl/drawings/_rels/drawing15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4'!A1"/></Relationships>
</file>

<file path=xl/drawings/_rels/drawing15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4'!A1"/></Relationships>
</file>

<file path=xl/drawings/_rels/drawing1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1'!A1"/></Relationships>
</file>

<file path=xl/drawings/_rels/drawing160.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4'!A1"/></Relationships>
</file>

<file path=xl/drawings/_rels/drawing16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Listado cap&#237;tulo 4'!A1"/><Relationship Id="rId1" Type="http://schemas.openxmlformats.org/officeDocument/2006/relationships/image" Target="../media/image36.png"/></Relationships>
</file>

<file path=xl/drawings/_rels/drawing16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4'!A1"/></Relationships>
</file>

<file path=xl/drawings/_rels/drawing16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4'!A1"/></Relationships>
</file>

<file path=xl/drawings/_rels/drawing16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4'!A1"/></Relationships>
</file>

<file path=xl/drawings/_rels/drawing16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4'!A1"/></Relationships>
</file>

<file path=xl/drawings/_rels/drawing16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4'!A1"/></Relationships>
</file>

<file path=xl/drawings/_rels/drawing167.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Listado cap&#237;tulo 4'!A1"/><Relationship Id="rId1" Type="http://schemas.openxmlformats.org/officeDocument/2006/relationships/image" Target="../media/image37.png"/></Relationships>
</file>

<file path=xl/drawings/_rels/drawing16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5'!A1"/></Relationships>
</file>

<file path=xl/drawings/_rels/drawing16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5'!A1"/></Relationships>
</file>

<file path=xl/drawings/_rels/drawing1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1'!A1"/></Relationships>
</file>

<file path=xl/drawings/_rels/drawing170.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5'!A1"/></Relationships>
</file>

<file path=xl/drawings/_rels/drawing17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5'!A1"/></Relationships>
</file>

<file path=xl/drawings/_rels/drawing17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5'!A1"/></Relationships>
</file>

<file path=xl/drawings/_rels/drawing1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1'!A1"/></Relationships>
</file>

<file path=xl/drawings/_rels/drawing1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1'!A1"/></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205;ndice!A1"/><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1'!A1"/></Relationships>
</file>

<file path=xl/drawings/_rels/drawing2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1'!A1"/></Relationships>
</file>

<file path=xl/drawings/_rels/drawing2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1'!A1"/></Relationships>
</file>

<file path=xl/drawings/_rels/drawing2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1'!A1"/></Relationships>
</file>

<file path=xl/drawings/_rels/drawing2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Listado cap&#237;tulo 2'!A1"/></Relationships>
</file>

<file path=xl/drawings/_rels/drawing2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hyperlink" Target="#'Listado cap&#237;tulo 2'!A1"/><Relationship Id="rId1" Type="http://schemas.openxmlformats.org/officeDocument/2006/relationships/image" Target="../media/image6.png"/></Relationships>
</file>

<file path=xl/drawings/_rels/drawing2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Listado cap&#237;tulo 2'!A1"/></Relationships>
</file>

<file path=xl/drawings/_rels/drawing27.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hyperlink" Target="#'Listado cap&#237;tulo 2'!A1"/><Relationship Id="rId1" Type="http://schemas.openxmlformats.org/officeDocument/2006/relationships/image" Target="../media/image8.png"/></Relationships>
</file>

<file path=xl/drawings/_rels/drawing28.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Listado cap&#237;tulo 2'!A1"/></Relationships>
</file>

<file path=xl/drawings/_rels/drawing2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Listado cap&#237;tulo 2'!A1"/><Relationship Id="rId1" Type="http://schemas.openxmlformats.org/officeDocument/2006/relationships/image" Target="../media/image10.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205;ndice!A1"/><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hyperlink" Target="#'Listado cap&#237;tulo 2'!A1"/></Relationships>
</file>

<file path=xl/drawings/_rels/drawing31.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hyperlink" Target="#'Listado cap&#237;tulo 2'!A1"/><Relationship Id="rId1" Type="http://schemas.openxmlformats.org/officeDocument/2006/relationships/image" Target="../media/image13.png"/></Relationships>
</file>

<file path=xl/drawings/_rels/drawing32.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hyperlink" Target="#'Listado cap&#237;tulo 2'!A1"/></Relationships>
</file>

<file path=xl/drawings/_rels/drawing33.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hyperlink" Target="#'Listado cap&#237;tulo 2'!A1"/><Relationship Id="rId1" Type="http://schemas.openxmlformats.org/officeDocument/2006/relationships/image" Target="../media/image15.png"/></Relationships>
</file>

<file path=xl/drawings/_rels/drawing3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Listado cap&#237;tulo 2'!A1"/><Relationship Id="rId1" Type="http://schemas.openxmlformats.org/officeDocument/2006/relationships/image" Target="../media/image17.png"/></Relationships>
</file>

<file path=xl/drawings/_rels/drawing3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2'!A1"/></Relationships>
</file>

<file path=xl/drawings/_rels/drawing3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Listado cap&#237;tulo 2'!A1"/><Relationship Id="rId1" Type="http://schemas.openxmlformats.org/officeDocument/2006/relationships/image" Target="../media/image18.png"/></Relationships>
</file>

<file path=xl/drawings/_rels/drawing37.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Listado cap&#237;tulo 2'!A1"/><Relationship Id="rId1" Type="http://schemas.openxmlformats.org/officeDocument/2006/relationships/image" Target="../media/image19.png"/></Relationships>
</file>

<file path=xl/drawings/_rels/drawing38.xml.rels><?xml version="1.0" encoding="UTF-8" standalone="yes"?>
<Relationships xmlns="http://schemas.openxmlformats.org/package/2006/relationships"><Relationship Id="rId3" Type="http://schemas.openxmlformats.org/officeDocument/2006/relationships/hyperlink" Target="#'Listado cap&#237;tulo 2'!A1"/><Relationship Id="rId2" Type="http://schemas.openxmlformats.org/officeDocument/2006/relationships/image" Target="../media/image20.png"/><Relationship Id="rId1" Type="http://schemas.openxmlformats.org/officeDocument/2006/relationships/chart" Target="../charts/chart1.xml"/><Relationship Id="rId4" Type="http://schemas.openxmlformats.org/officeDocument/2006/relationships/image" Target="../media/image21.png"/></Relationships>
</file>

<file path=xl/drawings/_rels/drawing39.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hyperlink" Target="#'Listado cap&#237;tulo 2'!A1"/><Relationship Id="rId1" Type="http://schemas.openxmlformats.org/officeDocument/2006/relationships/image" Target="../media/image22.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205;ndice!A1"/><Relationship Id="rId1" Type="http://schemas.openxmlformats.org/officeDocument/2006/relationships/image" Target="../media/image2.png"/></Relationships>
</file>

<file path=xl/drawings/_rels/drawing40.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hyperlink" Target="#'Listado cap&#237;tulo 2'!A1"/><Relationship Id="rId1" Type="http://schemas.openxmlformats.org/officeDocument/2006/relationships/image" Target="../media/image23.png"/></Relationships>
</file>

<file path=xl/drawings/_rels/drawing41.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Listado cap&#237;tulo 2'!A1"/></Relationships>
</file>

<file path=xl/drawings/_rels/drawing42.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Listado cap&#237;tulo 2'!A1"/></Relationships>
</file>

<file path=xl/drawings/_rels/drawing43.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Listado cap&#237;tulo 2'!A1"/></Relationships>
</file>

<file path=xl/drawings/_rels/drawing44.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Listado cap&#237;tulo 2'!A1"/></Relationships>
</file>

<file path=xl/drawings/_rels/drawing45.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Listado cap&#237;tulo 2'!A1"/></Relationships>
</file>

<file path=xl/drawings/_rels/drawing46.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Listado cap&#237;tulo 2'!A1"/></Relationships>
</file>

<file path=xl/drawings/_rels/drawing47.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Listado cap&#237;tulo 2'!A1"/></Relationships>
</file>

<file path=xl/drawings/_rels/drawing48.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Listado cap&#237;tulo 2'!A1"/></Relationships>
</file>

<file path=xl/drawings/_rels/drawing49.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Listado cap&#237;tulo 2'!A1"/></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205;ndice!A1"/><Relationship Id="rId1" Type="http://schemas.openxmlformats.org/officeDocument/2006/relationships/image" Target="../media/image2.png"/></Relationships>
</file>

<file path=xl/drawings/_rels/drawing50.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3'!A1"/></Relationships>
</file>

<file path=xl/drawings/_rels/drawing5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3'!A1"/></Relationships>
</file>

<file path=xl/drawings/_rels/drawing52.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hyperlink" Target="#'Listado cap&#237;tulo 3'!A1"/></Relationships>
</file>

<file path=xl/drawings/_rels/drawing53.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hyperlink" Target="#'Listado cap&#237;tulo 3'!A1"/></Relationships>
</file>

<file path=xl/drawings/_rels/drawing54.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hyperlink" Target="#'Listado cap&#237;tulo 3'!A1"/></Relationships>
</file>

<file path=xl/drawings/_rels/drawing5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3'!A1"/></Relationships>
</file>

<file path=xl/drawings/_rels/drawing56.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hyperlink" Target="#'Listado cap&#237;tulo 3'!A1"/></Relationships>
</file>

<file path=xl/drawings/_rels/drawing5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3'!A1"/></Relationships>
</file>

<file path=xl/drawings/_rels/drawing58.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hyperlink" Target="#'Listado cap&#237;tulo 3'!A1"/></Relationships>
</file>

<file path=xl/drawings/_rels/drawing5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3'!A1"/></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205;ndice!A1"/><Relationship Id="rId1" Type="http://schemas.openxmlformats.org/officeDocument/2006/relationships/image" Target="../media/image2.png"/></Relationships>
</file>

<file path=xl/drawings/_rels/drawing60.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hyperlink" Target="#'Listado cap&#237;tulo 3'!A1"/><Relationship Id="rId1" Type="http://schemas.openxmlformats.org/officeDocument/2006/relationships/image" Target="../media/image24.png"/></Relationships>
</file>

<file path=xl/drawings/_rels/drawing6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3'!A1"/></Relationships>
</file>

<file path=xl/drawings/_rels/drawing62.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hyperlink" Target="#'Listado cap&#237;tulo 3'!A1"/></Relationships>
</file>

<file path=xl/drawings/_rels/drawing63.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hyperlink" Target="#'Listado cap&#237;tulo 3'!A1"/></Relationships>
</file>

<file path=xl/drawings/_rels/drawing64.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hyperlink" Target="#'Listado cap&#237;tulo 3'!A1"/><Relationship Id="rId1" Type="http://schemas.openxmlformats.org/officeDocument/2006/relationships/image" Target="../media/image25.png"/></Relationships>
</file>

<file path=xl/drawings/_rels/drawing6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3'!A1"/></Relationships>
</file>

<file path=xl/drawings/_rels/drawing66.xml.rels><?xml version="1.0" encoding="UTF-8" standalone="yes"?>
<Relationships xmlns="http://schemas.openxmlformats.org/package/2006/relationships"><Relationship Id="rId3" Type="http://schemas.openxmlformats.org/officeDocument/2006/relationships/image" Target="../media/image26.png"/><Relationship Id="rId2" Type="http://schemas.openxmlformats.org/officeDocument/2006/relationships/image" Target="../media/image4.png"/><Relationship Id="rId1" Type="http://schemas.openxmlformats.org/officeDocument/2006/relationships/hyperlink" Target="#'Listado cap&#237;tulo 3'!A1"/></Relationships>
</file>

<file path=xl/drawings/_rels/drawing67.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hyperlink" Target="#'Listado cap&#237;tulo 3'!A1"/></Relationships>
</file>

<file path=xl/drawings/_rels/drawing68.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hyperlink" Target="#'Listado cap&#237;tulo 3'!A1"/><Relationship Id="rId1" Type="http://schemas.openxmlformats.org/officeDocument/2006/relationships/image" Target="../media/image27.emf"/></Relationships>
</file>

<file path=xl/drawings/_rels/drawing69.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hyperlink" Target="#'Listado cap&#237;tulo 3'!A1"/></Relationships>
</file>

<file path=xl/drawings/_rels/drawing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1'!A1"/></Relationships>
</file>

<file path=xl/drawings/_rels/drawing70.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3'!A1"/></Relationships>
</file>

<file path=xl/drawings/_rels/drawing71.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Listado cap&#237;tulo 3'!A1"/></Relationships>
</file>

<file path=xl/drawings/_rels/drawing72.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Listado cap&#237;tulo 3'!A1"/></Relationships>
</file>

<file path=xl/drawings/_rels/drawing73.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Listado cap&#237;tulo 3'!A1"/></Relationships>
</file>

<file path=xl/drawings/_rels/drawing74.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Listado cap&#237;tulo 3'!A1"/></Relationships>
</file>

<file path=xl/drawings/_rels/drawing75.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Listado cap&#237;tulo 3'!A1"/></Relationships>
</file>

<file path=xl/drawings/_rels/drawing76.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Listado cap&#237;tulo 3'!A1"/></Relationships>
</file>

<file path=xl/drawings/_rels/drawing77.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Listado cap&#237;tulo 3'!A1"/></Relationships>
</file>

<file path=xl/drawings/_rels/drawing78.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Listado cap&#237;tulo 3'!A1"/></Relationships>
</file>

<file path=xl/drawings/_rels/drawing79.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Listado cap&#237;tulo 3'!A1"/></Relationships>
</file>

<file path=xl/drawings/_rels/drawing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1'!A1"/></Relationships>
</file>

<file path=xl/drawings/_rels/drawing80.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Listado cap&#237;tulo 3'!A1"/></Relationships>
</file>

<file path=xl/drawings/_rels/drawing81.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Listado cap&#237;tulo 3'!A1"/></Relationships>
</file>

<file path=xl/drawings/_rels/drawing82.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image" Target="../media/image9.png"/><Relationship Id="rId1" Type="http://schemas.openxmlformats.org/officeDocument/2006/relationships/hyperlink" Target="#'Listado cap&#237;tulo 3'!A1"/></Relationships>
</file>

<file path=xl/drawings/_rels/drawing83.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Listado cap&#237;tulo 3'!A1"/></Relationships>
</file>

<file path=xl/drawings/_rels/drawing84.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Listado cap&#237;tulo 3'!A1"/></Relationships>
</file>

<file path=xl/drawings/_rels/drawing85.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hyperlink" Target="#'Listado cap&#237;tulo 3'!A1"/><Relationship Id="rId1" Type="http://schemas.openxmlformats.org/officeDocument/2006/relationships/image" Target="../media/image29.emf"/></Relationships>
</file>

<file path=xl/drawings/_rels/drawing86.xml.rels><?xml version="1.0" encoding="UTF-8" standalone="yes"?>
<Relationships xmlns="http://schemas.openxmlformats.org/package/2006/relationships"><Relationship Id="rId3" Type="http://schemas.openxmlformats.org/officeDocument/2006/relationships/hyperlink" Target="#'Listado cap&#237;tulo 3'!A1"/><Relationship Id="rId2" Type="http://schemas.openxmlformats.org/officeDocument/2006/relationships/image" Target="../media/image31.svg"/><Relationship Id="rId1" Type="http://schemas.openxmlformats.org/officeDocument/2006/relationships/image" Target="../media/image30.png"/><Relationship Id="rId4" Type="http://schemas.openxmlformats.org/officeDocument/2006/relationships/image" Target="../media/image9.png"/></Relationships>
</file>

<file path=xl/drawings/_rels/drawing87.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hyperlink" Target="#'Listado cap&#237;tulo 3'!A1"/><Relationship Id="rId1" Type="http://schemas.openxmlformats.org/officeDocument/2006/relationships/image" Target="../media/image32.emf"/></Relationships>
</file>

<file path=xl/drawings/_rels/drawing88.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Listado cap&#237;tulo 3'!A1"/></Relationships>
</file>

<file path=xl/drawings/_rels/drawing89.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Listado cap&#237;tulo 3'!A1"/></Relationships>
</file>

<file path=xl/drawings/_rels/drawing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1'!A1"/></Relationships>
</file>

<file path=xl/drawings/_rels/drawing90.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Listado cap&#237;tulo 3'!A1"/></Relationships>
</file>

<file path=xl/drawings/_rels/drawing9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4'!A1"/></Relationships>
</file>

<file path=xl/drawings/_rels/drawing92.xml.rels><?xml version="1.0" encoding="UTF-8" standalone="yes"?>
<Relationships xmlns="http://schemas.openxmlformats.org/package/2006/relationships"><Relationship Id="rId3" Type="http://schemas.openxmlformats.org/officeDocument/2006/relationships/hyperlink" Target="#'Listado cap&#237;tulo 4'!A1"/><Relationship Id="rId2" Type="http://schemas.openxmlformats.org/officeDocument/2006/relationships/image" Target="../media/image34.png"/><Relationship Id="rId1" Type="http://schemas.openxmlformats.org/officeDocument/2006/relationships/image" Target="../media/image33.png"/><Relationship Id="rId4" Type="http://schemas.openxmlformats.org/officeDocument/2006/relationships/image" Target="../media/image4.png"/></Relationships>
</file>

<file path=xl/drawings/_rels/drawing9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4'!A1"/></Relationships>
</file>

<file path=xl/drawings/_rels/drawing9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4'!A1"/></Relationships>
</file>

<file path=xl/drawings/_rels/drawing9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4'!A1"/></Relationships>
</file>

<file path=xl/drawings/_rels/drawing9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4'!A1"/></Relationships>
</file>

<file path=xl/drawings/_rels/drawing9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4'!A1"/></Relationships>
</file>

<file path=xl/drawings/_rels/drawing9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4'!A1"/></Relationships>
</file>

<file path=xl/drawings/_rels/drawing9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Listado cap&#237;tulo 4'!A1"/></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0</xdr:colOff>
      <xdr:row>40</xdr:row>
      <xdr:rowOff>0</xdr:rowOff>
    </xdr:to>
    <xdr:pic>
      <xdr:nvPicPr>
        <xdr:cNvPr id="3" name="Imagen 2">
          <a:extLst>
            <a:ext uri="{FF2B5EF4-FFF2-40B4-BE49-F238E27FC236}">
              <a16:creationId xmlns:a16="http://schemas.microsoft.com/office/drawing/2014/main" id="{40B85918-A59A-4E7D-9188-0D8F262ED850}"/>
            </a:ext>
          </a:extLst>
        </xdr:cNvPr>
        <xdr:cNvPicPr>
          <a:picLocks noChangeAspect="1"/>
        </xdr:cNvPicPr>
      </xdr:nvPicPr>
      <xdr:blipFill>
        <a:blip xmlns:r="http://schemas.openxmlformats.org/officeDocument/2006/relationships" r:embed="rId1"/>
        <a:stretch>
          <a:fillRect/>
        </a:stretch>
      </xdr:blipFill>
      <xdr:spPr>
        <a:xfrm>
          <a:off x="0" y="0"/>
          <a:ext cx="13182600" cy="6858000"/>
        </a:xfrm>
        <a:prstGeom prst="rect">
          <a:avLst/>
        </a:prstGeom>
      </xdr:spPr>
    </xdr:pic>
    <xdr:clientData/>
  </xdr:twoCellAnchor>
  <xdr:twoCellAnchor>
    <xdr:from>
      <xdr:col>0</xdr:col>
      <xdr:colOff>676276</xdr:colOff>
      <xdr:row>11</xdr:row>
      <xdr:rowOff>28575</xdr:rowOff>
    </xdr:from>
    <xdr:to>
      <xdr:col>2</xdr:col>
      <xdr:colOff>85726</xdr:colOff>
      <xdr:row>12</xdr:row>
      <xdr:rowOff>47625</xdr:rowOff>
    </xdr:to>
    <xdr:sp macro="" textlink="">
      <xdr:nvSpPr>
        <xdr:cNvPr id="12" name="CuadroTexto 11">
          <a:extLst>
            <a:ext uri="{FF2B5EF4-FFF2-40B4-BE49-F238E27FC236}">
              <a16:creationId xmlns:a16="http://schemas.microsoft.com/office/drawing/2014/main" id="{0232128C-F775-5981-DC4E-53BA27BAAC5A}"/>
            </a:ext>
          </a:extLst>
        </xdr:cNvPr>
        <xdr:cNvSpPr txBox="1"/>
      </xdr:nvSpPr>
      <xdr:spPr>
        <a:xfrm>
          <a:off x="676276" y="2124075"/>
          <a:ext cx="933450"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900" b="1">
            <a:solidFill>
              <a:schemeClr val="bg1"/>
            </a:solidFill>
            <a:latin typeface="Century Gothic" panose="020B0502020202020204" pitchFamily="34" charset="0"/>
          </a:endParaRPr>
        </a:p>
      </xdr:txBody>
    </xdr:sp>
    <xdr:clientData/>
  </xdr:twoCellAnchor>
  <xdr:twoCellAnchor>
    <xdr:from>
      <xdr:col>3</xdr:col>
      <xdr:colOff>771525</xdr:colOff>
      <xdr:row>5</xdr:row>
      <xdr:rowOff>95250</xdr:rowOff>
    </xdr:from>
    <xdr:to>
      <xdr:col>14</xdr:col>
      <xdr:colOff>293007</xdr:colOff>
      <xdr:row>8</xdr:row>
      <xdr:rowOff>31092</xdr:rowOff>
    </xdr:to>
    <xdr:sp macro="" textlink="">
      <xdr:nvSpPr>
        <xdr:cNvPr id="4" name="CuadroTexto 3">
          <a:extLst>
            <a:ext uri="{FF2B5EF4-FFF2-40B4-BE49-F238E27FC236}">
              <a16:creationId xmlns:a16="http://schemas.microsoft.com/office/drawing/2014/main" id="{E08C85AE-0B0C-4C06-B539-984B2FDAF339}"/>
            </a:ext>
          </a:extLst>
        </xdr:cNvPr>
        <xdr:cNvSpPr txBox="1"/>
      </xdr:nvSpPr>
      <xdr:spPr>
        <a:xfrm>
          <a:off x="2562225" y="952500"/>
          <a:ext cx="8322582" cy="4501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latin typeface="Verdana" panose="020B0604030504040204" pitchFamily="34" charset="0"/>
              <a:ea typeface="Verdana" panose="020B0604030504040204" pitchFamily="34" charset="0"/>
            </a:rPr>
            <a:t>Cuadros del</a:t>
          </a:r>
          <a:r>
            <a:rPr lang="es-CO" sz="2400" b="1" baseline="0">
              <a:latin typeface="Verdana" panose="020B0604030504040204" pitchFamily="34" charset="0"/>
              <a:ea typeface="Verdana" panose="020B0604030504040204" pitchFamily="34" charset="0"/>
            </a:rPr>
            <a:t> Anexo al Mensaje Presidencial</a:t>
          </a:r>
          <a:endParaRPr lang="es-CO" sz="2400" b="1">
            <a:latin typeface="Verdana" panose="020B0604030504040204" pitchFamily="34" charset="0"/>
            <a:ea typeface="Verdana" panose="020B0604030504040204" pitchFamily="34" charset="0"/>
          </a:endParaRPr>
        </a:p>
      </xdr:txBody>
    </xdr:sp>
    <xdr:clientData/>
  </xdr:twoCellAnchor>
  <xdr:twoCellAnchor>
    <xdr:from>
      <xdr:col>1</xdr:col>
      <xdr:colOff>555623</xdr:colOff>
      <xdr:row>8</xdr:row>
      <xdr:rowOff>104774</xdr:rowOff>
    </xdr:from>
    <xdr:to>
      <xdr:col>15</xdr:col>
      <xdr:colOff>414618</xdr:colOff>
      <xdr:row>13</xdr:row>
      <xdr:rowOff>67234</xdr:rowOff>
    </xdr:to>
    <xdr:sp macro="" textlink="">
      <xdr:nvSpPr>
        <xdr:cNvPr id="7" name="CuadroTexto 6">
          <a:extLst>
            <a:ext uri="{FF2B5EF4-FFF2-40B4-BE49-F238E27FC236}">
              <a16:creationId xmlns:a16="http://schemas.microsoft.com/office/drawing/2014/main" id="{773DD84B-B151-4594-9EE8-A771E82EAAF5}"/>
            </a:ext>
          </a:extLst>
        </xdr:cNvPr>
        <xdr:cNvSpPr txBox="1"/>
      </xdr:nvSpPr>
      <xdr:spPr>
        <a:xfrm>
          <a:off x="734917" y="1539127"/>
          <a:ext cx="10526995" cy="8589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i="1">
              <a:latin typeface="Verdana" panose="020B0604030504040204" pitchFamily="34" charset="0"/>
              <a:ea typeface="Verdana" panose="020B0604030504040204" pitchFamily="34" charset="0"/>
            </a:rPr>
            <a:t>A continuación</a:t>
          </a:r>
          <a:r>
            <a:rPr lang="es-CO" sz="1100" i="1" baseline="0">
              <a:latin typeface="Verdana" panose="020B0604030504040204" pitchFamily="34" charset="0"/>
              <a:ea typeface="Verdana" panose="020B0604030504040204" pitchFamily="34" charset="0"/>
            </a:rPr>
            <a:t> encontrará un documento preparado por la Subdirección de Análisis y Consolidación Presupuestal que contiene el agregado de cuadros que componen el Anexo al Mensaje Presidencial del Presupuesto General de la Nación 2025. De clic en cada botón para que lo redireccione al listado de cuadros de cada capítulo.</a:t>
          </a:r>
          <a:endParaRPr lang="es-CO" sz="1100" i="1">
            <a:latin typeface="Verdana" panose="020B0604030504040204" pitchFamily="34" charset="0"/>
            <a:ea typeface="Verdana" panose="020B0604030504040204" pitchFamily="34" charset="0"/>
          </a:endParaRPr>
        </a:p>
      </xdr:txBody>
    </xdr:sp>
    <xdr:clientData/>
  </xdr:twoCellAnchor>
  <xdr:twoCellAnchor>
    <xdr:from>
      <xdr:col>1</xdr:col>
      <xdr:colOff>560294</xdr:colOff>
      <xdr:row>13</xdr:row>
      <xdr:rowOff>54349</xdr:rowOff>
    </xdr:from>
    <xdr:to>
      <xdr:col>12</xdr:col>
      <xdr:colOff>145677</xdr:colOff>
      <xdr:row>17</xdr:row>
      <xdr:rowOff>52986</xdr:rowOff>
    </xdr:to>
    <xdr:grpSp>
      <xdr:nvGrpSpPr>
        <xdr:cNvPr id="9" name="Grupo 8">
          <a:hlinkClick xmlns:r="http://schemas.openxmlformats.org/officeDocument/2006/relationships" r:id="rId2"/>
          <a:extLst>
            <a:ext uri="{FF2B5EF4-FFF2-40B4-BE49-F238E27FC236}">
              <a16:creationId xmlns:a16="http://schemas.microsoft.com/office/drawing/2014/main" id="{9474431A-02A2-4DD3-9C0A-ADA499F8D71D}"/>
            </a:ext>
          </a:extLst>
        </xdr:cNvPr>
        <xdr:cNvGrpSpPr/>
      </xdr:nvGrpSpPr>
      <xdr:grpSpPr>
        <a:xfrm>
          <a:off x="739588" y="2385173"/>
          <a:ext cx="7967383" cy="715813"/>
          <a:chOff x="1788795" y="2192655"/>
          <a:chExt cx="3034665" cy="1415415"/>
        </a:xfrm>
        <a:solidFill>
          <a:srgbClr val="4BA7A8"/>
        </a:solidFill>
      </xdr:grpSpPr>
      <xdr:sp macro="" textlink="">
        <xdr:nvSpPr>
          <xdr:cNvPr id="10" name="Rectángulo: esquinas redondeadas 9">
            <a:extLst>
              <a:ext uri="{FF2B5EF4-FFF2-40B4-BE49-F238E27FC236}">
                <a16:creationId xmlns:a16="http://schemas.microsoft.com/office/drawing/2014/main" id="{668B5913-D9ED-54A1-7F1D-3D223D239AB2}"/>
              </a:ext>
            </a:extLst>
          </xdr:cNvPr>
          <xdr:cNvSpPr/>
        </xdr:nvSpPr>
        <xdr:spPr>
          <a:xfrm>
            <a:off x="1788795" y="2192655"/>
            <a:ext cx="3034665" cy="1415415"/>
          </a:xfrm>
          <a:prstGeom prst="round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050"/>
          </a:p>
        </xdr:txBody>
      </xdr:sp>
      <xdr:sp macro="" textlink="">
        <xdr:nvSpPr>
          <xdr:cNvPr id="13" name="CuadroTexto 12">
            <a:extLst>
              <a:ext uri="{FF2B5EF4-FFF2-40B4-BE49-F238E27FC236}">
                <a16:creationId xmlns:a16="http://schemas.microsoft.com/office/drawing/2014/main" id="{35EDB39F-A797-2B30-CA8F-09D4FAB4C16E}"/>
              </a:ext>
            </a:extLst>
          </xdr:cNvPr>
          <xdr:cNvSpPr txBox="1"/>
        </xdr:nvSpPr>
        <xdr:spPr>
          <a:xfrm>
            <a:off x="1848298" y="2346960"/>
            <a:ext cx="2885907" cy="1127760"/>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800" b="1">
                <a:solidFill>
                  <a:schemeClr val="bg1"/>
                </a:solidFill>
                <a:latin typeface="Verdana" panose="020B0604030504040204" pitchFamily="34" charset="0"/>
                <a:ea typeface="Verdana" panose="020B0604030504040204" pitchFamily="34" charset="0"/>
              </a:rPr>
              <a:t>1.</a:t>
            </a:r>
            <a:r>
              <a:rPr lang="es-CO" sz="1800" b="1" baseline="0">
                <a:solidFill>
                  <a:schemeClr val="bg1"/>
                </a:solidFill>
                <a:latin typeface="Verdana" panose="020B0604030504040204" pitchFamily="34" charset="0"/>
                <a:ea typeface="Verdana" panose="020B0604030504040204" pitchFamily="34" charset="0"/>
              </a:rPr>
              <a:t> </a:t>
            </a:r>
            <a:r>
              <a:rPr lang="es-CO" sz="1800" b="1">
                <a:solidFill>
                  <a:schemeClr val="bg1"/>
                </a:solidFill>
                <a:latin typeface="Verdana" panose="020B0604030504040204" pitchFamily="34" charset="0"/>
                <a:ea typeface="Verdana" panose="020B0604030504040204" pitchFamily="34" charset="0"/>
              </a:rPr>
              <a:t>Características</a:t>
            </a:r>
            <a:r>
              <a:rPr lang="es-CO" sz="1800" b="1" baseline="0">
                <a:solidFill>
                  <a:schemeClr val="bg1"/>
                </a:solidFill>
                <a:latin typeface="Verdana" panose="020B0604030504040204" pitchFamily="34" charset="0"/>
                <a:ea typeface="Verdana" panose="020B0604030504040204" pitchFamily="34" charset="0"/>
              </a:rPr>
              <a:t> del PGN 2025</a:t>
            </a:r>
            <a:endParaRPr lang="es-CO" sz="1800" b="1">
              <a:solidFill>
                <a:schemeClr val="bg1"/>
              </a:solidFill>
              <a:latin typeface="Verdana" panose="020B0604030504040204" pitchFamily="34" charset="0"/>
              <a:ea typeface="Verdana" panose="020B0604030504040204" pitchFamily="34" charset="0"/>
            </a:endParaRPr>
          </a:p>
        </xdr:txBody>
      </xdr:sp>
    </xdr:grpSp>
    <xdr:clientData/>
  </xdr:twoCellAnchor>
  <xdr:twoCellAnchor>
    <xdr:from>
      <xdr:col>6</xdr:col>
      <xdr:colOff>493060</xdr:colOff>
      <xdr:row>19</xdr:row>
      <xdr:rowOff>29849</xdr:rowOff>
    </xdr:from>
    <xdr:to>
      <xdr:col>12</xdr:col>
      <xdr:colOff>246530</xdr:colOff>
      <xdr:row>23</xdr:row>
      <xdr:rowOff>55336</xdr:rowOff>
    </xdr:to>
    <xdr:grpSp>
      <xdr:nvGrpSpPr>
        <xdr:cNvPr id="14" name="Grupo 13">
          <a:hlinkClick xmlns:r="http://schemas.openxmlformats.org/officeDocument/2006/relationships" r:id="rId3"/>
          <a:extLst>
            <a:ext uri="{FF2B5EF4-FFF2-40B4-BE49-F238E27FC236}">
              <a16:creationId xmlns:a16="http://schemas.microsoft.com/office/drawing/2014/main" id="{C380F4C0-C6DA-46FC-A064-2D06C39DF02D}"/>
            </a:ext>
          </a:extLst>
        </xdr:cNvPr>
        <xdr:cNvGrpSpPr/>
      </xdr:nvGrpSpPr>
      <xdr:grpSpPr>
        <a:xfrm>
          <a:off x="4482354" y="3436437"/>
          <a:ext cx="4325470" cy="742664"/>
          <a:chOff x="9458325" y="2244725"/>
          <a:chExt cx="3019425" cy="1446742"/>
        </a:xfrm>
        <a:solidFill>
          <a:srgbClr val="4BA7A8"/>
        </a:solidFill>
      </xdr:grpSpPr>
      <xdr:sp macro="" textlink="">
        <xdr:nvSpPr>
          <xdr:cNvPr id="15" name="Rectángulo: esquinas redondeadas 14">
            <a:extLst>
              <a:ext uri="{FF2B5EF4-FFF2-40B4-BE49-F238E27FC236}">
                <a16:creationId xmlns:a16="http://schemas.microsoft.com/office/drawing/2014/main" id="{B805109B-6B66-64AD-E8C3-5FAFF284FF58}"/>
              </a:ext>
            </a:extLst>
          </xdr:cNvPr>
          <xdr:cNvSpPr/>
        </xdr:nvSpPr>
        <xdr:spPr>
          <a:xfrm>
            <a:off x="9458325" y="2244725"/>
            <a:ext cx="3019425" cy="1446742"/>
          </a:xfrm>
          <a:prstGeom prst="round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050"/>
          </a:p>
        </xdr:txBody>
      </xdr:sp>
      <xdr:sp macro="" textlink="">
        <xdr:nvSpPr>
          <xdr:cNvPr id="17" name="CuadroTexto 16">
            <a:extLst>
              <a:ext uri="{FF2B5EF4-FFF2-40B4-BE49-F238E27FC236}">
                <a16:creationId xmlns:a16="http://schemas.microsoft.com/office/drawing/2014/main" id="{05EE0DEC-CBB7-C3DA-7B5A-9F7A9B2CB22B}"/>
              </a:ext>
            </a:extLst>
          </xdr:cNvPr>
          <xdr:cNvSpPr txBox="1"/>
        </xdr:nvSpPr>
        <xdr:spPr>
          <a:xfrm>
            <a:off x="9517380" y="2444327"/>
            <a:ext cx="2871788" cy="1102359"/>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800" b="1">
                <a:solidFill>
                  <a:schemeClr val="bg1"/>
                </a:solidFill>
                <a:latin typeface="Verdana" panose="020B0604030504040204" pitchFamily="34" charset="0"/>
                <a:ea typeface="Verdana" panose="020B0604030504040204" pitchFamily="34" charset="0"/>
              </a:rPr>
              <a:t>3. Resultados</a:t>
            </a:r>
            <a:r>
              <a:rPr lang="es-CO" sz="1800" b="1" baseline="0">
                <a:solidFill>
                  <a:schemeClr val="bg1"/>
                </a:solidFill>
                <a:latin typeface="Verdana" panose="020B0604030504040204" pitchFamily="34" charset="0"/>
                <a:ea typeface="Verdana" panose="020B0604030504040204" pitchFamily="34" charset="0"/>
              </a:rPr>
              <a:t> Presupuestales</a:t>
            </a:r>
            <a:endParaRPr lang="es-CO" sz="1800" b="1">
              <a:solidFill>
                <a:schemeClr val="bg1"/>
              </a:solidFill>
              <a:latin typeface="Verdana" panose="020B0604030504040204" pitchFamily="34" charset="0"/>
              <a:ea typeface="Verdana" panose="020B0604030504040204" pitchFamily="34" charset="0"/>
            </a:endParaRPr>
          </a:p>
        </xdr:txBody>
      </xdr:sp>
    </xdr:grpSp>
    <xdr:clientData/>
  </xdr:twoCellAnchor>
  <xdr:twoCellAnchor>
    <xdr:from>
      <xdr:col>1</xdr:col>
      <xdr:colOff>592685</xdr:colOff>
      <xdr:row>24</xdr:row>
      <xdr:rowOff>160919</xdr:rowOff>
    </xdr:from>
    <xdr:to>
      <xdr:col>12</xdr:col>
      <xdr:colOff>190500</xdr:colOff>
      <xdr:row>29</xdr:row>
      <xdr:rowOff>54882</xdr:rowOff>
    </xdr:to>
    <xdr:grpSp>
      <xdr:nvGrpSpPr>
        <xdr:cNvPr id="18" name="Grupo 17">
          <a:hlinkClick xmlns:r="http://schemas.openxmlformats.org/officeDocument/2006/relationships" r:id="rId4"/>
          <a:extLst>
            <a:ext uri="{FF2B5EF4-FFF2-40B4-BE49-F238E27FC236}">
              <a16:creationId xmlns:a16="http://schemas.microsoft.com/office/drawing/2014/main" id="{92428F64-0DDB-43E9-8DB4-287BD4C5C211}"/>
            </a:ext>
          </a:extLst>
        </xdr:cNvPr>
        <xdr:cNvGrpSpPr/>
      </xdr:nvGrpSpPr>
      <xdr:grpSpPr>
        <a:xfrm>
          <a:off x="771979" y="4463978"/>
          <a:ext cx="7979815" cy="790433"/>
          <a:chOff x="3701415" y="4541520"/>
          <a:chExt cx="3034665" cy="1415415"/>
        </a:xfrm>
        <a:solidFill>
          <a:srgbClr val="4BA7A8"/>
        </a:solidFill>
      </xdr:grpSpPr>
      <xdr:sp macro="" textlink="">
        <xdr:nvSpPr>
          <xdr:cNvPr id="19" name="Rectángulo: esquinas redondeadas 18">
            <a:extLst>
              <a:ext uri="{FF2B5EF4-FFF2-40B4-BE49-F238E27FC236}">
                <a16:creationId xmlns:a16="http://schemas.microsoft.com/office/drawing/2014/main" id="{31AF7725-B4E1-B2E5-FC3A-40C41969267B}"/>
              </a:ext>
            </a:extLst>
          </xdr:cNvPr>
          <xdr:cNvSpPr/>
        </xdr:nvSpPr>
        <xdr:spPr>
          <a:xfrm>
            <a:off x="3701415" y="4541520"/>
            <a:ext cx="3034665" cy="1415415"/>
          </a:xfrm>
          <a:prstGeom prst="round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050"/>
          </a:p>
        </xdr:txBody>
      </xdr:sp>
      <xdr:sp macro="" textlink="">
        <xdr:nvSpPr>
          <xdr:cNvPr id="20" name="CuadroTexto 19">
            <a:extLst>
              <a:ext uri="{FF2B5EF4-FFF2-40B4-BE49-F238E27FC236}">
                <a16:creationId xmlns:a16="http://schemas.microsoft.com/office/drawing/2014/main" id="{AEC7E3BA-CFAE-D138-7DA3-063D3B4FADD9}"/>
              </a:ext>
            </a:extLst>
          </xdr:cNvPr>
          <xdr:cNvSpPr txBox="1"/>
        </xdr:nvSpPr>
        <xdr:spPr>
          <a:xfrm>
            <a:off x="3760918" y="4602480"/>
            <a:ext cx="2885907" cy="1303019"/>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800" b="1">
                <a:solidFill>
                  <a:schemeClr val="bg1"/>
                </a:solidFill>
                <a:latin typeface="Verdana" panose="020B0604030504040204" pitchFamily="34" charset="0"/>
                <a:ea typeface="Verdana" panose="020B0604030504040204" pitchFamily="34" charset="0"/>
              </a:rPr>
              <a:t>4. Lectores del</a:t>
            </a:r>
            <a:r>
              <a:rPr lang="es-CO" sz="1800" b="1" baseline="0">
                <a:solidFill>
                  <a:schemeClr val="bg1"/>
                </a:solidFill>
                <a:latin typeface="Verdana" panose="020B0604030504040204" pitchFamily="34" charset="0"/>
                <a:ea typeface="Verdana" panose="020B0604030504040204" pitchFamily="34" charset="0"/>
              </a:rPr>
              <a:t> Presupuesto y Gasto Focalizado</a:t>
            </a:r>
            <a:endParaRPr lang="es-CO" sz="1800" b="1">
              <a:solidFill>
                <a:schemeClr val="bg1"/>
              </a:solidFill>
              <a:latin typeface="Verdana" panose="020B0604030504040204" pitchFamily="34" charset="0"/>
              <a:ea typeface="Verdana" panose="020B0604030504040204" pitchFamily="34" charset="0"/>
            </a:endParaRPr>
          </a:p>
        </xdr:txBody>
      </xdr:sp>
    </xdr:grpSp>
    <xdr:clientData/>
  </xdr:twoCellAnchor>
  <xdr:twoCellAnchor>
    <xdr:from>
      <xdr:col>1</xdr:col>
      <xdr:colOff>619663</xdr:colOff>
      <xdr:row>30</xdr:row>
      <xdr:rowOff>111363</xdr:rowOff>
    </xdr:from>
    <xdr:to>
      <xdr:col>12</xdr:col>
      <xdr:colOff>168088</xdr:colOff>
      <xdr:row>34</xdr:row>
      <xdr:rowOff>144690</xdr:rowOff>
    </xdr:to>
    <xdr:grpSp>
      <xdr:nvGrpSpPr>
        <xdr:cNvPr id="21" name="Grupo 20">
          <a:hlinkClick xmlns:r="http://schemas.openxmlformats.org/officeDocument/2006/relationships" r:id="rId5"/>
          <a:extLst>
            <a:ext uri="{FF2B5EF4-FFF2-40B4-BE49-F238E27FC236}">
              <a16:creationId xmlns:a16="http://schemas.microsoft.com/office/drawing/2014/main" id="{19D31FBA-BE12-48B0-A09F-D75D1B908EAF}"/>
            </a:ext>
          </a:extLst>
        </xdr:cNvPr>
        <xdr:cNvGrpSpPr/>
      </xdr:nvGrpSpPr>
      <xdr:grpSpPr>
        <a:xfrm>
          <a:off x="798957" y="5490187"/>
          <a:ext cx="7930425" cy="750503"/>
          <a:chOff x="7501618" y="4736047"/>
          <a:chExt cx="2943225" cy="1473331"/>
        </a:xfrm>
        <a:solidFill>
          <a:srgbClr val="4BA7A8"/>
        </a:solidFill>
      </xdr:grpSpPr>
      <xdr:sp macro="" textlink="">
        <xdr:nvSpPr>
          <xdr:cNvPr id="22" name="Rectángulo: esquinas redondeadas 21">
            <a:extLst>
              <a:ext uri="{FF2B5EF4-FFF2-40B4-BE49-F238E27FC236}">
                <a16:creationId xmlns:a16="http://schemas.microsoft.com/office/drawing/2014/main" id="{2FCF70F6-6614-6EE9-022E-FE7B29B1EC47}"/>
              </a:ext>
            </a:extLst>
          </xdr:cNvPr>
          <xdr:cNvSpPr/>
        </xdr:nvSpPr>
        <xdr:spPr>
          <a:xfrm>
            <a:off x="7501618" y="4736047"/>
            <a:ext cx="2943225" cy="1473331"/>
          </a:xfrm>
          <a:prstGeom prst="roundRect">
            <a:avLst/>
          </a:prstGeom>
          <a:grpFill/>
          <a:ln>
            <a:solidFill>
              <a:srgbClr val="4BA7A8"/>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050"/>
          </a:p>
        </xdr:txBody>
      </xdr:sp>
      <xdr:sp macro="" textlink="">
        <xdr:nvSpPr>
          <xdr:cNvPr id="23" name="CuadroTexto 22">
            <a:extLst>
              <a:ext uri="{FF2B5EF4-FFF2-40B4-BE49-F238E27FC236}">
                <a16:creationId xmlns:a16="http://schemas.microsoft.com/office/drawing/2014/main" id="{FC39F206-56B0-BA85-D330-DABADE4CE669}"/>
              </a:ext>
            </a:extLst>
          </xdr:cNvPr>
          <xdr:cNvSpPr txBox="1"/>
        </xdr:nvSpPr>
        <xdr:spPr>
          <a:xfrm>
            <a:off x="7565574" y="4830534"/>
            <a:ext cx="2816679" cy="1319897"/>
          </a:xfrm>
          <a:prstGeom prst="rect">
            <a:avLst/>
          </a:prstGeom>
          <a:grpFill/>
          <a:ln w="9525" cmpd="sng">
            <a:solidFill>
              <a:srgbClr val="4BA7A8"/>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800" b="1">
                <a:solidFill>
                  <a:schemeClr val="bg1"/>
                </a:solidFill>
                <a:latin typeface="Verdana" panose="020B0604030504040204" pitchFamily="34" charset="0"/>
                <a:ea typeface="Verdana" panose="020B0604030504040204" pitchFamily="34" charset="0"/>
              </a:rPr>
              <a:t>5. Beneficios Tributarios y Rentas de Destinación Específica</a:t>
            </a:r>
          </a:p>
        </xdr:txBody>
      </xdr:sp>
    </xdr:grpSp>
    <xdr:clientData/>
  </xdr:twoCellAnchor>
  <xdr:twoCellAnchor>
    <xdr:from>
      <xdr:col>1</xdr:col>
      <xdr:colOff>608881</xdr:colOff>
      <xdr:row>19</xdr:row>
      <xdr:rowOff>27906</xdr:rowOff>
    </xdr:from>
    <xdr:to>
      <xdr:col>6</xdr:col>
      <xdr:colOff>302559</xdr:colOff>
      <xdr:row>23</xdr:row>
      <xdr:rowOff>68036</xdr:rowOff>
    </xdr:to>
    <xdr:grpSp>
      <xdr:nvGrpSpPr>
        <xdr:cNvPr id="24" name="Grupo 23">
          <a:hlinkClick xmlns:r="http://schemas.openxmlformats.org/officeDocument/2006/relationships" r:id="rId6"/>
          <a:extLst>
            <a:ext uri="{FF2B5EF4-FFF2-40B4-BE49-F238E27FC236}">
              <a16:creationId xmlns:a16="http://schemas.microsoft.com/office/drawing/2014/main" id="{C6DA94D2-C0F4-47A8-B3BD-6E941E856DC9}"/>
            </a:ext>
          </a:extLst>
        </xdr:cNvPr>
        <xdr:cNvGrpSpPr/>
      </xdr:nvGrpSpPr>
      <xdr:grpSpPr>
        <a:xfrm>
          <a:off x="788175" y="3434494"/>
          <a:ext cx="3503678" cy="757307"/>
          <a:chOff x="5598795" y="2204085"/>
          <a:chExt cx="3034665" cy="1423035"/>
        </a:xfrm>
        <a:solidFill>
          <a:srgbClr val="4BA7A8"/>
        </a:solidFill>
      </xdr:grpSpPr>
      <xdr:sp macro="" textlink="">
        <xdr:nvSpPr>
          <xdr:cNvPr id="25" name="Rectángulo: esquinas redondeadas 24">
            <a:extLst>
              <a:ext uri="{FF2B5EF4-FFF2-40B4-BE49-F238E27FC236}">
                <a16:creationId xmlns:a16="http://schemas.microsoft.com/office/drawing/2014/main" id="{329CE572-99BA-971D-71D3-0F63CC40409B}"/>
              </a:ext>
            </a:extLst>
          </xdr:cNvPr>
          <xdr:cNvSpPr/>
        </xdr:nvSpPr>
        <xdr:spPr>
          <a:xfrm>
            <a:off x="5598795" y="2204085"/>
            <a:ext cx="3034665" cy="1423035"/>
          </a:xfrm>
          <a:prstGeom prst="round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050"/>
          </a:p>
        </xdr:txBody>
      </xdr:sp>
      <xdr:sp macro="" textlink="">
        <xdr:nvSpPr>
          <xdr:cNvPr id="26" name="CuadroTexto 25">
            <a:extLst>
              <a:ext uri="{FF2B5EF4-FFF2-40B4-BE49-F238E27FC236}">
                <a16:creationId xmlns:a16="http://schemas.microsoft.com/office/drawing/2014/main" id="{13485622-5FAF-1548-2EEC-E243A9FE1D26}"/>
              </a:ext>
            </a:extLst>
          </xdr:cNvPr>
          <xdr:cNvSpPr txBox="1"/>
        </xdr:nvSpPr>
        <xdr:spPr>
          <a:xfrm>
            <a:off x="5658298" y="2446020"/>
            <a:ext cx="2885907" cy="1005839"/>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800" b="1">
                <a:solidFill>
                  <a:schemeClr val="bg1"/>
                </a:solidFill>
                <a:latin typeface="Verdana" panose="020B0604030504040204" pitchFamily="34" charset="0"/>
                <a:ea typeface="Verdana" panose="020B0604030504040204" pitchFamily="34" charset="0"/>
              </a:rPr>
              <a:t>2. Estructura Fiscal</a:t>
            </a: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320675</xdr:colOff>
      <xdr:row>1</xdr:row>
      <xdr:rowOff>28575</xdr:rowOff>
    </xdr:from>
    <xdr:to>
      <xdr:col>10</xdr:col>
      <xdr:colOff>76200</xdr:colOff>
      <xdr:row>4</xdr:row>
      <xdr:rowOff>28575</xdr:rowOff>
    </xdr:to>
    <xdr:grpSp>
      <xdr:nvGrpSpPr>
        <xdr:cNvPr id="4" name="Grupo 3">
          <a:extLst>
            <a:ext uri="{FF2B5EF4-FFF2-40B4-BE49-F238E27FC236}">
              <a16:creationId xmlns:a16="http://schemas.microsoft.com/office/drawing/2014/main" id="{DEA3891F-7C1A-78D4-E8D1-63D8A4C1F02F}"/>
            </a:ext>
          </a:extLst>
        </xdr:cNvPr>
        <xdr:cNvGrpSpPr/>
      </xdr:nvGrpSpPr>
      <xdr:grpSpPr>
        <a:xfrm>
          <a:off x="8093075" y="190500"/>
          <a:ext cx="841375" cy="847725"/>
          <a:chOff x="8093075" y="190500"/>
          <a:chExt cx="841375" cy="847725"/>
        </a:xfrm>
      </xdr:grpSpPr>
      <xdr:sp macro="" textlink="">
        <xdr:nvSpPr>
          <xdr:cNvPr id="2" name="Rectángulo 1">
            <a:extLst>
              <a:ext uri="{FF2B5EF4-FFF2-40B4-BE49-F238E27FC236}">
                <a16:creationId xmlns:a16="http://schemas.microsoft.com/office/drawing/2014/main" id="{CB188759-11B0-4507-ABB6-F5B143C3AC72}"/>
              </a:ext>
            </a:extLst>
          </xdr:cNvPr>
          <xdr:cNvSpPr/>
        </xdr:nvSpPr>
        <xdr:spPr>
          <a:xfrm>
            <a:off x="8093075" y="587375"/>
            <a:ext cx="841375" cy="4508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pic>
        <xdr:nvPicPr>
          <xdr:cNvPr id="3" name="Imagen 2">
            <a:hlinkClick xmlns:r="http://schemas.openxmlformats.org/officeDocument/2006/relationships" r:id="rId1"/>
            <a:extLst>
              <a:ext uri="{FF2B5EF4-FFF2-40B4-BE49-F238E27FC236}">
                <a16:creationId xmlns:a16="http://schemas.microsoft.com/office/drawing/2014/main" id="{6715D106-2AB4-489A-B1A8-521FD344509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334375" y="190500"/>
            <a:ext cx="407998" cy="401621"/>
          </a:xfrm>
          <a:prstGeom prst="rect">
            <a:avLst/>
          </a:prstGeom>
        </xdr:spPr>
      </xdr:pic>
    </xdr:grpSp>
    <xdr:clientData/>
  </xdr:twoCellAnchor>
</xdr:wsDr>
</file>

<file path=xl/drawings/drawing100.xml><?xml version="1.0" encoding="utf-8"?>
<xdr:wsDr xmlns:xdr="http://schemas.openxmlformats.org/drawingml/2006/spreadsheetDrawing" xmlns:a="http://schemas.openxmlformats.org/drawingml/2006/main">
  <xdr:twoCellAnchor>
    <xdr:from>
      <xdr:col>6</xdr:col>
      <xdr:colOff>114300</xdr:colOff>
      <xdr:row>0</xdr:row>
      <xdr:rowOff>238125</xdr:rowOff>
    </xdr:from>
    <xdr:to>
      <xdr:col>7</xdr:col>
      <xdr:colOff>152400</xdr:colOff>
      <xdr:row>5</xdr:row>
      <xdr:rowOff>47625</xdr:rowOff>
    </xdr:to>
    <xdr:grpSp>
      <xdr:nvGrpSpPr>
        <xdr:cNvPr id="4" name="Grupo 3">
          <a:extLst>
            <a:ext uri="{FF2B5EF4-FFF2-40B4-BE49-F238E27FC236}">
              <a16:creationId xmlns:a16="http://schemas.microsoft.com/office/drawing/2014/main" id="{73DEDC3F-C528-E00F-F4D7-816BDA0E8AB9}"/>
            </a:ext>
          </a:extLst>
        </xdr:cNvPr>
        <xdr:cNvGrpSpPr/>
      </xdr:nvGrpSpPr>
      <xdr:grpSpPr>
        <a:xfrm>
          <a:off x="6191250" y="238125"/>
          <a:ext cx="800100" cy="1066800"/>
          <a:chOff x="6191250" y="238125"/>
          <a:chExt cx="800100" cy="942975"/>
        </a:xfrm>
      </xdr:grpSpPr>
      <xdr:pic>
        <xdr:nvPicPr>
          <xdr:cNvPr id="2" name="Imagen 1">
            <a:hlinkClick xmlns:r="http://schemas.openxmlformats.org/officeDocument/2006/relationships" r:id="rId1"/>
            <a:extLst>
              <a:ext uri="{FF2B5EF4-FFF2-40B4-BE49-F238E27FC236}">
                <a16:creationId xmlns:a16="http://schemas.microsoft.com/office/drawing/2014/main" id="{D74F2CEB-BD69-4EA1-B8AD-6E66C0BBB62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91275" y="238125"/>
            <a:ext cx="407998" cy="420671"/>
          </a:xfrm>
          <a:prstGeom prst="rect">
            <a:avLst/>
          </a:prstGeom>
        </xdr:spPr>
      </xdr:pic>
      <xdr:sp macro="" textlink="">
        <xdr:nvSpPr>
          <xdr:cNvPr id="3" name="Rectángulo 2">
            <a:extLst>
              <a:ext uri="{FF2B5EF4-FFF2-40B4-BE49-F238E27FC236}">
                <a16:creationId xmlns:a16="http://schemas.microsoft.com/office/drawing/2014/main" id="{0BB86B70-B884-4D52-A1B3-606ECD678059}"/>
              </a:ext>
            </a:extLst>
          </xdr:cNvPr>
          <xdr:cNvSpPr/>
        </xdr:nvSpPr>
        <xdr:spPr>
          <a:xfrm>
            <a:off x="6191250" y="657225"/>
            <a:ext cx="800100" cy="5238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101.xml><?xml version="1.0" encoding="utf-8"?>
<xdr:wsDr xmlns:xdr="http://schemas.openxmlformats.org/drawingml/2006/spreadsheetDrawing" xmlns:a="http://schemas.openxmlformats.org/drawingml/2006/main">
  <xdr:twoCellAnchor>
    <xdr:from>
      <xdr:col>7</xdr:col>
      <xdr:colOff>133350</xdr:colOff>
      <xdr:row>0</xdr:row>
      <xdr:rowOff>238125</xdr:rowOff>
    </xdr:from>
    <xdr:to>
      <xdr:col>8</xdr:col>
      <xdr:colOff>171450</xdr:colOff>
      <xdr:row>5</xdr:row>
      <xdr:rowOff>95250</xdr:rowOff>
    </xdr:to>
    <xdr:grpSp>
      <xdr:nvGrpSpPr>
        <xdr:cNvPr id="4" name="Grupo 3">
          <a:extLst>
            <a:ext uri="{FF2B5EF4-FFF2-40B4-BE49-F238E27FC236}">
              <a16:creationId xmlns:a16="http://schemas.microsoft.com/office/drawing/2014/main" id="{EF5EECE8-64E2-BE82-EF87-232A715F10CA}"/>
            </a:ext>
          </a:extLst>
        </xdr:cNvPr>
        <xdr:cNvGrpSpPr/>
      </xdr:nvGrpSpPr>
      <xdr:grpSpPr>
        <a:xfrm>
          <a:off x="6438900" y="238125"/>
          <a:ext cx="800100" cy="952500"/>
          <a:chOff x="6438900" y="238125"/>
          <a:chExt cx="800100" cy="952500"/>
        </a:xfrm>
      </xdr:grpSpPr>
      <xdr:pic>
        <xdr:nvPicPr>
          <xdr:cNvPr id="2" name="Imagen 1">
            <a:hlinkClick xmlns:r="http://schemas.openxmlformats.org/officeDocument/2006/relationships" r:id="rId1"/>
            <a:extLst>
              <a:ext uri="{FF2B5EF4-FFF2-40B4-BE49-F238E27FC236}">
                <a16:creationId xmlns:a16="http://schemas.microsoft.com/office/drawing/2014/main" id="{3C759594-3DA7-4330-B908-FC7E0ED8EBE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48450" y="238125"/>
            <a:ext cx="407998" cy="420671"/>
          </a:xfrm>
          <a:prstGeom prst="rect">
            <a:avLst/>
          </a:prstGeom>
        </xdr:spPr>
      </xdr:pic>
      <xdr:sp macro="" textlink="">
        <xdr:nvSpPr>
          <xdr:cNvPr id="3" name="Rectángulo 2">
            <a:extLst>
              <a:ext uri="{FF2B5EF4-FFF2-40B4-BE49-F238E27FC236}">
                <a16:creationId xmlns:a16="http://schemas.microsoft.com/office/drawing/2014/main" id="{1302052F-6771-4082-AD04-61E14013F5A1}"/>
              </a:ext>
            </a:extLst>
          </xdr:cNvPr>
          <xdr:cNvSpPr/>
        </xdr:nvSpPr>
        <xdr:spPr>
          <a:xfrm>
            <a:off x="6438900" y="666750"/>
            <a:ext cx="800100" cy="5238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102.xml><?xml version="1.0" encoding="utf-8"?>
<xdr:wsDr xmlns:xdr="http://schemas.openxmlformats.org/drawingml/2006/spreadsheetDrawing" xmlns:a="http://schemas.openxmlformats.org/drawingml/2006/main">
  <xdr:twoCellAnchor>
    <xdr:from>
      <xdr:col>6</xdr:col>
      <xdr:colOff>123825</xdr:colOff>
      <xdr:row>0</xdr:row>
      <xdr:rowOff>161925</xdr:rowOff>
    </xdr:from>
    <xdr:to>
      <xdr:col>7</xdr:col>
      <xdr:colOff>161925</xdr:colOff>
      <xdr:row>4</xdr:row>
      <xdr:rowOff>66675</xdr:rowOff>
    </xdr:to>
    <xdr:grpSp>
      <xdr:nvGrpSpPr>
        <xdr:cNvPr id="3" name="Grupo 2">
          <a:extLst>
            <a:ext uri="{FF2B5EF4-FFF2-40B4-BE49-F238E27FC236}">
              <a16:creationId xmlns:a16="http://schemas.microsoft.com/office/drawing/2014/main" id="{CD3DD2DA-E99C-5318-0C83-41B703204BDA}"/>
            </a:ext>
          </a:extLst>
        </xdr:cNvPr>
        <xdr:cNvGrpSpPr/>
      </xdr:nvGrpSpPr>
      <xdr:grpSpPr>
        <a:xfrm>
          <a:off x="6181725" y="161925"/>
          <a:ext cx="800100" cy="981075"/>
          <a:chOff x="6181725" y="161925"/>
          <a:chExt cx="800100" cy="981075"/>
        </a:xfrm>
      </xdr:grpSpPr>
      <xdr:pic>
        <xdr:nvPicPr>
          <xdr:cNvPr id="2" name="Imagen 1">
            <a:hlinkClick xmlns:r="http://schemas.openxmlformats.org/officeDocument/2006/relationships" r:id="rId1"/>
            <a:extLst>
              <a:ext uri="{FF2B5EF4-FFF2-40B4-BE49-F238E27FC236}">
                <a16:creationId xmlns:a16="http://schemas.microsoft.com/office/drawing/2014/main" id="{3E82D63C-9247-4CF7-936E-7F89A2B71BD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81750" y="161925"/>
            <a:ext cx="407998" cy="420671"/>
          </a:xfrm>
          <a:prstGeom prst="rect">
            <a:avLst/>
          </a:prstGeom>
        </xdr:spPr>
      </xdr:pic>
      <xdr:sp macro="" textlink="">
        <xdr:nvSpPr>
          <xdr:cNvPr id="4" name="Rectángulo 3">
            <a:extLst>
              <a:ext uri="{FF2B5EF4-FFF2-40B4-BE49-F238E27FC236}">
                <a16:creationId xmlns:a16="http://schemas.microsoft.com/office/drawing/2014/main" id="{5A4DC834-279B-42B2-92E3-06095B902B4E}"/>
              </a:ext>
            </a:extLst>
          </xdr:cNvPr>
          <xdr:cNvSpPr/>
        </xdr:nvSpPr>
        <xdr:spPr>
          <a:xfrm>
            <a:off x="6181725" y="619125"/>
            <a:ext cx="800100" cy="5238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103.xml><?xml version="1.0" encoding="utf-8"?>
<xdr:wsDr xmlns:xdr="http://schemas.openxmlformats.org/drawingml/2006/spreadsheetDrawing" xmlns:a="http://schemas.openxmlformats.org/drawingml/2006/main">
  <xdr:twoCellAnchor>
    <xdr:from>
      <xdr:col>6</xdr:col>
      <xdr:colOff>114300</xdr:colOff>
      <xdr:row>0</xdr:row>
      <xdr:rowOff>276225</xdr:rowOff>
    </xdr:from>
    <xdr:to>
      <xdr:col>7</xdr:col>
      <xdr:colOff>152400</xdr:colOff>
      <xdr:row>5</xdr:row>
      <xdr:rowOff>161925</xdr:rowOff>
    </xdr:to>
    <xdr:grpSp>
      <xdr:nvGrpSpPr>
        <xdr:cNvPr id="4" name="Grupo 3">
          <a:extLst>
            <a:ext uri="{FF2B5EF4-FFF2-40B4-BE49-F238E27FC236}">
              <a16:creationId xmlns:a16="http://schemas.microsoft.com/office/drawing/2014/main" id="{200E741E-6551-7C1F-747D-B77960B5C87D}"/>
            </a:ext>
          </a:extLst>
        </xdr:cNvPr>
        <xdr:cNvGrpSpPr/>
      </xdr:nvGrpSpPr>
      <xdr:grpSpPr>
        <a:xfrm>
          <a:off x="5886450" y="276225"/>
          <a:ext cx="800100" cy="952500"/>
          <a:chOff x="5886450" y="276225"/>
          <a:chExt cx="800100" cy="952500"/>
        </a:xfrm>
      </xdr:grpSpPr>
      <xdr:pic>
        <xdr:nvPicPr>
          <xdr:cNvPr id="2" name="Imagen 1">
            <a:hlinkClick xmlns:r="http://schemas.openxmlformats.org/officeDocument/2006/relationships" r:id="rId1"/>
            <a:extLst>
              <a:ext uri="{FF2B5EF4-FFF2-40B4-BE49-F238E27FC236}">
                <a16:creationId xmlns:a16="http://schemas.microsoft.com/office/drawing/2014/main" id="{907DF40D-AEB1-4181-8674-FD1E7C701FA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86475" y="276225"/>
            <a:ext cx="407998" cy="420671"/>
          </a:xfrm>
          <a:prstGeom prst="rect">
            <a:avLst/>
          </a:prstGeom>
        </xdr:spPr>
      </xdr:pic>
      <xdr:sp macro="" textlink="">
        <xdr:nvSpPr>
          <xdr:cNvPr id="3" name="Rectángulo 2">
            <a:extLst>
              <a:ext uri="{FF2B5EF4-FFF2-40B4-BE49-F238E27FC236}">
                <a16:creationId xmlns:a16="http://schemas.microsoft.com/office/drawing/2014/main" id="{1071E3CE-3F48-4357-B6FE-A8C6C5EB55A7}"/>
              </a:ext>
            </a:extLst>
          </xdr:cNvPr>
          <xdr:cNvSpPr/>
        </xdr:nvSpPr>
        <xdr:spPr>
          <a:xfrm>
            <a:off x="5886450" y="704850"/>
            <a:ext cx="800100" cy="5238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104.xml><?xml version="1.0" encoding="utf-8"?>
<xdr:wsDr xmlns:xdr="http://schemas.openxmlformats.org/drawingml/2006/spreadsheetDrawing" xmlns:a="http://schemas.openxmlformats.org/drawingml/2006/main">
  <xdr:twoCellAnchor>
    <xdr:from>
      <xdr:col>6</xdr:col>
      <xdr:colOff>142875</xdr:colOff>
      <xdr:row>0</xdr:row>
      <xdr:rowOff>257175</xdr:rowOff>
    </xdr:from>
    <xdr:to>
      <xdr:col>7</xdr:col>
      <xdr:colOff>180975</xdr:colOff>
      <xdr:row>5</xdr:row>
      <xdr:rowOff>161925</xdr:rowOff>
    </xdr:to>
    <xdr:grpSp>
      <xdr:nvGrpSpPr>
        <xdr:cNvPr id="4" name="Grupo 3">
          <a:extLst>
            <a:ext uri="{FF2B5EF4-FFF2-40B4-BE49-F238E27FC236}">
              <a16:creationId xmlns:a16="http://schemas.microsoft.com/office/drawing/2014/main" id="{B055181B-6274-9154-64D2-63548D652461}"/>
            </a:ext>
          </a:extLst>
        </xdr:cNvPr>
        <xdr:cNvGrpSpPr/>
      </xdr:nvGrpSpPr>
      <xdr:grpSpPr>
        <a:xfrm>
          <a:off x="6210300" y="257175"/>
          <a:ext cx="800100" cy="942975"/>
          <a:chOff x="6210300" y="257175"/>
          <a:chExt cx="800100" cy="942975"/>
        </a:xfrm>
      </xdr:grpSpPr>
      <xdr:pic>
        <xdr:nvPicPr>
          <xdr:cNvPr id="2" name="Imagen 1">
            <a:hlinkClick xmlns:r="http://schemas.openxmlformats.org/officeDocument/2006/relationships" r:id="rId1"/>
            <a:extLst>
              <a:ext uri="{FF2B5EF4-FFF2-40B4-BE49-F238E27FC236}">
                <a16:creationId xmlns:a16="http://schemas.microsoft.com/office/drawing/2014/main" id="{004D4F1E-C41D-41E1-BF14-1451581D928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81750" y="257175"/>
            <a:ext cx="407998" cy="420671"/>
          </a:xfrm>
          <a:prstGeom prst="rect">
            <a:avLst/>
          </a:prstGeom>
        </xdr:spPr>
      </xdr:pic>
      <xdr:sp macro="" textlink="">
        <xdr:nvSpPr>
          <xdr:cNvPr id="3" name="Rectángulo 2">
            <a:extLst>
              <a:ext uri="{FF2B5EF4-FFF2-40B4-BE49-F238E27FC236}">
                <a16:creationId xmlns:a16="http://schemas.microsoft.com/office/drawing/2014/main" id="{B5BDDAD7-8EFA-46EB-970F-1CE13590053A}"/>
              </a:ext>
            </a:extLst>
          </xdr:cNvPr>
          <xdr:cNvSpPr/>
        </xdr:nvSpPr>
        <xdr:spPr>
          <a:xfrm>
            <a:off x="6210300" y="676275"/>
            <a:ext cx="800100" cy="5238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105.xml><?xml version="1.0" encoding="utf-8"?>
<xdr:wsDr xmlns:xdr="http://schemas.openxmlformats.org/drawingml/2006/spreadsheetDrawing" xmlns:a="http://schemas.openxmlformats.org/drawingml/2006/main">
  <xdr:twoCellAnchor>
    <xdr:from>
      <xdr:col>6</xdr:col>
      <xdr:colOff>123825</xdr:colOff>
      <xdr:row>0</xdr:row>
      <xdr:rowOff>228600</xdr:rowOff>
    </xdr:from>
    <xdr:to>
      <xdr:col>7</xdr:col>
      <xdr:colOff>161925</xdr:colOff>
      <xdr:row>5</xdr:row>
      <xdr:rowOff>95250</xdr:rowOff>
    </xdr:to>
    <xdr:grpSp>
      <xdr:nvGrpSpPr>
        <xdr:cNvPr id="4" name="Grupo 3">
          <a:extLst>
            <a:ext uri="{FF2B5EF4-FFF2-40B4-BE49-F238E27FC236}">
              <a16:creationId xmlns:a16="http://schemas.microsoft.com/office/drawing/2014/main" id="{4BA26095-DA96-3348-1234-181D60D19431}"/>
            </a:ext>
          </a:extLst>
        </xdr:cNvPr>
        <xdr:cNvGrpSpPr/>
      </xdr:nvGrpSpPr>
      <xdr:grpSpPr>
        <a:xfrm>
          <a:off x="6153150" y="228600"/>
          <a:ext cx="800100" cy="942975"/>
          <a:chOff x="6153150" y="228600"/>
          <a:chExt cx="800100" cy="942975"/>
        </a:xfrm>
      </xdr:grpSpPr>
      <xdr:pic>
        <xdr:nvPicPr>
          <xdr:cNvPr id="2" name="Imagen 1">
            <a:hlinkClick xmlns:r="http://schemas.openxmlformats.org/officeDocument/2006/relationships" r:id="rId1"/>
            <a:extLst>
              <a:ext uri="{FF2B5EF4-FFF2-40B4-BE49-F238E27FC236}">
                <a16:creationId xmlns:a16="http://schemas.microsoft.com/office/drawing/2014/main" id="{A4D035DD-8030-4A87-95A9-993F6095A46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62700" y="228600"/>
            <a:ext cx="407998" cy="420671"/>
          </a:xfrm>
          <a:prstGeom prst="rect">
            <a:avLst/>
          </a:prstGeom>
        </xdr:spPr>
      </xdr:pic>
      <xdr:sp macro="" textlink="">
        <xdr:nvSpPr>
          <xdr:cNvPr id="3" name="Rectángulo 2">
            <a:extLst>
              <a:ext uri="{FF2B5EF4-FFF2-40B4-BE49-F238E27FC236}">
                <a16:creationId xmlns:a16="http://schemas.microsoft.com/office/drawing/2014/main" id="{B048086E-3D3D-42D9-B477-E3A7380152F8}"/>
              </a:ext>
            </a:extLst>
          </xdr:cNvPr>
          <xdr:cNvSpPr/>
        </xdr:nvSpPr>
        <xdr:spPr>
          <a:xfrm>
            <a:off x="6153150" y="647700"/>
            <a:ext cx="800100" cy="5238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106.xml><?xml version="1.0" encoding="utf-8"?>
<xdr:wsDr xmlns:xdr="http://schemas.openxmlformats.org/drawingml/2006/spreadsheetDrawing" xmlns:a="http://schemas.openxmlformats.org/drawingml/2006/main">
  <xdr:twoCellAnchor>
    <xdr:from>
      <xdr:col>6</xdr:col>
      <xdr:colOff>133350</xdr:colOff>
      <xdr:row>0</xdr:row>
      <xdr:rowOff>238125</xdr:rowOff>
    </xdr:from>
    <xdr:to>
      <xdr:col>7</xdr:col>
      <xdr:colOff>171450</xdr:colOff>
      <xdr:row>5</xdr:row>
      <xdr:rowOff>142875</xdr:rowOff>
    </xdr:to>
    <xdr:grpSp>
      <xdr:nvGrpSpPr>
        <xdr:cNvPr id="4" name="Grupo 3">
          <a:extLst>
            <a:ext uri="{FF2B5EF4-FFF2-40B4-BE49-F238E27FC236}">
              <a16:creationId xmlns:a16="http://schemas.microsoft.com/office/drawing/2014/main" id="{D1F62B4B-3A9B-15A4-B6EC-682E5258E647}"/>
            </a:ext>
          </a:extLst>
        </xdr:cNvPr>
        <xdr:cNvGrpSpPr/>
      </xdr:nvGrpSpPr>
      <xdr:grpSpPr>
        <a:xfrm>
          <a:off x="6391275" y="238125"/>
          <a:ext cx="800100" cy="942975"/>
          <a:chOff x="6391275" y="238125"/>
          <a:chExt cx="800100" cy="942975"/>
        </a:xfrm>
      </xdr:grpSpPr>
      <xdr:pic>
        <xdr:nvPicPr>
          <xdr:cNvPr id="2" name="Imagen 1">
            <a:hlinkClick xmlns:r="http://schemas.openxmlformats.org/officeDocument/2006/relationships" r:id="rId1"/>
            <a:extLst>
              <a:ext uri="{FF2B5EF4-FFF2-40B4-BE49-F238E27FC236}">
                <a16:creationId xmlns:a16="http://schemas.microsoft.com/office/drawing/2014/main" id="{52702751-E9C7-4995-B9F0-95E91666B92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81775" y="238125"/>
            <a:ext cx="407998" cy="420671"/>
          </a:xfrm>
          <a:prstGeom prst="rect">
            <a:avLst/>
          </a:prstGeom>
        </xdr:spPr>
      </xdr:pic>
      <xdr:sp macro="" textlink="">
        <xdr:nvSpPr>
          <xdr:cNvPr id="3" name="Rectángulo 2">
            <a:extLst>
              <a:ext uri="{FF2B5EF4-FFF2-40B4-BE49-F238E27FC236}">
                <a16:creationId xmlns:a16="http://schemas.microsoft.com/office/drawing/2014/main" id="{9BA87D0D-ACFD-4056-8B6E-C24506FD64A3}"/>
              </a:ext>
            </a:extLst>
          </xdr:cNvPr>
          <xdr:cNvSpPr/>
        </xdr:nvSpPr>
        <xdr:spPr>
          <a:xfrm>
            <a:off x="6391275" y="657225"/>
            <a:ext cx="800100" cy="5238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107.xml><?xml version="1.0" encoding="utf-8"?>
<xdr:wsDr xmlns:xdr="http://schemas.openxmlformats.org/drawingml/2006/spreadsheetDrawing" xmlns:a="http://schemas.openxmlformats.org/drawingml/2006/main">
  <xdr:twoCellAnchor>
    <xdr:from>
      <xdr:col>6</xdr:col>
      <xdr:colOff>133350</xdr:colOff>
      <xdr:row>0</xdr:row>
      <xdr:rowOff>161925</xdr:rowOff>
    </xdr:from>
    <xdr:to>
      <xdr:col>7</xdr:col>
      <xdr:colOff>171450</xdr:colOff>
      <xdr:row>5</xdr:row>
      <xdr:rowOff>0</xdr:rowOff>
    </xdr:to>
    <xdr:grpSp>
      <xdr:nvGrpSpPr>
        <xdr:cNvPr id="4" name="Grupo 3">
          <a:extLst>
            <a:ext uri="{FF2B5EF4-FFF2-40B4-BE49-F238E27FC236}">
              <a16:creationId xmlns:a16="http://schemas.microsoft.com/office/drawing/2014/main" id="{C74F92D3-0241-C21A-544C-1706DF681780}"/>
            </a:ext>
          </a:extLst>
        </xdr:cNvPr>
        <xdr:cNvGrpSpPr/>
      </xdr:nvGrpSpPr>
      <xdr:grpSpPr>
        <a:xfrm>
          <a:off x="6181725" y="161925"/>
          <a:ext cx="800100" cy="923925"/>
          <a:chOff x="6181725" y="161925"/>
          <a:chExt cx="800100" cy="923925"/>
        </a:xfrm>
      </xdr:grpSpPr>
      <xdr:pic>
        <xdr:nvPicPr>
          <xdr:cNvPr id="2" name="Imagen 1">
            <a:hlinkClick xmlns:r="http://schemas.openxmlformats.org/officeDocument/2006/relationships" r:id="rId1"/>
            <a:extLst>
              <a:ext uri="{FF2B5EF4-FFF2-40B4-BE49-F238E27FC236}">
                <a16:creationId xmlns:a16="http://schemas.microsoft.com/office/drawing/2014/main" id="{E9DB2D8F-F987-440E-8AF9-37324920D94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81750" y="161925"/>
            <a:ext cx="407998" cy="420671"/>
          </a:xfrm>
          <a:prstGeom prst="rect">
            <a:avLst/>
          </a:prstGeom>
        </xdr:spPr>
      </xdr:pic>
      <xdr:sp macro="" textlink="">
        <xdr:nvSpPr>
          <xdr:cNvPr id="3" name="Rectángulo 2">
            <a:extLst>
              <a:ext uri="{FF2B5EF4-FFF2-40B4-BE49-F238E27FC236}">
                <a16:creationId xmlns:a16="http://schemas.microsoft.com/office/drawing/2014/main" id="{85F38AC2-73D4-4D02-B00D-D29D8DE302A5}"/>
              </a:ext>
            </a:extLst>
          </xdr:cNvPr>
          <xdr:cNvSpPr/>
        </xdr:nvSpPr>
        <xdr:spPr>
          <a:xfrm>
            <a:off x="6181725" y="561975"/>
            <a:ext cx="800100" cy="5238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108.xml><?xml version="1.0" encoding="utf-8"?>
<xdr:wsDr xmlns:xdr="http://schemas.openxmlformats.org/drawingml/2006/spreadsheetDrawing" xmlns:a="http://schemas.openxmlformats.org/drawingml/2006/main">
  <xdr:twoCellAnchor>
    <xdr:from>
      <xdr:col>6</xdr:col>
      <xdr:colOff>123825</xdr:colOff>
      <xdr:row>0</xdr:row>
      <xdr:rowOff>257175</xdr:rowOff>
    </xdr:from>
    <xdr:to>
      <xdr:col>7</xdr:col>
      <xdr:colOff>161925</xdr:colOff>
      <xdr:row>5</xdr:row>
      <xdr:rowOff>161925</xdr:rowOff>
    </xdr:to>
    <xdr:grpSp>
      <xdr:nvGrpSpPr>
        <xdr:cNvPr id="4" name="Grupo 3">
          <a:extLst>
            <a:ext uri="{FF2B5EF4-FFF2-40B4-BE49-F238E27FC236}">
              <a16:creationId xmlns:a16="http://schemas.microsoft.com/office/drawing/2014/main" id="{C79B7433-5C6E-0238-1390-39A6805B99BA}"/>
            </a:ext>
          </a:extLst>
        </xdr:cNvPr>
        <xdr:cNvGrpSpPr/>
      </xdr:nvGrpSpPr>
      <xdr:grpSpPr>
        <a:xfrm>
          <a:off x="6019800" y="257175"/>
          <a:ext cx="800100" cy="933450"/>
          <a:chOff x="6019800" y="257175"/>
          <a:chExt cx="800100" cy="933450"/>
        </a:xfrm>
      </xdr:grpSpPr>
      <xdr:pic>
        <xdr:nvPicPr>
          <xdr:cNvPr id="2" name="Imagen 1">
            <a:hlinkClick xmlns:r="http://schemas.openxmlformats.org/officeDocument/2006/relationships" r:id="rId1"/>
            <a:extLst>
              <a:ext uri="{FF2B5EF4-FFF2-40B4-BE49-F238E27FC236}">
                <a16:creationId xmlns:a16="http://schemas.microsoft.com/office/drawing/2014/main" id="{95019F7F-72FE-4018-B2EA-BEBB2B854CD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229350" y="257175"/>
            <a:ext cx="407998" cy="420671"/>
          </a:xfrm>
          <a:prstGeom prst="rect">
            <a:avLst/>
          </a:prstGeom>
        </xdr:spPr>
      </xdr:pic>
      <xdr:sp macro="" textlink="">
        <xdr:nvSpPr>
          <xdr:cNvPr id="3" name="Rectángulo 2">
            <a:extLst>
              <a:ext uri="{FF2B5EF4-FFF2-40B4-BE49-F238E27FC236}">
                <a16:creationId xmlns:a16="http://schemas.microsoft.com/office/drawing/2014/main" id="{71A96360-71D8-41FA-9C9E-D9D11AC25861}"/>
              </a:ext>
            </a:extLst>
          </xdr:cNvPr>
          <xdr:cNvSpPr/>
        </xdr:nvSpPr>
        <xdr:spPr>
          <a:xfrm>
            <a:off x="6019800" y="666750"/>
            <a:ext cx="800100" cy="5238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109.xml><?xml version="1.0" encoding="utf-8"?>
<xdr:wsDr xmlns:xdr="http://schemas.openxmlformats.org/drawingml/2006/spreadsheetDrawing" xmlns:a="http://schemas.openxmlformats.org/drawingml/2006/main">
  <xdr:twoCellAnchor>
    <xdr:from>
      <xdr:col>6</xdr:col>
      <xdr:colOff>142875</xdr:colOff>
      <xdr:row>0</xdr:row>
      <xdr:rowOff>257175</xdr:rowOff>
    </xdr:from>
    <xdr:to>
      <xdr:col>7</xdr:col>
      <xdr:colOff>180975</xdr:colOff>
      <xdr:row>5</xdr:row>
      <xdr:rowOff>133350</xdr:rowOff>
    </xdr:to>
    <xdr:grpSp>
      <xdr:nvGrpSpPr>
        <xdr:cNvPr id="4" name="Grupo 3">
          <a:extLst>
            <a:ext uri="{FF2B5EF4-FFF2-40B4-BE49-F238E27FC236}">
              <a16:creationId xmlns:a16="http://schemas.microsoft.com/office/drawing/2014/main" id="{A8DA830F-82D7-C82C-6EDB-2B8EF85606D4}"/>
            </a:ext>
          </a:extLst>
        </xdr:cNvPr>
        <xdr:cNvGrpSpPr/>
      </xdr:nvGrpSpPr>
      <xdr:grpSpPr>
        <a:xfrm>
          <a:off x="6200775" y="257175"/>
          <a:ext cx="800100" cy="942975"/>
          <a:chOff x="6200775" y="257175"/>
          <a:chExt cx="800100" cy="942975"/>
        </a:xfrm>
      </xdr:grpSpPr>
      <xdr:pic>
        <xdr:nvPicPr>
          <xdr:cNvPr id="2" name="Imagen 1">
            <a:hlinkClick xmlns:r="http://schemas.openxmlformats.org/officeDocument/2006/relationships" r:id="rId1"/>
            <a:extLst>
              <a:ext uri="{FF2B5EF4-FFF2-40B4-BE49-F238E27FC236}">
                <a16:creationId xmlns:a16="http://schemas.microsoft.com/office/drawing/2014/main" id="{DE965258-2034-4576-995E-1E79F8DBFA7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10325" y="257175"/>
            <a:ext cx="407998" cy="420671"/>
          </a:xfrm>
          <a:prstGeom prst="rect">
            <a:avLst/>
          </a:prstGeom>
        </xdr:spPr>
      </xdr:pic>
      <xdr:sp macro="" textlink="">
        <xdr:nvSpPr>
          <xdr:cNvPr id="3" name="Rectángulo 2">
            <a:extLst>
              <a:ext uri="{FF2B5EF4-FFF2-40B4-BE49-F238E27FC236}">
                <a16:creationId xmlns:a16="http://schemas.microsoft.com/office/drawing/2014/main" id="{443BE85D-747E-4354-AE22-6416FE52DF31}"/>
              </a:ext>
            </a:extLst>
          </xdr:cNvPr>
          <xdr:cNvSpPr/>
        </xdr:nvSpPr>
        <xdr:spPr>
          <a:xfrm>
            <a:off x="6200775" y="676275"/>
            <a:ext cx="800100" cy="5238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8</xdr:col>
      <xdr:colOff>19050</xdr:colOff>
      <xdr:row>1</xdr:row>
      <xdr:rowOff>38100</xdr:rowOff>
    </xdr:from>
    <xdr:to>
      <xdr:col>8</xdr:col>
      <xdr:colOff>901700</xdr:colOff>
      <xdr:row>6</xdr:row>
      <xdr:rowOff>73025</xdr:rowOff>
    </xdr:to>
    <xdr:grpSp>
      <xdr:nvGrpSpPr>
        <xdr:cNvPr id="4" name="Grupo 3">
          <a:extLst>
            <a:ext uri="{FF2B5EF4-FFF2-40B4-BE49-F238E27FC236}">
              <a16:creationId xmlns:a16="http://schemas.microsoft.com/office/drawing/2014/main" id="{20710D1E-48C3-2E00-B477-3683EE35CAAC}"/>
            </a:ext>
          </a:extLst>
        </xdr:cNvPr>
        <xdr:cNvGrpSpPr/>
      </xdr:nvGrpSpPr>
      <xdr:grpSpPr>
        <a:xfrm>
          <a:off x="5905500" y="219075"/>
          <a:ext cx="882650" cy="835025"/>
          <a:chOff x="5905500" y="219075"/>
          <a:chExt cx="882650" cy="835025"/>
        </a:xfrm>
      </xdr:grpSpPr>
      <xdr:pic>
        <xdr:nvPicPr>
          <xdr:cNvPr id="2" name="Imagen 1">
            <a:hlinkClick xmlns:r="http://schemas.openxmlformats.org/officeDocument/2006/relationships" r:id="rId1"/>
            <a:extLst>
              <a:ext uri="{FF2B5EF4-FFF2-40B4-BE49-F238E27FC236}">
                <a16:creationId xmlns:a16="http://schemas.microsoft.com/office/drawing/2014/main" id="{1F1A4856-8319-446A-8940-B6D702611DF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62675" y="219075"/>
            <a:ext cx="407998" cy="420671"/>
          </a:xfrm>
          <a:prstGeom prst="rect">
            <a:avLst/>
          </a:prstGeom>
        </xdr:spPr>
      </xdr:pic>
      <xdr:sp macro="" textlink="">
        <xdr:nvSpPr>
          <xdr:cNvPr id="3" name="Rectángulo 2">
            <a:extLst>
              <a:ext uri="{FF2B5EF4-FFF2-40B4-BE49-F238E27FC236}">
                <a16:creationId xmlns:a16="http://schemas.microsoft.com/office/drawing/2014/main" id="{5914FF45-D0CE-4E37-B5C2-924D1BCE41A7}"/>
              </a:ext>
            </a:extLst>
          </xdr:cNvPr>
          <xdr:cNvSpPr/>
        </xdr:nvSpPr>
        <xdr:spPr>
          <a:xfrm>
            <a:off x="5905500" y="609600"/>
            <a:ext cx="882650" cy="444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110.xml><?xml version="1.0" encoding="utf-8"?>
<xdr:wsDr xmlns:xdr="http://schemas.openxmlformats.org/drawingml/2006/spreadsheetDrawing" xmlns:a="http://schemas.openxmlformats.org/drawingml/2006/main">
  <xdr:twoCellAnchor>
    <xdr:from>
      <xdr:col>6</xdr:col>
      <xdr:colOff>114300</xdr:colOff>
      <xdr:row>0</xdr:row>
      <xdr:rowOff>200025</xdr:rowOff>
    </xdr:from>
    <xdr:to>
      <xdr:col>7</xdr:col>
      <xdr:colOff>152400</xdr:colOff>
      <xdr:row>5</xdr:row>
      <xdr:rowOff>104775</xdr:rowOff>
    </xdr:to>
    <xdr:grpSp>
      <xdr:nvGrpSpPr>
        <xdr:cNvPr id="4" name="Grupo 3">
          <a:extLst>
            <a:ext uri="{FF2B5EF4-FFF2-40B4-BE49-F238E27FC236}">
              <a16:creationId xmlns:a16="http://schemas.microsoft.com/office/drawing/2014/main" id="{F4BC6685-6003-28B0-165F-127BCD91EB13}"/>
            </a:ext>
          </a:extLst>
        </xdr:cNvPr>
        <xdr:cNvGrpSpPr/>
      </xdr:nvGrpSpPr>
      <xdr:grpSpPr>
        <a:xfrm>
          <a:off x="5800725" y="200025"/>
          <a:ext cx="800100" cy="942975"/>
          <a:chOff x="5800725" y="200025"/>
          <a:chExt cx="800100" cy="942975"/>
        </a:xfrm>
      </xdr:grpSpPr>
      <xdr:pic>
        <xdr:nvPicPr>
          <xdr:cNvPr id="2" name="Imagen 1">
            <a:hlinkClick xmlns:r="http://schemas.openxmlformats.org/officeDocument/2006/relationships" r:id="rId1"/>
            <a:extLst>
              <a:ext uri="{FF2B5EF4-FFF2-40B4-BE49-F238E27FC236}">
                <a16:creationId xmlns:a16="http://schemas.microsoft.com/office/drawing/2014/main" id="{BBE0E848-DDAA-4DD9-B236-EC0C6B9025A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10275" y="200025"/>
            <a:ext cx="407998" cy="420671"/>
          </a:xfrm>
          <a:prstGeom prst="rect">
            <a:avLst/>
          </a:prstGeom>
        </xdr:spPr>
      </xdr:pic>
      <xdr:sp macro="" textlink="">
        <xdr:nvSpPr>
          <xdr:cNvPr id="3" name="Rectángulo 2">
            <a:extLst>
              <a:ext uri="{FF2B5EF4-FFF2-40B4-BE49-F238E27FC236}">
                <a16:creationId xmlns:a16="http://schemas.microsoft.com/office/drawing/2014/main" id="{2A80E8FB-AC41-4CA8-8681-9D608039EABF}"/>
              </a:ext>
            </a:extLst>
          </xdr:cNvPr>
          <xdr:cNvSpPr/>
        </xdr:nvSpPr>
        <xdr:spPr>
          <a:xfrm>
            <a:off x="5800725" y="619125"/>
            <a:ext cx="800100" cy="5238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111.xml><?xml version="1.0" encoding="utf-8"?>
<xdr:wsDr xmlns:xdr="http://schemas.openxmlformats.org/drawingml/2006/spreadsheetDrawing" xmlns:a="http://schemas.openxmlformats.org/drawingml/2006/main">
  <xdr:twoCellAnchor>
    <xdr:from>
      <xdr:col>6</xdr:col>
      <xdr:colOff>180975</xdr:colOff>
      <xdr:row>0</xdr:row>
      <xdr:rowOff>171450</xdr:rowOff>
    </xdr:from>
    <xdr:to>
      <xdr:col>7</xdr:col>
      <xdr:colOff>219075</xdr:colOff>
      <xdr:row>5</xdr:row>
      <xdr:rowOff>114300</xdr:rowOff>
    </xdr:to>
    <xdr:grpSp>
      <xdr:nvGrpSpPr>
        <xdr:cNvPr id="4" name="Grupo 3">
          <a:extLst>
            <a:ext uri="{FF2B5EF4-FFF2-40B4-BE49-F238E27FC236}">
              <a16:creationId xmlns:a16="http://schemas.microsoft.com/office/drawing/2014/main" id="{E48C957E-215A-DF5B-1178-55C980CC1CC3}"/>
            </a:ext>
          </a:extLst>
        </xdr:cNvPr>
        <xdr:cNvGrpSpPr/>
      </xdr:nvGrpSpPr>
      <xdr:grpSpPr>
        <a:xfrm>
          <a:off x="6191250" y="171450"/>
          <a:ext cx="800100" cy="971550"/>
          <a:chOff x="6191250" y="171450"/>
          <a:chExt cx="800100" cy="971550"/>
        </a:xfrm>
      </xdr:grpSpPr>
      <xdr:pic>
        <xdr:nvPicPr>
          <xdr:cNvPr id="2" name="Imagen 1">
            <a:hlinkClick xmlns:r="http://schemas.openxmlformats.org/officeDocument/2006/relationships" r:id="rId1"/>
            <a:extLst>
              <a:ext uri="{FF2B5EF4-FFF2-40B4-BE49-F238E27FC236}">
                <a16:creationId xmlns:a16="http://schemas.microsoft.com/office/drawing/2014/main" id="{7FA931B2-1767-4764-A441-BBF22D652F1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72225" y="171450"/>
            <a:ext cx="407998" cy="420671"/>
          </a:xfrm>
          <a:prstGeom prst="rect">
            <a:avLst/>
          </a:prstGeom>
        </xdr:spPr>
      </xdr:pic>
      <xdr:sp macro="" textlink="">
        <xdr:nvSpPr>
          <xdr:cNvPr id="3" name="Rectángulo 2">
            <a:extLst>
              <a:ext uri="{FF2B5EF4-FFF2-40B4-BE49-F238E27FC236}">
                <a16:creationId xmlns:a16="http://schemas.microsoft.com/office/drawing/2014/main" id="{0B57D1F8-846A-4CD6-AF0F-7748F91DCD61}"/>
              </a:ext>
            </a:extLst>
          </xdr:cNvPr>
          <xdr:cNvSpPr/>
        </xdr:nvSpPr>
        <xdr:spPr>
          <a:xfrm>
            <a:off x="6191250" y="619125"/>
            <a:ext cx="800100" cy="5238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112.xml><?xml version="1.0" encoding="utf-8"?>
<xdr:wsDr xmlns:xdr="http://schemas.openxmlformats.org/drawingml/2006/spreadsheetDrawing" xmlns:a="http://schemas.openxmlformats.org/drawingml/2006/main">
  <xdr:twoCellAnchor>
    <xdr:from>
      <xdr:col>6</xdr:col>
      <xdr:colOff>123825</xdr:colOff>
      <xdr:row>0</xdr:row>
      <xdr:rowOff>190500</xdr:rowOff>
    </xdr:from>
    <xdr:to>
      <xdr:col>7</xdr:col>
      <xdr:colOff>161925</xdr:colOff>
      <xdr:row>5</xdr:row>
      <xdr:rowOff>57150</xdr:rowOff>
    </xdr:to>
    <xdr:grpSp>
      <xdr:nvGrpSpPr>
        <xdr:cNvPr id="3" name="Grupo 2">
          <a:extLst>
            <a:ext uri="{FF2B5EF4-FFF2-40B4-BE49-F238E27FC236}">
              <a16:creationId xmlns:a16="http://schemas.microsoft.com/office/drawing/2014/main" id="{D6D50C9C-63F4-89BE-F409-2E694FA48BDA}"/>
            </a:ext>
          </a:extLst>
        </xdr:cNvPr>
        <xdr:cNvGrpSpPr/>
      </xdr:nvGrpSpPr>
      <xdr:grpSpPr>
        <a:xfrm>
          <a:off x="6200775" y="190500"/>
          <a:ext cx="800100" cy="933450"/>
          <a:chOff x="6200775" y="190500"/>
          <a:chExt cx="800100" cy="933450"/>
        </a:xfrm>
      </xdr:grpSpPr>
      <xdr:pic>
        <xdr:nvPicPr>
          <xdr:cNvPr id="2" name="Imagen 1">
            <a:hlinkClick xmlns:r="http://schemas.openxmlformats.org/officeDocument/2006/relationships" r:id="rId1"/>
            <a:extLst>
              <a:ext uri="{FF2B5EF4-FFF2-40B4-BE49-F238E27FC236}">
                <a16:creationId xmlns:a16="http://schemas.microsoft.com/office/drawing/2014/main" id="{BAA92F02-7007-4C06-8CC2-109525BD0AB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00800" y="190500"/>
            <a:ext cx="407998" cy="420671"/>
          </a:xfrm>
          <a:prstGeom prst="rect">
            <a:avLst/>
          </a:prstGeom>
        </xdr:spPr>
      </xdr:pic>
      <xdr:sp macro="" textlink="">
        <xdr:nvSpPr>
          <xdr:cNvPr id="4" name="Rectángulo 3">
            <a:extLst>
              <a:ext uri="{FF2B5EF4-FFF2-40B4-BE49-F238E27FC236}">
                <a16:creationId xmlns:a16="http://schemas.microsoft.com/office/drawing/2014/main" id="{B4D42AE5-3E5E-48C5-A24B-60EA189EC0D6}"/>
              </a:ext>
            </a:extLst>
          </xdr:cNvPr>
          <xdr:cNvSpPr/>
        </xdr:nvSpPr>
        <xdr:spPr>
          <a:xfrm>
            <a:off x="6200775" y="600075"/>
            <a:ext cx="800100" cy="5238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113.xml><?xml version="1.0" encoding="utf-8"?>
<xdr:wsDr xmlns:xdr="http://schemas.openxmlformats.org/drawingml/2006/spreadsheetDrawing" xmlns:a="http://schemas.openxmlformats.org/drawingml/2006/main">
  <xdr:twoCellAnchor>
    <xdr:from>
      <xdr:col>6</xdr:col>
      <xdr:colOff>95250</xdr:colOff>
      <xdr:row>0</xdr:row>
      <xdr:rowOff>180975</xdr:rowOff>
    </xdr:from>
    <xdr:to>
      <xdr:col>7</xdr:col>
      <xdr:colOff>133350</xdr:colOff>
      <xdr:row>5</xdr:row>
      <xdr:rowOff>57150</xdr:rowOff>
    </xdr:to>
    <xdr:grpSp>
      <xdr:nvGrpSpPr>
        <xdr:cNvPr id="4" name="Grupo 3">
          <a:extLst>
            <a:ext uri="{FF2B5EF4-FFF2-40B4-BE49-F238E27FC236}">
              <a16:creationId xmlns:a16="http://schemas.microsoft.com/office/drawing/2014/main" id="{1FF38D5F-8868-4311-9A36-1E3C52EA27E6}"/>
            </a:ext>
          </a:extLst>
        </xdr:cNvPr>
        <xdr:cNvGrpSpPr/>
      </xdr:nvGrpSpPr>
      <xdr:grpSpPr>
        <a:xfrm>
          <a:off x="6076950" y="180975"/>
          <a:ext cx="800100" cy="971550"/>
          <a:chOff x="6076950" y="180975"/>
          <a:chExt cx="800100" cy="971550"/>
        </a:xfrm>
      </xdr:grpSpPr>
      <xdr:pic>
        <xdr:nvPicPr>
          <xdr:cNvPr id="2" name="Imagen 1">
            <a:hlinkClick xmlns:r="http://schemas.openxmlformats.org/officeDocument/2006/relationships" r:id="rId1"/>
            <a:extLst>
              <a:ext uri="{FF2B5EF4-FFF2-40B4-BE49-F238E27FC236}">
                <a16:creationId xmlns:a16="http://schemas.microsoft.com/office/drawing/2014/main" id="{02469197-855D-40A6-B25A-67A468C733F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286500" y="180975"/>
            <a:ext cx="407998" cy="420671"/>
          </a:xfrm>
          <a:prstGeom prst="rect">
            <a:avLst/>
          </a:prstGeom>
        </xdr:spPr>
      </xdr:pic>
      <xdr:sp macro="" textlink="">
        <xdr:nvSpPr>
          <xdr:cNvPr id="3" name="Rectángulo 2">
            <a:extLst>
              <a:ext uri="{FF2B5EF4-FFF2-40B4-BE49-F238E27FC236}">
                <a16:creationId xmlns:a16="http://schemas.microsoft.com/office/drawing/2014/main" id="{F455E2FC-48F3-4BC0-9FB1-2AB1440D9091}"/>
              </a:ext>
            </a:extLst>
          </xdr:cNvPr>
          <xdr:cNvSpPr/>
        </xdr:nvSpPr>
        <xdr:spPr>
          <a:xfrm>
            <a:off x="6076950" y="628650"/>
            <a:ext cx="800100" cy="5238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114.xml><?xml version="1.0" encoding="utf-8"?>
<xdr:wsDr xmlns:xdr="http://schemas.openxmlformats.org/drawingml/2006/spreadsheetDrawing" xmlns:a="http://schemas.openxmlformats.org/drawingml/2006/main">
  <xdr:twoCellAnchor>
    <xdr:from>
      <xdr:col>6</xdr:col>
      <xdr:colOff>114300</xdr:colOff>
      <xdr:row>0</xdr:row>
      <xdr:rowOff>200025</xdr:rowOff>
    </xdr:from>
    <xdr:to>
      <xdr:col>7</xdr:col>
      <xdr:colOff>152400</xdr:colOff>
      <xdr:row>5</xdr:row>
      <xdr:rowOff>104775</xdr:rowOff>
    </xdr:to>
    <xdr:grpSp>
      <xdr:nvGrpSpPr>
        <xdr:cNvPr id="4" name="Grupo 3">
          <a:extLst>
            <a:ext uri="{FF2B5EF4-FFF2-40B4-BE49-F238E27FC236}">
              <a16:creationId xmlns:a16="http://schemas.microsoft.com/office/drawing/2014/main" id="{5A383770-4058-FDE0-B465-832D45500AAF}"/>
            </a:ext>
          </a:extLst>
        </xdr:cNvPr>
        <xdr:cNvGrpSpPr/>
      </xdr:nvGrpSpPr>
      <xdr:grpSpPr>
        <a:xfrm>
          <a:off x="6172200" y="200025"/>
          <a:ext cx="800100" cy="962025"/>
          <a:chOff x="6172200" y="200025"/>
          <a:chExt cx="800100" cy="962025"/>
        </a:xfrm>
      </xdr:grpSpPr>
      <xdr:pic>
        <xdr:nvPicPr>
          <xdr:cNvPr id="2" name="Imagen 1">
            <a:hlinkClick xmlns:r="http://schemas.openxmlformats.org/officeDocument/2006/relationships" r:id="rId1"/>
            <a:extLst>
              <a:ext uri="{FF2B5EF4-FFF2-40B4-BE49-F238E27FC236}">
                <a16:creationId xmlns:a16="http://schemas.microsoft.com/office/drawing/2014/main" id="{02332882-425D-4F14-A480-239E712BA7E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53175" y="200025"/>
            <a:ext cx="407998" cy="420671"/>
          </a:xfrm>
          <a:prstGeom prst="rect">
            <a:avLst/>
          </a:prstGeom>
        </xdr:spPr>
      </xdr:pic>
      <xdr:sp macro="" textlink="">
        <xdr:nvSpPr>
          <xdr:cNvPr id="3" name="Rectángulo 2">
            <a:extLst>
              <a:ext uri="{FF2B5EF4-FFF2-40B4-BE49-F238E27FC236}">
                <a16:creationId xmlns:a16="http://schemas.microsoft.com/office/drawing/2014/main" id="{37F04AA6-8333-4A26-BE91-38FCDC94A736}"/>
              </a:ext>
            </a:extLst>
          </xdr:cNvPr>
          <xdr:cNvSpPr/>
        </xdr:nvSpPr>
        <xdr:spPr>
          <a:xfrm>
            <a:off x="6172200" y="638175"/>
            <a:ext cx="800100" cy="5238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115.xml><?xml version="1.0" encoding="utf-8"?>
<xdr:wsDr xmlns:xdr="http://schemas.openxmlformats.org/drawingml/2006/spreadsheetDrawing" xmlns:a="http://schemas.openxmlformats.org/drawingml/2006/main">
  <xdr:twoCellAnchor>
    <xdr:from>
      <xdr:col>6</xdr:col>
      <xdr:colOff>114300</xdr:colOff>
      <xdr:row>0</xdr:row>
      <xdr:rowOff>171450</xdr:rowOff>
    </xdr:from>
    <xdr:to>
      <xdr:col>7</xdr:col>
      <xdr:colOff>161925</xdr:colOff>
      <xdr:row>5</xdr:row>
      <xdr:rowOff>85725</xdr:rowOff>
    </xdr:to>
    <xdr:grpSp>
      <xdr:nvGrpSpPr>
        <xdr:cNvPr id="4" name="Grupo 3">
          <a:extLst>
            <a:ext uri="{FF2B5EF4-FFF2-40B4-BE49-F238E27FC236}">
              <a16:creationId xmlns:a16="http://schemas.microsoft.com/office/drawing/2014/main" id="{22601ED1-1F62-F77E-B900-953D829C3891}"/>
            </a:ext>
          </a:extLst>
        </xdr:cNvPr>
        <xdr:cNvGrpSpPr/>
      </xdr:nvGrpSpPr>
      <xdr:grpSpPr>
        <a:xfrm>
          <a:off x="6105525" y="171450"/>
          <a:ext cx="809625" cy="971550"/>
          <a:chOff x="6105525" y="171450"/>
          <a:chExt cx="809625" cy="971550"/>
        </a:xfrm>
      </xdr:grpSpPr>
      <xdr:pic>
        <xdr:nvPicPr>
          <xdr:cNvPr id="2" name="Imagen 1">
            <a:hlinkClick xmlns:r="http://schemas.openxmlformats.org/officeDocument/2006/relationships" r:id="rId1"/>
            <a:extLst>
              <a:ext uri="{FF2B5EF4-FFF2-40B4-BE49-F238E27FC236}">
                <a16:creationId xmlns:a16="http://schemas.microsoft.com/office/drawing/2014/main" id="{E25BD748-5579-4EDE-93A3-C4BBDF2F38D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286500" y="171450"/>
            <a:ext cx="407998" cy="420671"/>
          </a:xfrm>
          <a:prstGeom prst="rect">
            <a:avLst/>
          </a:prstGeom>
        </xdr:spPr>
      </xdr:pic>
      <xdr:sp macro="" textlink="">
        <xdr:nvSpPr>
          <xdr:cNvPr id="3" name="Rectángulo 2">
            <a:extLst>
              <a:ext uri="{FF2B5EF4-FFF2-40B4-BE49-F238E27FC236}">
                <a16:creationId xmlns:a16="http://schemas.microsoft.com/office/drawing/2014/main" id="{5F5E0E78-9E0C-4404-8AF5-00A51F9D041A}"/>
              </a:ext>
            </a:extLst>
          </xdr:cNvPr>
          <xdr:cNvSpPr/>
        </xdr:nvSpPr>
        <xdr:spPr>
          <a:xfrm>
            <a:off x="6105525" y="619125"/>
            <a:ext cx="809625" cy="5238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116.xml><?xml version="1.0" encoding="utf-8"?>
<xdr:wsDr xmlns:xdr="http://schemas.openxmlformats.org/drawingml/2006/spreadsheetDrawing" xmlns:a="http://schemas.openxmlformats.org/drawingml/2006/main">
  <xdr:twoCellAnchor>
    <xdr:from>
      <xdr:col>6</xdr:col>
      <xdr:colOff>38100</xdr:colOff>
      <xdr:row>0</xdr:row>
      <xdr:rowOff>161925</xdr:rowOff>
    </xdr:from>
    <xdr:to>
      <xdr:col>7</xdr:col>
      <xdr:colOff>123825</xdr:colOff>
      <xdr:row>4</xdr:row>
      <xdr:rowOff>66675</xdr:rowOff>
    </xdr:to>
    <xdr:grpSp>
      <xdr:nvGrpSpPr>
        <xdr:cNvPr id="3" name="Grupo 2">
          <a:extLst>
            <a:ext uri="{FF2B5EF4-FFF2-40B4-BE49-F238E27FC236}">
              <a16:creationId xmlns:a16="http://schemas.microsoft.com/office/drawing/2014/main" id="{8D644B69-58D7-7EF9-E6E7-93FAB2DC2C95}"/>
            </a:ext>
          </a:extLst>
        </xdr:cNvPr>
        <xdr:cNvGrpSpPr/>
      </xdr:nvGrpSpPr>
      <xdr:grpSpPr>
        <a:xfrm>
          <a:off x="6315075" y="161925"/>
          <a:ext cx="847725" cy="828675"/>
          <a:chOff x="6315075" y="161925"/>
          <a:chExt cx="847725" cy="828675"/>
        </a:xfrm>
      </xdr:grpSpPr>
      <xdr:pic>
        <xdr:nvPicPr>
          <xdr:cNvPr id="2" name="Imagen 1">
            <a:hlinkClick xmlns:r="http://schemas.openxmlformats.org/officeDocument/2006/relationships" r:id="rId1"/>
            <a:extLst>
              <a:ext uri="{FF2B5EF4-FFF2-40B4-BE49-F238E27FC236}">
                <a16:creationId xmlns:a16="http://schemas.microsoft.com/office/drawing/2014/main" id="{1B137ABE-3480-4132-BECC-9E7D8AA83EE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43675" y="161925"/>
            <a:ext cx="407998" cy="420671"/>
          </a:xfrm>
          <a:prstGeom prst="rect">
            <a:avLst/>
          </a:prstGeom>
        </xdr:spPr>
      </xdr:pic>
      <xdr:sp macro="" textlink="">
        <xdr:nvSpPr>
          <xdr:cNvPr id="5" name="Rectángulo 4">
            <a:extLst>
              <a:ext uri="{FF2B5EF4-FFF2-40B4-BE49-F238E27FC236}">
                <a16:creationId xmlns:a16="http://schemas.microsoft.com/office/drawing/2014/main" id="{0727D2ED-348D-4E12-9840-FA0EB7715478}"/>
              </a:ext>
            </a:extLst>
          </xdr:cNvPr>
          <xdr:cNvSpPr/>
        </xdr:nvSpPr>
        <xdr:spPr>
          <a:xfrm>
            <a:off x="6315075" y="600075"/>
            <a:ext cx="847725" cy="3905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117.xml><?xml version="1.0" encoding="utf-8"?>
<xdr:wsDr xmlns:xdr="http://schemas.openxmlformats.org/drawingml/2006/spreadsheetDrawing" xmlns:a="http://schemas.openxmlformats.org/drawingml/2006/main">
  <xdr:twoCellAnchor>
    <xdr:from>
      <xdr:col>6</xdr:col>
      <xdr:colOff>9525</xdr:colOff>
      <xdr:row>0</xdr:row>
      <xdr:rowOff>104775</xdr:rowOff>
    </xdr:from>
    <xdr:to>
      <xdr:col>7</xdr:col>
      <xdr:colOff>85725</xdr:colOff>
      <xdr:row>4</xdr:row>
      <xdr:rowOff>47625</xdr:rowOff>
    </xdr:to>
    <xdr:grpSp>
      <xdr:nvGrpSpPr>
        <xdr:cNvPr id="4" name="Grupo 3">
          <a:extLst>
            <a:ext uri="{FF2B5EF4-FFF2-40B4-BE49-F238E27FC236}">
              <a16:creationId xmlns:a16="http://schemas.microsoft.com/office/drawing/2014/main" id="{3DA54989-70FD-C6EE-23D1-1465A12FBBE7}"/>
            </a:ext>
          </a:extLst>
        </xdr:cNvPr>
        <xdr:cNvGrpSpPr/>
      </xdr:nvGrpSpPr>
      <xdr:grpSpPr>
        <a:xfrm>
          <a:off x="6124575" y="104775"/>
          <a:ext cx="838200" cy="809625"/>
          <a:chOff x="6124575" y="104775"/>
          <a:chExt cx="838200" cy="809625"/>
        </a:xfrm>
      </xdr:grpSpPr>
      <xdr:sp macro="" textlink="">
        <xdr:nvSpPr>
          <xdr:cNvPr id="2" name="Rectángulo 1">
            <a:extLst>
              <a:ext uri="{FF2B5EF4-FFF2-40B4-BE49-F238E27FC236}">
                <a16:creationId xmlns:a16="http://schemas.microsoft.com/office/drawing/2014/main" id="{7CA8B13F-C1E5-4DEE-8001-0B7A19F81421}"/>
              </a:ext>
            </a:extLst>
          </xdr:cNvPr>
          <xdr:cNvSpPr/>
        </xdr:nvSpPr>
        <xdr:spPr>
          <a:xfrm>
            <a:off x="6124575" y="485775"/>
            <a:ext cx="838200" cy="4286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pic>
        <xdr:nvPicPr>
          <xdr:cNvPr id="3" name="Imagen 2">
            <a:hlinkClick xmlns:r="http://schemas.openxmlformats.org/officeDocument/2006/relationships" r:id="rId1"/>
            <a:extLst>
              <a:ext uri="{FF2B5EF4-FFF2-40B4-BE49-F238E27FC236}">
                <a16:creationId xmlns:a16="http://schemas.microsoft.com/office/drawing/2014/main" id="{99B8436D-96F2-4C92-A462-9C92FCE6E77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00800" y="104775"/>
            <a:ext cx="407998" cy="420671"/>
          </a:xfrm>
          <a:prstGeom prst="rect">
            <a:avLst/>
          </a:prstGeom>
        </xdr:spPr>
      </xdr:pic>
    </xdr:grpSp>
    <xdr:clientData/>
  </xdr:twoCellAnchor>
</xdr:wsDr>
</file>

<file path=xl/drawings/drawing118.xml><?xml version="1.0" encoding="utf-8"?>
<xdr:wsDr xmlns:xdr="http://schemas.openxmlformats.org/drawingml/2006/spreadsheetDrawing" xmlns:a="http://schemas.openxmlformats.org/drawingml/2006/main">
  <xdr:twoCellAnchor>
    <xdr:from>
      <xdr:col>6</xdr:col>
      <xdr:colOff>276224</xdr:colOff>
      <xdr:row>0</xdr:row>
      <xdr:rowOff>171450</xdr:rowOff>
    </xdr:from>
    <xdr:to>
      <xdr:col>8</xdr:col>
      <xdr:colOff>66674</xdr:colOff>
      <xdr:row>5</xdr:row>
      <xdr:rowOff>123825</xdr:rowOff>
    </xdr:to>
    <xdr:grpSp>
      <xdr:nvGrpSpPr>
        <xdr:cNvPr id="3" name="Grupo 2">
          <a:extLst>
            <a:ext uri="{FF2B5EF4-FFF2-40B4-BE49-F238E27FC236}">
              <a16:creationId xmlns:a16="http://schemas.microsoft.com/office/drawing/2014/main" id="{A037C833-F74A-8983-BA16-95E148327AEF}"/>
            </a:ext>
          </a:extLst>
        </xdr:cNvPr>
        <xdr:cNvGrpSpPr/>
      </xdr:nvGrpSpPr>
      <xdr:grpSpPr>
        <a:xfrm>
          <a:off x="5895974" y="171450"/>
          <a:ext cx="847725" cy="990600"/>
          <a:chOff x="5895974" y="171450"/>
          <a:chExt cx="847725" cy="990600"/>
        </a:xfrm>
      </xdr:grpSpPr>
      <xdr:pic>
        <xdr:nvPicPr>
          <xdr:cNvPr id="2" name="Imagen 1">
            <a:hlinkClick xmlns:r="http://schemas.openxmlformats.org/officeDocument/2006/relationships" r:id="rId1"/>
            <a:extLst>
              <a:ext uri="{FF2B5EF4-FFF2-40B4-BE49-F238E27FC236}">
                <a16:creationId xmlns:a16="http://schemas.microsoft.com/office/drawing/2014/main" id="{2A569B36-AC21-43A8-99A5-268374F81FC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05525" y="171450"/>
            <a:ext cx="407998" cy="420671"/>
          </a:xfrm>
          <a:prstGeom prst="rect">
            <a:avLst/>
          </a:prstGeom>
        </xdr:spPr>
      </xdr:pic>
      <xdr:sp macro="" textlink="">
        <xdr:nvSpPr>
          <xdr:cNvPr id="5" name="Rectángulo 4">
            <a:extLst>
              <a:ext uri="{FF2B5EF4-FFF2-40B4-BE49-F238E27FC236}">
                <a16:creationId xmlns:a16="http://schemas.microsoft.com/office/drawing/2014/main" id="{1EE06083-2E00-4A50-ADF1-73B6A71BBCDE}"/>
              </a:ext>
            </a:extLst>
          </xdr:cNvPr>
          <xdr:cNvSpPr/>
        </xdr:nvSpPr>
        <xdr:spPr>
          <a:xfrm>
            <a:off x="5895974" y="638175"/>
            <a:ext cx="847725" cy="5238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119.xml><?xml version="1.0" encoding="utf-8"?>
<xdr:wsDr xmlns:xdr="http://schemas.openxmlformats.org/drawingml/2006/spreadsheetDrawing" xmlns:a="http://schemas.openxmlformats.org/drawingml/2006/main">
  <xdr:twoCellAnchor>
    <xdr:from>
      <xdr:col>7</xdr:col>
      <xdr:colOff>57150</xdr:colOff>
      <xdr:row>0</xdr:row>
      <xdr:rowOff>95250</xdr:rowOff>
    </xdr:from>
    <xdr:to>
      <xdr:col>8</xdr:col>
      <xdr:colOff>133350</xdr:colOff>
      <xdr:row>3</xdr:row>
      <xdr:rowOff>85725</xdr:rowOff>
    </xdr:to>
    <xdr:grpSp>
      <xdr:nvGrpSpPr>
        <xdr:cNvPr id="4" name="Grupo 3">
          <a:extLst>
            <a:ext uri="{FF2B5EF4-FFF2-40B4-BE49-F238E27FC236}">
              <a16:creationId xmlns:a16="http://schemas.microsoft.com/office/drawing/2014/main" id="{F855F2CB-EAC3-A1C8-E9CD-62852122B14D}"/>
            </a:ext>
          </a:extLst>
        </xdr:cNvPr>
        <xdr:cNvGrpSpPr/>
      </xdr:nvGrpSpPr>
      <xdr:grpSpPr>
        <a:xfrm>
          <a:off x="6686550" y="95250"/>
          <a:ext cx="838200" cy="828675"/>
          <a:chOff x="6686550" y="95250"/>
          <a:chExt cx="838200" cy="828675"/>
        </a:xfrm>
      </xdr:grpSpPr>
      <xdr:pic>
        <xdr:nvPicPr>
          <xdr:cNvPr id="2" name="Imagen 1">
            <a:hlinkClick xmlns:r="http://schemas.openxmlformats.org/officeDocument/2006/relationships" r:id="rId1"/>
            <a:extLst>
              <a:ext uri="{FF2B5EF4-FFF2-40B4-BE49-F238E27FC236}">
                <a16:creationId xmlns:a16="http://schemas.microsoft.com/office/drawing/2014/main" id="{64771938-47F0-45EB-AA13-7D1C616B578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934200" y="95250"/>
            <a:ext cx="407998" cy="420671"/>
          </a:xfrm>
          <a:prstGeom prst="rect">
            <a:avLst/>
          </a:prstGeom>
        </xdr:spPr>
      </xdr:pic>
      <xdr:sp macro="" textlink="">
        <xdr:nvSpPr>
          <xdr:cNvPr id="3" name="Rectángulo 2">
            <a:extLst>
              <a:ext uri="{FF2B5EF4-FFF2-40B4-BE49-F238E27FC236}">
                <a16:creationId xmlns:a16="http://schemas.microsoft.com/office/drawing/2014/main" id="{7AF518B1-1E04-498F-8BCB-CB058014375D}"/>
              </a:ext>
            </a:extLst>
          </xdr:cNvPr>
          <xdr:cNvSpPr/>
        </xdr:nvSpPr>
        <xdr:spPr>
          <a:xfrm>
            <a:off x="6686550" y="495300"/>
            <a:ext cx="838200" cy="4286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7</xdr:col>
      <xdr:colOff>285750</xdr:colOff>
      <xdr:row>0</xdr:row>
      <xdr:rowOff>190500</xdr:rowOff>
    </xdr:from>
    <xdr:to>
      <xdr:col>9</xdr:col>
      <xdr:colOff>53975</xdr:colOff>
      <xdr:row>4</xdr:row>
      <xdr:rowOff>142875</xdr:rowOff>
    </xdr:to>
    <xdr:grpSp>
      <xdr:nvGrpSpPr>
        <xdr:cNvPr id="4" name="Grupo 3">
          <a:extLst>
            <a:ext uri="{FF2B5EF4-FFF2-40B4-BE49-F238E27FC236}">
              <a16:creationId xmlns:a16="http://schemas.microsoft.com/office/drawing/2014/main" id="{E1EFFB3E-6928-1EAA-E2C1-E7F0706B80FF}"/>
            </a:ext>
          </a:extLst>
        </xdr:cNvPr>
        <xdr:cNvGrpSpPr/>
      </xdr:nvGrpSpPr>
      <xdr:grpSpPr>
        <a:xfrm>
          <a:off x="5362575" y="190500"/>
          <a:ext cx="825500" cy="828675"/>
          <a:chOff x="5362575" y="190500"/>
          <a:chExt cx="825500" cy="828675"/>
        </a:xfrm>
      </xdr:grpSpPr>
      <xdr:pic>
        <xdr:nvPicPr>
          <xdr:cNvPr id="2" name="Imagen 1">
            <a:hlinkClick xmlns:r="http://schemas.openxmlformats.org/officeDocument/2006/relationships" r:id="rId1"/>
            <a:extLst>
              <a:ext uri="{FF2B5EF4-FFF2-40B4-BE49-F238E27FC236}">
                <a16:creationId xmlns:a16="http://schemas.microsoft.com/office/drawing/2014/main" id="{B874759F-8499-473C-BD14-E518FEDB140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610225" y="190500"/>
            <a:ext cx="407998" cy="411146"/>
          </a:xfrm>
          <a:prstGeom prst="rect">
            <a:avLst/>
          </a:prstGeom>
        </xdr:spPr>
      </xdr:pic>
      <xdr:sp macro="" textlink="">
        <xdr:nvSpPr>
          <xdr:cNvPr id="3" name="Rectángulo 2">
            <a:extLst>
              <a:ext uri="{FF2B5EF4-FFF2-40B4-BE49-F238E27FC236}">
                <a16:creationId xmlns:a16="http://schemas.microsoft.com/office/drawing/2014/main" id="{E82D8432-0921-44FB-88DB-104DB93727B9}"/>
              </a:ext>
            </a:extLst>
          </xdr:cNvPr>
          <xdr:cNvSpPr/>
        </xdr:nvSpPr>
        <xdr:spPr>
          <a:xfrm>
            <a:off x="5362575" y="590550"/>
            <a:ext cx="825500" cy="4286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120.xml><?xml version="1.0" encoding="utf-8"?>
<xdr:wsDr xmlns:xdr="http://schemas.openxmlformats.org/drawingml/2006/spreadsheetDrawing" xmlns:a="http://schemas.openxmlformats.org/drawingml/2006/main">
  <xdr:twoCellAnchor>
    <xdr:from>
      <xdr:col>4</xdr:col>
      <xdr:colOff>0</xdr:colOff>
      <xdr:row>17</xdr:row>
      <xdr:rowOff>66675</xdr:rowOff>
    </xdr:from>
    <xdr:to>
      <xdr:col>4</xdr:col>
      <xdr:colOff>347009</xdr:colOff>
      <xdr:row>17</xdr:row>
      <xdr:rowOff>66675</xdr:rowOff>
    </xdr:to>
    <xdr:cxnSp macro="">
      <xdr:nvCxnSpPr>
        <xdr:cNvPr id="2" name="1 Conector recto">
          <a:extLst>
            <a:ext uri="{FF2B5EF4-FFF2-40B4-BE49-F238E27FC236}">
              <a16:creationId xmlns:a16="http://schemas.microsoft.com/office/drawing/2014/main" id="{85FE1CC4-0685-4342-BFDF-529A2720655D}"/>
            </a:ext>
          </a:extLst>
        </xdr:cNvPr>
        <xdr:cNvCxnSpPr/>
      </xdr:nvCxnSpPr>
      <xdr:spPr>
        <a:xfrm>
          <a:off x="2028825" y="2343150"/>
          <a:ext cx="347009" cy="0"/>
        </a:xfrm>
        <a:prstGeom prst="line">
          <a:avLst/>
        </a:prstGeom>
        <a:ln w="38100">
          <a:solidFill>
            <a:srgbClr val="314F7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333375</xdr:colOff>
      <xdr:row>16</xdr:row>
      <xdr:rowOff>0</xdr:rowOff>
    </xdr:from>
    <xdr:to>
      <xdr:col>4</xdr:col>
      <xdr:colOff>333375</xdr:colOff>
      <xdr:row>18</xdr:row>
      <xdr:rowOff>152400</xdr:rowOff>
    </xdr:to>
    <xdr:cxnSp macro="">
      <xdr:nvCxnSpPr>
        <xdr:cNvPr id="3" name="2 Conector recto">
          <a:extLst>
            <a:ext uri="{FF2B5EF4-FFF2-40B4-BE49-F238E27FC236}">
              <a16:creationId xmlns:a16="http://schemas.microsoft.com/office/drawing/2014/main" id="{FF14E382-B8B3-4F9E-854D-480F9A0DD5CC}"/>
            </a:ext>
          </a:extLst>
        </xdr:cNvPr>
        <xdr:cNvCxnSpPr/>
      </xdr:nvCxnSpPr>
      <xdr:spPr>
        <a:xfrm>
          <a:off x="2362200" y="2143125"/>
          <a:ext cx="0" cy="400050"/>
        </a:xfrm>
        <a:prstGeom prst="line">
          <a:avLst/>
        </a:prstGeom>
        <a:ln w="38100">
          <a:solidFill>
            <a:srgbClr val="314F7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285750</xdr:colOff>
      <xdr:row>27</xdr:row>
      <xdr:rowOff>314325</xdr:rowOff>
    </xdr:from>
    <xdr:to>
      <xdr:col>4</xdr:col>
      <xdr:colOff>308610</xdr:colOff>
      <xdr:row>33</xdr:row>
      <xdr:rowOff>104814</xdr:rowOff>
    </xdr:to>
    <xdr:cxnSp macro="">
      <xdr:nvCxnSpPr>
        <xdr:cNvPr id="4" name="3 Conector recto">
          <a:extLst>
            <a:ext uri="{FF2B5EF4-FFF2-40B4-BE49-F238E27FC236}">
              <a16:creationId xmlns:a16="http://schemas.microsoft.com/office/drawing/2014/main" id="{7C3D104D-00AE-4E0F-BD1C-F5144045F18E}"/>
            </a:ext>
          </a:extLst>
        </xdr:cNvPr>
        <xdr:cNvCxnSpPr/>
      </xdr:nvCxnSpPr>
      <xdr:spPr>
        <a:xfrm>
          <a:off x="2314575" y="4400550"/>
          <a:ext cx="22860" cy="904914"/>
        </a:xfrm>
        <a:prstGeom prst="line">
          <a:avLst/>
        </a:prstGeom>
        <a:ln w="38100">
          <a:solidFill>
            <a:srgbClr val="314F7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323852</xdr:colOff>
      <xdr:row>34</xdr:row>
      <xdr:rowOff>114299</xdr:rowOff>
    </xdr:from>
    <xdr:to>
      <xdr:col>4</xdr:col>
      <xdr:colOff>333376</xdr:colOff>
      <xdr:row>38</xdr:row>
      <xdr:rowOff>95252</xdr:rowOff>
    </xdr:to>
    <xdr:cxnSp macro="">
      <xdr:nvCxnSpPr>
        <xdr:cNvPr id="5" name="4 Conector recto">
          <a:extLst>
            <a:ext uri="{FF2B5EF4-FFF2-40B4-BE49-F238E27FC236}">
              <a16:creationId xmlns:a16="http://schemas.microsoft.com/office/drawing/2014/main" id="{56B3A5C1-FC91-474F-8CED-DABF6C794542}"/>
            </a:ext>
          </a:extLst>
        </xdr:cNvPr>
        <xdr:cNvCxnSpPr/>
      </xdr:nvCxnSpPr>
      <xdr:spPr>
        <a:xfrm rot="16200000" flipH="1">
          <a:off x="2033587" y="5767389"/>
          <a:ext cx="647703" cy="9524"/>
        </a:xfrm>
        <a:prstGeom prst="line">
          <a:avLst/>
        </a:prstGeom>
        <a:ln w="38100">
          <a:solidFill>
            <a:srgbClr val="314F7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135049</xdr:colOff>
      <xdr:row>36</xdr:row>
      <xdr:rowOff>80010</xdr:rowOff>
    </xdr:from>
    <xdr:to>
      <xdr:col>4</xdr:col>
      <xdr:colOff>364359</xdr:colOff>
      <xdr:row>36</xdr:row>
      <xdr:rowOff>80010</xdr:rowOff>
    </xdr:to>
    <xdr:cxnSp macro="">
      <xdr:nvCxnSpPr>
        <xdr:cNvPr id="6" name="5 Conector recto">
          <a:extLst>
            <a:ext uri="{FF2B5EF4-FFF2-40B4-BE49-F238E27FC236}">
              <a16:creationId xmlns:a16="http://schemas.microsoft.com/office/drawing/2014/main" id="{0D856B47-3B88-493E-B589-8AB5F1EF7EBC}"/>
            </a:ext>
          </a:extLst>
        </xdr:cNvPr>
        <xdr:cNvCxnSpPr/>
      </xdr:nvCxnSpPr>
      <xdr:spPr>
        <a:xfrm>
          <a:off x="2011474" y="5680710"/>
          <a:ext cx="381710" cy="0"/>
        </a:xfrm>
        <a:prstGeom prst="line">
          <a:avLst/>
        </a:prstGeom>
        <a:ln w="38100">
          <a:solidFill>
            <a:srgbClr val="314F7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150122</xdr:colOff>
      <xdr:row>42</xdr:row>
      <xdr:rowOff>82826</xdr:rowOff>
    </xdr:from>
    <xdr:to>
      <xdr:col>4</xdr:col>
      <xdr:colOff>365806</xdr:colOff>
      <xdr:row>42</xdr:row>
      <xdr:rowOff>85725</xdr:rowOff>
    </xdr:to>
    <xdr:cxnSp macro="">
      <xdr:nvCxnSpPr>
        <xdr:cNvPr id="7" name="6 Conector recto">
          <a:extLst>
            <a:ext uri="{FF2B5EF4-FFF2-40B4-BE49-F238E27FC236}">
              <a16:creationId xmlns:a16="http://schemas.microsoft.com/office/drawing/2014/main" id="{BD8F6C51-7ECE-4431-87C4-C3D8958107A4}"/>
            </a:ext>
          </a:extLst>
        </xdr:cNvPr>
        <xdr:cNvCxnSpPr/>
      </xdr:nvCxnSpPr>
      <xdr:spPr>
        <a:xfrm>
          <a:off x="2026547" y="6616976"/>
          <a:ext cx="368084" cy="2899"/>
        </a:xfrm>
        <a:prstGeom prst="line">
          <a:avLst/>
        </a:prstGeom>
        <a:ln w="38100">
          <a:solidFill>
            <a:srgbClr val="314F7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365760</xdr:colOff>
      <xdr:row>41</xdr:row>
      <xdr:rowOff>104774</xdr:rowOff>
    </xdr:from>
    <xdr:to>
      <xdr:col>4</xdr:col>
      <xdr:colOff>365760</xdr:colOff>
      <xdr:row>43</xdr:row>
      <xdr:rowOff>142874</xdr:rowOff>
    </xdr:to>
    <xdr:cxnSp macro="">
      <xdr:nvCxnSpPr>
        <xdr:cNvPr id="8" name="7 Conector recto">
          <a:extLst>
            <a:ext uri="{FF2B5EF4-FFF2-40B4-BE49-F238E27FC236}">
              <a16:creationId xmlns:a16="http://schemas.microsoft.com/office/drawing/2014/main" id="{90BA3664-DF37-4B9D-A348-BAB93D4CB779}"/>
            </a:ext>
          </a:extLst>
        </xdr:cNvPr>
        <xdr:cNvCxnSpPr/>
      </xdr:nvCxnSpPr>
      <xdr:spPr>
        <a:xfrm rot="16200000" flipH="1">
          <a:off x="2246947" y="6653212"/>
          <a:ext cx="295275" cy="0"/>
        </a:xfrm>
        <a:prstGeom prst="line">
          <a:avLst/>
        </a:prstGeom>
        <a:ln w="38100">
          <a:solidFill>
            <a:srgbClr val="314F7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287965</xdr:colOff>
      <xdr:row>18</xdr:row>
      <xdr:rowOff>68179</xdr:rowOff>
    </xdr:from>
    <xdr:to>
      <xdr:col>6</xdr:col>
      <xdr:colOff>304300</xdr:colOff>
      <xdr:row>46</xdr:row>
      <xdr:rowOff>143983</xdr:rowOff>
    </xdr:to>
    <xdr:cxnSp macro="">
      <xdr:nvCxnSpPr>
        <xdr:cNvPr id="9" name="10 Conector recto">
          <a:extLst>
            <a:ext uri="{FF2B5EF4-FFF2-40B4-BE49-F238E27FC236}">
              <a16:creationId xmlns:a16="http://schemas.microsoft.com/office/drawing/2014/main" id="{FD394E72-B8C9-43F9-9363-A51334BBCEF5}"/>
            </a:ext>
          </a:extLst>
        </xdr:cNvPr>
        <xdr:cNvCxnSpPr/>
      </xdr:nvCxnSpPr>
      <xdr:spPr>
        <a:xfrm flipH="1">
          <a:off x="5012365" y="2478004"/>
          <a:ext cx="16335" cy="4857354"/>
        </a:xfrm>
        <a:prstGeom prst="line">
          <a:avLst/>
        </a:prstGeom>
        <a:ln w="381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2101712</xdr:colOff>
      <xdr:row>18</xdr:row>
      <xdr:rowOff>82826</xdr:rowOff>
    </xdr:from>
    <xdr:to>
      <xdr:col>6</xdr:col>
      <xdr:colOff>314325</xdr:colOff>
      <xdr:row>18</xdr:row>
      <xdr:rowOff>87065</xdr:rowOff>
    </xdr:to>
    <xdr:cxnSp macro="">
      <xdr:nvCxnSpPr>
        <xdr:cNvPr id="10" name="11 Conector recto">
          <a:extLst>
            <a:ext uri="{FF2B5EF4-FFF2-40B4-BE49-F238E27FC236}">
              <a16:creationId xmlns:a16="http://schemas.microsoft.com/office/drawing/2014/main" id="{D105ABCA-0A54-4C3B-9817-43023916F12C}"/>
            </a:ext>
          </a:extLst>
        </xdr:cNvPr>
        <xdr:cNvCxnSpPr/>
      </xdr:nvCxnSpPr>
      <xdr:spPr>
        <a:xfrm>
          <a:off x="4711562" y="2492651"/>
          <a:ext cx="327163" cy="4239"/>
        </a:xfrm>
        <a:prstGeom prst="line">
          <a:avLst/>
        </a:prstGeom>
        <a:ln w="381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177209</xdr:colOff>
      <xdr:row>27</xdr:row>
      <xdr:rowOff>144343</xdr:rowOff>
    </xdr:from>
    <xdr:to>
      <xdr:col>6</xdr:col>
      <xdr:colOff>179929</xdr:colOff>
      <xdr:row>41</xdr:row>
      <xdr:rowOff>124007</xdr:rowOff>
    </xdr:to>
    <xdr:cxnSp macro="">
      <xdr:nvCxnSpPr>
        <xdr:cNvPr id="11" name="12 Conector recto">
          <a:extLst>
            <a:ext uri="{FF2B5EF4-FFF2-40B4-BE49-F238E27FC236}">
              <a16:creationId xmlns:a16="http://schemas.microsoft.com/office/drawing/2014/main" id="{0A1C10D8-8E7C-4C36-AF66-6F2B3773F888}"/>
            </a:ext>
          </a:extLst>
        </xdr:cNvPr>
        <xdr:cNvCxnSpPr/>
      </xdr:nvCxnSpPr>
      <xdr:spPr>
        <a:xfrm>
          <a:off x="4901609" y="4278193"/>
          <a:ext cx="2720" cy="2246614"/>
        </a:xfrm>
        <a:prstGeom prst="line">
          <a:avLst/>
        </a:prstGeom>
        <a:ln w="38100">
          <a:solidFill>
            <a:srgbClr val="314F7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41</xdr:row>
      <xdr:rowOff>104775</xdr:rowOff>
    </xdr:from>
    <xdr:to>
      <xdr:col>6</xdr:col>
      <xdr:colOff>186171</xdr:colOff>
      <xdr:row>41</xdr:row>
      <xdr:rowOff>108239</xdr:rowOff>
    </xdr:to>
    <xdr:cxnSp macro="">
      <xdr:nvCxnSpPr>
        <xdr:cNvPr id="12" name="13 Conector recto">
          <a:extLst>
            <a:ext uri="{FF2B5EF4-FFF2-40B4-BE49-F238E27FC236}">
              <a16:creationId xmlns:a16="http://schemas.microsoft.com/office/drawing/2014/main" id="{552FDD7B-28E2-4FB4-B882-EB4208E86263}"/>
            </a:ext>
          </a:extLst>
        </xdr:cNvPr>
        <xdr:cNvCxnSpPr/>
      </xdr:nvCxnSpPr>
      <xdr:spPr>
        <a:xfrm>
          <a:off x="4724400" y="6505575"/>
          <a:ext cx="186171" cy="3464"/>
        </a:xfrm>
        <a:prstGeom prst="line">
          <a:avLst/>
        </a:prstGeom>
        <a:ln w="38100">
          <a:solidFill>
            <a:srgbClr val="314F7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36</xdr:row>
      <xdr:rowOff>95250</xdr:rowOff>
    </xdr:from>
    <xdr:to>
      <xdr:col>6</xdr:col>
      <xdr:colOff>180975</xdr:colOff>
      <xdr:row>36</xdr:row>
      <xdr:rowOff>95250</xdr:rowOff>
    </xdr:to>
    <xdr:cxnSp macro="">
      <xdr:nvCxnSpPr>
        <xdr:cNvPr id="13" name="14 Conector recto">
          <a:extLst>
            <a:ext uri="{FF2B5EF4-FFF2-40B4-BE49-F238E27FC236}">
              <a16:creationId xmlns:a16="http://schemas.microsoft.com/office/drawing/2014/main" id="{8376064E-812B-4D54-94B3-A41ED0D1B1DA}"/>
            </a:ext>
          </a:extLst>
        </xdr:cNvPr>
        <xdr:cNvCxnSpPr/>
      </xdr:nvCxnSpPr>
      <xdr:spPr>
        <a:xfrm>
          <a:off x="4724400" y="5695950"/>
          <a:ext cx="180975" cy="0"/>
        </a:xfrm>
        <a:prstGeom prst="line">
          <a:avLst/>
        </a:prstGeom>
        <a:ln w="38100">
          <a:solidFill>
            <a:srgbClr val="314F7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390525</xdr:colOff>
      <xdr:row>38</xdr:row>
      <xdr:rowOff>85725</xdr:rowOff>
    </xdr:from>
    <xdr:to>
      <xdr:col>6</xdr:col>
      <xdr:colOff>394342</xdr:colOff>
      <xdr:row>51</xdr:row>
      <xdr:rowOff>171450</xdr:rowOff>
    </xdr:to>
    <xdr:cxnSp macro="">
      <xdr:nvCxnSpPr>
        <xdr:cNvPr id="14" name="15 Conector recto">
          <a:extLst>
            <a:ext uri="{FF2B5EF4-FFF2-40B4-BE49-F238E27FC236}">
              <a16:creationId xmlns:a16="http://schemas.microsoft.com/office/drawing/2014/main" id="{EF89F9BE-FF34-4397-A645-D0C14D58733A}"/>
            </a:ext>
          </a:extLst>
        </xdr:cNvPr>
        <xdr:cNvCxnSpPr/>
      </xdr:nvCxnSpPr>
      <xdr:spPr>
        <a:xfrm flipH="1">
          <a:off x="5114925" y="6086475"/>
          <a:ext cx="3817" cy="1952625"/>
        </a:xfrm>
        <a:prstGeom prst="line">
          <a:avLst/>
        </a:prstGeom>
        <a:ln w="381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2101712</xdr:colOff>
      <xdr:row>38</xdr:row>
      <xdr:rowOff>104775</xdr:rowOff>
    </xdr:from>
    <xdr:to>
      <xdr:col>6</xdr:col>
      <xdr:colOff>403363</xdr:colOff>
      <xdr:row>38</xdr:row>
      <xdr:rowOff>113886</xdr:rowOff>
    </xdr:to>
    <xdr:cxnSp macro="">
      <xdr:nvCxnSpPr>
        <xdr:cNvPr id="15" name="16 Conector recto">
          <a:extLst>
            <a:ext uri="{FF2B5EF4-FFF2-40B4-BE49-F238E27FC236}">
              <a16:creationId xmlns:a16="http://schemas.microsoft.com/office/drawing/2014/main" id="{E613F4D7-3A4C-4AF1-82DC-400605A2E0FE}"/>
            </a:ext>
          </a:extLst>
        </xdr:cNvPr>
        <xdr:cNvCxnSpPr/>
      </xdr:nvCxnSpPr>
      <xdr:spPr>
        <a:xfrm flipV="1">
          <a:off x="4711562" y="6105525"/>
          <a:ext cx="416201" cy="9111"/>
        </a:xfrm>
        <a:prstGeom prst="line">
          <a:avLst/>
        </a:prstGeom>
        <a:ln w="381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114300</xdr:colOff>
      <xdr:row>43</xdr:row>
      <xdr:rowOff>95249</xdr:rowOff>
    </xdr:from>
    <xdr:to>
      <xdr:col>6</xdr:col>
      <xdr:colOff>123824</xdr:colOff>
      <xdr:row>54</xdr:row>
      <xdr:rowOff>104775</xdr:rowOff>
    </xdr:to>
    <xdr:cxnSp macro="">
      <xdr:nvCxnSpPr>
        <xdr:cNvPr id="16" name="17 Conector recto">
          <a:extLst>
            <a:ext uri="{FF2B5EF4-FFF2-40B4-BE49-F238E27FC236}">
              <a16:creationId xmlns:a16="http://schemas.microsoft.com/office/drawing/2014/main" id="{1619F5FE-0966-4CD1-9A88-ACC0CFA55AAC}"/>
            </a:ext>
          </a:extLst>
        </xdr:cNvPr>
        <xdr:cNvCxnSpPr/>
      </xdr:nvCxnSpPr>
      <xdr:spPr>
        <a:xfrm rot="5400000">
          <a:off x="3971924" y="7629525"/>
          <a:ext cx="1743076" cy="9524"/>
        </a:xfrm>
        <a:prstGeom prst="line">
          <a:avLst/>
        </a:prstGeom>
        <a:ln w="381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104775</xdr:rowOff>
    </xdr:from>
    <xdr:to>
      <xdr:col>6</xdr:col>
      <xdr:colOff>118916</xdr:colOff>
      <xdr:row>43</xdr:row>
      <xdr:rowOff>104776</xdr:rowOff>
    </xdr:to>
    <xdr:cxnSp macro="">
      <xdr:nvCxnSpPr>
        <xdr:cNvPr id="17" name="18 Conector recto">
          <a:extLst>
            <a:ext uri="{FF2B5EF4-FFF2-40B4-BE49-F238E27FC236}">
              <a16:creationId xmlns:a16="http://schemas.microsoft.com/office/drawing/2014/main" id="{712A2A4A-3360-4FDC-A4E4-CD6354A37032}"/>
            </a:ext>
          </a:extLst>
        </xdr:cNvPr>
        <xdr:cNvCxnSpPr/>
      </xdr:nvCxnSpPr>
      <xdr:spPr>
        <a:xfrm>
          <a:off x="4724400" y="6772275"/>
          <a:ext cx="118916" cy="1"/>
        </a:xfrm>
        <a:prstGeom prst="line">
          <a:avLst/>
        </a:prstGeom>
        <a:ln w="381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19050</xdr:colOff>
      <xdr:row>11</xdr:row>
      <xdr:rowOff>104775</xdr:rowOff>
    </xdr:from>
    <xdr:to>
      <xdr:col>5</xdr:col>
      <xdr:colOff>0</xdr:colOff>
      <xdr:row>11</xdr:row>
      <xdr:rowOff>104775</xdr:rowOff>
    </xdr:to>
    <xdr:sp macro="" textlink="">
      <xdr:nvSpPr>
        <xdr:cNvPr id="18" name="Line 30">
          <a:extLst>
            <a:ext uri="{FF2B5EF4-FFF2-40B4-BE49-F238E27FC236}">
              <a16:creationId xmlns:a16="http://schemas.microsoft.com/office/drawing/2014/main" id="{E3D8D600-38CD-439A-B6EB-D10780CBF0F8}"/>
            </a:ext>
          </a:extLst>
        </xdr:cNvPr>
        <xdr:cNvSpPr>
          <a:spLocks noChangeShapeType="1"/>
        </xdr:cNvSpPr>
      </xdr:nvSpPr>
      <xdr:spPr bwMode="auto">
        <a:xfrm>
          <a:off x="2047875" y="1581150"/>
          <a:ext cx="561975" cy="0"/>
        </a:xfrm>
        <a:prstGeom prst="line">
          <a:avLst/>
        </a:prstGeom>
        <a:noFill/>
        <a:ln w="38100">
          <a:solidFill>
            <a:srgbClr val="314F70"/>
          </a:solidFill>
          <a:round/>
          <a:headEnd/>
          <a:tailEnd type="triangle" w="med" len="med"/>
        </a:ln>
        <a:extLst>
          <a:ext uri="{909E8E84-426E-40DD-AFC4-6F175D3DCCD1}">
            <a14:hiddenFill xmlns:a14="http://schemas.microsoft.com/office/drawing/2010/main">
              <a:noFill/>
            </a14:hiddenFill>
          </a:ext>
        </a:extLst>
      </xdr:spPr>
      <xdr:txBody>
        <a:bodyPr/>
        <a:lstStyle/>
        <a:p>
          <a:endParaRPr lang="es-CO">
            <a:ln>
              <a:solidFill>
                <a:srgbClr val="7030A0"/>
              </a:solidFill>
            </a:ln>
          </a:endParaRPr>
        </a:p>
      </xdr:txBody>
    </xdr:sp>
    <xdr:clientData/>
  </xdr:twoCellAnchor>
  <xdr:twoCellAnchor>
    <xdr:from>
      <xdr:col>6</xdr:col>
      <xdr:colOff>0</xdr:colOff>
      <xdr:row>11</xdr:row>
      <xdr:rowOff>114300</xdr:rowOff>
    </xdr:from>
    <xdr:to>
      <xdr:col>6</xdr:col>
      <xdr:colOff>581025</xdr:colOff>
      <xdr:row>11</xdr:row>
      <xdr:rowOff>114300</xdr:rowOff>
    </xdr:to>
    <xdr:sp macro="" textlink="">
      <xdr:nvSpPr>
        <xdr:cNvPr id="19" name="Line 30">
          <a:extLst>
            <a:ext uri="{FF2B5EF4-FFF2-40B4-BE49-F238E27FC236}">
              <a16:creationId xmlns:a16="http://schemas.microsoft.com/office/drawing/2014/main" id="{CF383432-EEB6-4DD4-AF9F-A13140C41BC3}"/>
            </a:ext>
          </a:extLst>
        </xdr:cNvPr>
        <xdr:cNvSpPr>
          <a:spLocks noChangeShapeType="1"/>
        </xdr:cNvSpPr>
      </xdr:nvSpPr>
      <xdr:spPr bwMode="auto">
        <a:xfrm>
          <a:off x="4724400" y="1590675"/>
          <a:ext cx="581025" cy="0"/>
        </a:xfrm>
        <a:prstGeom prst="line">
          <a:avLst/>
        </a:prstGeom>
        <a:noFill/>
        <a:ln w="38100">
          <a:solidFill>
            <a:srgbClr val="314F70"/>
          </a:solidFill>
          <a:round/>
          <a:headEnd/>
          <a:tailEnd type="triangle" w="med" len="med"/>
        </a:ln>
        <a:extLst>
          <a:ext uri="{909E8E84-426E-40DD-AFC4-6F175D3DCCD1}">
            <a14:hiddenFill xmlns:a14="http://schemas.microsoft.com/office/drawing/2010/main">
              <a:noFill/>
            </a14:hiddenFill>
          </a:ext>
        </a:extLst>
      </xdr:spPr>
      <xdr:txBody>
        <a:bodyPr/>
        <a:lstStyle/>
        <a:p>
          <a:endParaRPr lang="es-CO"/>
        </a:p>
      </xdr:txBody>
    </xdr:sp>
    <xdr:clientData/>
  </xdr:twoCellAnchor>
  <xdr:twoCellAnchor>
    <xdr:from>
      <xdr:col>4</xdr:col>
      <xdr:colOff>342900</xdr:colOff>
      <xdr:row>16</xdr:row>
      <xdr:rowOff>19050</xdr:rowOff>
    </xdr:from>
    <xdr:to>
      <xdr:col>5</xdr:col>
      <xdr:colOff>9525</xdr:colOff>
      <xdr:row>16</xdr:row>
      <xdr:rowOff>19050</xdr:rowOff>
    </xdr:to>
    <xdr:sp macro="" textlink="">
      <xdr:nvSpPr>
        <xdr:cNvPr id="20" name="Line 30">
          <a:extLst>
            <a:ext uri="{FF2B5EF4-FFF2-40B4-BE49-F238E27FC236}">
              <a16:creationId xmlns:a16="http://schemas.microsoft.com/office/drawing/2014/main" id="{627C9A06-AE41-4B6C-BF43-0011DBAF6DBE}"/>
            </a:ext>
          </a:extLst>
        </xdr:cNvPr>
        <xdr:cNvSpPr>
          <a:spLocks noChangeShapeType="1"/>
        </xdr:cNvSpPr>
      </xdr:nvSpPr>
      <xdr:spPr bwMode="auto">
        <a:xfrm>
          <a:off x="2371725" y="2162175"/>
          <a:ext cx="247650" cy="0"/>
        </a:xfrm>
        <a:prstGeom prst="line">
          <a:avLst/>
        </a:prstGeom>
        <a:noFill/>
        <a:ln w="38100">
          <a:solidFill>
            <a:srgbClr val="314F7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333376</xdr:colOff>
      <xdr:row>18</xdr:row>
      <xdr:rowOff>133350</xdr:rowOff>
    </xdr:from>
    <xdr:to>
      <xdr:col>4</xdr:col>
      <xdr:colOff>561976</xdr:colOff>
      <xdr:row>18</xdr:row>
      <xdr:rowOff>142874</xdr:rowOff>
    </xdr:to>
    <xdr:sp macro="" textlink="">
      <xdr:nvSpPr>
        <xdr:cNvPr id="21" name="Line 30">
          <a:extLst>
            <a:ext uri="{FF2B5EF4-FFF2-40B4-BE49-F238E27FC236}">
              <a16:creationId xmlns:a16="http://schemas.microsoft.com/office/drawing/2014/main" id="{D27B05E7-E5F8-4561-8419-C9A5A9D1CE1A}"/>
            </a:ext>
          </a:extLst>
        </xdr:cNvPr>
        <xdr:cNvSpPr>
          <a:spLocks noChangeShapeType="1"/>
        </xdr:cNvSpPr>
      </xdr:nvSpPr>
      <xdr:spPr bwMode="auto">
        <a:xfrm flipV="1">
          <a:off x="2362201" y="2543175"/>
          <a:ext cx="228600" cy="0"/>
        </a:xfrm>
        <a:prstGeom prst="line">
          <a:avLst/>
        </a:prstGeom>
        <a:noFill/>
        <a:ln w="38100">
          <a:solidFill>
            <a:srgbClr val="314F7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9525</xdr:colOff>
      <xdr:row>27</xdr:row>
      <xdr:rowOff>323850</xdr:rowOff>
    </xdr:from>
    <xdr:to>
      <xdr:col>5</xdr:col>
      <xdr:colOff>9525</xdr:colOff>
      <xdr:row>27</xdr:row>
      <xdr:rowOff>323850</xdr:rowOff>
    </xdr:to>
    <xdr:sp macro="" textlink="">
      <xdr:nvSpPr>
        <xdr:cNvPr id="22" name="Line 30">
          <a:extLst>
            <a:ext uri="{FF2B5EF4-FFF2-40B4-BE49-F238E27FC236}">
              <a16:creationId xmlns:a16="http://schemas.microsoft.com/office/drawing/2014/main" id="{38CEE452-FAC7-4B0A-957C-5257D5E8C564}"/>
            </a:ext>
          </a:extLst>
        </xdr:cNvPr>
        <xdr:cNvSpPr>
          <a:spLocks noChangeShapeType="1"/>
        </xdr:cNvSpPr>
      </xdr:nvSpPr>
      <xdr:spPr bwMode="auto">
        <a:xfrm>
          <a:off x="2038350" y="4400550"/>
          <a:ext cx="581025" cy="0"/>
        </a:xfrm>
        <a:prstGeom prst="line">
          <a:avLst/>
        </a:prstGeom>
        <a:noFill/>
        <a:ln w="38100">
          <a:solidFill>
            <a:srgbClr val="314F7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304800</xdr:colOff>
      <xdr:row>33</xdr:row>
      <xdr:rowOff>85725</xdr:rowOff>
    </xdr:from>
    <xdr:to>
      <xdr:col>4</xdr:col>
      <xdr:colOff>581025</xdr:colOff>
      <xdr:row>33</xdr:row>
      <xdr:rowOff>85725</xdr:rowOff>
    </xdr:to>
    <xdr:sp macro="" textlink="">
      <xdr:nvSpPr>
        <xdr:cNvPr id="23" name="Line 30">
          <a:extLst>
            <a:ext uri="{FF2B5EF4-FFF2-40B4-BE49-F238E27FC236}">
              <a16:creationId xmlns:a16="http://schemas.microsoft.com/office/drawing/2014/main" id="{E6C0ED72-7819-4A96-B6A7-6AD08176E2B8}"/>
            </a:ext>
          </a:extLst>
        </xdr:cNvPr>
        <xdr:cNvSpPr>
          <a:spLocks noChangeShapeType="1"/>
        </xdr:cNvSpPr>
      </xdr:nvSpPr>
      <xdr:spPr bwMode="auto">
        <a:xfrm>
          <a:off x="2333625" y="5286375"/>
          <a:ext cx="276225" cy="0"/>
        </a:xfrm>
        <a:prstGeom prst="line">
          <a:avLst/>
        </a:prstGeom>
        <a:noFill/>
        <a:ln w="38100">
          <a:solidFill>
            <a:srgbClr val="314F70"/>
          </a:solidFill>
          <a:round/>
          <a:headEnd/>
          <a:tailEnd type="triangle" w="med" len="med"/>
        </a:ln>
        <a:extLst>
          <a:ext uri="{909E8E84-426E-40DD-AFC4-6F175D3DCCD1}">
            <a14:hiddenFill xmlns:a14="http://schemas.microsoft.com/office/drawing/2010/main">
              <a:noFill/>
            </a14:hiddenFill>
          </a:ext>
        </a:extLst>
      </xdr:spPr>
      <xdr:txBody>
        <a:bodyPr/>
        <a:lstStyle/>
        <a:p>
          <a:endParaRPr lang="es-CO"/>
        </a:p>
      </xdr:txBody>
    </xdr:sp>
    <xdr:clientData/>
  </xdr:twoCellAnchor>
  <xdr:twoCellAnchor>
    <xdr:from>
      <xdr:col>4</xdr:col>
      <xdr:colOff>314325</xdr:colOff>
      <xdr:row>34</xdr:row>
      <xdr:rowOff>133350</xdr:rowOff>
    </xdr:from>
    <xdr:to>
      <xdr:col>4</xdr:col>
      <xdr:colOff>581025</xdr:colOff>
      <xdr:row>34</xdr:row>
      <xdr:rowOff>133350</xdr:rowOff>
    </xdr:to>
    <xdr:sp macro="" textlink="">
      <xdr:nvSpPr>
        <xdr:cNvPr id="24" name="Line 30">
          <a:extLst>
            <a:ext uri="{FF2B5EF4-FFF2-40B4-BE49-F238E27FC236}">
              <a16:creationId xmlns:a16="http://schemas.microsoft.com/office/drawing/2014/main" id="{1E2C6976-74B4-48B7-9104-384407A0BB14}"/>
            </a:ext>
          </a:extLst>
        </xdr:cNvPr>
        <xdr:cNvSpPr>
          <a:spLocks noChangeShapeType="1"/>
        </xdr:cNvSpPr>
      </xdr:nvSpPr>
      <xdr:spPr bwMode="auto">
        <a:xfrm>
          <a:off x="2343150" y="5467350"/>
          <a:ext cx="266700" cy="0"/>
        </a:xfrm>
        <a:prstGeom prst="line">
          <a:avLst/>
        </a:prstGeom>
        <a:noFill/>
        <a:ln w="38100">
          <a:solidFill>
            <a:srgbClr val="314F7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323850</xdr:colOff>
      <xdr:row>36</xdr:row>
      <xdr:rowOff>85725</xdr:rowOff>
    </xdr:from>
    <xdr:to>
      <xdr:col>5</xdr:col>
      <xdr:colOff>0</xdr:colOff>
      <xdr:row>36</xdr:row>
      <xdr:rowOff>85725</xdr:rowOff>
    </xdr:to>
    <xdr:sp macro="" textlink="">
      <xdr:nvSpPr>
        <xdr:cNvPr id="25" name="Line 30">
          <a:extLst>
            <a:ext uri="{FF2B5EF4-FFF2-40B4-BE49-F238E27FC236}">
              <a16:creationId xmlns:a16="http://schemas.microsoft.com/office/drawing/2014/main" id="{276B7630-C8F9-47BB-98D2-2FCA638641F0}"/>
            </a:ext>
          </a:extLst>
        </xdr:cNvPr>
        <xdr:cNvSpPr>
          <a:spLocks noChangeShapeType="1"/>
        </xdr:cNvSpPr>
      </xdr:nvSpPr>
      <xdr:spPr bwMode="auto">
        <a:xfrm>
          <a:off x="2352675" y="5686425"/>
          <a:ext cx="257175" cy="0"/>
        </a:xfrm>
        <a:prstGeom prst="line">
          <a:avLst/>
        </a:prstGeom>
        <a:noFill/>
        <a:ln w="38100">
          <a:solidFill>
            <a:srgbClr val="314F7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323850</xdr:colOff>
      <xdr:row>38</xdr:row>
      <xdr:rowOff>85725</xdr:rowOff>
    </xdr:from>
    <xdr:to>
      <xdr:col>5</xdr:col>
      <xdr:colOff>0</xdr:colOff>
      <xdr:row>38</xdr:row>
      <xdr:rowOff>85725</xdr:rowOff>
    </xdr:to>
    <xdr:sp macro="" textlink="">
      <xdr:nvSpPr>
        <xdr:cNvPr id="26" name="Line 30">
          <a:extLst>
            <a:ext uri="{FF2B5EF4-FFF2-40B4-BE49-F238E27FC236}">
              <a16:creationId xmlns:a16="http://schemas.microsoft.com/office/drawing/2014/main" id="{8BC05C84-839E-49E0-B942-5172ECD9C12A}"/>
            </a:ext>
          </a:extLst>
        </xdr:cNvPr>
        <xdr:cNvSpPr>
          <a:spLocks noChangeShapeType="1"/>
        </xdr:cNvSpPr>
      </xdr:nvSpPr>
      <xdr:spPr bwMode="auto">
        <a:xfrm>
          <a:off x="2352675" y="6086475"/>
          <a:ext cx="257175" cy="0"/>
        </a:xfrm>
        <a:prstGeom prst="line">
          <a:avLst/>
        </a:prstGeom>
        <a:noFill/>
        <a:ln w="38100">
          <a:solidFill>
            <a:srgbClr val="314F7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352425</xdr:colOff>
      <xdr:row>41</xdr:row>
      <xdr:rowOff>104775</xdr:rowOff>
    </xdr:from>
    <xdr:to>
      <xdr:col>5</xdr:col>
      <xdr:colOff>0</xdr:colOff>
      <xdr:row>41</xdr:row>
      <xdr:rowOff>104775</xdr:rowOff>
    </xdr:to>
    <xdr:sp macro="" textlink="">
      <xdr:nvSpPr>
        <xdr:cNvPr id="27" name="Line 30">
          <a:extLst>
            <a:ext uri="{FF2B5EF4-FFF2-40B4-BE49-F238E27FC236}">
              <a16:creationId xmlns:a16="http://schemas.microsoft.com/office/drawing/2014/main" id="{FA32EB2D-17C8-489B-8329-BD9E8EA45AF2}"/>
            </a:ext>
          </a:extLst>
        </xdr:cNvPr>
        <xdr:cNvSpPr>
          <a:spLocks noChangeShapeType="1"/>
        </xdr:cNvSpPr>
      </xdr:nvSpPr>
      <xdr:spPr bwMode="auto">
        <a:xfrm flipV="1">
          <a:off x="2381250" y="6505575"/>
          <a:ext cx="228600" cy="0"/>
        </a:xfrm>
        <a:prstGeom prst="line">
          <a:avLst/>
        </a:prstGeom>
        <a:noFill/>
        <a:ln w="38100">
          <a:solidFill>
            <a:srgbClr val="314F7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352425</xdr:colOff>
      <xdr:row>43</xdr:row>
      <xdr:rowOff>142875</xdr:rowOff>
    </xdr:from>
    <xdr:to>
      <xdr:col>5</xdr:col>
      <xdr:colOff>0</xdr:colOff>
      <xdr:row>43</xdr:row>
      <xdr:rowOff>142875</xdr:rowOff>
    </xdr:to>
    <xdr:sp macro="" textlink="">
      <xdr:nvSpPr>
        <xdr:cNvPr id="28" name="Line 30">
          <a:extLst>
            <a:ext uri="{FF2B5EF4-FFF2-40B4-BE49-F238E27FC236}">
              <a16:creationId xmlns:a16="http://schemas.microsoft.com/office/drawing/2014/main" id="{9CBB7A1B-2D94-4E03-ACDE-5877AEF43F7C}"/>
            </a:ext>
          </a:extLst>
        </xdr:cNvPr>
        <xdr:cNvSpPr>
          <a:spLocks noChangeShapeType="1"/>
        </xdr:cNvSpPr>
      </xdr:nvSpPr>
      <xdr:spPr bwMode="auto">
        <a:xfrm flipV="1">
          <a:off x="2381250" y="6800850"/>
          <a:ext cx="228600" cy="0"/>
        </a:xfrm>
        <a:prstGeom prst="line">
          <a:avLst/>
        </a:prstGeom>
        <a:noFill/>
        <a:ln w="38100">
          <a:solidFill>
            <a:srgbClr val="314F7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176006</xdr:colOff>
      <xdr:row>27</xdr:row>
      <xdr:rowOff>160476</xdr:rowOff>
    </xdr:from>
    <xdr:to>
      <xdr:col>7</xdr:col>
      <xdr:colOff>11962</xdr:colOff>
      <xdr:row>27</xdr:row>
      <xdr:rowOff>167406</xdr:rowOff>
    </xdr:to>
    <xdr:sp macro="" textlink="">
      <xdr:nvSpPr>
        <xdr:cNvPr id="29" name="Line 30">
          <a:extLst>
            <a:ext uri="{FF2B5EF4-FFF2-40B4-BE49-F238E27FC236}">
              <a16:creationId xmlns:a16="http://schemas.microsoft.com/office/drawing/2014/main" id="{7CC65E0C-B152-4E5C-B25C-B3F9B8ED0EC1}"/>
            </a:ext>
          </a:extLst>
        </xdr:cNvPr>
        <xdr:cNvSpPr>
          <a:spLocks noChangeShapeType="1"/>
        </xdr:cNvSpPr>
      </xdr:nvSpPr>
      <xdr:spPr bwMode="auto">
        <a:xfrm>
          <a:off x="4900406" y="4294326"/>
          <a:ext cx="416981" cy="6930"/>
        </a:xfrm>
        <a:prstGeom prst="line">
          <a:avLst/>
        </a:prstGeom>
        <a:noFill/>
        <a:ln w="38100">
          <a:solidFill>
            <a:srgbClr val="314F7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0</xdr:colOff>
      <xdr:row>28</xdr:row>
      <xdr:rowOff>114300</xdr:rowOff>
    </xdr:from>
    <xdr:to>
      <xdr:col>7</xdr:col>
      <xdr:colOff>0</xdr:colOff>
      <xdr:row>28</xdr:row>
      <xdr:rowOff>114300</xdr:rowOff>
    </xdr:to>
    <xdr:sp macro="" textlink="">
      <xdr:nvSpPr>
        <xdr:cNvPr id="30" name="Line 30">
          <a:extLst>
            <a:ext uri="{FF2B5EF4-FFF2-40B4-BE49-F238E27FC236}">
              <a16:creationId xmlns:a16="http://schemas.microsoft.com/office/drawing/2014/main" id="{33EA001B-CD07-46C5-8874-CB58E95154AA}"/>
            </a:ext>
          </a:extLst>
        </xdr:cNvPr>
        <xdr:cNvSpPr>
          <a:spLocks noChangeShapeType="1"/>
        </xdr:cNvSpPr>
      </xdr:nvSpPr>
      <xdr:spPr bwMode="auto">
        <a:xfrm>
          <a:off x="4724400" y="4514850"/>
          <a:ext cx="581025" cy="0"/>
        </a:xfrm>
        <a:prstGeom prst="line">
          <a:avLst/>
        </a:prstGeom>
        <a:noFill/>
        <a:ln w="38100">
          <a:solidFill>
            <a:srgbClr val="314F7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0</xdr:colOff>
      <xdr:row>33</xdr:row>
      <xdr:rowOff>114300</xdr:rowOff>
    </xdr:from>
    <xdr:to>
      <xdr:col>6</xdr:col>
      <xdr:colOff>581025</xdr:colOff>
      <xdr:row>33</xdr:row>
      <xdr:rowOff>114300</xdr:rowOff>
    </xdr:to>
    <xdr:sp macro="" textlink="">
      <xdr:nvSpPr>
        <xdr:cNvPr id="31" name="Line 30">
          <a:extLst>
            <a:ext uri="{FF2B5EF4-FFF2-40B4-BE49-F238E27FC236}">
              <a16:creationId xmlns:a16="http://schemas.microsoft.com/office/drawing/2014/main" id="{237CF818-302B-4DED-ACC1-5C8373EDE9A6}"/>
            </a:ext>
          </a:extLst>
        </xdr:cNvPr>
        <xdr:cNvSpPr>
          <a:spLocks noChangeShapeType="1"/>
        </xdr:cNvSpPr>
      </xdr:nvSpPr>
      <xdr:spPr bwMode="auto">
        <a:xfrm>
          <a:off x="4724400" y="5314950"/>
          <a:ext cx="581025" cy="0"/>
        </a:xfrm>
        <a:prstGeom prst="line">
          <a:avLst/>
        </a:prstGeom>
        <a:noFill/>
        <a:ln w="38100">
          <a:solidFill>
            <a:srgbClr val="314F7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299040</xdr:colOff>
      <xdr:row>46</xdr:row>
      <xdr:rowOff>120362</xdr:rowOff>
    </xdr:from>
    <xdr:to>
      <xdr:col>7</xdr:col>
      <xdr:colOff>38100</xdr:colOff>
      <xdr:row>46</xdr:row>
      <xdr:rowOff>121469</xdr:rowOff>
    </xdr:to>
    <xdr:sp macro="" textlink="">
      <xdr:nvSpPr>
        <xdr:cNvPr id="32" name="Line 30">
          <a:extLst>
            <a:ext uri="{FF2B5EF4-FFF2-40B4-BE49-F238E27FC236}">
              <a16:creationId xmlns:a16="http://schemas.microsoft.com/office/drawing/2014/main" id="{B57381BA-8E6C-4AFB-99EC-2729CDE712A3}"/>
            </a:ext>
          </a:extLst>
        </xdr:cNvPr>
        <xdr:cNvSpPr>
          <a:spLocks noChangeShapeType="1"/>
        </xdr:cNvSpPr>
      </xdr:nvSpPr>
      <xdr:spPr bwMode="auto">
        <a:xfrm flipV="1">
          <a:off x="5023440" y="7321262"/>
          <a:ext cx="320085" cy="1107"/>
        </a:xfrm>
        <a:prstGeom prst="line">
          <a:avLst/>
        </a:prstGeom>
        <a:noFill/>
        <a:ln w="38100">
          <a:solidFill>
            <a:schemeClr val="bg1">
              <a:lumMod val="75000"/>
            </a:schemeClr>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133350</xdr:colOff>
      <xdr:row>54</xdr:row>
      <xdr:rowOff>85725</xdr:rowOff>
    </xdr:from>
    <xdr:to>
      <xdr:col>6</xdr:col>
      <xdr:colOff>581025</xdr:colOff>
      <xdr:row>54</xdr:row>
      <xdr:rowOff>85725</xdr:rowOff>
    </xdr:to>
    <xdr:sp macro="" textlink="">
      <xdr:nvSpPr>
        <xdr:cNvPr id="33" name="Line 30">
          <a:extLst>
            <a:ext uri="{FF2B5EF4-FFF2-40B4-BE49-F238E27FC236}">
              <a16:creationId xmlns:a16="http://schemas.microsoft.com/office/drawing/2014/main" id="{263A332F-85BD-414E-A432-F49D6DCF8286}"/>
            </a:ext>
          </a:extLst>
        </xdr:cNvPr>
        <xdr:cNvSpPr>
          <a:spLocks noChangeShapeType="1"/>
        </xdr:cNvSpPr>
      </xdr:nvSpPr>
      <xdr:spPr bwMode="auto">
        <a:xfrm>
          <a:off x="4857750" y="8486775"/>
          <a:ext cx="447675" cy="0"/>
        </a:xfrm>
        <a:prstGeom prst="line">
          <a:avLst/>
        </a:prstGeom>
        <a:noFill/>
        <a:ln w="38100">
          <a:solidFill>
            <a:schemeClr val="bg1">
              <a:lumMod val="75000"/>
            </a:schemeClr>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393183</xdr:colOff>
      <xdr:row>51</xdr:row>
      <xdr:rowOff>150053</xdr:rowOff>
    </xdr:from>
    <xdr:to>
      <xdr:col>7</xdr:col>
      <xdr:colOff>25400</xdr:colOff>
      <xdr:row>51</xdr:row>
      <xdr:rowOff>154337</xdr:rowOff>
    </xdr:to>
    <xdr:sp macro="" textlink="">
      <xdr:nvSpPr>
        <xdr:cNvPr id="34" name="Line 30">
          <a:extLst>
            <a:ext uri="{FF2B5EF4-FFF2-40B4-BE49-F238E27FC236}">
              <a16:creationId xmlns:a16="http://schemas.microsoft.com/office/drawing/2014/main" id="{71547C10-1785-4CAB-AFC8-F3386E87D42E}"/>
            </a:ext>
          </a:extLst>
        </xdr:cNvPr>
        <xdr:cNvSpPr>
          <a:spLocks noChangeShapeType="1"/>
        </xdr:cNvSpPr>
      </xdr:nvSpPr>
      <xdr:spPr bwMode="auto">
        <a:xfrm flipV="1">
          <a:off x="5117583" y="8017703"/>
          <a:ext cx="213242" cy="4284"/>
        </a:xfrm>
        <a:prstGeom prst="line">
          <a:avLst/>
        </a:prstGeom>
        <a:noFill/>
        <a:ln w="38100">
          <a:solidFill>
            <a:schemeClr val="bg1">
              <a:lumMod val="75000"/>
            </a:schemeClr>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3848</xdr:colOff>
      <xdr:row>16</xdr:row>
      <xdr:rowOff>30582</xdr:rowOff>
    </xdr:from>
    <xdr:to>
      <xdr:col>7</xdr:col>
      <xdr:colOff>20707</xdr:colOff>
      <xdr:row>16</xdr:row>
      <xdr:rowOff>41414</xdr:rowOff>
    </xdr:to>
    <xdr:sp macro="" textlink="">
      <xdr:nvSpPr>
        <xdr:cNvPr id="35" name="Line 30">
          <a:extLst>
            <a:ext uri="{FF2B5EF4-FFF2-40B4-BE49-F238E27FC236}">
              <a16:creationId xmlns:a16="http://schemas.microsoft.com/office/drawing/2014/main" id="{71BFB7E2-2362-4CE6-A8AB-2989362AC239}"/>
            </a:ext>
          </a:extLst>
        </xdr:cNvPr>
        <xdr:cNvSpPr>
          <a:spLocks noChangeShapeType="1"/>
        </xdr:cNvSpPr>
      </xdr:nvSpPr>
      <xdr:spPr bwMode="auto">
        <a:xfrm>
          <a:off x="4728248" y="2173707"/>
          <a:ext cx="597884" cy="10832"/>
        </a:xfrm>
        <a:prstGeom prst="line">
          <a:avLst/>
        </a:prstGeom>
        <a:noFill/>
        <a:ln w="38100">
          <a:solidFill>
            <a:srgbClr val="314F7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28575</xdr:colOff>
      <xdr:row>1</xdr:row>
      <xdr:rowOff>28575</xdr:rowOff>
    </xdr:from>
    <xdr:to>
      <xdr:col>12</xdr:col>
      <xdr:colOff>104775</xdr:colOff>
      <xdr:row>7</xdr:row>
      <xdr:rowOff>76200</xdr:rowOff>
    </xdr:to>
    <xdr:grpSp>
      <xdr:nvGrpSpPr>
        <xdr:cNvPr id="38" name="Grupo 37">
          <a:extLst>
            <a:ext uri="{FF2B5EF4-FFF2-40B4-BE49-F238E27FC236}">
              <a16:creationId xmlns:a16="http://schemas.microsoft.com/office/drawing/2014/main" id="{A76D0719-7600-3D5E-2CD4-7F70C4A00490}"/>
            </a:ext>
          </a:extLst>
        </xdr:cNvPr>
        <xdr:cNvGrpSpPr/>
      </xdr:nvGrpSpPr>
      <xdr:grpSpPr>
        <a:xfrm>
          <a:off x="7467600" y="209550"/>
          <a:ext cx="838200" cy="819150"/>
          <a:chOff x="7467600" y="209550"/>
          <a:chExt cx="838200" cy="819150"/>
        </a:xfrm>
      </xdr:grpSpPr>
      <xdr:pic>
        <xdr:nvPicPr>
          <xdr:cNvPr id="36" name="Imagen 35">
            <a:hlinkClick xmlns:r="http://schemas.openxmlformats.org/officeDocument/2006/relationships" r:id="rId1"/>
            <a:extLst>
              <a:ext uri="{FF2B5EF4-FFF2-40B4-BE49-F238E27FC236}">
                <a16:creationId xmlns:a16="http://schemas.microsoft.com/office/drawing/2014/main" id="{71FC9A6E-1571-4171-948C-CC483F87DE3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77150" y="209550"/>
            <a:ext cx="407998" cy="420671"/>
          </a:xfrm>
          <a:prstGeom prst="rect">
            <a:avLst/>
          </a:prstGeom>
        </xdr:spPr>
      </xdr:pic>
      <xdr:sp macro="" textlink="">
        <xdr:nvSpPr>
          <xdr:cNvPr id="37" name="Rectángulo 36">
            <a:extLst>
              <a:ext uri="{FF2B5EF4-FFF2-40B4-BE49-F238E27FC236}">
                <a16:creationId xmlns:a16="http://schemas.microsoft.com/office/drawing/2014/main" id="{13650982-F32B-418F-A013-9C3D14658651}"/>
              </a:ext>
            </a:extLst>
          </xdr:cNvPr>
          <xdr:cNvSpPr/>
        </xdr:nvSpPr>
        <xdr:spPr>
          <a:xfrm>
            <a:off x="7467600" y="600075"/>
            <a:ext cx="838200" cy="4286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121.xml><?xml version="1.0" encoding="utf-8"?>
<xdr:wsDr xmlns:xdr="http://schemas.openxmlformats.org/drawingml/2006/spreadsheetDrawing" xmlns:a="http://schemas.openxmlformats.org/drawingml/2006/main">
  <xdr:twoCellAnchor>
    <xdr:from>
      <xdr:col>11</xdr:col>
      <xdr:colOff>247650</xdr:colOff>
      <xdr:row>1</xdr:row>
      <xdr:rowOff>9525</xdr:rowOff>
    </xdr:from>
    <xdr:to>
      <xdr:col>13</xdr:col>
      <xdr:colOff>38100</xdr:colOff>
      <xdr:row>6</xdr:row>
      <xdr:rowOff>19050</xdr:rowOff>
    </xdr:to>
    <xdr:grpSp>
      <xdr:nvGrpSpPr>
        <xdr:cNvPr id="4" name="Grupo 3">
          <a:extLst>
            <a:ext uri="{FF2B5EF4-FFF2-40B4-BE49-F238E27FC236}">
              <a16:creationId xmlns:a16="http://schemas.microsoft.com/office/drawing/2014/main" id="{3622E8A6-328F-9FB6-F661-D699B4C3C9DE}"/>
            </a:ext>
          </a:extLst>
        </xdr:cNvPr>
        <xdr:cNvGrpSpPr/>
      </xdr:nvGrpSpPr>
      <xdr:grpSpPr>
        <a:xfrm>
          <a:off x="9744075" y="152400"/>
          <a:ext cx="838200" cy="819150"/>
          <a:chOff x="9744075" y="152400"/>
          <a:chExt cx="838200" cy="819150"/>
        </a:xfrm>
      </xdr:grpSpPr>
      <xdr:pic>
        <xdr:nvPicPr>
          <xdr:cNvPr id="2" name="Imagen 1">
            <a:hlinkClick xmlns:r="http://schemas.openxmlformats.org/officeDocument/2006/relationships" r:id="rId1"/>
            <a:extLst>
              <a:ext uri="{FF2B5EF4-FFF2-40B4-BE49-F238E27FC236}">
                <a16:creationId xmlns:a16="http://schemas.microsoft.com/office/drawing/2014/main" id="{1B97022B-521F-4DBA-8AF9-06FF6EE5703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63150" y="152400"/>
            <a:ext cx="407998" cy="420671"/>
          </a:xfrm>
          <a:prstGeom prst="rect">
            <a:avLst/>
          </a:prstGeom>
        </xdr:spPr>
      </xdr:pic>
      <xdr:sp macro="" textlink="">
        <xdr:nvSpPr>
          <xdr:cNvPr id="3" name="Rectángulo 2">
            <a:extLst>
              <a:ext uri="{FF2B5EF4-FFF2-40B4-BE49-F238E27FC236}">
                <a16:creationId xmlns:a16="http://schemas.microsoft.com/office/drawing/2014/main" id="{D4DEB260-FB62-4C87-AE3D-D7F280D1A31C}"/>
              </a:ext>
            </a:extLst>
          </xdr:cNvPr>
          <xdr:cNvSpPr/>
        </xdr:nvSpPr>
        <xdr:spPr>
          <a:xfrm>
            <a:off x="9744075" y="542925"/>
            <a:ext cx="838200" cy="4286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122.xml><?xml version="1.0" encoding="utf-8"?>
<xdr:wsDr xmlns:xdr="http://schemas.openxmlformats.org/drawingml/2006/spreadsheetDrawing" xmlns:a="http://schemas.openxmlformats.org/drawingml/2006/main">
  <xdr:twoCellAnchor>
    <xdr:from>
      <xdr:col>10</xdr:col>
      <xdr:colOff>47625</xdr:colOff>
      <xdr:row>0</xdr:row>
      <xdr:rowOff>133350</xdr:rowOff>
    </xdr:from>
    <xdr:to>
      <xdr:col>11</xdr:col>
      <xdr:colOff>38100</xdr:colOff>
      <xdr:row>4</xdr:row>
      <xdr:rowOff>342900</xdr:rowOff>
    </xdr:to>
    <xdr:grpSp>
      <xdr:nvGrpSpPr>
        <xdr:cNvPr id="4" name="Grupo 3">
          <a:extLst>
            <a:ext uri="{FF2B5EF4-FFF2-40B4-BE49-F238E27FC236}">
              <a16:creationId xmlns:a16="http://schemas.microsoft.com/office/drawing/2014/main" id="{7DD0AB2E-63B4-B546-1396-1AF9AFCAE0B8}"/>
            </a:ext>
          </a:extLst>
        </xdr:cNvPr>
        <xdr:cNvGrpSpPr/>
      </xdr:nvGrpSpPr>
      <xdr:grpSpPr>
        <a:xfrm>
          <a:off x="8553450" y="133350"/>
          <a:ext cx="838200" cy="819150"/>
          <a:chOff x="8553450" y="133350"/>
          <a:chExt cx="838200" cy="819150"/>
        </a:xfrm>
      </xdr:grpSpPr>
      <xdr:pic>
        <xdr:nvPicPr>
          <xdr:cNvPr id="2" name="Imagen 1">
            <a:hlinkClick xmlns:r="http://schemas.openxmlformats.org/officeDocument/2006/relationships" r:id="rId1"/>
            <a:extLst>
              <a:ext uri="{FF2B5EF4-FFF2-40B4-BE49-F238E27FC236}">
                <a16:creationId xmlns:a16="http://schemas.microsoft.com/office/drawing/2014/main" id="{0885A50F-19BB-4E32-97CB-4EB29E0DA66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782050" y="133350"/>
            <a:ext cx="407998" cy="420671"/>
          </a:xfrm>
          <a:prstGeom prst="rect">
            <a:avLst/>
          </a:prstGeom>
        </xdr:spPr>
      </xdr:pic>
      <xdr:sp macro="" textlink="">
        <xdr:nvSpPr>
          <xdr:cNvPr id="3" name="Rectángulo 2">
            <a:extLst>
              <a:ext uri="{FF2B5EF4-FFF2-40B4-BE49-F238E27FC236}">
                <a16:creationId xmlns:a16="http://schemas.microsoft.com/office/drawing/2014/main" id="{DCD26932-5127-4BDC-BCB1-F1FE72B98D6A}"/>
              </a:ext>
            </a:extLst>
          </xdr:cNvPr>
          <xdr:cNvSpPr/>
        </xdr:nvSpPr>
        <xdr:spPr>
          <a:xfrm>
            <a:off x="8553450" y="523875"/>
            <a:ext cx="838200" cy="4286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123.xml><?xml version="1.0" encoding="utf-8"?>
<xdr:wsDr xmlns:xdr="http://schemas.openxmlformats.org/drawingml/2006/spreadsheetDrawing" xmlns:a="http://schemas.openxmlformats.org/drawingml/2006/main">
  <xdr:twoCellAnchor>
    <xdr:from>
      <xdr:col>6</xdr:col>
      <xdr:colOff>371475</xdr:colOff>
      <xdr:row>0</xdr:row>
      <xdr:rowOff>123825</xdr:rowOff>
    </xdr:from>
    <xdr:to>
      <xdr:col>8</xdr:col>
      <xdr:colOff>95250</xdr:colOff>
      <xdr:row>5</xdr:row>
      <xdr:rowOff>19050</xdr:rowOff>
    </xdr:to>
    <xdr:grpSp>
      <xdr:nvGrpSpPr>
        <xdr:cNvPr id="4" name="Grupo 3">
          <a:extLst>
            <a:ext uri="{FF2B5EF4-FFF2-40B4-BE49-F238E27FC236}">
              <a16:creationId xmlns:a16="http://schemas.microsoft.com/office/drawing/2014/main" id="{0DA0991A-3A0F-E547-6B6A-D3F6F0EF4EDA}"/>
            </a:ext>
          </a:extLst>
        </xdr:cNvPr>
        <xdr:cNvGrpSpPr/>
      </xdr:nvGrpSpPr>
      <xdr:grpSpPr>
        <a:xfrm>
          <a:off x="9077325" y="123825"/>
          <a:ext cx="838200" cy="876300"/>
          <a:chOff x="9077325" y="123825"/>
          <a:chExt cx="838200" cy="876300"/>
        </a:xfrm>
      </xdr:grpSpPr>
      <xdr:pic>
        <xdr:nvPicPr>
          <xdr:cNvPr id="2" name="Imagen 1">
            <a:hlinkClick xmlns:r="http://schemas.openxmlformats.org/officeDocument/2006/relationships" r:id="rId1"/>
            <a:extLst>
              <a:ext uri="{FF2B5EF4-FFF2-40B4-BE49-F238E27FC236}">
                <a16:creationId xmlns:a16="http://schemas.microsoft.com/office/drawing/2014/main" id="{B303A5D2-9465-4DBB-86CE-1B40D657DF6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296400" y="123825"/>
            <a:ext cx="407998" cy="420671"/>
          </a:xfrm>
          <a:prstGeom prst="rect">
            <a:avLst/>
          </a:prstGeom>
        </xdr:spPr>
      </xdr:pic>
      <xdr:sp macro="" textlink="">
        <xdr:nvSpPr>
          <xdr:cNvPr id="3" name="Rectángulo 2">
            <a:extLst>
              <a:ext uri="{FF2B5EF4-FFF2-40B4-BE49-F238E27FC236}">
                <a16:creationId xmlns:a16="http://schemas.microsoft.com/office/drawing/2014/main" id="{BF77BF97-B340-421E-B03B-98327CC5DFE5}"/>
              </a:ext>
            </a:extLst>
          </xdr:cNvPr>
          <xdr:cNvSpPr/>
        </xdr:nvSpPr>
        <xdr:spPr>
          <a:xfrm>
            <a:off x="9077325" y="571500"/>
            <a:ext cx="838200" cy="4286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124.xml><?xml version="1.0" encoding="utf-8"?>
<xdr:wsDr xmlns:xdr="http://schemas.openxmlformats.org/drawingml/2006/spreadsheetDrawing" xmlns:a="http://schemas.openxmlformats.org/drawingml/2006/main">
  <xdr:twoCellAnchor>
    <xdr:from>
      <xdr:col>5</xdr:col>
      <xdr:colOff>38100</xdr:colOff>
      <xdr:row>1</xdr:row>
      <xdr:rowOff>19050</xdr:rowOff>
    </xdr:from>
    <xdr:to>
      <xdr:col>6</xdr:col>
      <xdr:colOff>114300</xdr:colOff>
      <xdr:row>5</xdr:row>
      <xdr:rowOff>161925</xdr:rowOff>
    </xdr:to>
    <xdr:grpSp>
      <xdr:nvGrpSpPr>
        <xdr:cNvPr id="4" name="Grupo 3">
          <a:extLst>
            <a:ext uri="{FF2B5EF4-FFF2-40B4-BE49-F238E27FC236}">
              <a16:creationId xmlns:a16="http://schemas.microsoft.com/office/drawing/2014/main" id="{23E787E9-E4CF-2FD5-CD9D-4E6B965078B5}"/>
            </a:ext>
          </a:extLst>
        </xdr:cNvPr>
        <xdr:cNvGrpSpPr/>
      </xdr:nvGrpSpPr>
      <xdr:grpSpPr>
        <a:xfrm>
          <a:off x="6810375" y="161925"/>
          <a:ext cx="838200" cy="828675"/>
          <a:chOff x="6810375" y="161925"/>
          <a:chExt cx="838200" cy="828675"/>
        </a:xfrm>
      </xdr:grpSpPr>
      <xdr:pic>
        <xdr:nvPicPr>
          <xdr:cNvPr id="2" name="Imagen 1">
            <a:hlinkClick xmlns:r="http://schemas.openxmlformats.org/officeDocument/2006/relationships" r:id="rId1"/>
            <a:extLst>
              <a:ext uri="{FF2B5EF4-FFF2-40B4-BE49-F238E27FC236}">
                <a16:creationId xmlns:a16="http://schemas.microsoft.com/office/drawing/2014/main" id="{6187E98F-25A7-45A0-810A-14250073D7E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029450" y="161925"/>
            <a:ext cx="407998" cy="420671"/>
          </a:xfrm>
          <a:prstGeom prst="rect">
            <a:avLst/>
          </a:prstGeom>
        </xdr:spPr>
      </xdr:pic>
      <xdr:sp macro="" textlink="">
        <xdr:nvSpPr>
          <xdr:cNvPr id="3" name="Rectángulo 2">
            <a:extLst>
              <a:ext uri="{FF2B5EF4-FFF2-40B4-BE49-F238E27FC236}">
                <a16:creationId xmlns:a16="http://schemas.microsoft.com/office/drawing/2014/main" id="{8C983DC4-5D8F-43B4-94B1-85408A01E1CC}"/>
              </a:ext>
            </a:extLst>
          </xdr:cNvPr>
          <xdr:cNvSpPr/>
        </xdr:nvSpPr>
        <xdr:spPr>
          <a:xfrm>
            <a:off x="6810375" y="561975"/>
            <a:ext cx="838200" cy="4286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125.xml><?xml version="1.0" encoding="utf-8"?>
<xdr:wsDr xmlns:xdr="http://schemas.openxmlformats.org/drawingml/2006/spreadsheetDrawing" xmlns:a="http://schemas.openxmlformats.org/drawingml/2006/main">
  <xdr:twoCellAnchor>
    <xdr:from>
      <xdr:col>10</xdr:col>
      <xdr:colOff>9525</xdr:colOff>
      <xdr:row>1</xdr:row>
      <xdr:rowOff>0</xdr:rowOff>
    </xdr:from>
    <xdr:to>
      <xdr:col>11</xdr:col>
      <xdr:colOff>85725</xdr:colOff>
      <xdr:row>5</xdr:row>
      <xdr:rowOff>152400</xdr:rowOff>
    </xdr:to>
    <xdr:grpSp>
      <xdr:nvGrpSpPr>
        <xdr:cNvPr id="4" name="Grupo 3">
          <a:extLst>
            <a:ext uri="{FF2B5EF4-FFF2-40B4-BE49-F238E27FC236}">
              <a16:creationId xmlns:a16="http://schemas.microsoft.com/office/drawing/2014/main" id="{777BF71F-66B6-DF2F-D9A2-86413A519B83}"/>
            </a:ext>
          </a:extLst>
        </xdr:cNvPr>
        <xdr:cNvGrpSpPr/>
      </xdr:nvGrpSpPr>
      <xdr:grpSpPr>
        <a:xfrm>
          <a:off x="7620000" y="142875"/>
          <a:ext cx="838200" cy="866775"/>
          <a:chOff x="7620000" y="142875"/>
          <a:chExt cx="838200" cy="866775"/>
        </a:xfrm>
      </xdr:grpSpPr>
      <xdr:pic>
        <xdr:nvPicPr>
          <xdr:cNvPr id="2" name="Imagen 1">
            <a:hlinkClick xmlns:r="http://schemas.openxmlformats.org/officeDocument/2006/relationships" r:id="rId1"/>
            <a:extLst>
              <a:ext uri="{FF2B5EF4-FFF2-40B4-BE49-F238E27FC236}">
                <a16:creationId xmlns:a16="http://schemas.microsoft.com/office/drawing/2014/main" id="{6B182FE6-D6C7-4C2D-B27F-D82EA8CDE77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20025" y="142875"/>
            <a:ext cx="407998" cy="420671"/>
          </a:xfrm>
          <a:prstGeom prst="rect">
            <a:avLst/>
          </a:prstGeom>
        </xdr:spPr>
      </xdr:pic>
      <xdr:sp macro="" textlink="">
        <xdr:nvSpPr>
          <xdr:cNvPr id="3" name="Rectángulo 2">
            <a:extLst>
              <a:ext uri="{FF2B5EF4-FFF2-40B4-BE49-F238E27FC236}">
                <a16:creationId xmlns:a16="http://schemas.microsoft.com/office/drawing/2014/main" id="{C9AA022B-D267-43B9-9754-38C585C7945A}"/>
              </a:ext>
            </a:extLst>
          </xdr:cNvPr>
          <xdr:cNvSpPr/>
        </xdr:nvSpPr>
        <xdr:spPr>
          <a:xfrm>
            <a:off x="7620000" y="581025"/>
            <a:ext cx="838200" cy="4286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126.xml><?xml version="1.0" encoding="utf-8"?>
<xdr:wsDr xmlns:xdr="http://schemas.openxmlformats.org/drawingml/2006/spreadsheetDrawing" xmlns:a="http://schemas.openxmlformats.org/drawingml/2006/main">
  <xdr:twoCellAnchor editAs="oneCell">
    <xdr:from>
      <xdr:col>1</xdr:col>
      <xdr:colOff>133350</xdr:colOff>
      <xdr:row>2</xdr:row>
      <xdr:rowOff>114300</xdr:rowOff>
    </xdr:from>
    <xdr:to>
      <xdr:col>9</xdr:col>
      <xdr:colOff>172137</xdr:colOff>
      <xdr:row>31</xdr:row>
      <xdr:rowOff>87963</xdr:rowOff>
    </xdr:to>
    <xdr:pic>
      <xdr:nvPicPr>
        <xdr:cNvPr id="2" name="Imagen 1">
          <a:extLst>
            <a:ext uri="{FF2B5EF4-FFF2-40B4-BE49-F238E27FC236}">
              <a16:creationId xmlns:a16="http://schemas.microsoft.com/office/drawing/2014/main" id="{92D87C60-964B-4991-919B-56908C10D140}"/>
            </a:ext>
          </a:extLst>
        </xdr:cNvPr>
        <xdr:cNvPicPr>
          <a:picLocks noChangeAspect="1"/>
        </xdr:cNvPicPr>
      </xdr:nvPicPr>
      <xdr:blipFill>
        <a:blip xmlns:r="http://schemas.openxmlformats.org/officeDocument/2006/relationships" r:embed="rId1"/>
        <a:stretch>
          <a:fillRect/>
        </a:stretch>
      </xdr:blipFill>
      <xdr:spPr>
        <a:xfrm>
          <a:off x="447675" y="381000"/>
          <a:ext cx="7925487" cy="3840813"/>
        </a:xfrm>
        <a:prstGeom prst="rect">
          <a:avLst/>
        </a:prstGeom>
      </xdr:spPr>
    </xdr:pic>
    <xdr:clientData/>
  </xdr:twoCellAnchor>
  <xdr:twoCellAnchor>
    <xdr:from>
      <xdr:col>10</xdr:col>
      <xdr:colOff>0</xdr:colOff>
      <xdr:row>1</xdr:row>
      <xdr:rowOff>38100</xdr:rowOff>
    </xdr:from>
    <xdr:to>
      <xdr:col>11</xdr:col>
      <xdr:colOff>57150</xdr:colOff>
      <xdr:row>7</xdr:row>
      <xdr:rowOff>66675</xdr:rowOff>
    </xdr:to>
    <xdr:grpSp>
      <xdr:nvGrpSpPr>
        <xdr:cNvPr id="5" name="Grupo 4">
          <a:extLst>
            <a:ext uri="{FF2B5EF4-FFF2-40B4-BE49-F238E27FC236}">
              <a16:creationId xmlns:a16="http://schemas.microsoft.com/office/drawing/2014/main" id="{2396EE6F-7AAA-61E0-6F1B-1BDD635B8A27}"/>
            </a:ext>
          </a:extLst>
        </xdr:cNvPr>
        <xdr:cNvGrpSpPr/>
      </xdr:nvGrpSpPr>
      <xdr:grpSpPr>
        <a:xfrm>
          <a:off x="8639175" y="219075"/>
          <a:ext cx="819150" cy="828675"/>
          <a:chOff x="8639175" y="219075"/>
          <a:chExt cx="819150" cy="828675"/>
        </a:xfrm>
      </xdr:grpSpPr>
      <xdr:pic>
        <xdr:nvPicPr>
          <xdr:cNvPr id="3" name="Imagen 2">
            <a:hlinkClick xmlns:r="http://schemas.openxmlformats.org/officeDocument/2006/relationships" r:id="rId2"/>
            <a:extLst>
              <a:ext uri="{FF2B5EF4-FFF2-40B4-BE49-F238E27FC236}">
                <a16:creationId xmlns:a16="http://schemas.microsoft.com/office/drawing/2014/main" id="{A266C236-1626-4B98-A127-9ADD20FC08B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848725" y="219075"/>
            <a:ext cx="407998" cy="420671"/>
          </a:xfrm>
          <a:prstGeom prst="rect">
            <a:avLst/>
          </a:prstGeom>
        </xdr:spPr>
      </xdr:pic>
      <xdr:sp macro="" textlink="">
        <xdr:nvSpPr>
          <xdr:cNvPr id="4" name="Rectángulo 3">
            <a:extLst>
              <a:ext uri="{FF2B5EF4-FFF2-40B4-BE49-F238E27FC236}">
                <a16:creationId xmlns:a16="http://schemas.microsoft.com/office/drawing/2014/main" id="{8431C400-3A60-4D4E-900C-0BFF69EA3E71}"/>
              </a:ext>
            </a:extLst>
          </xdr:cNvPr>
          <xdr:cNvSpPr/>
        </xdr:nvSpPr>
        <xdr:spPr>
          <a:xfrm>
            <a:off x="8639175" y="619125"/>
            <a:ext cx="819150" cy="4286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127.xml><?xml version="1.0" encoding="utf-8"?>
<xdr:wsDr xmlns:xdr="http://schemas.openxmlformats.org/drawingml/2006/spreadsheetDrawing" xmlns:a="http://schemas.openxmlformats.org/drawingml/2006/main">
  <xdr:twoCellAnchor>
    <xdr:from>
      <xdr:col>8</xdr:col>
      <xdr:colOff>0</xdr:colOff>
      <xdr:row>0</xdr:row>
      <xdr:rowOff>161925</xdr:rowOff>
    </xdr:from>
    <xdr:to>
      <xdr:col>8</xdr:col>
      <xdr:colOff>838200</xdr:colOff>
      <xdr:row>5</xdr:row>
      <xdr:rowOff>85725</xdr:rowOff>
    </xdr:to>
    <xdr:grpSp>
      <xdr:nvGrpSpPr>
        <xdr:cNvPr id="4" name="Grupo 3">
          <a:extLst>
            <a:ext uri="{FF2B5EF4-FFF2-40B4-BE49-F238E27FC236}">
              <a16:creationId xmlns:a16="http://schemas.microsoft.com/office/drawing/2014/main" id="{90371FF6-B098-8832-6A10-C2950A58CF0B}"/>
            </a:ext>
          </a:extLst>
        </xdr:cNvPr>
        <xdr:cNvGrpSpPr/>
      </xdr:nvGrpSpPr>
      <xdr:grpSpPr>
        <a:xfrm>
          <a:off x="7400925" y="161925"/>
          <a:ext cx="838200" cy="876300"/>
          <a:chOff x="7400925" y="161925"/>
          <a:chExt cx="838200" cy="876300"/>
        </a:xfrm>
      </xdr:grpSpPr>
      <xdr:pic>
        <xdr:nvPicPr>
          <xdr:cNvPr id="2" name="Imagen 1">
            <a:hlinkClick xmlns:r="http://schemas.openxmlformats.org/officeDocument/2006/relationships" r:id="rId1"/>
            <a:extLst>
              <a:ext uri="{FF2B5EF4-FFF2-40B4-BE49-F238E27FC236}">
                <a16:creationId xmlns:a16="http://schemas.microsoft.com/office/drawing/2014/main" id="{CF0EC520-7EF3-4097-A2DD-7C7EBDDEEC4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9525" y="161925"/>
            <a:ext cx="407998" cy="420671"/>
          </a:xfrm>
          <a:prstGeom prst="rect">
            <a:avLst/>
          </a:prstGeom>
        </xdr:spPr>
      </xdr:pic>
      <xdr:sp macro="" textlink="">
        <xdr:nvSpPr>
          <xdr:cNvPr id="3" name="Rectángulo 2">
            <a:extLst>
              <a:ext uri="{FF2B5EF4-FFF2-40B4-BE49-F238E27FC236}">
                <a16:creationId xmlns:a16="http://schemas.microsoft.com/office/drawing/2014/main" id="{F3011447-E3A6-4FFA-A92D-9836F5592BEC}"/>
              </a:ext>
            </a:extLst>
          </xdr:cNvPr>
          <xdr:cNvSpPr/>
        </xdr:nvSpPr>
        <xdr:spPr>
          <a:xfrm>
            <a:off x="7400925" y="609600"/>
            <a:ext cx="838200" cy="4286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128.xml><?xml version="1.0" encoding="utf-8"?>
<xdr:wsDr xmlns:xdr="http://schemas.openxmlformats.org/drawingml/2006/spreadsheetDrawing" xmlns:a="http://schemas.openxmlformats.org/drawingml/2006/main">
  <xdr:twoCellAnchor>
    <xdr:from>
      <xdr:col>8</xdr:col>
      <xdr:colOff>9525</xdr:colOff>
      <xdr:row>0</xdr:row>
      <xdr:rowOff>142875</xdr:rowOff>
    </xdr:from>
    <xdr:to>
      <xdr:col>9</xdr:col>
      <xdr:colOff>38100</xdr:colOff>
      <xdr:row>5</xdr:row>
      <xdr:rowOff>66675</xdr:rowOff>
    </xdr:to>
    <xdr:grpSp>
      <xdr:nvGrpSpPr>
        <xdr:cNvPr id="4" name="Grupo 3">
          <a:extLst>
            <a:ext uri="{FF2B5EF4-FFF2-40B4-BE49-F238E27FC236}">
              <a16:creationId xmlns:a16="http://schemas.microsoft.com/office/drawing/2014/main" id="{F13DDAC1-8BED-81D5-5652-7640D89680AC}"/>
            </a:ext>
          </a:extLst>
        </xdr:cNvPr>
        <xdr:cNvGrpSpPr/>
      </xdr:nvGrpSpPr>
      <xdr:grpSpPr>
        <a:xfrm>
          <a:off x="7286625" y="142875"/>
          <a:ext cx="838200" cy="847725"/>
          <a:chOff x="7286625" y="142875"/>
          <a:chExt cx="838200" cy="847725"/>
        </a:xfrm>
      </xdr:grpSpPr>
      <xdr:pic>
        <xdr:nvPicPr>
          <xdr:cNvPr id="2" name="Imagen 1">
            <a:hlinkClick xmlns:r="http://schemas.openxmlformats.org/officeDocument/2006/relationships" r:id="rId1"/>
            <a:extLst>
              <a:ext uri="{FF2B5EF4-FFF2-40B4-BE49-F238E27FC236}">
                <a16:creationId xmlns:a16="http://schemas.microsoft.com/office/drawing/2014/main" id="{34DC5766-38F2-461A-9864-DDEC6A438F7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505700" y="142875"/>
            <a:ext cx="407998" cy="420671"/>
          </a:xfrm>
          <a:prstGeom prst="rect">
            <a:avLst/>
          </a:prstGeom>
        </xdr:spPr>
      </xdr:pic>
      <xdr:sp macro="" textlink="">
        <xdr:nvSpPr>
          <xdr:cNvPr id="3" name="Rectángulo 2">
            <a:extLst>
              <a:ext uri="{FF2B5EF4-FFF2-40B4-BE49-F238E27FC236}">
                <a16:creationId xmlns:a16="http://schemas.microsoft.com/office/drawing/2014/main" id="{D4E7C1FC-E4B8-4081-8F88-84AE767C6A63}"/>
              </a:ext>
            </a:extLst>
          </xdr:cNvPr>
          <xdr:cNvSpPr/>
        </xdr:nvSpPr>
        <xdr:spPr>
          <a:xfrm>
            <a:off x="7286625" y="561975"/>
            <a:ext cx="838200" cy="4286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129.xml><?xml version="1.0" encoding="utf-8"?>
<xdr:wsDr xmlns:xdr="http://schemas.openxmlformats.org/drawingml/2006/spreadsheetDrawing" xmlns:a="http://schemas.openxmlformats.org/drawingml/2006/main">
  <xdr:twoCellAnchor>
    <xdr:from>
      <xdr:col>8</xdr:col>
      <xdr:colOff>38100</xdr:colOff>
      <xdr:row>1</xdr:row>
      <xdr:rowOff>9525</xdr:rowOff>
    </xdr:from>
    <xdr:to>
      <xdr:col>9</xdr:col>
      <xdr:colOff>114300</xdr:colOff>
      <xdr:row>5</xdr:row>
      <xdr:rowOff>66675</xdr:rowOff>
    </xdr:to>
    <xdr:grpSp>
      <xdr:nvGrpSpPr>
        <xdr:cNvPr id="4" name="Grupo 3">
          <a:extLst>
            <a:ext uri="{FF2B5EF4-FFF2-40B4-BE49-F238E27FC236}">
              <a16:creationId xmlns:a16="http://schemas.microsoft.com/office/drawing/2014/main" id="{59D69BA5-AC7D-AC90-0AF8-B1655DA4DAF5}"/>
            </a:ext>
          </a:extLst>
        </xdr:cNvPr>
        <xdr:cNvGrpSpPr/>
      </xdr:nvGrpSpPr>
      <xdr:grpSpPr>
        <a:xfrm>
          <a:off x="7524750" y="180975"/>
          <a:ext cx="838200" cy="838200"/>
          <a:chOff x="7524750" y="180975"/>
          <a:chExt cx="838200" cy="838200"/>
        </a:xfrm>
      </xdr:grpSpPr>
      <xdr:pic>
        <xdr:nvPicPr>
          <xdr:cNvPr id="2" name="Imagen 1">
            <a:hlinkClick xmlns:r="http://schemas.openxmlformats.org/officeDocument/2006/relationships" r:id="rId1"/>
            <a:extLst>
              <a:ext uri="{FF2B5EF4-FFF2-40B4-BE49-F238E27FC236}">
                <a16:creationId xmlns:a16="http://schemas.microsoft.com/office/drawing/2014/main" id="{3B095104-8D47-4711-9B17-46AEE81BD6E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734300" y="180975"/>
            <a:ext cx="407998" cy="420671"/>
          </a:xfrm>
          <a:prstGeom prst="rect">
            <a:avLst/>
          </a:prstGeom>
        </xdr:spPr>
      </xdr:pic>
      <xdr:sp macro="" textlink="">
        <xdr:nvSpPr>
          <xdr:cNvPr id="3" name="Rectángulo 2">
            <a:extLst>
              <a:ext uri="{FF2B5EF4-FFF2-40B4-BE49-F238E27FC236}">
                <a16:creationId xmlns:a16="http://schemas.microsoft.com/office/drawing/2014/main" id="{97B662F3-3E11-4174-924B-B22734E5AB0C}"/>
              </a:ext>
            </a:extLst>
          </xdr:cNvPr>
          <xdr:cNvSpPr/>
        </xdr:nvSpPr>
        <xdr:spPr>
          <a:xfrm>
            <a:off x="7524750" y="590550"/>
            <a:ext cx="838200" cy="4286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8</xdr:col>
      <xdr:colOff>9525</xdr:colOff>
      <xdr:row>1</xdr:row>
      <xdr:rowOff>57150</xdr:rowOff>
    </xdr:from>
    <xdr:to>
      <xdr:col>9</xdr:col>
      <xdr:colOff>92075</xdr:colOff>
      <xdr:row>6</xdr:row>
      <xdr:rowOff>101600</xdr:rowOff>
    </xdr:to>
    <xdr:grpSp>
      <xdr:nvGrpSpPr>
        <xdr:cNvPr id="2" name="Grupo 1">
          <a:extLst>
            <a:ext uri="{FF2B5EF4-FFF2-40B4-BE49-F238E27FC236}">
              <a16:creationId xmlns:a16="http://schemas.microsoft.com/office/drawing/2014/main" id="{39E51970-A8A7-0612-8651-4C128A2C5DFB}"/>
            </a:ext>
          </a:extLst>
        </xdr:cNvPr>
        <xdr:cNvGrpSpPr/>
      </xdr:nvGrpSpPr>
      <xdr:grpSpPr>
        <a:xfrm>
          <a:off x="7505700" y="238125"/>
          <a:ext cx="844550" cy="844550"/>
          <a:chOff x="7505700" y="238125"/>
          <a:chExt cx="844550" cy="844550"/>
        </a:xfrm>
      </xdr:grpSpPr>
      <xdr:pic>
        <xdr:nvPicPr>
          <xdr:cNvPr id="3" name="Imagen 2">
            <a:hlinkClick xmlns:r="http://schemas.openxmlformats.org/officeDocument/2006/relationships" r:id="rId1"/>
            <a:extLst>
              <a:ext uri="{FF2B5EF4-FFF2-40B4-BE49-F238E27FC236}">
                <a16:creationId xmlns:a16="http://schemas.microsoft.com/office/drawing/2014/main" id="{8E2B6B32-D238-45DF-A821-35075087744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762875" y="238125"/>
            <a:ext cx="411173" cy="411146"/>
          </a:xfrm>
          <a:prstGeom prst="rect">
            <a:avLst/>
          </a:prstGeom>
        </xdr:spPr>
      </xdr:pic>
      <xdr:sp macro="" textlink="">
        <xdr:nvSpPr>
          <xdr:cNvPr id="4" name="Rectángulo 3">
            <a:extLst>
              <a:ext uri="{FF2B5EF4-FFF2-40B4-BE49-F238E27FC236}">
                <a16:creationId xmlns:a16="http://schemas.microsoft.com/office/drawing/2014/main" id="{E4DE6826-9F5A-4422-B892-596D41ED3999}"/>
              </a:ext>
            </a:extLst>
          </xdr:cNvPr>
          <xdr:cNvSpPr/>
        </xdr:nvSpPr>
        <xdr:spPr>
          <a:xfrm>
            <a:off x="7505700" y="638175"/>
            <a:ext cx="844550" cy="444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130.xml><?xml version="1.0" encoding="utf-8"?>
<xdr:wsDr xmlns:xdr="http://schemas.openxmlformats.org/drawingml/2006/spreadsheetDrawing" xmlns:a="http://schemas.openxmlformats.org/drawingml/2006/main">
  <xdr:twoCellAnchor>
    <xdr:from>
      <xdr:col>7</xdr:col>
      <xdr:colOff>266700</xdr:colOff>
      <xdr:row>1</xdr:row>
      <xdr:rowOff>47625</xdr:rowOff>
    </xdr:from>
    <xdr:to>
      <xdr:col>9</xdr:col>
      <xdr:colOff>47625</xdr:colOff>
      <xdr:row>5</xdr:row>
      <xdr:rowOff>152400</xdr:rowOff>
    </xdr:to>
    <xdr:grpSp>
      <xdr:nvGrpSpPr>
        <xdr:cNvPr id="4" name="Grupo 3">
          <a:extLst>
            <a:ext uri="{FF2B5EF4-FFF2-40B4-BE49-F238E27FC236}">
              <a16:creationId xmlns:a16="http://schemas.microsoft.com/office/drawing/2014/main" id="{B620FADB-DA4B-DB06-65E1-2854B0D796F3}"/>
            </a:ext>
          </a:extLst>
        </xdr:cNvPr>
        <xdr:cNvGrpSpPr/>
      </xdr:nvGrpSpPr>
      <xdr:grpSpPr>
        <a:xfrm>
          <a:off x="7219950" y="209550"/>
          <a:ext cx="838200" cy="857250"/>
          <a:chOff x="7219950" y="209550"/>
          <a:chExt cx="838200" cy="857250"/>
        </a:xfrm>
      </xdr:grpSpPr>
      <xdr:pic>
        <xdr:nvPicPr>
          <xdr:cNvPr id="2" name="Imagen 1">
            <a:hlinkClick xmlns:r="http://schemas.openxmlformats.org/officeDocument/2006/relationships" r:id="rId1"/>
            <a:extLst>
              <a:ext uri="{FF2B5EF4-FFF2-40B4-BE49-F238E27FC236}">
                <a16:creationId xmlns:a16="http://schemas.microsoft.com/office/drawing/2014/main" id="{F38B69CF-91B5-405B-BA10-AEC3221099C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467600" y="209550"/>
            <a:ext cx="407998" cy="420671"/>
          </a:xfrm>
          <a:prstGeom prst="rect">
            <a:avLst/>
          </a:prstGeom>
        </xdr:spPr>
      </xdr:pic>
      <xdr:sp macro="" textlink="">
        <xdr:nvSpPr>
          <xdr:cNvPr id="3" name="Rectángulo 2">
            <a:extLst>
              <a:ext uri="{FF2B5EF4-FFF2-40B4-BE49-F238E27FC236}">
                <a16:creationId xmlns:a16="http://schemas.microsoft.com/office/drawing/2014/main" id="{08E0486A-8ADA-4586-85DB-7A0F8832E97F}"/>
              </a:ext>
            </a:extLst>
          </xdr:cNvPr>
          <xdr:cNvSpPr/>
        </xdr:nvSpPr>
        <xdr:spPr>
          <a:xfrm>
            <a:off x="7219950" y="638175"/>
            <a:ext cx="838200" cy="4286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131.xml><?xml version="1.0" encoding="utf-8"?>
<xdr:wsDr xmlns:xdr="http://schemas.openxmlformats.org/drawingml/2006/spreadsheetDrawing" xmlns:a="http://schemas.openxmlformats.org/drawingml/2006/main">
  <xdr:twoCellAnchor>
    <xdr:from>
      <xdr:col>7</xdr:col>
      <xdr:colOff>276225</xdr:colOff>
      <xdr:row>1</xdr:row>
      <xdr:rowOff>66675</xdr:rowOff>
    </xdr:from>
    <xdr:to>
      <xdr:col>9</xdr:col>
      <xdr:colOff>47625</xdr:colOff>
      <xdr:row>6</xdr:row>
      <xdr:rowOff>19050</xdr:rowOff>
    </xdr:to>
    <xdr:grpSp>
      <xdr:nvGrpSpPr>
        <xdr:cNvPr id="4" name="Grupo 3">
          <a:extLst>
            <a:ext uri="{FF2B5EF4-FFF2-40B4-BE49-F238E27FC236}">
              <a16:creationId xmlns:a16="http://schemas.microsoft.com/office/drawing/2014/main" id="{E764B3F8-46C0-978D-245A-F279A3E36793}"/>
            </a:ext>
          </a:extLst>
        </xdr:cNvPr>
        <xdr:cNvGrpSpPr/>
      </xdr:nvGrpSpPr>
      <xdr:grpSpPr>
        <a:xfrm>
          <a:off x="7448550" y="228600"/>
          <a:ext cx="838200" cy="876300"/>
          <a:chOff x="7448550" y="228600"/>
          <a:chExt cx="838200" cy="876300"/>
        </a:xfrm>
      </xdr:grpSpPr>
      <xdr:pic>
        <xdr:nvPicPr>
          <xdr:cNvPr id="2" name="Imagen 1">
            <a:hlinkClick xmlns:r="http://schemas.openxmlformats.org/officeDocument/2006/relationships" r:id="rId1"/>
            <a:extLst>
              <a:ext uri="{FF2B5EF4-FFF2-40B4-BE49-F238E27FC236}">
                <a16:creationId xmlns:a16="http://schemas.microsoft.com/office/drawing/2014/main" id="{8368E264-71CC-4E51-8016-6E302006C34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67625" y="228600"/>
            <a:ext cx="407998" cy="420671"/>
          </a:xfrm>
          <a:prstGeom prst="rect">
            <a:avLst/>
          </a:prstGeom>
        </xdr:spPr>
      </xdr:pic>
      <xdr:sp macro="" textlink="">
        <xdr:nvSpPr>
          <xdr:cNvPr id="3" name="Rectángulo 2">
            <a:extLst>
              <a:ext uri="{FF2B5EF4-FFF2-40B4-BE49-F238E27FC236}">
                <a16:creationId xmlns:a16="http://schemas.microsoft.com/office/drawing/2014/main" id="{06689A1D-4331-4008-BA56-C450CBE141C5}"/>
              </a:ext>
            </a:extLst>
          </xdr:cNvPr>
          <xdr:cNvSpPr/>
        </xdr:nvSpPr>
        <xdr:spPr>
          <a:xfrm>
            <a:off x="7448550" y="676275"/>
            <a:ext cx="838200" cy="4286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132.xml><?xml version="1.0" encoding="utf-8"?>
<xdr:wsDr xmlns:xdr="http://schemas.openxmlformats.org/drawingml/2006/spreadsheetDrawing" xmlns:a="http://schemas.openxmlformats.org/drawingml/2006/main">
  <xdr:twoCellAnchor>
    <xdr:from>
      <xdr:col>7</xdr:col>
      <xdr:colOff>285750</xdr:colOff>
      <xdr:row>1</xdr:row>
      <xdr:rowOff>0</xdr:rowOff>
    </xdr:from>
    <xdr:to>
      <xdr:col>9</xdr:col>
      <xdr:colOff>66675</xdr:colOff>
      <xdr:row>5</xdr:row>
      <xdr:rowOff>85725</xdr:rowOff>
    </xdr:to>
    <xdr:grpSp>
      <xdr:nvGrpSpPr>
        <xdr:cNvPr id="4" name="Grupo 3">
          <a:extLst>
            <a:ext uri="{FF2B5EF4-FFF2-40B4-BE49-F238E27FC236}">
              <a16:creationId xmlns:a16="http://schemas.microsoft.com/office/drawing/2014/main" id="{7A5B63C1-EA17-C3C2-E411-B63A4AB4260B}"/>
            </a:ext>
          </a:extLst>
        </xdr:cNvPr>
        <xdr:cNvGrpSpPr/>
      </xdr:nvGrpSpPr>
      <xdr:grpSpPr>
        <a:xfrm>
          <a:off x="6886575" y="171450"/>
          <a:ext cx="838200" cy="866775"/>
          <a:chOff x="6886575" y="171450"/>
          <a:chExt cx="838200" cy="866775"/>
        </a:xfrm>
      </xdr:grpSpPr>
      <xdr:pic>
        <xdr:nvPicPr>
          <xdr:cNvPr id="2" name="Imagen 1">
            <a:hlinkClick xmlns:r="http://schemas.openxmlformats.org/officeDocument/2006/relationships" r:id="rId1"/>
            <a:extLst>
              <a:ext uri="{FF2B5EF4-FFF2-40B4-BE49-F238E27FC236}">
                <a16:creationId xmlns:a16="http://schemas.microsoft.com/office/drawing/2014/main" id="{17C2C69A-5D3E-4F10-A215-83F11387948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105650" y="171450"/>
            <a:ext cx="407998" cy="420671"/>
          </a:xfrm>
          <a:prstGeom prst="rect">
            <a:avLst/>
          </a:prstGeom>
        </xdr:spPr>
      </xdr:pic>
      <xdr:sp macro="" textlink="">
        <xdr:nvSpPr>
          <xdr:cNvPr id="3" name="Rectángulo 2">
            <a:extLst>
              <a:ext uri="{FF2B5EF4-FFF2-40B4-BE49-F238E27FC236}">
                <a16:creationId xmlns:a16="http://schemas.microsoft.com/office/drawing/2014/main" id="{536AC525-C6F7-4C08-B880-5F13BCDC5966}"/>
              </a:ext>
            </a:extLst>
          </xdr:cNvPr>
          <xdr:cNvSpPr/>
        </xdr:nvSpPr>
        <xdr:spPr>
          <a:xfrm>
            <a:off x="6886575" y="609600"/>
            <a:ext cx="838200" cy="4286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133.xml><?xml version="1.0" encoding="utf-8"?>
<xdr:wsDr xmlns:xdr="http://schemas.openxmlformats.org/drawingml/2006/spreadsheetDrawing" xmlns:a="http://schemas.openxmlformats.org/drawingml/2006/main">
  <xdr:twoCellAnchor>
    <xdr:from>
      <xdr:col>8</xdr:col>
      <xdr:colOff>9525</xdr:colOff>
      <xdr:row>0</xdr:row>
      <xdr:rowOff>142875</xdr:rowOff>
    </xdr:from>
    <xdr:to>
      <xdr:col>9</xdr:col>
      <xdr:colOff>85725</xdr:colOff>
      <xdr:row>5</xdr:row>
      <xdr:rowOff>66675</xdr:rowOff>
    </xdr:to>
    <xdr:grpSp>
      <xdr:nvGrpSpPr>
        <xdr:cNvPr id="4" name="Grupo 3">
          <a:extLst>
            <a:ext uri="{FF2B5EF4-FFF2-40B4-BE49-F238E27FC236}">
              <a16:creationId xmlns:a16="http://schemas.microsoft.com/office/drawing/2014/main" id="{34076E21-0FB7-29BC-1A66-98610420EB81}"/>
            </a:ext>
          </a:extLst>
        </xdr:cNvPr>
        <xdr:cNvGrpSpPr/>
      </xdr:nvGrpSpPr>
      <xdr:grpSpPr>
        <a:xfrm>
          <a:off x="7677150" y="142875"/>
          <a:ext cx="838200" cy="828675"/>
          <a:chOff x="7677150" y="142875"/>
          <a:chExt cx="838200" cy="828675"/>
        </a:xfrm>
      </xdr:grpSpPr>
      <xdr:pic>
        <xdr:nvPicPr>
          <xdr:cNvPr id="2" name="Imagen 1">
            <a:hlinkClick xmlns:r="http://schemas.openxmlformats.org/officeDocument/2006/relationships" r:id="rId1"/>
            <a:extLst>
              <a:ext uri="{FF2B5EF4-FFF2-40B4-BE49-F238E27FC236}">
                <a16:creationId xmlns:a16="http://schemas.microsoft.com/office/drawing/2014/main" id="{9EE96217-52F4-497C-8564-A21FFB5D087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86700" y="142875"/>
            <a:ext cx="407998" cy="420671"/>
          </a:xfrm>
          <a:prstGeom prst="rect">
            <a:avLst/>
          </a:prstGeom>
        </xdr:spPr>
      </xdr:pic>
      <xdr:sp macro="" textlink="">
        <xdr:nvSpPr>
          <xdr:cNvPr id="3" name="Rectángulo 2">
            <a:extLst>
              <a:ext uri="{FF2B5EF4-FFF2-40B4-BE49-F238E27FC236}">
                <a16:creationId xmlns:a16="http://schemas.microsoft.com/office/drawing/2014/main" id="{498D3517-0C3A-4349-8C2B-17E6E98CA0FE}"/>
              </a:ext>
            </a:extLst>
          </xdr:cNvPr>
          <xdr:cNvSpPr/>
        </xdr:nvSpPr>
        <xdr:spPr>
          <a:xfrm>
            <a:off x="7677150" y="542925"/>
            <a:ext cx="838200" cy="4286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134.xml><?xml version="1.0" encoding="utf-8"?>
<xdr:wsDr xmlns:xdr="http://schemas.openxmlformats.org/drawingml/2006/spreadsheetDrawing" xmlns:a="http://schemas.openxmlformats.org/drawingml/2006/main">
  <xdr:twoCellAnchor>
    <xdr:from>
      <xdr:col>7</xdr:col>
      <xdr:colOff>304800</xdr:colOff>
      <xdr:row>1</xdr:row>
      <xdr:rowOff>0</xdr:rowOff>
    </xdr:from>
    <xdr:to>
      <xdr:col>9</xdr:col>
      <xdr:colOff>47625</xdr:colOff>
      <xdr:row>5</xdr:row>
      <xdr:rowOff>76200</xdr:rowOff>
    </xdr:to>
    <xdr:grpSp>
      <xdr:nvGrpSpPr>
        <xdr:cNvPr id="4" name="Grupo 3">
          <a:extLst>
            <a:ext uri="{FF2B5EF4-FFF2-40B4-BE49-F238E27FC236}">
              <a16:creationId xmlns:a16="http://schemas.microsoft.com/office/drawing/2014/main" id="{CB9939C3-EF0D-30D9-E187-CD4CA4C6F019}"/>
            </a:ext>
          </a:extLst>
        </xdr:cNvPr>
        <xdr:cNvGrpSpPr/>
      </xdr:nvGrpSpPr>
      <xdr:grpSpPr>
        <a:xfrm>
          <a:off x="7038975" y="180975"/>
          <a:ext cx="838200" cy="847725"/>
          <a:chOff x="7038975" y="180975"/>
          <a:chExt cx="838200" cy="847725"/>
        </a:xfrm>
      </xdr:grpSpPr>
      <xdr:pic>
        <xdr:nvPicPr>
          <xdr:cNvPr id="2" name="Imagen 1">
            <a:hlinkClick xmlns:r="http://schemas.openxmlformats.org/officeDocument/2006/relationships" r:id="rId1"/>
            <a:extLst>
              <a:ext uri="{FF2B5EF4-FFF2-40B4-BE49-F238E27FC236}">
                <a16:creationId xmlns:a16="http://schemas.microsoft.com/office/drawing/2014/main" id="{D856C582-D2E3-44BA-92C1-DB6D98F9F79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58050" y="180975"/>
            <a:ext cx="407998" cy="420671"/>
          </a:xfrm>
          <a:prstGeom prst="rect">
            <a:avLst/>
          </a:prstGeom>
        </xdr:spPr>
      </xdr:pic>
      <xdr:sp macro="" textlink="">
        <xdr:nvSpPr>
          <xdr:cNvPr id="3" name="Rectángulo 2">
            <a:extLst>
              <a:ext uri="{FF2B5EF4-FFF2-40B4-BE49-F238E27FC236}">
                <a16:creationId xmlns:a16="http://schemas.microsoft.com/office/drawing/2014/main" id="{1AE5295B-E919-467D-BAA1-0E4C0CC7BF0B}"/>
              </a:ext>
            </a:extLst>
          </xdr:cNvPr>
          <xdr:cNvSpPr/>
        </xdr:nvSpPr>
        <xdr:spPr>
          <a:xfrm>
            <a:off x="7038975" y="600075"/>
            <a:ext cx="838200" cy="4286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135.xml><?xml version="1.0" encoding="utf-8"?>
<xdr:wsDr xmlns:xdr="http://schemas.openxmlformats.org/drawingml/2006/spreadsheetDrawing" xmlns:a="http://schemas.openxmlformats.org/drawingml/2006/main">
  <xdr:twoCellAnchor>
    <xdr:from>
      <xdr:col>7</xdr:col>
      <xdr:colOff>285750</xdr:colOff>
      <xdr:row>1</xdr:row>
      <xdr:rowOff>9525</xdr:rowOff>
    </xdr:from>
    <xdr:to>
      <xdr:col>9</xdr:col>
      <xdr:colOff>57150</xdr:colOff>
      <xdr:row>5</xdr:row>
      <xdr:rowOff>104775</xdr:rowOff>
    </xdr:to>
    <xdr:grpSp>
      <xdr:nvGrpSpPr>
        <xdr:cNvPr id="4" name="Grupo 3">
          <a:extLst>
            <a:ext uri="{FF2B5EF4-FFF2-40B4-BE49-F238E27FC236}">
              <a16:creationId xmlns:a16="http://schemas.microsoft.com/office/drawing/2014/main" id="{C286C85B-D3EB-0231-8403-A424AAA3B5ED}"/>
            </a:ext>
          </a:extLst>
        </xdr:cNvPr>
        <xdr:cNvGrpSpPr/>
      </xdr:nvGrpSpPr>
      <xdr:grpSpPr>
        <a:xfrm>
          <a:off x="7210425" y="209550"/>
          <a:ext cx="838200" cy="847725"/>
          <a:chOff x="7210425" y="209550"/>
          <a:chExt cx="838200" cy="847725"/>
        </a:xfrm>
      </xdr:grpSpPr>
      <xdr:pic>
        <xdr:nvPicPr>
          <xdr:cNvPr id="2" name="Imagen 1">
            <a:hlinkClick xmlns:r="http://schemas.openxmlformats.org/officeDocument/2006/relationships" r:id="rId1"/>
            <a:extLst>
              <a:ext uri="{FF2B5EF4-FFF2-40B4-BE49-F238E27FC236}">
                <a16:creationId xmlns:a16="http://schemas.microsoft.com/office/drawing/2014/main" id="{9817C8C6-6A8C-4B28-A436-8F32B27849C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448550" y="209550"/>
            <a:ext cx="407998" cy="420671"/>
          </a:xfrm>
          <a:prstGeom prst="rect">
            <a:avLst/>
          </a:prstGeom>
        </xdr:spPr>
      </xdr:pic>
      <xdr:sp macro="" textlink="">
        <xdr:nvSpPr>
          <xdr:cNvPr id="3" name="Rectángulo 2">
            <a:extLst>
              <a:ext uri="{FF2B5EF4-FFF2-40B4-BE49-F238E27FC236}">
                <a16:creationId xmlns:a16="http://schemas.microsoft.com/office/drawing/2014/main" id="{23DF97A7-5C61-41EE-8B88-5FA3120698C3}"/>
              </a:ext>
            </a:extLst>
          </xdr:cNvPr>
          <xdr:cNvSpPr/>
        </xdr:nvSpPr>
        <xdr:spPr>
          <a:xfrm>
            <a:off x="7210425" y="628650"/>
            <a:ext cx="838200" cy="4286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136.xml><?xml version="1.0" encoding="utf-8"?>
<xdr:wsDr xmlns:xdr="http://schemas.openxmlformats.org/drawingml/2006/spreadsheetDrawing" xmlns:a="http://schemas.openxmlformats.org/drawingml/2006/main">
  <xdr:twoCellAnchor>
    <xdr:from>
      <xdr:col>8</xdr:col>
      <xdr:colOff>0</xdr:colOff>
      <xdr:row>1</xdr:row>
      <xdr:rowOff>0</xdr:rowOff>
    </xdr:from>
    <xdr:to>
      <xdr:col>9</xdr:col>
      <xdr:colOff>76200</xdr:colOff>
      <xdr:row>5</xdr:row>
      <xdr:rowOff>66675</xdr:rowOff>
    </xdr:to>
    <xdr:grpSp>
      <xdr:nvGrpSpPr>
        <xdr:cNvPr id="4" name="Grupo 3">
          <a:extLst>
            <a:ext uri="{FF2B5EF4-FFF2-40B4-BE49-F238E27FC236}">
              <a16:creationId xmlns:a16="http://schemas.microsoft.com/office/drawing/2014/main" id="{0B7C09C5-7ADB-7668-49BD-5248358680AA}"/>
            </a:ext>
          </a:extLst>
        </xdr:cNvPr>
        <xdr:cNvGrpSpPr/>
      </xdr:nvGrpSpPr>
      <xdr:grpSpPr>
        <a:xfrm>
          <a:off x="7753350" y="171450"/>
          <a:ext cx="838200" cy="847725"/>
          <a:chOff x="7753350" y="171450"/>
          <a:chExt cx="838200" cy="847725"/>
        </a:xfrm>
      </xdr:grpSpPr>
      <xdr:pic>
        <xdr:nvPicPr>
          <xdr:cNvPr id="2" name="Imagen 1">
            <a:hlinkClick xmlns:r="http://schemas.openxmlformats.org/officeDocument/2006/relationships" r:id="rId1"/>
            <a:extLst>
              <a:ext uri="{FF2B5EF4-FFF2-40B4-BE49-F238E27FC236}">
                <a16:creationId xmlns:a16="http://schemas.microsoft.com/office/drawing/2014/main" id="{9BA29D22-43A7-4F8A-B503-6537568A88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981950" y="171450"/>
            <a:ext cx="407998" cy="420671"/>
          </a:xfrm>
          <a:prstGeom prst="rect">
            <a:avLst/>
          </a:prstGeom>
        </xdr:spPr>
      </xdr:pic>
      <xdr:sp macro="" textlink="">
        <xdr:nvSpPr>
          <xdr:cNvPr id="3" name="Rectángulo 2">
            <a:extLst>
              <a:ext uri="{FF2B5EF4-FFF2-40B4-BE49-F238E27FC236}">
                <a16:creationId xmlns:a16="http://schemas.microsoft.com/office/drawing/2014/main" id="{C87D8998-ADF2-4A86-9BA4-8CC03711E84B}"/>
              </a:ext>
            </a:extLst>
          </xdr:cNvPr>
          <xdr:cNvSpPr/>
        </xdr:nvSpPr>
        <xdr:spPr>
          <a:xfrm>
            <a:off x="7753350" y="590550"/>
            <a:ext cx="838200" cy="4286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137.xml><?xml version="1.0" encoding="utf-8"?>
<xdr:wsDr xmlns:xdr="http://schemas.openxmlformats.org/drawingml/2006/spreadsheetDrawing" xmlns:a="http://schemas.openxmlformats.org/drawingml/2006/main">
  <xdr:twoCellAnchor>
    <xdr:from>
      <xdr:col>7</xdr:col>
      <xdr:colOff>228600</xdr:colOff>
      <xdr:row>1</xdr:row>
      <xdr:rowOff>19050</xdr:rowOff>
    </xdr:from>
    <xdr:to>
      <xdr:col>9</xdr:col>
      <xdr:colOff>66675</xdr:colOff>
      <xdr:row>5</xdr:row>
      <xdr:rowOff>85725</xdr:rowOff>
    </xdr:to>
    <xdr:grpSp>
      <xdr:nvGrpSpPr>
        <xdr:cNvPr id="4" name="Grupo 3">
          <a:extLst>
            <a:ext uri="{FF2B5EF4-FFF2-40B4-BE49-F238E27FC236}">
              <a16:creationId xmlns:a16="http://schemas.microsoft.com/office/drawing/2014/main" id="{DDB355A2-8C63-A364-B25C-BF702B2A91EB}"/>
            </a:ext>
          </a:extLst>
        </xdr:cNvPr>
        <xdr:cNvGrpSpPr/>
      </xdr:nvGrpSpPr>
      <xdr:grpSpPr>
        <a:xfrm>
          <a:off x="7486650" y="190500"/>
          <a:ext cx="838200" cy="847725"/>
          <a:chOff x="7486650" y="190500"/>
          <a:chExt cx="838200" cy="847725"/>
        </a:xfrm>
      </xdr:grpSpPr>
      <xdr:pic>
        <xdr:nvPicPr>
          <xdr:cNvPr id="2" name="Imagen 1">
            <a:hlinkClick xmlns:r="http://schemas.openxmlformats.org/officeDocument/2006/relationships" r:id="rId1"/>
            <a:extLst>
              <a:ext uri="{FF2B5EF4-FFF2-40B4-BE49-F238E27FC236}">
                <a16:creationId xmlns:a16="http://schemas.microsoft.com/office/drawing/2014/main" id="{2C209D4E-52DB-4EBA-9E09-253995AC32D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96200" y="190500"/>
            <a:ext cx="407998" cy="420671"/>
          </a:xfrm>
          <a:prstGeom prst="rect">
            <a:avLst/>
          </a:prstGeom>
        </xdr:spPr>
      </xdr:pic>
      <xdr:sp macro="" textlink="">
        <xdr:nvSpPr>
          <xdr:cNvPr id="3" name="Rectángulo 2">
            <a:extLst>
              <a:ext uri="{FF2B5EF4-FFF2-40B4-BE49-F238E27FC236}">
                <a16:creationId xmlns:a16="http://schemas.microsoft.com/office/drawing/2014/main" id="{0F1C24BC-0FF5-404A-8447-89DA71952AE5}"/>
              </a:ext>
            </a:extLst>
          </xdr:cNvPr>
          <xdr:cNvSpPr/>
        </xdr:nvSpPr>
        <xdr:spPr>
          <a:xfrm>
            <a:off x="7486650" y="609600"/>
            <a:ext cx="838200" cy="4286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138.xml><?xml version="1.0" encoding="utf-8"?>
<xdr:wsDr xmlns:xdr="http://schemas.openxmlformats.org/drawingml/2006/spreadsheetDrawing" xmlns:a="http://schemas.openxmlformats.org/drawingml/2006/main">
  <xdr:twoCellAnchor>
    <xdr:from>
      <xdr:col>8</xdr:col>
      <xdr:colOff>9525</xdr:colOff>
      <xdr:row>0</xdr:row>
      <xdr:rowOff>161925</xdr:rowOff>
    </xdr:from>
    <xdr:to>
      <xdr:col>9</xdr:col>
      <xdr:colOff>85725</xdr:colOff>
      <xdr:row>5</xdr:row>
      <xdr:rowOff>57150</xdr:rowOff>
    </xdr:to>
    <xdr:grpSp>
      <xdr:nvGrpSpPr>
        <xdr:cNvPr id="4" name="Grupo 3">
          <a:extLst>
            <a:ext uri="{FF2B5EF4-FFF2-40B4-BE49-F238E27FC236}">
              <a16:creationId xmlns:a16="http://schemas.microsoft.com/office/drawing/2014/main" id="{ACD08DF3-D3AC-10B2-C879-CB12F050AD49}"/>
            </a:ext>
          </a:extLst>
        </xdr:cNvPr>
        <xdr:cNvGrpSpPr/>
      </xdr:nvGrpSpPr>
      <xdr:grpSpPr>
        <a:xfrm>
          <a:off x="8258175" y="161925"/>
          <a:ext cx="838200" cy="847725"/>
          <a:chOff x="8258175" y="161925"/>
          <a:chExt cx="838200" cy="847725"/>
        </a:xfrm>
      </xdr:grpSpPr>
      <xdr:pic>
        <xdr:nvPicPr>
          <xdr:cNvPr id="2" name="Imagen 1">
            <a:hlinkClick xmlns:r="http://schemas.openxmlformats.org/officeDocument/2006/relationships" r:id="rId1"/>
            <a:extLst>
              <a:ext uri="{FF2B5EF4-FFF2-40B4-BE49-F238E27FC236}">
                <a16:creationId xmlns:a16="http://schemas.microsoft.com/office/drawing/2014/main" id="{9B242B52-1A8A-4213-9C69-A9A3DF6BFEB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467725" y="161925"/>
            <a:ext cx="407998" cy="420671"/>
          </a:xfrm>
          <a:prstGeom prst="rect">
            <a:avLst/>
          </a:prstGeom>
        </xdr:spPr>
      </xdr:pic>
      <xdr:sp macro="" textlink="">
        <xdr:nvSpPr>
          <xdr:cNvPr id="3" name="Rectángulo 2">
            <a:extLst>
              <a:ext uri="{FF2B5EF4-FFF2-40B4-BE49-F238E27FC236}">
                <a16:creationId xmlns:a16="http://schemas.microsoft.com/office/drawing/2014/main" id="{D123AFDF-CDB3-44C3-B6BF-181C82D6BE64}"/>
              </a:ext>
            </a:extLst>
          </xdr:cNvPr>
          <xdr:cNvSpPr/>
        </xdr:nvSpPr>
        <xdr:spPr>
          <a:xfrm>
            <a:off x="8258175" y="581025"/>
            <a:ext cx="838200" cy="4286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139.xml><?xml version="1.0" encoding="utf-8"?>
<xdr:wsDr xmlns:xdr="http://schemas.openxmlformats.org/drawingml/2006/spreadsheetDrawing" xmlns:a="http://schemas.openxmlformats.org/drawingml/2006/main">
  <xdr:twoCellAnchor>
    <xdr:from>
      <xdr:col>7</xdr:col>
      <xdr:colOff>295275</xdr:colOff>
      <xdr:row>1</xdr:row>
      <xdr:rowOff>0</xdr:rowOff>
    </xdr:from>
    <xdr:to>
      <xdr:col>9</xdr:col>
      <xdr:colOff>47625</xdr:colOff>
      <xdr:row>6</xdr:row>
      <xdr:rowOff>9525</xdr:rowOff>
    </xdr:to>
    <xdr:grpSp>
      <xdr:nvGrpSpPr>
        <xdr:cNvPr id="4" name="Grupo 3">
          <a:extLst>
            <a:ext uri="{FF2B5EF4-FFF2-40B4-BE49-F238E27FC236}">
              <a16:creationId xmlns:a16="http://schemas.microsoft.com/office/drawing/2014/main" id="{A5DC7898-03E4-7685-777E-C378DB15329C}"/>
            </a:ext>
          </a:extLst>
        </xdr:cNvPr>
        <xdr:cNvGrpSpPr/>
      </xdr:nvGrpSpPr>
      <xdr:grpSpPr>
        <a:xfrm>
          <a:off x="7458075" y="200025"/>
          <a:ext cx="838200" cy="876300"/>
          <a:chOff x="7458075" y="200025"/>
          <a:chExt cx="838200" cy="876300"/>
        </a:xfrm>
      </xdr:grpSpPr>
      <xdr:pic>
        <xdr:nvPicPr>
          <xdr:cNvPr id="2" name="Imagen 1">
            <a:hlinkClick xmlns:r="http://schemas.openxmlformats.org/officeDocument/2006/relationships" r:id="rId1"/>
            <a:extLst>
              <a:ext uri="{FF2B5EF4-FFF2-40B4-BE49-F238E27FC236}">
                <a16:creationId xmlns:a16="http://schemas.microsoft.com/office/drawing/2014/main" id="{4443CDB7-1E04-492C-AFA4-8C355FB1EAE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86675" y="200025"/>
            <a:ext cx="407998" cy="420671"/>
          </a:xfrm>
          <a:prstGeom prst="rect">
            <a:avLst/>
          </a:prstGeom>
        </xdr:spPr>
      </xdr:pic>
      <xdr:sp macro="" textlink="">
        <xdr:nvSpPr>
          <xdr:cNvPr id="3" name="Rectángulo 2">
            <a:extLst>
              <a:ext uri="{FF2B5EF4-FFF2-40B4-BE49-F238E27FC236}">
                <a16:creationId xmlns:a16="http://schemas.microsoft.com/office/drawing/2014/main" id="{2153BC0A-0F3D-41E8-96C3-999AE2B6695D}"/>
              </a:ext>
            </a:extLst>
          </xdr:cNvPr>
          <xdr:cNvSpPr/>
        </xdr:nvSpPr>
        <xdr:spPr>
          <a:xfrm>
            <a:off x="7458075" y="647700"/>
            <a:ext cx="838200" cy="4286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7</xdr:col>
      <xdr:colOff>238125</xdr:colOff>
      <xdr:row>1</xdr:row>
      <xdr:rowOff>95250</xdr:rowOff>
    </xdr:from>
    <xdr:to>
      <xdr:col>9</xdr:col>
      <xdr:colOff>44450</xdr:colOff>
      <xdr:row>6</xdr:row>
      <xdr:rowOff>66675</xdr:rowOff>
    </xdr:to>
    <xdr:grpSp>
      <xdr:nvGrpSpPr>
        <xdr:cNvPr id="2" name="Grupo 1">
          <a:extLst>
            <a:ext uri="{FF2B5EF4-FFF2-40B4-BE49-F238E27FC236}">
              <a16:creationId xmlns:a16="http://schemas.microsoft.com/office/drawing/2014/main" id="{12611923-8858-B53C-ABF9-ABB684D15D04}"/>
            </a:ext>
          </a:extLst>
        </xdr:cNvPr>
        <xdr:cNvGrpSpPr/>
      </xdr:nvGrpSpPr>
      <xdr:grpSpPr>
        <a:xfrm>
          <a:off x="7162800" y="295275"/>
          <a:ext cx="835025" cy="923925"/>
          <a:chOff x="7162800" y="295275"/>
          <a:chExt cx="835025" cy="923925"/>
        </a:xfrm>
      </xdr:grpSpPr>
      <xdr:pic>
        <xdr:nvPicPr>
          <xdr:cNvPr id="8" name="Imagen 7">
            <a:hlinkClick xmlns:r="http://schemas.openxmlformats.org/officeDocument/2006/relationships" r:id="rId1"/>
            <a:extLst>
              <a:ext uri="{FF2B5EF4-FFF2-40B4-BE49-F238E27FC236}">
                <a16:creationId xmlns:a16="http://schemas.microsoft.com/office/drawing/2014/main" id="{F8489361-3C99-4485-84A6-667A6387D3E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400925" y="295275"/>
            <a:ext cx="407998" cy="439721"/>
          </a:xfrm>
          <a:prstGeom prst="rect">
            <a:avLst/>
          </a:prstGeom>
        </xdr:spPr>
      </xdr:pic>
      <xdr:sp macro="" textlink="">
        <xdr:nvSpPr>
          <xdr:cNvPr id="9" name="Rectángulo 8">
            <a:extLst>
              <a:ext uri="{FF2B5EF4-FFF2-40B4-BE49-F238E27FC236}">
                <a16:creationId xmlns:a16="http://schemas.microsoft.com/office/drawing/2014/main" id="{0495FCB5-EEFE-4E5F-8EC2-627338D84AC9}"/>
              </a:ext>
            </a:extLst>
          </xdr:cNvPr>
          <xdr:cNvSpPr/>
        </xdr:nvSpPr>
        <xdr:spPr>
          <a:xfrm>
            <a:off x="7162800" y="714375"/>
            <a:ext cx="835025" cy="5048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140.xml><?xml version="1.0" encoding="utf-8"?>
<xdr:wsDr xmlns:xdr="http://schemas.openxmlformats.org/drawingml/2006/spreadsheetDrawing" xmlns:a="http://schemas.openxmlformats.org/drawingml/2006/main">
  <xdr:twoCellAnchor>
    <xdr:from>
      <xdr:col>7</xdr:col>
      <xdr:colOff>314325</xdr:colOff>
      <xdr:row>0</xdr:row>
      <xdr:rowOff>161925</xdr:rowOff>
    </xdr:from>
    <xdr:to>
      <xdr:col>9</xdr:col>
      <xdr:colOff>57150</xdr:colOff>
      <xdr:row>5</xdr:row>
      <xdr:rowOff>38100</xdr:rowOff>
    </xdr:to>
    <xdr:grpSp>
      <xdr:nvGrpSpPr>
        <xdr:cNvPr id="4" name="Grupo 3">
          <a:extLst>
            <a:ext uri="{FF2B5EF4-FFF2-40B4-BE49-F238E27FC236}">
              <a16:creationId xmlns:a16="http://schemas.microsoft.com/office/drawing/2014/main" id="{1946F1AA-6978-45E1-29AF-76AA0D239AA9}"/>
            </a:ext>
          </a:extLst>
        </xdr:cNvPr>
        <xdr:cNvGrpSpPr/>
      </xdr:nvGrpSpPr>
      <xdr:grpSpPr>
        <a:xfrm>
          <a:off x="6953250" y="161925"/>
          <a:ext cx="838200" cy="828675"/>
          <a:chOff x="6953250" y="161925"/>
          <a:chExt cx="838200" cy="828675"/>
        </a:xfrm>
      </xdr:grpSpPr>
      <xdr:pic>
        <xdr:nvPicPr>
          <xdr:cNvPr id="2" name="Imagen 1">
            <a:hlinkClick xmlns:r="http://schemas.openxmlformats.org/officeDocument/2006/relationships" r:id="rId1"/>
            <a:extLst>
              <a:ext uri="{FF2B5EF4-FFF2-40B4-BE49-F238E27FC236}">
                <a16:creationId xmlns:a16="http://schemas.microsoft.com/office/drawing/2014/main" id="{02D80AA4-8686-40E3-B601-656130A9756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00900" y="161925"/>
            <a:ext cx="407998" cy="420671"/>
          </a:xfrm>
          <a:prstGeom prst="rect">
            <a:avLst/>
          </a:prstGeom>
        </xdr:spPr>
      </xdr:pic>
      <xdr:sp macro="" textlink="">
        <xdr:nvSpPr>
          <xdr:cNvPr id="3" name="Rectángulo 2">
            <a:extLst>
              <a:ext uri="{FF2B5EF4-FFF2-40B4-BE49-F238E27FC236}">
                <a16:creationId xmlns:a16="http://schemas.microsoft.com/office/drawing/2014/main" id="{DB681F0C-DCB3-44E4-B9C9-9CF7F620589E}"/>
              </a:ext>
            </a:extLst>
          </xdr:cNvPr>
          <xdr:cNvSpPr/>
        </xdr:nvSpPr>
        <xdr:spPr>
          <a:xfrm>
            <a:off x="6953250" y="561975"/>
            <a:ext cx="838200" cy="4286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141.xml><?xml version="1.0" encoding="utf-8"?>
<xdr:wsDr xmlns:xdr="http://schemas.openxmlformats.org/drawingml/2006/spreadsheetDrawing" xmlns:a="http://schemas.openxmlformats.org/drawingml/2006/main">
  <xdr:twoCellAnchor>
    <xdr:from>
      <xdr:col>8</xdr:col>
      <xdr:colOff>19050</xdr:colOff>
      <xdr:row>1</xdr:row>
      <xdr:rowOff>38100</xdr:rowOff>
    </xdr:from>
    <xdr:to>
      <xdr:col>9</xdr:col>
      <xdr:colOff>95250</xdr:colOff>
      <xdr:row>5</xdr:row>
      <xdr:rowOff>152400</xdr:rowOff>
    </xdr:to>
    <xdr:grpSp>
      <xdr:nvGrpSpPr>
        <xdr:cNvPr id="4" name="Grupo 3">
          <a:extLst>
            <a:ext uri="{FF2B5EF4-FFF2-40B4-BE49-F238E27FC236}">
              <a16:creationId xmlns:a16="http://schemas.microsoft.com/office/drawing/2014/main" id="{BD003631-CCB4-1FF3-71BA-601A3FA66DE8}"/>
            </a:ext>
          </a:extLst>
        </xdr:cNvPr>
        <xdr:cNvGrpSpPr/>
      </xdr:nvGrpSpPr>
      <xdr:grpSpPr>
        <a:xfrm>
          <a:off x="7762875" y="190500"/>
          <a:ext cx="838200" cy="866775"/>
          <a:chOff x="7762875" y="190500"/>
          <a:chExt cx="838200" cy="866775"/>
        </a:xfrm>
      </xdr:grpSpPr>
      <xdr:pic>
        <xdr:nvPicPr>
          <xdr:cNvPr id="2" name="Imagen 1">
            <a:hlinkClick xmlns:r="http://schemas.openxmlformats.org/officeDocument/2006/relationships" r:id="rId1"/>
            <a:extLst>
              <a:ext uri="{FF2B5EF4-FFF2-40B4-BE49-F238E27FC236}">
                <a16:creationId xmlns:a16="http://schemas.microsoft.com/office/drawing/2014/main" id="{6D89F49F-A03B-4C4C-A9F4-276F834B532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972425" y="190500"/>
            <a:ext cx="407998" cy="420671"/>
          </a:xfrm>
          <a:prstGeom prst="rect">
            <a:avLst/>
          </a:prstGeom>
        </xdr:spPr>
      </xdr:pic>
      <xdr:sp macro="" textlink="">
        <xdr:nvSpPr>
          <xdr:cNvPr id="3" name="Rectángulo 2">
            <a:extLst>
              <a:ext uri="{FF2B5EF4-FFF2-40B4-BE49-F238E27FC236}">
                <a16:creationId xmlns:a16="http://schemas.microsoft.com/office/drawing/2014/main" id="{00F480D9-90AA-4CCE-804F-93AC90FDCD3B}"/>
              </a:ext>
            </a:extLst>
          </xdr:cNvPr>
          <xdr:cNvSpPr/>
        </xdr:nvSpPr>
        <xdr:spPr>
          <a:xfrm>
            <a:off x="7762875" y="628650"/>
            <a:ext cx="838200" cy="4286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142.xml><?xml version="1.0" encoding="utf-8"?>
<xdr:wsDr xmlns:xdr="http://schemas.openxmlformats.org/drawingml/2006/spreadsheetDrawing" xmlns:a="http://schemas.openxmlformats.org/drawingml/2006/main">
  <xdr:twoCellAnchor>
    <xdr:from>
      <xdr:col>7</xdr:col>
      <xdr:colOff>304800</xdr:colOff>
      <xdr:row>0</xdr:row>
      <xdr:rowOff>114300</xdr:rowOff>
    </xdr:from>
    <xdr:to>
      <xdr:col>9</xdr:col>
      <xdr:colOff>66675</xdr:colOff>
      <xdr:row>5</xdr:row>
      <xdr:rowOff>38100</xdr:rowOff>
    </xdr:to>
    <xdr:grpSp>
      <xdr:nvGrpSpPr>
        <xdr:cNvPr id="4" name="Grupo 3">
          <a:extLst>
            <a:ext uri="{FF2B5EF4-FFF2-40B4-BE49-F238E27FC236}">
              <a16:creationId xmlns:a16="http://schemas.microsoft.com/office/drawing/2014/main" id="{6D38ABA9-A14B-36BA-E229-5E514EB69A24}"/>
            </a:ext>
          </a:extLst>
        </xdr:cNvPr>
        <xdr:cNvGrpSpPr/>
      </xdr:nvGrpSpPr>
      <xdr:grpSpPr>
        <a:xfrm>
          <a:off x="6962775" y="114300"/>
          <a:ext cx="838200" cy="847725"/>
          <a:chOff x="6962775" y="114300"/>
          <a:chExt cx="838200" cy="847725"/>
        </a:xfrm>
      </xdr:grpSpPr>
      <xdr:pic>
        <xdr:nvPicPr>
          <xdr:cNvPr id="2" name="Imagen 1">
            <a:hlinkClick xmlns:r="http://schemas.openxmlformats.org/officeDocument/2006/relationships" r:id="rId1"/>
            <a:extLst>
              <a:ext uri="{FF2B5EF4-FFF2-40B4-BE49-F238E27FC236}">
                <a16:creationId xmlns:a16="http://schemas.microsoft.com/office/drawing/2014/main" id="{AAEB5D23-0151-4CE2-A3BC-26CF706FA67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172325" y="114300"/>
            <a:ext cx="407998" cy="420671"/>
          </a:xfrm>
          <a:prstGeom prst="rect">
            <a:avLst/>
          </a:prstGeom>
        </xdr:spPr>
      </xdr:pic>
      <xdr:sp macro="" textlink="">
        <xdr:nvSpPr>
          <xdr:cNvPr id="3" name="Rectángulo 2">
            <a:extLst>
              <a:ext uri="{FF2B5EF4-FFF2-40B4-BE49-F238E27FC236}">
                <a16:creationId xmlns:a16="http://schemas.microsoft.com/office/drawing/2014/main" id="{115B298F-BD78-46BB-A7B1-C1D7B2995194}"/>
              </a:ext>
            </a:extLst>
          </xdr:cNvPr>
          <xdr:cNvSpPr/>
        </xdr:nvSpPr>
        <xdr:spPr>
          <a:xfrm>
            <a:off x="6962775" y="533400"/>
            <a:ext cx="838200" cy="4286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143.xml><?xml version="1.0" encoding="utf-8"?>
<xdr:wsDr xmlns:xdr="http://schemas.openxmlformats.org/drawingml/2006/spreadsheetDrawing" xmlns:a="http://schemas.openxmlformats.org/drawingml/2006/main">
  <xdr:twoCellAnchor>
    <xdr:from>
      <xdr:col>8</xdr:col>
      <xdr:colOff>0</xdr:colOff>
      <xdr:row>0</xdr:row>
      <xdr:rowOff>161925</xdr:rowOff>
    </xdr:from>
    <xdr:to>
      <xdr:col>9</xdr:col>
      <xdr:colOff>76200</xdr:colOff>
      <xdr:row>5</xdr:row>
      <xdr:rowOff>123825</xdr:rowOff>
    </xdr:to>
    <xdr:grpSp>
      <xdr:nvGrpSpPr>
        <xdr:cNvPr id="4" name="Grupo 3">
          <a:extLst>
            <a:ext uri="{FF2B5EF4-FFF2-40B4-BE49-F238E27FC236}">
              <a16:creationId xmlns:a16="http://schemas.microsoft.com/office/drawing/2014/main" id="{AFA9AAD1-D67F-7CC2-57C1-A7A472577C12}"/>
            </a:ext>
          </a:extLst>
        </xdr:cNvPr>
        <xdr:cNvGrpSpPr/>
      </xdr:nvGrpSpPr>
      <xdr:grpSpPr>
        <a:xfrm>
          <a:off x="7448550" y="161925"/>
          <a:ext cx="838200" cy="885825"/>
          <a:chOff x="7448550" y="161925"/>
          <a:chExt cx="838200" cy="885825"/>
        </a:xfrm>
      </xdr:grpSpPr>
      <xdr:pic>
        <xdr:nvPicPr>
          <xdr:cNvPr id="2" name="Imagen 1">
            <a:hlinkClick xmlns:r="http://schemas.openxmlformats.org/officeDocument/2006/relationships" r:id="rId1"/>
            <a:extLst>
              <a:ext uri="{FF2B5EF4-FFF2-40B4-BE49-F238E27FC236}">
                <a16:creationId xmlns:a16="http://schemas.microsoft.com/office/drawing/2014/main" id="{716261AA-27C2-4B4B-BD25-C83C9C8B5B9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77150" y="161925"/>
            <a:ext cx="407998" cy="420671"/>
          </a:xfrm>
          <a:prstGeom prst="rect">
            <a:avLst/>
          </a:prstGeom>
        </xdr:spPr>
      </xdr:pic>
      <xdr:sp macro="" textlink="">
        <xdr:nvSpPr>
          <xdr:cNvPr id="3" name="Rectángulo 2">
            <a:extLst>
              <a:ext uri="{FF2B5EF4-FFF2-40B4-BE49-F238E27FC236}">
                <a16:creationId xmlns:a16="http://schemas.microsoft.com/office/drawing/2014/main" id="{1515D5C5-FA03-48AF-AF89-0BC3F2E93C51}"/>
              </a:ext>
            </a:extLst>
          </xdr:cNvPr>
          <xdr:cNvSpPr/>
        </xdr:nvSpPr>
        <xdr:spPr>
          <a:xfrm>
            <a:off x="7448550" y="619125"/>
            <a:ext cx="838200" cy="4286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144.xml><?xml version="1.0" encoding="utf-8"?>
<xdr:wsDr xmlns:xdr="http://schemas.openxmlformats.org/drawingml/2006/spreadsheetDrawing" xmlns:a="http://schemas.openxmlformats.org/drawingml/2006/main">
  <xdr:twoCellAnchor>
    <xdr:from>
      <xdr:col>8</xdr:col>
      <xdr:colOff>0</xdr:colOff>
      <xdr:row>0</xdr:row>
      <xdr:rowOff>161925</xdr:rowOff>
    </xdr:from>
    <xdr:to>
      <xdr:col>9</xdr:col>
      <xdr:colOff>76200</xdr:colOff>
      <xdr:row>5</xdr:row>
      <xdr:rowOff>85725</xdr:rowOff>
    </xdr:to>
    <xdr:grpSp>
      <xdr:nvGrpSpPr>
        <xdr:cNvPr id="4" name="Grupo 3">
          <a:extLst>
            <a:ext uri="{FF2B5EF4-FFF2-40B4-BE49-F238E27FC236}">
              <a16:creationId xmlns:a16="http://schemas.microsoft.com/office/drawing/2014/main" id="{1D9D86C9-C5A6-09E6-92ED-60D9738A0959}"/>
            </a:ext>
          </a:extLst>
        </xdr:cNvPr>
        <xdr:cNvGrpSpPr/>
      </xdr:nvGrpSpPr>
      <xdr:grpSpPr>
        <a:xfrm>
          <a:off x="6943725" y="161925"/>
          <a:ext cx="838200" cy="847725"/>
          <a:chOff x="6943725" y="161925"/>
          <a:chExt cx="838200" cy="847725"/>
        </a:xfrm>
      </xdr:grpSpPr>
      <xdr:pic>
        <xdr:nvPicPr>
          <xdr:cNvPr id="2" name="Imagen 1">
            <a:hlinkClick xmlns:r="http://schemas.openxmlformats.org/officeDocument/2006/relationships" r:id="rId1"/>
            <a:extLst>
              <a:ext uri="{FF2B5EF4-FFF2-40B4-BE49-F238E27FC236}">
                <a16:creationId xmlns:a16="http://schemas.microsoft.com/office/drawing/2014/main" id="{8AF2CBB4-3BB9-4D70-93E2-046AA518F6F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162800" y="161925"/>
            <a:ext cx="407998" cy="420671"/>
          </a:xfrm>
          <a:prstGeom prst="rect">
            <a:avLst/>
          </a:prstGeom>
        </xdr:spPr>
      </xdr:pic>
      <xdr:sp macro="" textlink="">
        <xdr:nvSpPr>
          <xdr:cNvPr id="3" name="Rectángulo 2">
            <a:extLst>
              <a:ext uri="{FF2B5EF4-FFF2-40B4-BE49-F238E27FC236}">
                <a16:creationId xmlns:a16="http://schemas.microsoft.com/office/drawing/2014/main" id="{696FB61B-D426-456C-A9B8-14A8ABBEE3BB}"/>
              </a:ext>
            </a:extLst>
          </xdr:cNvPr>
          <xdr:cNvSpPr/>
        </xdr:nvSpPr>
        <xdr:spPr>
          <a:xfrm>
            <a:off x="6943725" y="581025"/>
            <a:ext cx="838200" cy="4286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145.xml><?xml version="1.0" encoding="utf-8"?>
<xdr:wsDr xmlns:xdr="http://schemas.openxmlformats.org/drawingml/2006/spreadsheetDrawing" xmlns:a="http://schemas.openxmlformats.org/drawingml/2006/main">
  <xdr:twoCellAnchor>
    <xdr:from>
      <xdr:col>8</xdr:col>
      <xdr:colOff>0</xdr:colOff>
      <xdr:row>1</xdr:row>
      <xdr:rowOff>9525</xdr:rowOff>
    </xdr:from>
    <xdr:to>
      <xdr:col>9</xdr:col>
      <xdr:colOff>19050</xdr:colOff>
      <xdr:row>5</xdr:row>
      <xdr:rowOff>123825</xdr:rowOff>
    </xdr:to>
    <xdr:grpSp>
      <xdr:nvGrpSpPr>
        <xdr:cNvPr id="4" name="Grupo 3">
          <a:extLst>
            <a:ext uri="{FF2B5EF4-FFF2-40B4-BE49-F238E27FC236}">
              <a16:creationId xmlns:a16="http://schemas.microsoft.com/office/drawing/2014/main" id="{0E171A33-B3EB-9394-2EEC-D6739309CFAB}"/>
            </a:ext>
          </a:extLst>
        </xdr:cNvPr>
        <xdr:cNvGrpSpPr/>
      </xdr:nvGrpSpPr>
      <xdr:grpSpPr>
        <a:xfrm>
          <a:off x="7524750" y="161925"/>
          <a:ext cx="781050" cy="866775"/>
          <a:chOff x="7524750" y="161925"/>
          <a:chExt cx="781050" cy="866775"/>
        </a:xfrm>
      </xdr:grpSpPr>
      <xdr:pic>
        <xdr:nvPicPr>
          <xdr:cNvPr id="2" name="Imagen 1">
            <a:hlinkClick xmlns:r="http://schemas.openxmlformats.org/officeDocument/2006/relationships" r:id="rId1"/>
            <a:extLst>
              <a:ext uri="{FF2B5EF4-FFF2-40B4-BE49-F238E27FC236}">
                <a16:creationId xmlns:a16="http://schemas.microsoft.com/office/drawing/2014/main" id="{92090C42-226E-45DF-BCB6-AFA470ADF20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96200" y="161925"/>
            <a:ext cx="407998" cy="420671"/>
          </a:xfrm>
          <a:prstGeom prst="rect">
            <a:avLst/>
          </a:prstGeom>
        </xdr:spPr>
      </xdr:pic>
      <xdr:sp macro="" textlink="">
        <xdr:nvSpPr>
          <xdr:cNvPr id="3" name="Rectángulo 2">
            <a:extLst>
              <a:ext uri="{FF2B5EF4-FFF2-40B4-BE49-F238E27FC236}">
                <a16:creationId xmlns:a16="http://schemas.microsoft.com/office/drawing/2014/main" id="{C9B4096D-F456-451F-A47D-0B8B5C1B81B7}"/>
              </a:ext>
            </a:extLst>
          </xdr:cNvPr>
          <xdr:cNvSpPr/>
        </xdr:nvSpPr>
        <xdr:spPr>
          <a:xfrm>
            <a:off x="7524750" y="600075"/>
            <a:ext cx="781050" cy="4286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146.xml><?xml version="1.0" encoding="utf-8"?>
<xdr:wsDr xmlns:xdr="http://schemas.openxmlformats.org/drawingml/2006/spreadsheetDrawing" xmlns:a="http://schemas.openxmlformats.org/drawingml/2006/main">
  <xdr:twoCellAnchor>
    <xdr:from>
      <xdr:col>8</xdr:col>
      <xdr:colOff>0</xdr:colOff>
      <xdr:row>0</xdr:row>
      <xdr:rowOff>123825</xdr:rowOff>
    </xdr:from>
    <xdr:to>
      <xdr:col>9</xdr:col>
      <xdr:colOff>47625</xdr:colOff>
      <xdr:row>5</xdr:row>
      <xdr:rowOff>19050</xdr:rowOff>
    </xdr:to>
    <xdr:grpSp>
      <xdr:nvGrpSpPr>
        <xdr:cNvPr id="4" name="Grupo 3">
          <a:extLst>
            <a:ext uri="{FF2B5EF4-FFF2-40B4-BE49-F238E27FC236}">
              <a16:creationId xmlns:a16="http://schemas.microsoft.com/office/drawing/2014/main" id="{1814D486-0E6A-B9A6-4F17-13E3A61C6138}"/>
            </a:ext>
          </a:extLst>
        </xdr:cNvPr>
        <xdr:cNvGrpSpPr/>
      </xdr:nvGrpSpPr>
      <xdr:grpSpPr>
        <a:xfrm>
          <a:off x="7381875" y="123825"/>
          <a:ext cx="809625" cy="838200"/>
          <a:chOff x="7381875" y="123825"/>
          <a:chExt cx="809625" cy="838200"/>
        </a:xfrm>
      </xdr:grpSpPr>
      <xdr:pic>
        <xdr:nvPicPr>
          <xdr:cNvPr id="2" name="Imagen 1">
            <a:hlinkClick xmlns:r="http://schemas.openxmlformats.org/officeDocument/2006/relationships" r:id="rId1"/>
            <a:extLst>
              <a:ext uri="{FF2B5EF4-FFF2-40B4-BE49-F238E27FC236}">
                <a16:creationId xmlns:a16="http://schemas.microsoft.com/office/drawing/2014/main" id="{1732DAD1-8600-4D3B-B7C8-9C50A52268A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591425" y="123825"/>
            <a:ext cx="407998" cy="420671"/>
          </a:xfrm>
          <a:prstGeom prst="rect">
            <a:avLst/>
          </a:prstGeom>
        </xdr:spPr>
      </xdr:pic>
      <xdr:sp macro="" textlink="">
        <xdr:nvSpPr>
          <xdr:cNvPr id="3" name="Rectángulo 2">
            <a:extLst>
              <a:ext uri="{FF2B5EF4-FFF2-40B4-BE49-F238E27FC236}">
                <a16:creationId xmlns:a16="http://schemas.microsoft.com/office/drawing/2014/main" id="{9E66EBFB-96B0-48D7-A0E3-98AA0C9F5FC8}"/>
              </a:ext>
            </a:extLst>
          </xdr:cNvPr>
          <xdr:cNvSpPr/>
        </xdr:nvSpPr>
        <xdr:spPr>
          <a:xfrm>
            <a:off x="7381875" y="533400"/>
            <a:ext cx="809625" cy="4286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147.xml><?xml version="1.0" encoding="utf-8"?>
<xdr:wsDr xmlns:xdr="http://schemas.openxmlformats.org/drawingml/2006/spreadsheetDrawing" xmlns:a="http://schemas.openxmlformats.org/drawingml/2006/main">
  <xdr:twoCellAnchor>
    <xdr:from>
      <xdr:col>8</xdr:col>
      <xdr:colOff>28575</xdr:colOff>
      <xdr:row>0</xdr:row>
      <xdr:rowOff>104775</xdr:rowOff>
    </xdr:from>
    <xdr:to>
      <xdr:col>9</xdr:col>
      <xdr:colOff>104775</xdr:colOff>
      <xdr:row>4</xdr:row>
      <xdr:rowOff>152400</xdr:rowOff>
    </xdr:to>
    <xdr:grpSp>
      <xdr:nvGrpSpPr>
        <xdr:cNvPr id="4" name="Grupo 3">
          <a:extLst>
            <a:ext uri="{FF2B5EF4-FFF2-40B4-BE49-F238E27FC236}">
              <a16:creationId xmlns:a16="http://schemas.microsoft.com/office/drawing/2014/main" id="{988D2ED0-B4BB-E1D2-5CCB-87CD2BEDC83A}"/>
            </a:ext>
          </a:extLst>
        </xdr:cNvPr>
        <xdr:cNvGrpSpPr/>
      </xdr:nvGrpSpPr>
      <xdr:grpSpPr>
        <a:xfrm>
          <a:off x="7753350" y="104775"/>
          <a:ext cx="838200" cy="847725"/>
          <a:chOff x="7753350" y="104775"/>
          <a:chExt cx="838200" cy="847725"/>
        </a:xfrm>
      </xdr:grpSpPr>
      <xdr:pic>
        <xdr:nvPicPr>
          <xdr:cNvPr id="2" name="Imagen 1">
            <a:hlinkClick xmlns:r="http://schemas.openxmlformats.org/officeDocument/2006/relationships" r:id="rId1"/>
            <a:extLst>
              <a:ext uri="{FF2B5EF4-FFF2-40B4-BE49-F238E27FC236}">
                <a16:creationId xmlns:a16="http://schemas.microsoft.com/office/drawing/2014/main" id="{85D2D105-4978-4B7E-93A3-7E4E145A542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972425" y="104775"/>
            <a:ext cx="407998" cy="420671"/>
          </a:xfrm>
          <a:prstGeom prst="rect">
            <a:avLst/>
          </a:prstGeom>
        </xdr:spPr>
      </xdr:pic>
      <xdr:sp macro="" textlink="">
        <xdr:nvSpPr>
          <xdr:cNvPr id="3" name="Rectángulo 2">
            <a:extLst>
              <a:ext uri="{FF2B5EF4-FFF2-40B4-BE49-F238E27FC236}">
                <a16:creationId xmlns:a16="http://schemas.microsoft.com/office/drawing/2014/main" id="{F530D420-D109-4259-B448-F8B6ABAB6AA5}"/>
              </a:ext>
            </a:extLst>
          </xdr:cNvPr>
          <xdr:cNvSpPr/>
        </xdr:nvSpPr>
        <xdr:spPr>
          <a:xfrm>
            <a:off x="7753350" y="523875"/>
            <a:ext cx="838200" cy="4286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148.xml><?xml version="1.0" encoding="utf-8"?>
<xdr:wsDr xmlns:xdr="http://schemas.openxmlformats.org/drawingml/2006/spreadsheetDrawing" xmlns:a="http://schemas.openxmlformats.org/drawingml/2006/main">
  <xdr:twoCellAnchor>
    <xdr:from>
      <xdr:col>10</xdr:col>
      <xdr:colOff>38100</xdr:colOff>
      <xdr:row>0</xdr:row>
      <xdr:rowOff>95250</xdr:rowOff>
    </xdr:from>
    <xdr:to>
      <xdr:col>11</xdr:col>
      <xdr:colOff>114300</xdr:colOff>
      <xdr:row>4</xdr:row>
      <xdr:rowOff>95250</xdr:rowOff>
    </xdr:to>
    <xdr:grpSp>
      <xdr:nvGrpSpPr>
        <xdr:cNvPr id="4" name="Grupo 3">
          <a:extLst>
            <a:ext uri="{FF2B5EF4-FFF2-40B4-BE49-F238E27FC236}">
              <a16:creationId xmlns:a16="http://schemas.microsoft.com/office/drawing/2014/main" id="{D2B6B394-AAD9-8C1F-4237-9C51DFA18BCC}"/>
            </a:ext>
          </a:extLst>
        </xdr:cNvPr>
        <xdr:cNvGrpSpPr/>
      </xdr:nvGrpSpPr>
      <xdr:grpSpPr>
        <a:xfrm>
          <a:off x="7058025" y="95250"/>
          <a:ext cx="838200" cy="847725"/>
          <a:chOff x="7058025" y="95250"/>
          <a:chExt cx="838200" cy="847725"/>
        </a:xfrm>
      </xdr:grpSpPr>
      <xdr:pic>
        <xdr:nvPicPr>
          <xdr:cNvPr id="2" name="Imagen 1">
            <a:hlinkClick xmlns:r="http://schemas.openxmlformats.org/officeDocument/2006/relationships" r:id="rId1"/>
            <a:extLst>
              <a:ext uri="{FF2B5EF4-FFF2-40B4-BE49-F238E27FC236}">
                <a16:creationId xmlns:a16="http://schemas.microsoft.com/office/drawing/2014/main" id="{BC5FC3B1-6826-4F04-B7EE-DC98DAB4B05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67575" y="95250"/>
            <a:ext cx="407998" cy="420671"/>
          </a:xfrm>
          <a:prstGeom prst="rect">
            <a:avLst/>
          </a:prstGeom>
        </xdr:spPr>
      </xdr:pic>
      <xdr:sp macro="" textlink="">
        <xdr:nvSpPr>
          <xdr:cNvPr id="3" name="Rectángulo 2">
            <a:extLst>
              <a:ext uri="{FF2B5EF4-FFF2-40B4-BE49-F238E27FC236}">
                <a16:creationId xmlns:a16="http://schemas.microsoft.com/office/drawing/2014/main" id="{9CD7E289-BBB8-41EA-80B4-2DCE7EF31EDF}"/>
              </a:ext>
            </a:extLst>
          </xdr:cNvPr>
          <xdr:cNvSpPr/>
        </xdr:nvSpPr>
        <xdr:spPr>
          <a:xfrm>
            <a:off x="7058025" y="514350"/>
            <a:ext cx="838200" cy="4286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149.xml><?xml version="1.0" encoding="utf-8"?>
<xdr:wsDr xmlns:xdr="http://schemas.openxmlformats.org/drawingml/2006/spreadsheetDrawing" xmlns:a="http://schemas.openxmlformats.org/drawingml/2006/main">
  <xdr:twoCellAnchor>
    <xdr:from>
      <xdr:col>6</xdr:col>
      <xdr:colOff>47625</xdr:colOff>
      <xdr:row>1</xdr:row>
      <xdr:rowOff>9525</xdr:rowOff>
    </xdr:from>
    <xdr:to>
      <xdr:col>7</xdr:col>
      <xdr:colOff>123825</xdr:colOff>
      <xdr:row>7</xdr:row>
      <xdr:rowOff>19050</xdr:rowOff>
    </xdr:to>
    <xdr:grpSp>
      <xdr:nvGrpSpPr>
        <xdr:cNvPr id="4" name="Grupo 3">
          <a:extLst>
            <a:ext uri="{FF2B5EF4-FFF2-40B4-BE49-F238E27FC236}">
              <a16:creationId xmlns:a16="http://schemas.microsoft.com/office/drawing/2014/main" id="{58CE285D-DDF7-6DB6-A12F-4883661678BF}"/>
            </a:ext>
          </a:extLst>
        </xdr:cNvPr>
        <xdr:cNvGrpSpPr/>
      </xdr:nvGrpSpPr>
      <xdr:grpSpPr>
        <a:xfrm>
          <a:off x="9886950" y="190500"/>
          <a:ext cx="838200" cy="828675"/>
          <a:chOff x="9886950" y="190500"/>
          <a:chExt cx="838200" cy="828675"/>
        </a:xfrm>
      </xdr:grpSpPr>
      <xdr:pic>
        <xdr:nvPicPr>
          <xdr:cNvPr id="2" name="Imagen 1">
            <a:hlinkClick xmlns:r="http://schemas.openxmlformats.org/officeDocument/2006/relationships" r:id="rId1"/>
            <a:extLst>
              <a:ext uri="{FF2B5EF4-FFF2-40B4-BE49-F238E27FC236}">
                <a16:creationId xmlns:a16="http://schemas.microsoft.com/office/drawing/2014/main" id="{2E3762D7-DA3B-4315-BBF0-F0C7096980B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86975" y="190500"/>
            <a:ext cx="407998" cy="420671"/>
          </a:xfrm>
          <a:prstGeom prst="rect">
            <a:avLst/>
          </a:prstGeom>
        </xdr:spPr>
      </xdr:pic>
      <xdr:sp macro="" textlink="">
        <xdr:nvSpPr>
          <xdr:cNvPr id="3" name="Rectángulo 2">
            <a:extLst>
              <a:ext uri="{FF2B5EF4-FFF2-40B4-BE49-F238E27FC236}">
                <a16:creationId xmlns:a16="http://schemas.microsoft.com/office/drawing/2014/main" id="{9791B62D-E619-4659-B8D6-D688400104AB}"/>
              </a:ext>
            </a:extLst>
          </xdr:cNvPr>
          <xdr:cNvSpPr/>
        </xdr:nvSpPr>
        <xdr:spPr>
          <a:xfrm>
            <a:off x="9886950" y="590550"/>
            <a:ext cx="838200" cy="4286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7</xdr:col>
      <xdr:colOff>323850</xdr:colOff>
      <xdr:row>1</xdr:row>
      <xdr:rowOff>44450</xdr:rowOff>
    </xdr:from>
    <xdr:to>
      <xdr:col>8</xdr:col>
      <xdr:colOff>835025</xdr:colOff>
      <xdr:row>8</xdr:row>
      <xdr:rowOff>63500</xdr:rowOff>
    </xdr:to>
    <xdr:grpSp>
      <xdr:nvGrpSpPr>
        <xdr:cNvPr id="4" name="Grupo 3">
          <a:extLst>
            <a:ext uri="{FF2B5EF4-FFF2-40B4-BE49-F238E27FC236}">
              <a16:creationId xmlns:a16="http://schemas.microsoft.com/office/drawing/2014/main" id="{50997A28-B827-C31B-EA78-92BDD2A0703A}"/>
            </a:ext>
          </a:extLst>
        </xdr:cNvPr>
        <xdr:cNvGrpSpPr/>
      </xdr:nvGrpSpPr>
      <xdr:grpSpPr>
        <a:xfrm>
          <a:off x="6467475" y="225425"/>
          <a:ext cx="863600" cy="1009650"/>
          <a:chOff x="6467475" y="225425"/>
          <a:chExt cx="863600" cy="1009650"/>
        </a:xfrm>
      </xdr:grpSpPr>
      <xdr:pic>
        <xdr:nvPicPr>
          <xdr:cNvPr id="2" name="Imagen 1">
            <a:hlinkClick xmlns:r="http://schemas.openxmlformats.org/officeDocument/2006/relationships" r:id="rId1"/>
            <a:extLst>
              <a:ext uri="{FF2B5EF4-FFF2-40B4-BE49-F238E27FC236}">
                <a16:creationId xmlns:a16="http://schemas.microsoft.com/office/drawing/2014/main" id="{283465D0-16CD-40D4-83E5-7B0CB5B4622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715125" y="225425"/>
            <a:ext cx="411173" cy="557196"/>
          </a:xfrm>
          <a:prstGeom prst="rect">
            <a:avLst/>
          </a:prstGeom>
        </xdr:spPr>
      </xdr:pic>
      <xdr:sp macro="" textlink="">
        <xdr:nvSpPr>
          <xdr:cNvPr id="3" name="Rectángulo 2">
            <a:extLst>
              <a:ext uri="{FF2B5EF4-FFF2-40B4-BE49-F238E27FC236}">
                <a16:creationId xmlns:a16="http://schemas.microsoft.com/office/drawing/2014/main" id="{13BC0558-CFC1-441E-86DF-3065D7F487EA}"/>
              </a:ext>
            </a:extLst>
          </xdr:cNvPr>
          <xdr:cNvSpPr/>
        </xdr:nvSpPr>
        <xdr:spPr>
          <a:xfrm>
            <a:off x="6467475" y="790575"/>
            <a:ext cx="863600" cy="444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150.xml><?xml version="1.0" encoding="utf-8"?>
<xdr:wsDr xmlns:xdr="http://schemas.openxmlformats.org/drawingml/2006/spreadsheetDrawing" xmlns:a="http://schemas.openxmlformats.org/drawingml/2006/main">
  <xdr:twoCellAnchor>
    <xdr:from>
      <xdr:col>3</xdr:col>
      <xdr:colOff>9525</xdr:colOff>
      <xdr:row>0</xdr:row>
      <xdr:rowOff>171450</xdr:rowOff>
    </xdr:from>
    <xdr:to>
      <xdr:col>4</xdr:col>
      <xdr:colOff>85725</xdr:colOff>
      <xdr:row>4</xdr:row>
      <xdr:rowOff>114300</xdr:rowOff>
    </xdr:to>
    <xdr:grpSp>
      <xdr:nvGrpSpPr>
        <xdr:cNvPr id="4" name="Grupo 3">
          <a:extLst>
            <a:ext uri="{FF2B5EF4-FFF2-40B4-BE49-F238E27FC236}">
              <a16:creationId xmlns:a16="http://schemas.microsoft.com/office/drawing/2014/main" id="{E86B5CC9-508B-2C9B-8132-023104B63A5D}"/>
            </a:ext>
          </a:extLst>
        </xdr:cNvPr>
        <xdr:cNvGrpSpPr/>
      </xdr:nvGrpSpPr>
      <xdr:grpSpPr>
        <a:xfrm>
          <a:off x="6200775" y="171450"/>
          <a:ext cx="838200" cy="828675"/>
          <a:chOff x="6200775" y="171450"/>
          <a:chExt cx="838200" cy="828675"/>
        </a:xfrm>
      </xdr:grpSpPr>
      <xdr:pic>
        <xdr:nvPicPr>
          <xdr:cNvPr id="2" name="Imagen 1">
            <a:hlinkClick xmlns:r="http://schemas.openxmlformats.org/officeDocument/2006/relationships" r:id="rId1"/>
            <a:extLst>
              <a:ext uri="{FF2B5EF4-FFF2-40B4-BE49-F238E27FC236}">
                <a16:creationId xmlns:a16="http://schemas.microsoft.com/office/drawing/2014/main" id="{5233FEA8-9F9D-4851-9707-7D14C2BC915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19850" y="171450"/>
            <a:ext cx="407998" cy="420671"/>
          </a:xfrm>
          <a:prstGeom prst="rect">
            <a:avLst/>
          </a:prstGeom>
        </xdr:spPr>
      </xdr:pic>
      <xdr:sp macro="" textlink="">
        <xdr:nvSpPr>
          <xdr:cNvPr id="3" name="Rectángulo 2">
            <a:extLst>
              <a:ext uri="{FF2B5EF4-FFF2-40B4-BE49-F238E27FC236}">
                <a16:creationId xmlns:a16="http://schemas.microsoft.com/office/drawing/2014/main" id="{0937BBA9-CF2D-49AA-B875-4D822550995B}"/>
              </a:ext>
            </a:extLst>
          </xdr:cNvPr>
          <xdr:cNvSpPr/>
        </xdr:nvSpPr>
        <xdr:spPr>
          <a:xfrm>
            <a:off x="6200775" y="571500"/>
            <a:ext cx="838200" cy="4286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151.xml><?xml version="1.0" encoding="utf-8"?>
<xdr:wsDr xmlns:xdr="http://schemas.openxmlformats.org/drawingml/2006/spreadsheetDrawing" xmlns:a="http://schemas.openxmlformats.org/drawingml/2006/main">
  <xdr:twoCellAnchor>
    <xdr:from>
      <xdr:col>5</xdr:col>
      <xdr:colOff>276225</xdr:colOff>
      <xdr:row>1</xdr:row>
      <xdr:rowOff>0</xdr:rowOff>
    </xdr:from>
    <xdr:to>
      <xdr:col>7</xdr:col>
      <xdr:colOff>47625</xdr:colOff>
      <xdr:row>6</xdr:row>
      <xdr:rowOff>133350</xdr:rowOff>
    </xdr:to>
    <xdr:grpSp>
      <xdr:nvGrpSpPr>
        <xdr:cNvPr id="4" name="Grupo 3">
          <a:extLst>
            <a:ext uri="{FF2B5EF4-FFF2-40B4-BE49-F238E27FC236}">
              <a16:creationId xmlns:a16="http://schemas.microsoft.com/office/drawing/2014/main" id="{13AFD754-F7D5-33EA-F9F8-CD887BE0F39E}"/>
            </a:ext>
          </a:extLst>
        </xdr:cNvPr>
        <xdr:cNvGrpSpPr/>
      </xdr:nvGrpSpPr>
      <xdr:grpSpPr>
        <a:xfrm>
          <a:off x="7181850" y="180975"/>
          <a:ext cx="838200" cy="838200"/>
          <a:chOff x="7181850" y="180975"/>
          <a:chExt cx="838200" cy="838200"/>
        </a:xfrm>
      </xdr:grpSpPr>
      <xdr:pic>
        <xdr:nvPicPr>
          <xdr:cNvPr id="2" name="Imagen 1">
            <a:hlinkClick xmlns:r="http://schemas.openxmlformats.org/officeDocument/2006/relationships" r:id="rId1"/>
            <a:extLst>
              <a:ext uri="{FF2B5EF4-FFF2-40B4-BE49-F238E27FC236}">
                <a16:creationId xmlns:a16="http://schemas.microsoft.com/office/drawing/2014/main" id="{AD1BF4B9-50DE-4442-B948-E3CA385197D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400925" y="180975"/>
            <a:ext cx="407998" cy="420671"/>
          </a:xfrm>
          <a:prstGeom prst="rect">
            <a:avLst/>
          </a:prstGeom>
        </xdr:spPr>
      </xdr:pic>
      <xdr:sp macro="" textlink="">
        <xdr:nvSpPr>
          <xdr:cNvPr id="3" name="Rectángulo 2">
            <a:extLst>
              <a:ext uri="{FF2B5EF4-FFF2-40B4-BE49-F238E27FC236}">
                <a16:creationId xmlns:a16="http://schemas.microsoft.com/office/drawing/2014/main" id="{A73F22D8-7AEC-4E21-A3B9-21D7FD8C8273}"/>
              </a:ext>
            </a:extLst>
          </xdr:cNvPr>
          <xdr:cNvSpPr/>
        </xdr:nvSpPr>
        <xdr:spPr>
          <a:xfrm>
            <a:off x="7181850" y="590550"/>
            <a:ext cx="838200" cy="4286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152.xml><?xml version="1.0" encoding="utf-8"?>
<xdr:wsDr xmlns:xdr="http://schemas.openxmlformats.org/drawingml/2006/spreadsheetDrawing" xmlns:a="http://schemas.openxmlformats.org/drawingml/2006/main">
  <xdr:twoCellAnchor>
    <xdr:from>
      <xdr:col>2</xdr:col>
      <xdr:colOff>266700</xdr:colOff>
      <xdr:row>0</xdr:row>
      <xdr:rowOff>114300</xdr:rowOff>
    </xdr:from>
    <xdr:to>
      <xdr:col>4</xdr:col>
      <xdr:colOff>57150</xdr:colOff>
      <xdr:row>4</xdr:row>
      <xdr:rowOff>142875</xdr:rowOff>
    </xdr:to>
    <xdr:grpSp>
      <xdr:nvGrpSpPr>
        <xdr:cNvPr id="4" name="Grupo 3">
          <a:extLst>
            <a:ext uri="{FF2B5EF4-FFF2-40B4-BE49-F238E27FC236}">
              <a16:creationId xmlns:a16="http://schemas.microsoft.com/office/drawing/2014/main" id="{61BEC497-9C46-2B6C-AE98-61ADF0705922}"/>
            </a:ext>
          </a:extLst>
        </xdr:cNvPr>
        <xdr:cNvGrpSpPr/>
      </xdr:nvGrpSpPr>
      <xdr:grpSpPr>
        <a:xfrm>
          <a:off x="5895975" y="114300"/>
          <a:ext cx="838200" cy="838200"/>
          <a:chOff x="5895975" y="114300"/>
          <a:chExt cx="838200" cy="838200"/>
        </a:xfrm>
      </xdr:grpSpPr>
      <xdr:pic>
        <xdr:nvPicPr>
          <xdr:cNvPr id="2" name="Imagen 1">
            <a:hlinkClick xmlns:r="http://schemas.openxmlformats.org/officeDocument/2006/relationships" r:id="rId1"/>
            <a:extLst>
              <a:ext uri="{FF2B5EF4-FFF2-40B4-BE49-F238E27FC236}">
                <a16:creationId xmlns:a16="http://schemas.microsoft.com/office/drawing/2014/main" id="{CA6476EE-9021-4E22-80C9-E3736B70475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24575" y="114300"/>
            <a:ext cx="407998" cy="420671"/>
          </a:xfrm>
          <a:prstGeom prst="rect">
            <a:avLst/>
          </a:prstGeom>
        </xdr:spPr>
      </xdr:pic>
      <xdr:sp macro="" textlink="">
        <xdr:nvSpPr>
          <xdr:cNvPr id="3" name="Rectángulo 2">
            <a:extLst>
              <a:ext uri="{FF2B5EF4-FFF2-40B4-BE49-F238E27FC236}">
                <a16:creationId xmlns:a16="http://schemas.microsoft.com/office/drawing/2014/main" id="{508BBBB5-6E68-4497-A29D-1B6B03E24DA9}"/>
              </a:ext>
            </a:extLst>
          </xdr:cNvPr>
          <xdr:cNvSpPr/>
        </xdr:nvSpPr>
        <xdr:spPr>
          <a:xfrm>
            <a:off x="5895975" y="523875"/>
            <a:ext cx="838200" cy="4286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153.xml><?xml version="1.0" encoding="utf-8"?>
<xdr:wsDr xmlns:xdr="http://schemas.openxmlformats.org/drawingml/2006/spreadsheetDrawing" xmlns:a="http://schemas.openxmlformats.org/drawingml/2006/main">
  <xdr:twoCellAnchor>
    <xdr:from>
      <xdr:col>2</xdr:col>
      <xdr:colOff>219075</xdr:colOff>
      <xdr:row>0</xdr:row>
      <xdr:rowOff>142875</xdr:rowOff>
    </xdr:from>
    <xdr:to>
      <xdr:col>4</xdr:col>
      <xdr:colOff>57150</xdr:colOff>
      <xdr:row>4</xdr:row>
      <xdr:rowOff>171450</xdr:rowOff>
    </xdr:to>
    <xdr:grpSp>
      <xdr:nvGrpSpPr>
        <xdr:cNvPr id="4" name="Grupo 3">
          <a:extLst>
            <a:ext uri="{FF2B5EF4-FFF2-40B4-BE49-F238E27FC236}">
              <a16:creationId xmlns:a16="http://schemas.microsoft.com/office/drawing/2014/main" id="{C3D003B1-CCFE-B11F-D533-D5F84142A06D}"/>
            </a:ext>
          </a:extLst>
        </xdr:cNvPr>
        <xdr:cNvGrpSpPr/>
      </xdr:nvGrpSpPr>
      <xdr:grpSpPr>
        <a:xfrm>
          <a:off x="5800725" y="142875"/>
          <a:ext cx="838200" cy="838200"/>
          <a:chOff x="5800725" y="142875"/>
          <a:chExt cx="838200" cy="838200"/>
        </a:xfrm>
      </xdr:grpSpPr>
      <xdr:pic>
        <xdr:nvPicPr>
          <xdr:cNvPr id="2" name="Imagen 1">
            <a:hlinkClick xmlns:r="http://schemas.openxmlformats.org/officeDocument/2006/relationships" r:id="rId1"/>
            <a:extLst>
              <a:ext uri="{FF2B5EF4-FFF2-40B4-BE49-F238E27FC236}">
                <a16:creationId xmlns:a16="http://schemas.microsoft.com/office/drawing/2014/main" id="{DB9099A6-FF54-4D2B-9954-A18CBF30EC0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29325" y="142875"/>
            <a:ext cx="407998" cy="420671"/>
          </a:xfrm>
          <a:prstGeom prst="rect">
            <a:avLst/>
          </a:prstGeom>
        </xdr:spPr>
      </xdr:pic>
      <xdr:sp macro="" textlink="">
        <xdr:nvSpPr>
          <xdr:cNvPr id="3" name="Rectángulo 2">
            <a:extLst>
              <a:ext uri="{FF2B5EF4-FFF2-40B4-BE49-F238E27FC236}">
                <a16:creationId xmlns:a16="http://schemas.microsoft.com/office/drawing/2014/main" id="{807BF88E-96A4-45A8-9A22-2D80E2A48FFF}"/>
              </a:ext>
            </a:extLst>
          </xdr:cNvPr>
          <xdr:cNvSpPr/>
        </xdr:nvSpPr>
        <xdr:spPr>
          <a:xfrm>
            <a:off x="5800725" y="552450"/>
            <a:ext cx="838200" cy="4286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154.xml><?xml version="1.0" encoding="utf-8"?>
<xdr:wsDr xmlns:xdr="http://schemas.openxmlformats.org/drawingml/2006/spreadsheetDrawing" xmlns:a="http://schemas.openxmlformats.org/drawingml/2006/main">
  <xdr:twoCellAnchor>
    <xdr:from>
      <xdr:col>5</xdr:col>
      <xdr:colOff>323850</xdr:colOff>
      <xdr:row>1</xdr:row>
      <xdr:rowOff>47625</xdr:rowOff>
    </xdr:from>
    <xdr:to>
      <xdr:col>7</xdr:col>
      <xdr:colOff>66675</xdr:colOff>
      <xdr:row>5</xdr:row>
      <xdr:rowOff>85725</xdr:rowOff>
    </xdr:to>
    <xdr:grpSp>
      <xdr:nvGrpSpPr>
        <xdr:cNvPr id="4" name="Grupo 3">
          <a:extLst>
            <a:ext uri="{FF2B5EF4-FFF2-40B4-BE49-F238E27FC236}">
              <a16:creationId xmlns:a16="http://schemas.microsoft.com/office/drawing/2014/main" id="{4EE962F1-C01C-D9A8-DEA6-DCCEFB5166E1}"/>
            </a:ext>
          </a:extLst>
        </xdr:cNvPr>
        <xdr:cNvGrpSpPr/>
      </xdr:nvGrpSpPr>
      <xdr:grpSpPr>
        <a:xfrm>
          <a:off x="5791200" y="228600"/>
          <a:ext cx="838200" cy="838200"/>
          <a:chOff x="5791200" y="228600"/>
          <a:chExt cx="838200" cy="838200"/>
        </a:xfrm>
      </xdr:grpSpPr>
      <xdr:pic>
        <xdr:nvPicPr>
          <xdr:cNvPr id="2" name="Imagen 1">
            <a:hlinkClick xmlns:r="http://schemas.openxmlformats.org/officeDocument/2006/relationships" r:id="rId1"/>
            <a:extLst>
              <a:ext uri="{FF2B5EF4-FFF2-40B4-BE49-F238E27FC236}">
                <a16:creationId xmlns:a16="http://schemas.microsoft.com/office/drawing/2014/main" id="{D2A32E99-C287-499C-8102-7796BA4DBDC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00750" y="228600"/>
            <a:ext cx="407998" cy="420671"/>
          </a:xfrm>
          <a:prstGeom prst="rect">
            <a:avLst/>
          </a:prstGeom>
        </xdr:spPr>
      </xdr:pic>
      <xdr:sp macro="" textlink="">
        <xdr:nvSpPr>
          <xdr:cNvPr id="3" name="Rectángulo 2">
            <a:extLst>
              <a:ext uri="{FF2B5EF4-FFF2-40B4-BE49-F238E27FC236}">
                <a16:creationId xmlns:a16="http://schemas.microsoft.com/office/drawing/2014/main" id="{DD6296C1-D73F-4F2D-8A6C-E87C585AA03A}"/>
              </a:ext>
            </a:extLst>
          </xdr:cNvPr>
          <xdr:cNvSpPr/>
        </xdr:nvSpPr>
        <xdr:spPr>
          <a:xfrm>
            <a:off x="5791200" y="638175"/>
            <a:ext cx="838200" cy="4286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155.xml><?xml version="1.0" encoding="utf-8"?>
<xdr:wsDr xmlns:xdr="http://schemas.openxmlformats.org/drawingml/2006/spreadsheetDrawing" xmlns:a="http://schemas.openxmlformats.org/drawingml/2006/main">
  <xdr:twoCellAnchor>
    <xdr:from>
      <xdr:col>5</xdr:col>
      <xdr:colOff>238125</xdr:colOff>
      <xdr:row>1</xdr:row>
      <xdr:rowOff>19050</xdr:rowOff>
    </xdr:from>
    <xdr:to>
      <xdr:col>7</xdr:col>
      <xdr:colOff>57150</xdr:colOff>
      <xdr:row>7</xdr:row>
      <xdr:rowOff>9525</xdr:rowOff>
    </xdr:to>
    <xdr:grpSp>
      <xdr:nvGrpSpPr>
        <xdr:cNvPr id="4" name="Grupo 3">
          <a:extLst>
            <a:ext uri="{FF2B5EF4-FFF2-40B4-BE49-F238E27FC236}">
              <a16:creationId xmlns:a16="http://schemas.microsoft.com/office/drawing/2014/main" id="{867894F4-D48D-92EF-698F-51DBE131CAF4}"/>
            </a:ext>
          </a:extLst>
        </xdr:cNvPr>
        <xdr:cNvGrpSpPr/>
      </xdr:nvGrpSpPr>
      <xdr:grpSpPr>
        <a:xfrm>
          <a:off x="6943725" y="200025"/>
          <a:ext cx="838200" cy="828675"/>
          <a:chOff x="6943725" y="200025"/>
          <a:chExt cx="838200" cy="828675"/>
        </a:xfrm>
      </xdr:grpSpPr>
      <xdr:pic>
        <xdr:nvPicPr>
          <xdr:cNvPr id="2" name="Imagen 1">
            <a:hlinkClick xmlns:r="http://schemas.openxmlformats.org/officeDocument/2006/relationships" r:id="rId1"/>
            <a:extLst>
              <a:ext uri="{FF2B5EF4-FFF2-40B4-BE49-F238E27FC236}">
                <a16:creationId xmlns:a16="http://schemas.microsoft.com/office/drawing/2014/main" id="{1E72AB91-8EF8-44D1-9E44-FE6D926BF24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153275" y="200025"/>
            <a:ext cx="407998" cy="420671"/>
          </a:xfrm>
          <a:prstGeom prst="rect">
            <a:avLst/>
          </a:prstGeom>
        </xdr:spPr>
      </xdr:pic>
      <xdr:sp macro="" textlink="">
        <xdr:nvSpPr>
          <xdr:cNvPr id="3" name="Rectángulo 2">
            <a:extLst>
              <a:ext uri="{FF2B5EF4-FFF2-40B4-BE49-F238E27FC236}">
                <a16:creationId xmlns:a16="http://schemas.microsoft.com/office/drawing/2014/main" id="{9CCD206D-A92A-40F5-B997-918679B624DF}"/>
              </a:ext>
            </a:extLst>
          </xdr:cNvPr>
          <xdr:cNvSpPr/>
        </xdr:nvSpPr>
        <xdr:spPr>
          <a:xfrm>
            <a:off x="6943725" y="600075"/>
            <a:ext cx="838200" cy="4286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156.xml><?xml version="1.0" encoding="utf-8"?>
<xdr:wsDr xmlns:xdr="http://schemas.openxmlformats.org/drawingml/2006/spreadsheetDrawing" xmlns:a="http://schemas.openxmlformats.org/drawingml/2006/main">
  <xdr:twoCellAnchor>
    <xdr:from>
      <xdr:col>6</xdr:col>
      <xdr:colOff>0</xdr:colOff>
      <xdr:row>0</xdr:row>
      <xdr:rowOff>133350</xdr:rowOff>
    </xdr:from>
    <xdr:to>
      <xdr:col>7</xdr:col>
      <xdr:colOff>76200</xdr:colOff>
      <xdr:row>5</xdr:row>
      <xdr:rowOff>66675</xdr:rowOff>
    </xdr:to>
    <xdr:grpSp>
      <xdr:nvGrpSpPr>
        <xdr:cNvPr id="4" name="Grupo 3">
          <a:extLst>
            <a:ext uri="{FF2B5EF4-FFF2-40B4-BE49-F238E27FC236}">
              <a16:creationId xmlns:a16="http://schemas.microsoft.com/office/drawing/2014/main" id="{B2E4C9C3-A0FE-9F4D-8910-8053C1133BC4}"/>
            </a:ext>
          </a:extLst>
        </xdr:cNvPr>
        <xdr:cNvGrpSpPr/>
      </xdr:nvGrpSpPr>
      <xdr:grpSpPr>
        <a:xfrm>
          <a:off x="7048500" y="133350"/>
          <a:ext cx="838200" cy="828675"/>
          <a:chOff x="7048500" y="133350"/>
          <a:chExt cx="838200" cy="828675"/>
        </a:xfrm>
      </xdr:grpSpPr>
      <xdr:pic>
        <xdr:nvPicPr>
          <xdr:cNvPr id="2" name="Imagen 1">
            <a:hlinkClick xmlns:r="http://schemas.openxmlformats.org/officeDocument/2006/relationships" r:id="rId1"/>
            <a:extLst>
              <a:ext uri="{FF2B5EF4-FFF2-40B4-BE49-F238E27FC236}">
                <a16:creationId xmlns:a16="http://schemas.microsoft.com/office/drawing/2014/main" id="{D1EBD086-0222-4F2C-9208-908F1630D6E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58050" y="133350"/>
            <a:ext cx="407998" cy="420671"/>
          </a:xfrm>
          <a:prstGeom prst="rect">
            <a:avLst/>
          </a:prstGeom>
        </xdr:spPr>
      </xdr:pic>
      <xdr:sp macro="" textlink="">
        <xdr:nvSpPr>
          <xdr:cNvPr id="3" name="Rectángulo 2">
            <a:extLst>
              <a:ext uri="{FF2B5EF4-FFF2-40B4-BE49-F238E27FC236}">
                <a16:creationId xmlns:a16="http://schemas.microsoft.com/office/drawing/2014/main" id="{A823862B-6709-4222-A56F-49F8C7A150A3}"/>
              </a:ext>
            </a:extLst>
          </xdr:cNvPr>
          <xdr:cNvSpPr/>
        </xdr:nvSpPr>
        <xdr:spPr>
          <a:xfrm>
            <a:off x="7048500" y="533400"/>
            <a:ext cx="838200" cy="4286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157.xml><?xml version="1.0" encoding="utf-8"?>
<xdr:wsDr xmlns:xdr="http://schemas.openxmlformats.org/drawingml/2006/spreadsheetDrawing" xmlns:a="http://schemas.openxmlformats.org/drawingml/2006/main">
  <xdr:twoCellAnchor>
    <xdr:from>
      <xdr:col>5</xdr:col>
      <xdr:colOff>295275</xdr:colOff>
      <xdr:row>1</xdr:row>
      <xdr:rowOff>9525</xdr:rowOff>
    </xdr:from>
    <xdr:to>
      <xdr:col>7</xdr:col>
      <xdr:colOff>57150</xdr:colOff>
      <xdr:row>6</xdr:row>
      <xdr:rowOff>161925</xdr:rowOff>
    </xdr:to>
    <xdr:grpSp>
      <xdr:nvGrpSpPr>
        <xdr:cNvPr id="4" name="Grupo 3">
          <a:extLst>
            <a:ext uri="{FF2B5EF4-FFF2-40B4-BE49-F238E27FC236}">
              <a16:creationId xmlns:a16="http://schemas.microsoft.com/office/drawing/2014/main" id="{3F156799-8A1B-6C9C-2174-BC45F453B884}"/>
            </a:ext>
          </a:extLst>
        </xdr:cNvPr>
        <xdr:cNvGrpSpPr/>
      </xdr:nvGrpSpPr>
      <xdr:grpSpPr>
        <a:xfrm>
          <a:off x="6505575" y="190500"/>
          <a:ext cx="838200" cy="847725"/>
          <a:chOff x="6505575" y="190500"/>
          <a:chExt cx="838200" cy="847725"/>
        </a:xfrm>
      </xdr:grpSpPr>
      <xdr:pic>
        <xdr:nvPicPr>
          <xdr:cNvPr id="2" name="Imagen 1">
            <a:hlinkClick xmlns:r="http://schemas.openxmlformats.org/officeDocument/2006/relationships" r:id="rId1"/>
            <a:extLst>
              <a:ext uri="{FF2B5EF4-FFF2-40B4-BE49-F238E27FC236}">
                <a16:creationId xmlns:a16="http://schemas.microsoft.com/office/drawing/2014/main" id="{CF3991E3-8920-4369-B493-02427F1ADC7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724650" y="190500"/>
            <a:ext cx="407998" cy="420671"/>
          </a:xfrm>
          <a:prstGeom prst="rect">
            <a:avLst/>
          </a:prstGeom>
        </xdr:spPr>
      </xdr:pic>
      <xdr:sp macro="" textlink="">
        <xdr:nvSpPr>
          <xdr:cNvPr id="3" name="Rectángulo 2">
            <a:extLst>
              <a:ext uri="{FF2B5EF4-FFF2-40B4-BE49-F238E27FC236}">
                <a16:creationId xmlns:a16="http://schemas.microsoft.com/office/drawing/2014/main" id="{7F14C780-FC73-49E0-B273-53EF91F2B87B}"/>
              </a:ext>
            </a:extLst>
          </xdr:cNvPr>
          <xdr:cNvSpPr/>
        </xdr:nvSpPr>
        <xdr:spPr>
          <a:xfrm>
            <a:off x="6505575" y="609600"/>
            <a:ext cx="838200" cy="4286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158.xml><?xml version="1.0" encoding="utf-8"?>
<xdr:wsDr xmlns:xdr="http://schemas.openxmlformats.org/drawingml/2006/spreadsheetDrawing" xmlns:a="http://schemas.openxmlformats.org/drawingml/2006/main">
  <xdr:twoCellAnchor>
    <xdr:from>
      <xdr:col>3</xdr:col>
      <xdr:colOff>9525</xdr:colOff>
      <xdr:row>0</xdr:row>
      <xdr:rowOff>161925</xdr:rowOff>
    </xdr:from>
    <xdr:to>
      <xdr:col>4</xdr:col>
      <xdr:colOff>85725</xdr:colOff>
      <xdr:row>4</xdr:row>
      <xdr:rowOff>180975</xdr:rowOff>
    </xdr:to>
    <xdr:grpSp>
      <xdr:nvGrpSpPr>
        <xdr:cNvPr id="4" name="Grupo 3">
          <a:extLst>
            <a:ext uri="{FF2B5EF4-FFF2-40B4-BE49-F238E27FC236}">
              <a16:creationId xmlns:a16="http://schemas.microsoft.com/office/drawing/2014/main" id="{26AD42EE-4B28-442A-0C5B-90E7622C4D8B}"/>
            </a:ext>
          </a:extLst>
        </xdr:cNvPr>
        <xdr:cNvGrpSpPr/>
      </xdr:nvGrpSpPr>
      <xdr:grpSpPr>
        <a:xfrm>
          <a:off x="6419850" y="161925"/>
          <a:ext cx="838200" cy="885825"/>
          <a:chOff x="6419850" y="161925"/>
          <a:chExt cx="838200" cy="885825"/>
        </a:xfrm>
      </xdr:grpSpPr>
      <xdr:pic>
        <xdr:nvPicPr>
          <xdr:cNvPr id="2" name="Imagen 1">
            <a:hlinkClick xmlns:r="http://schemas.openxmlformats.org/officeDocument/2006/relationships" r:id="rId1"/>
            <a:extLst>
              <a:ext uri="{FF2B5EF4-FFF2-40B4-BE49-F238E27FC236}">
                <a16:creationId xmlns:a16="http://schemas.microsoft.com/office/drawing/2014/main" id="{881D8867-341F-4CAC-84F9-9E520456F6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38925" y="161925"/>
            <a:ext cx="407998" cy="420671"/>
          </a:xfrm>
          <a:prstGeom prst="rect">
            <a:avLst/>
          </a:prstGeom>
        </xdr:spPr>
      </xdr:pic>
      <xdr:sp macro="" textlink="">
        <xdr:nvSpPr>
          <xdr:cNvPr id="3" name="Rectángulo 2">
            <a:extLst>
              <a:ext uri="{FF2B5EF4-FFF2-40B4-BE49-F238E27FC236}">
                <a16:creationId xmlns:a16="http://schemas.microsoft.com/office/drawing/2014/main" id="{858420C8-D67B-4E0B-AE1F-D82096186595}"/>
              </a:ext>
            </a:extLst>
          </xdr:cNvPr>
          <xdr:cNvSpPr/>
        </xdr:nvSpPr>
        <xdr:spPr>
          <a:xfrm>
            <a:off x="6419850" y="619125"/>
            <a:ext cx="838200" cy="4286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159.xml><?xml version="1.0" encoding="utf-8"?>
<xdr:wsDr xmlns:xdr="http://schemas.openxmlformats.org/drawingml/2006/spreadsheetDrawing" xmlns:a="http://schemas.openxmlformats.org/drawingml/2006/main">
  <xdr:twoCellAnchor>
    <xdr:from>
      <xdr:col>3</xdr:col>
      <xdr:colOff>47625</xdr:colOff>
      <xdr:row>0</xdr:row>
      <xdr:rowOff>200025</xdr:rowOff>
    </xdr:from>
    <xdr:to>
      <xdr:col>4</xdr:col>
      <xdr:colOff>123825</xdr:colOff>
      <xdr:row>4</xdr:row>
      <xdr:rowOff>228600</xdr:rowOff>
    </xdr:to>
    <xdr:grpSp>
      <xdr:nvGrpSpPr>
        <xdr:cNvPr id="4" name="Grupo 3">
          <a:extLst>
            <a:ext uri="{FF2B5EF4-FFF2-40B4-BE49-F238E27FC236}">
              <a16:creationId xmlns:a16="http://schemas.microsoft.com/office/drawing/2014/main" id="{37BD0CAE-CCE4-514B-96DA-9187DEC0CC7C}"/>
            </a:ext>
          </a:extLst>
        </xdr:cNvPr>
        <xdr:cNvGrpSpPr/>
      </xdr:nvGrpSpPr>
      <xdr:grpSpPr>
        <a:xfrm>
          <a:off x="6019800" y="200025"/>
          <a:ext cx="838200" cy="866775"/>
          <a:chOff x="6019800" y="200025"/>
          <a:chExt cx="838200" cy="866775"/>
        </a:xfrm>
      </xdr:grpSpPr>
      <xdr:pic>
        <xdr:nvPicPr>
          <xdr:cNvPr id="2" name="Imagen 1">
            <a:hlinkClick xmlns:r="http://schemas.openxmlformats.org/officeDocument/2006/relationships" r:id="rId1"/>
            <a:extLst>
              <a:ext uri="{FF2B5EF4-FFF2-40B4-BE49-F238E27FC236}">
                <a16:creationId xmlns:a16="http://schemas.microsoft.com/office/drawing/2014/main" id="{A988FFFC-3436-48E0-A23E-65CFDF42F89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219825" y="200025"/>
            <a:ext cx="407998" cy="420671"/>
          </a:xfrm>
          <a:prstGeom prst="rect">
            <a:avLst/>
          </a:prstGeom>
        </xdr:spPr>
      </xdr:pic>
      <xdr:sp macro="" textlink="">
        <xdr:nvSpPr>
          <xdr:cNvPr id="3" name="Rectángulo 2">
            <a:extLst>
              <a:ext uri="{FF2B5EF4-FFF2-40B4-BE49-F238E27FC236}">
                <a16:creationId xmlns:a16="http://schemas.microsoft.com/office/drawing/2014/main" id="{C9259C71-98A6-48C7-BD10-D644373C3D9F}"/>
              </a:ext>
            </a:extLst>
          </xdr:cNvPr>
          <xdr:cNvSpPr/>
        </xdr:nvSpPr>
        <xdr:spPr>
          <a:xfrm>
            <a:off x="6019800" y="638175"/>
            <a:ext cx="838200" cy="4286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8</xdr:col>
      <xdr:colOff>9525</xdr:colOff>
      <xdr:row>1</xdr:row>
      <xdr:rowOff>57150</xdr:rowOff>
    </xdr:from>
    <xdr:to>
      <xdr:col>9</xdr:col>
      <xdr:colOff>92075</xdr:colOff>
      <xdr:row>6</xdr:row>
      <xdr:rowOff>111125</xdr:rowOff>
    </xdr:to>
    <xdr:grpSp>
      <xdr:nvGrpSpPr>
        <xdr:cNvPr id="4" name="Grupo 3">
          <a:extLst>
            <a:ext uri="{FF2B5EF4-FFF2-40B4-BE49-F238E27FC236}">
              <a16:creationId xmlns:a16="http://schemas.microsoft.com/office/drawing/2014/main" id="{8F386D0B-ADE5-5A1F-A7F6-A45759686B58}"/>
            </a:ext>
          </a:extLst>
        </xdr:cNvPr>
        <xdr:cNvGrpSpPr/>
      </xdr:nvGrpSpPr>
      <xdr:grpSpPr>
        <a:xfrm>
          <a:off x="7743825" y="238125"/>
          <a:ext cx="844550" cy="854075"/>
          <a:chOff x="7524750" y="238125"/>
          <a:chExt cx="844550" cy="854075"/>
        </a:xfrm>
      </xdr:grpSpPr>
      <xdr:pic>
        <xdr:nvPicPr>
          <xdr:cNvPr id="2" name="Imagen 1">
            <a:hlinkClick xmlns:r="http://schemas.openxmlformats.org/officeDocument/2006/relationships" r:id="rId1"/>
            <a:extLst>
              <a:ext uri="{FF2B5EF4-FFF2-40B4-BE49-F238E27FC236}">
                <a16:creationId xmlns:a16="http://schemas.microsoft.com/office/drawing/2014/main" id="{0B725401-0781-4DE0-85C0-B8AD59650CA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753350" y="238125"/>
            <a:ext cx="407998" cy="417496"/>
          </a:xfrm>
          <a:prstGeom prst="rect">
            <a:avLst/>
          </a:prstGeom>
        </xdr:spPr>
      </xdr:pic>
      <xdr:sp macro="" textlink="">
        <xdr:nvSpPr>
          <xdr:cNvPr id="3" name="Rectángulo 2">
            <a:extLst>
              <a:ext uri="{FF2B5EF4-FFF2-40B4-BE49-F238E27FC236}">
                <a16:creationId xmlns:a16="http://schemas.microsoft.com/office/drawing/2014/main" id="{DC2067CD-C9C3-4F63-965D-307D78856260}"/>
              </a:ext>
            </a:extLst>
          </xdr:cNvPr>
          <xdr:cNvSpPr/>
        </xdr:nvSpPr>
        <xdr:spPr>
          <a:xfrm>
            <a:off x="7524750" y="647700"/>
            <a:ext cx="844550" cy="444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160.xml><?xml version="1.0" encoding="utf-8"?>
<xdr:wsDr xmlns:xdr="http://schemas.openxmlformats.org/drawingml/2006/spreadsheetDrawing" xmlns:a="http://schemas.openxmlformats.org/drawingml/2006/main">
  <xdr:twoCellAnchor>
    <xdr:from>
      <xdr:col>3</xdr:col>
      <xdr:colOff>19050</xdr:colOff>
      <xdr:row>0</xdr:row>
      <xdr:rowOff>190500</xdr:rowOff>
    </xdr:from>
    <xdr:to>
      <xdr:col>4</xdr:col>
      <xdr:colOff>95250</xdr:colOff>
      <xdr:row>5</xdr:row>
      <xdr:rowOff>76200</xdr:rowOff>
    </xdr:to>
    <xdr:grpSp>
      <xdr:nvGrpSpPr>
        <xdr:cNvPr id="4" name="Grupo 3">
          <a:extLst>
            <a:ext uri="{FF2B5EF4-FFF2-40B4-BE49-F238E27FC236}">
              <a16:creationId xmlns:a16="http://schemas.microsoft.com/office/drawing/2014/main" id="{CFD20551-78EF-1184-4E68-9500ECBA2CDC}"/>
            </a:ext>
          </a:extLst>
        </xdr:cNvPr>
        <xdr:cNvGrpSpPr/>
      </xdr:nvGrpSpPr>
      <xdr:grpSpPr>
        <a:xfrm>
          <a:off x="6105525" y="190500"/>
          <a:ext cx="838200" cy="866775"/>
          <a:chOff x="6105525" y="190500"/>
          <a:chExt cx="838200" cy="866775"/>
        </a:xfrm>
      </xdr:grpSpPr>
      <xdr:pic>
        <xdr:nvPicPr>
          <xdr:cNvPr id="2" name="Imagen 1">
            <a:hlinkClick xmlns:r="http://schemas.openxmlformats.org/officeDocument/2006/relationships" r:id="rId1"/>
            <a:extLst>
              <a:ext uri="{FF2B5EF4-FFF2-40B4-BE49-F238E27FC236}">
                <a16:creationId xmlns:a16="http://schemas.microsoft.com/office/drawing/2014/main" id="{B99F79A5-69FC-449F-917C-E4DC06EA8D0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43650" y="190500"/>
            <a:ext cx="407998" cy="420671"/>
          </a:xfrm>
          <a:prstGeom prst="rect">
            <a:avLst/>
          </a:prstGeom>
        </xdr:spPr>
      </xdr:pic>
      <xdr:sp macro="" textlink="">
        <xdr:nvSpPr>
          <xdr:cNvPr id="3" name="Rectángulo 2">
            <a:extLst>
              <a:ext uri="{FF2B5EF4-FFF2-40B4-BE49-F238E27FC236}">
                <a16:creationId xmlns:a16="http://schemas.microsoft.com/office/drawing/2014/main" id="{4A3F5B21-6058-47BB-A6B8-79C6066C4A2F}"/>
              </a:ext>
            </a:extLst>
          </xdr:cNvPr>
          <xdr:cNvSpPr/>
        </xdr:nvSpPr>
        <xdr:spPr>
          <a:xfrm>
            <a:off x="6105525" y="628650"/>
            <a:ext cx="838200" cy="4286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161.xml><?xml version="1.0" encoding="utf-8"?>
<xdr:wsDr xmlns:xdr="http://schemas.openxmlformats.org/drawingml/2006/spreadsheetDrawing" xmlns:a="http://schemas.openxmlformats.org/drawingml/2006/main">
  <xdr:twoCellAnchor editAs="oneCell">
    <xdr:from>
      <xdr:col>1</xdr:col>
      <xdr:colOff>0</xdr:colOff>
      <xdr:row>1</xdr:row>
      <xdr:rowOff>133350</xdr:rowOff>
    </xdr:from>
    <xdr:to>
      <xdr:col>9</xdr:col>
      <xdr:colOff>714690</xdr:colOff>
      <xdr:row>11</xdr:row>
      <xdr:rowOff>161925</xdr:rowOff>
    </xdr:to>
    <xdr:pic>
      <xdr:nvPicPr>
        <xdr:cNvPr id="2" name="Imagen 1" descr="Diagrama&#10;&#10;Descripción generada automáticamente">
          <a:extLst>
            <a:ext uri="{FF2B5EF4-FFF2-40B4-BE49-F238E27FC236}">
              <a16:creationId xmlns:a16="http://schemas.microsoft.com/office/drawing/2014/main" id="{2E075E14-6B84-4743-AC34-EDB1A75881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4325" y="304800"/>
          <a:ext cx="6810690" cy="1743075"/>
        </a:xfrm>
        <a:prstGeom prst="rect">
          <a:avLst/>
        </a:prstGeom>
      </xdr:spPr>
    </xdr:pic>
    <xdr:clientData/>
  </xdr:twoCellAnchor>
  <xdr:twoCellAnchor>
    <xdr:from>
      <xdr:col>11</xdr:col>
      <xdr:colOff>28575</xdr:colOff>
      <xdr:row>0</xdr:row>
      <xdr:rowOff>161925</xdr:rowOff>
    </xdr:from>
    <xdr:to>
      <xdr:col>12</xdr:col>
      <xdr:colOff>104775</xdr:colOff>
      <xdr:row>5</xdr:row>
      <xdr:rowOff>152400</xdr:rowOff>
    </xdr:to>
    <xdr:grpSp>
      <xdr:nvGrpSpPr>
        <xdr:cNvPr id="5" name="Grupo 4">
          <a:extLst>
            <a:ext uri="{FF2B5EF4-FFF2-40B4-BE49-F238E27FC236}">
              <a16:creationId xmlns:a16="http://schemas.microsoft.com/office/drawing/2014/main" id="{7051A8B5-31E4-0B0A-BCA3-776D82327144}"/>
            </a:ext>
          </a:extLst>
        </xdr:cNvPr>
        <xdr:cNvGrpSpPr/>
      </xdr:nvGrpSpPr>
      <xdr:grpSpPr>
        <a:xfrm>
          <a:off x="7381875" y="161925"/>
          <a:ext cx="838200" cy="876300"/>
          <a:chOff x="7381875" y="161925"/>
          <a:chExt cx="838200" cy="876300"/>
        </a:xfrm>
      </xdr:grpSpPr>
      <xdr:pic>
        <xdr:nvPicPr>
          <xdr:cNvPr id="3" name="Imagen 2">
            <a:hlinkClick xmlns:r="http://schemas.openxmlformats.org/officeDocument/2006/relationships" r:id="rId2"/>
            <a:extLst>
              <a:ext uri="{FF2B5EF4-FFF2-40B4-BE49-F238E27FC236}">
                <a16:creationId xmlns:a16="http://schemas.microsoft.com/office/drawing/2014/main" id="{16461FB0-F8B9-4C88-A146-50ABB2C05EF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600950" y="161925"/>
            <a:ext cx="407998" cy="420671"/>
          </a:xfrm>
          <a:prstGeom prst="rect">
            <a:avLst/>
          </a:prstGeom>
        </xdr:spPr>
      </xdr:pic>
      <xdr:sp macro="" textlink="">
        <xdr:nvSpPr>
          <xdr:cNvPr id="4" name="Rectángulo 3">
            <a:extLst>
              <a:ext uri="{FF2B5EF4-FFF2-40B4-BE49-F238E27FC236}">
                <a16:creationId xmlns:a16="http://schemas.microsoft.com/office/drawing/2014/main" id="{4F23A01F-D730-43B6-B418-F8488ABD7CEA}"/>
              </a:ext>
            </a:extLst>
          </xdr:cNvPr>
          <xdr:cNvSpPr/>
        </xdr:nvSpPr>
        <xdr:spPr>
          <a:xfrm>
            <a:off x="7381875" y="609600"/>
            <a:ext cx="838200" cy="4286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162.xml><?xml version="1.0" encoding="utf-8"?>
<xdr:wsDr xmlns:xdr="http://schemas.openxmlformats.org/drawingml/2006/spreadsheetDrawing" xmlns:a="http://schemas.openxmlformats.org/drawingml/2006/main">
  <xdr:twoCellAnchor>
    <xdr:from>
      <xdr:col>10</xdr:col>
      <xdr:colOff>9525</xdr:colOff>
      <xdr:row>1</xdr:row>
      <xdr:rowOff>19050</xdr:rowOff>
    </xdr:from>
    <xdr:to>
      <xdr:col>11</xdr:col>
      <xdr:colOff>85725</xdr:colOff>
      <xdr:row>7</xdr:row>
      <xdr:rowOff>76200</xdr:rowOff>
    </xdr:to>
    <xdr:grpSp>
      <xdr:nvGrpSpPr>
        <xdr:cNvPr id="4" name="Grupo 3">
          <a:extLst>
            <a:ext uri="{FF2B5EF4-FFF2-40B4-BE49-F238E27FC236}">
              <a16:creationId xmlns:a16="http://schemas.microsoft.com/office/drawing/2014/main" id="{A1BAFF39-3DC8-0180-B8D7-65C46DEB0986}"/>
            </a:ext>
          </a:extLst>
        </xdr:cNvPr>
        <xdr:cNvGrpSpPr/>
      </xdr:nvGrpSpPr>
      <xdr:grpSpPr>
        <a:xfrm>
          <a:off x="7820025" y="200025"/>
          <a:ext cx="838200" cy="857250"/>
          <a:chOff x="7820025" y="200025"/>
          <a:chExt cx="838200" cy="857250"/>
        </a:xfrm>
      </xdr:grpSpPr>
      <xdr:pic>
        <xdr:nvPicPr>
          <xdr:cNvPr id="2" name="Imagen 1">
            <a:hlinkClick xmlns:r="http://schemas.openxmlformats.org/officeDocument/2006/relationships" r:id="rId1"/>
            <a:extLst>
              <a:ext uri="{FF2B5EF4-FFF2-40B4-BE49-F238E27FC236}">
                <a16:creationId xmlns:a16="http://schemas.microsoft.com/office/drawing/2014/main" id="{AA8EC1F3-499F-442C-B3B3-C53BCE7BC72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39100" y="200025"/>
            <a:ext cx="407998" cy="420671"/>
          </a:xfrm>
          <a:prstGeom prst="rect">
            <a:avLst/>
          </a:prstGeom>
        </xdr:spPr>
      </xdr:pic>
      <xdr:sp macro="" textlink="">
        <xdr:nvSpPr>
          <xdr:cNvPr id="3" name="Rectángulo 2">
            <a:extLst>
              <a:ext uri="{FF2B5EF4-FFF2-40B4-BE49-F238E27FC236}">
                <a16:creationId xmlns:a16="http://schemas.microsoft.com/office/drawing/2014/main" id="{3A3EFB64-0DE2-41BD-829D-74582AC3AABF}"/>
              </a:ext>
            </a:extLst>
          </xdr:cNvPr>
          <xdr:cNvSpPr/>
        </xdr:nvSpPr>
        <xdr:spPr>
          <a:xfrm>
            <a:off x="7820025" y="628650"/>
            <a:ext cx="838200" cy="4286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163.xml><?xml version="1.0" encoding="utf-8"?>
<xdr:wsDr xmlns:xdr="http://schemas.openxmlformats.org/drawingml/2006/spreadsheetDrawing" xmlns:a="http://schemas.openxmlformats.org/drawingml/2006/main">
  <xdr:twoCellAnchor>
    <xdr:from>
      <xdr:col>7</xdr:col>
      <xdr:colOff>257175</xdr:colOff>
      <xdr:row>1</xdr:row>
      <xdr:rowOff>0</xdr:rowOff>
    </xdr:from>
    <xdr:to>
      <xdr:col>9</xdr:col>
      <xdr:colOff>66675</xdr:colOff>
      <xdr:row>6</xdr:row>
      <xdr:rowOff>85725</xdr:rowOff>
    </xdr:to>
    <xdr:grpSp>
      <xdr:nvGrpSpPr>
        <xdr:cNvPr id="4" name="Grupo 3">
          <a:extLst>
            <a:ext uri="{FF2B5EF4-FFF2-40B4-BE49-F238E27FC236}">
              <a16:creationId xmlns:a16="http://schemas.microsoft.com/office/drawing/2014/main" id="{CAA64B3A-5820-5E9B-1A3A-871A4A9C7983}"/>
            </a:ext>
          </a:extLst>
        </xdr:cNvPr>
        <xdr:cNvGrpSpPr/>
      </xdr:nvGrpSpPr>
      <xdr:grpSpPr>
        <a:xfrm>
          <a:off x="6762750" y="180975"/>
          <a:ext cx="838200" cy="866775"/>
          <a:chOff x="6762750" y="180975"/>
          <a:chExt cx="838200" cy="866775"/>
        </a:xfrm>
      </xdr:grpSpPr>
      <xdr:pic>
        <xdr:nvPicPr>
          <xdr:cNvPr id="2" name="Imagen 1">
            <a:hlinkClick xmlns:r="http://schemas.openxmlformats.org/officeDocument/2006/relationships" r:id="rId1"/>
            <a:extLst>
              <a:ext uri="{FF2B5EF4-FFF2-40B4-BE49-F238E27FC236}">
                <a16:creationId xmlns:a16="http://schemas.microsoft.com/office/drawing/2014/main" id="{E06AEE93-8361-4E83-AE7C-302084713E8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972300" y="180975"/>
            <a:ext cx="407998" cy="420671"/>
          </a:xfrm>
          <a:prstGeom prst="rect">
            <a:avLst/>
          </a:prstGeom>
        </xdr:spPr>
      </xdr:pic>
      <xdr:sp macro="" textlink="">
        <xdr:nvSpPr>
          <xdr:cNvPr id="3" name="Rectángulo 2">
            <a:extLst>
              <a:ext uri="{FF2B5EF4-FFF2-40B4-BE49-F238E27FC236}">
                <a16:creationId xmlns:a16="http://schemas.microsoft.com/office/drawing/2014/main" id="{80BD46EE-2B10-4FB8-A8D2-33A6F14512F1}"/>
              </a:ext>
            </a:extLst>
          </xdr:cNvPr>
          <xdr:cNvSpPr/>
        </xdr:nvSpPr>
        <xdr:spPr>
          <a:xfrm>
            <a:off x="6762750" y="619125"/>
            <a:ext cx="838200" cy="4286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164.xml><?xml version="1.0" encoding="utf-8"?>
<xdr:wsDr xmlns:xdr="http://schemas.openxmlformats.org/drawingml/2006/spreadsheetDrawing" xmlns:a="http://schemas.openxmlformats.org/drawingml/2006/main">
  <xdr:twoCellAnchor>
    <xdr:from>
      <xdr:col>10</xdr:col>
      <xdr:colOff>9525</xdr:colOff>
      <xdr:row>1</xdr:row>
      <xdr:rowOff>57150</xdr:rowOff>
    </xdr:from>
    <xdr:to>
      <xdr:col>11</xdr:col>
      <xdr:colOff>85725</xdr:colOff>
      <xdr:row>4</xdr:row>
      <xdr:rowOff>114300</xdr:rowOff>
    </xdr:to>
    <xdr:grpSp>
      <xdr:nvGrpSpPr>
        <xdr:cNvPr id="4" name="Grupo 3">
          <a:extLst>
            <a:ext uri="{FF2B5EF4-FFF2-40B4-BE49-F238E27FC236}">
              <a16:creationId xmlns:a16="http://schemas.microsoft.com/office/drawing/2014/main" id="{64021BAD-0D96-021C-021E-4D1217CC67D1}"/>
            </a:ext>
          </a:extLst>
        </xdr:cNvPr>
        <xdr:cNvGrpSpPr/>
      </xdr:nvGrpSpPr>
      <xdr:grpSpPr>
        <a:xfrm>
          <a:off x="10306050" y="238125"/>
          <a:ext cx="838200" cy="857250"/>
          <a:chOff x="10306050" y="238125"/>
          <a:chExt cx="838200" cy="857250"/>
        </a:xfrm>
      </xdr:grpSpPr>
      <xdr:pic>
        <xdr:nvPicPr>
          <xdr:cNvPr id="2" name="Imagen 1">
            <a:hlinkClick xmlns:r="http://schemas.openxmlformats.org/officeDocument/2006/relationships" r:id="rId1"/>
            <a:extLst>
              <a:ext uri="{FF2B5EF4-FFF2-40B4-BE49-F238E27FC236}">
                <a16:creationId xmlns:a16="http://schemas.microsoft.com/office/drawing/2014/main" id="{CBE2666E-162A-434E-B494-2D4AD5DFA3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525125" y="238125"/>
            <a:ext cx="407998" cy="420671"/>
          </a:xfrm>
          <a:prstGeom prst="rect">
            <a:avLst/>
          </a:prstGeom>
        </xdr:spPr>
      </xdr:pic>
      <xdr:sp macro="" textlink="">
        <xdr:nvSpPr>
          <xdr:cNvPr id="3" name="Rectángulo 2">
            <a:extLst>
              <a:ext uri="{FF2B5EF4-FFF2-40B4-BE49-F238E27FC236}">
                <a16:creationId xmlns:a16="http://schemas.microsoft.com/office/drawing/2014/main" id="{0F6000BF-6018-49A0-8B71-26918A51B086}"/>
              </a:ext>
            </a:extLst>
          </xdr:cNvPr>
          <xdr:cNvSpPr/>
        </xdr:nvSpPr>
        <xdr:spPr>
          <a:xfrm>
            <a:off x="10306050" y="666750"/>
            <a:ext cx="838200" cy="4286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165.xml><?xml version="1.0" encoding="utf-8"?>
<xdr:wsDr xmlns:xdr="http://schemas.openxmlformats.org/drawingml/2006/spreadsheetDrawing" xmlns:a="http://schemas.openxmlformats.org/drawingml/2006/main">
  <xdr:twoCellAnchor>
    <xdr:from>
      <xdr:col>7</xdr:col>
      <xdr:colOff>266700</xdr:colOff>
      <xdr:row>0</xdr:row>
      <xdr:rowOff>180975</xdr:rowOff>
    </xdr:from>
    <xdr:to>
      <xdr:col>9</xdr:col>
      <xdr:colOff>66675</xdr:colOff>
      <xdr:row>4</xdr:row>
      <xdr:rowOff>47625</xdr:rowOff>
    </xdr:to>
    <xdr:grpSp>
      <xdr:nvGrpSpPr>
        <xdr:cNvPr id="4" name="Grupo 3">
          <a:extLst>
            <a:ext uri="{FF2B5EF4-FFF2-40B4-BE49-F238E27FC236}">
              <a16:creationId xmlns:a16="http://schemas.microsoft.com/office/drawing/2014/main" id="{5E884A36-B395-15ED-FD32-070C1CBFBCB9}"/>
            </a:ext>
          </a:extLst>
        </xdr:cNvPr>
        <xdr:cNvGrpSpPr/>
      </xdr:nvGrpSpPr>
      <xdr:grpSpPr>
        <a:xfrm>
          <a:off x="5895975" y="180975"/>
          <a:ext cx="838200" cy="828675"/>
          <a:chOff x="5895975" y="180975"/>
          <a:chExt cx="838200" cy="828675"/>
        </a:xfrm>
      </xdr:grpSpPr>
      <xdr:pic>
        <xdr:nvPicPr>
          <xdr:cNvPr id="2" name="Imagen 1">
            <a:hlinkClick xmlns:r="http://schemas.openxmlformats.org/officeDocument/2006/relationships" r:id="rId1"/>
            <a:extLst>
              <a:ext uri="{FF2B5EF4-FFF2-40B4-BE49-F238E27FC236}">
                <a16:creationId xmlns:a16="http://schemas.microsoft.com/office/drawing/2014/main" id="{BF2A4B2B-377A-4000-8AE5-05AE8579A35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15050" y="180975"/>
            <a:ext cx="407998" cy="420671"/>
          </a:xfrm>
          <a:prstGeom prst="rect">
            <a:avLst/>
          </a:prstGeom>
        </xdr:spPr>
      </xdr:pic>
      <xdr:sp macro="" textlink="">
        <xdr:nvSpPr>
          <xdr:cNvPr id="3" name="Rectángulo 2">
            <a:extLst>
              <a:ext uri="{FF2B5EF4-FFF2-40B4-BE49-F238E27FC236}">
                <a16:creationId xmlns:a16="http://schemas.microsoft.com/office/drawing/2014/main" id="{A05BCC74-F10C-4900-9593-5513C3D775B9}"/>
              </a:ext>
            </a:extLst>
          </xdr:cNvPr>
          <xdr:cNvSpPr/>
        </xdr:nvSpPr>
        <xdr:spPr>
          <a:xfrm>
            <a:off x="5895975" y="581025"/>
            <a:ext cx="838200" cy="4286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166.xml><?xml version="1.0" encoding="utf-8"?>
<xdr:wsDr xmlns:xdr="http://schemas.openxmlformats.org/drawingml/2006/spreadsheetDrawing" xmlns:a="http://schemas.openxmlformats.org/drawingml/2006/main">
  <xdr:twoCellAnchor>
    <xdr:from>
      <xdr:col>8</xdr:col>
      <xdr:colOff>28575</xdr:colOff>
      <xdr:row>0</xdr:row>
      <xdr:rowOff>142875</xdr:rowOff>
    </xdr:from>
    <xdr:to>
      <xdr:col>9</xdr:col>
      <xdr:colOff>104775</xdr:colOff>
      <xdr:row>4</xdr:row>
      <xdr:rowOff>76200</xdr:rowOff>
    </xdr:to>
    <xdr:grpSp>
      <xdr:nvGrpSpPr>
        <xdr:cNvPr id="4" name="Grupo 3">
          <a:extLst>
            <a:ext uri="{FF2B5EF4-FFF2-40B4-BE49-F238E27FC236}">
              <a16:creationId xmlns:a16="http://schemas.microsoft.com/office/drawing/2014/main" id="{CB8AEA79-B8C0-79DD-CB70-1E1320AD2241}"/>
            </a:ext>
          </a:extLst>
        </xdr:cNvPr>
        <xdr:cNvGrpSpPr/>
      </xdr:nvGrpSpPr>
      <xdr:grpSpPr>
        <a:xfrm>
          <a:off x="6334125" y="142875"/>
          <a:ext cx="838200" cy="866775"/>
          <a:chOff x="6334125" y="142875"/>
          <a:chExt cx="838200" cy="866775"/>
        </a:xfrm>
      </xdr:grpSpPr>
      <xdr:pic>
        <xdr:nvPicPr>
          <xdr:cNvPr id="2" name="Imagen 1">
            <a:hlinkClick xmlns:r="http://schemas.openxmlformats.org/officeDocument/2006/relationships" r:id="rId1"/>
            <a:extLst>
              <a:ext uri="{FF2B5EF4-FFF2-40B4-BE49-F238E27FC236}">
                <a16:creationId xmlns:a16="http://schemas.microsoft.com/office/drawing/2014/main" id="{42075689-0CAF-4E4E-BA45-217AB990EB3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34150" y="142875"/>
            <a:ext cx="407998" cy="420671"/>
          </a:xfrm>
          <a:prstGeom prst="rect">
            <a:avLst/>
          </a:prstGeom>
        </xdr:spPr>
      </xdr:pic>
      <xdr:sp macro="" textlink="">
        <xdr:nvSpPr>
          <xdr:cNvPr id="3" name="Rectángulo 2">
            <a:extLst>
              <a:ext uri="{FF2B5EF4-FFF2-40B4-BE49-F238E27FC236}">
                <a16:creationId xmlns:a16="http://schemas.microsoft.com/office/drawing/2014/main" id="{96749C4D-1D19-4233-8B5D-E4DCB80FF2D7}"/>
              </a:ext>
            </a:extLst>
          </xdr:cNvPr>
          <xdr:cNvSpPr/>
        </xdr:nvSpPr>
        <xdr:spPr>
          <a:xfrm>
            <a:off x="6334125" y="581025"/>
            <a:ext cx="838200" cy="4286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167.xml><?xml version="1.0" encoding="utf-8"?>
<xdr:wsDr xmlns:xdr="http://schemas.openxmlformats.org/drawingml/2006/spreadsheetDrawing" xmlns:a="http://schemas.openxmlformats.org/drawingml/2006/main">
  <xdr:twoCellAnchor editAs="oneCell">
    <xdr:from>
      <xdr:col>2</xdr:col>
      <xdr:colOff>333375</xdr:colOff>
      <xdr:row>3</xdr:row>
      <xdr:rowOff>66675</xdr:rowOff>
    </xdr:from>
    <xdr:to>
      <xdr:col>8</xdr:col>
      <xdr:colOff>625764</xdr:colOff>
      <xdr:row>19</xdr:row>
      <xdr:rowOff>151143</xdr:rowOff>
    </xdr:to>
    <xdr:pic>
      <xdr:nvPicPr>
        <xdr:cNvPr id="2" name="Imagen 1">
          <a:extLst>
            <a:ext uri="{FF2B5EF4-FFF2-40B4-BE49-F238E27FC236}">
              <a16:creationId xmlns:a16="http://schemas.microsoft.com/office/drawing/2014/main" id="{F0005FCF-1DD4-4043-A495-3DE5D4D78B85}"/>
            </a:ext>
          </a:extLst>
        </xdr:cNvPr>
        <xdr:cNvPicPr>
          <a:picLocks noChangeAspect="1"/>
        </xdr:cNvPicPr>
      </xdr:nvPicPr>
      <xdr:blipFill>
        <a:blip xmlns:r="http://schemas.openxmlformats.org/officeDocument/2006/relationships" r:embed="rId1"/>
        <a:stretch>
          <a:fillRect/>
        </a:stretch>
      </xdr:blipFill>
      <xdr:spPr>
        <a:xfrm>
          <a:off x="1793875" y="619125"/>
          <a:ext cx="5029489" cy="2983243"/>
        </a:xfrm>
        <a:prstGeom prst="rect">
          <a:avLst/>
        </a:prstGeom>
      </xdr:spPr>
    </xdr:pic>
    <xdr:clientData/>
  </xdr:twoCellAnchor>
  <xdr:twoCellAnchor>
    <xdr:from>
      <xdr:col>11</xdr:col>
      <xdr:colOff>28575</xdr:colOff>
      <xdr:row>1</xdr:row>
      <xdr:rowOff>38100</xdr:rowOff>
    </xdr:from>
    <xdr:to>
      <xdr:col>12</xdr:col>
      <xdr:colOff>104775</xdr:colOff>
      <xdr:row>5</xdr:row>
      <xdr:rowOff>152400</xdr:rowOff>
    </xdr:to>
    <xdr:grpSp>
      <xdr:nvGrpSpPr>
        <xdr:cNvPr id="5" name="Grupo 4">
          <a:extLst>
            <a:ext uri="{FF2B5EF4-FFF2-40B4-BE49-F238E27FC236}">
              <a16:creationId xmlns:a16="http://schemas.microsoft.com/office/drawing/2014/main" id="{AAF137FE-89CB-7E94-6420-DA7AC3586547}"/>
            </a:ext>
          </a:extLst>
        </xdr:cNvPr>
        <xdr:cNvGrpSpPr/>
      </xdr:nvGrpSpPr>
      <xdr:grpSpPr>
        <a:xfrm>
          <a:off x="7962900" y="228600"/>
          <a:ext cx="838200" cy="876300"/>
          <a:chOff x="7962900" y="228600"/>
          <a:chExt cx="838200" cy="876300"/>
        </a:xfrm>
      </xdr:grpSpPr>
      <xdr:sp macro="" textlink="">
        <xdr:nvSpPr>
          <xdr:cNvPr id="3" name="Rectángulo 2">
            <a:extLst>
              <a:ext uri="{FF2B5EF4-FFF2-40B4-BE49-F238E27FC236}">
                <a16:creationId xmlns:a16="http://schemas.microsoft.com/office/drawing/2014/main" id="{FD4A07D7-8235-46F6-A2B7-43FA0A09F3AB}"/>
              </a:ext>
            </a:extLst>
          </xdr:cNvPr>
          <xdr:cNvSpPr/>
        </xdr:nvSpPr>
        <xdr:spPr>
          <a:xfrm>
            <a:off x="7962900" y="663575"/>
            <a:ext cx="838200" cy="4413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pic>
        <xdr:nvPicPr>
          <xdr:cNvPr id="4" name="Imagen 3">
            <a:hlinkClick xmlns:r="http://schemas.openxmlformats.org/officeDocument/2006/relationships" r:id="rId2"/>
            <a:extLst>
              <a:ext uri="{FF2B5EF4-FFF2-40B4-BE49-F238E27FC236}">
                <a16:creationId xmlns:a16="http://schemas.microsoft.com/office/drawing/2014/main" id="{851C8FA5-942E-499F-AB49-4A0C3A29847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91500" y="228600"/>
            <a:ext cx="407998" cy="420671"/>
          </a:xfrm>
          <a:prstGeom prst="rect">
            <a:avLst/>
          </a:prstGeom>
        </xdr:spPr>
      </xdr:pic>
    </xdr:grpSp>
    <xdr:clientData/>
  </xdr:twoCellAnchor>
</xdr:wsDr>
</file>

<file path=xl/drawings/drawing168.xml><?xml version="1.0" encoding="utf-8"?>
<xdr:wsDr xmlns:xdr="http://schemas.openxmlformats.org/drawingml/2006/spreadsheetDrawing" xmlns:a="http://schemas.openxmlformats.org/drawingml/2006/main">
  <xdr:twoCellAnchor>
    <xdr:from>
      <xdr:col>7</xdr:col>
      <xdr:colOff>381000</xdr:colOff>
      <xdr:row>0</xdr:row>
      <xdr:rowOff>161925</xdr:rowOff>
    </xdr:from>
    <xdr:to>
      <xdr:col>9</xdr:col>
      <xdr:colOff>57150</xdr:colOff>
      <xdr:row>5</xdr:row>
      <xdr:rowOff>107950</xdr:rowOff>
    </xdr:to>
    <xdr:grpSp>
      <xdr:nvGrpSpPr>
        <xdr:cNvPr id="4" name="Grupo 3">
          <a:extLst>
            <a:ext uri="{FF2B5EF4-FFF2-40B4-BE49-F238E27FC236}">
              <a16:creationId xmlns:a16="http://schemas.microsoft.com/office/drawing/2014/main" id="{F353056A-8FC7-723C-0116-4C8DB7B67829}"/>
            </a:ext>
          </a:extLst>
        </xdr:cNvPr>
        <xdr:cNvGrpSpPr/>
      </xdr:nvGrpSpPr>
      <xdr:grpSpPr>
        <a:xfrm>
          <a:off x="7172325" y="161925"/>
          <a:ext cx="838200" cy="879475"/>
          <a:chOff x="7172325" y="161925"/>
          <a:chExt cx="838200" cy="879475"/>
        </a:xfrm>
      </xdr:grpSpPr>
      <xdr:pic>
        <xdr:nvPicPr>
          <xdr:cNvPr id="2" name="Imagen 1">
            <a:hlinkClick xmlns:r="http://schemas.openxmlformats.org/officeDocument/2006/relationships" r:id="rId1"/>
            <a:extLst>
              <a:ext uri="{FF2B5EF4-FFF2-40B4-BE49-F238E27FC236}">
                <a16:creationId xmlns:a16="http://schemas.microsoft.com/office/drawing/2014/main" id="{8D36D47F-899B-46B4-8DFB-9EE070484AF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81875" y="161925"/>
            <a:ext cx="407998" cy="420671"/>
          </a:xfrm>
          <a:prstGeom prst="rect">
            <a:avLst/>
          </a:prstGeom>
        </xdr:spPr>
      </xdr:pic>
      <xdr:sp macro="" textlink="">
        <xdr:nvSpPr>
          <xdr:cNvPr id="3" name="Rectángulo 2">
            <a:extLst>
              <a:ext uri="{FF2B5EF4-FFF2-40B4-BE49-F238E27FC236}">
                <a16:creationId xmlns:a16="http://schemas.microsoft.com/office/drawing/2014/main" id="{0BC0F88F-90B2-4A89-B566-0AD552852A97}"/>
              </a:ext>
            </a:extLst>
          </xdr:cNvPr>
          <xdr:cNvSpPr/>
        </xdr:nvSpPr>
        <xdr:spPr>
          <a:xfrm>
            <a:off x="7172325" y="600075"/>
            <a:ext cx="838200" cy="4413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169.xml><?xml version="1.0" encoding="utf-8"?>
<xdr:wsDr xmlns:xdr="http://schemas.openxmlformats.org/drawingml/2006/spreadsheetDrawing" xmlns:a="http://schemas.openxmlformats.org/drawingml/2006/main">
  <xdr:twoCellAnchor>
    <xdr:from>
      <xdr:col>7</xdr:col>
      <xdr:colOff>209550</xdr:colOff>
      <xdr:row>0</xdr:row>
      <xdr:rowOff>142875</xdr:rowOff>
    </xdr:from>
    <xdr:to>
      <xdr:col>7</xdr:col>
      <xdr:colOff>1047750</xdr:colOff>
      <xdr:row>5</xdr:row>
      <xdr:rowOff>69850</xdr:rowOff>
    </xdr:to>
    <xdr:grpSp>
      <xdr:nvGrpSpPr>
        <xdr:cNvPr id="4" name="Grupo 3">
          <a:extLst>
            <a:ext uri="{FF2B5EF4-FFF2-40B4-BE49-F238E27FC236}">
              <a16:creationId xmlns:a16="http://schemas.microsoft.com/office/drawing/2014/main" id="{A0304AEE-7F43-3A65-7202-44BF9B229D2F}"/>
            </a:ext>
          </a:extLst>
        </xdr:cNvPr>
        <xdr:cNvGrpSpPr/>
      </xdr:nvGrpSpPr>
      <xdr:grpSpPr>
        <a:xfrm>
          <a:off x="8401050" y="142875"/>
          <a:ext cx="838200" cy="841375"/>
          <a:chOff x="8401050" y="142875"/>
          <a:chExt cx="838200" cy="841375"/>
        </a:xfrm>
      </xdr:grpSpPr>
      <xdr:pic>
        <xdr:nvPicPr>
          <xdr:cNvPr id="2" name="Imagen 1">
            <a:hlinkClick xmlns:r="http://schemas.openxmlformats.org/officeDocument/2006/relationships" r:id="rId1"/>
            <a:extLst>
              <a:ext uri="{FF2B5EF4-FFF2-40B4-BE49-F238E27FC236}">
                <a16:creationId xmlns:a16="http://schemas.microsoft.com/office/drawing/2014/main" id="{D7A71B87-41FF-4F96-9C67-6A8DED945D6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610600" y="142875"/>
            <a:ext cx="407998" cy="420671"/>
          </a:xfrm>
          <a:prstGeom prst="rect">
            <a:avLst/>
          </a:prstGeom>
        </xdr:spPr>
      </xdr:pic>
      <xdr:sp macro="" textlink="">
        <xdr:nvSpPr>
          <xdr:cNvPr id="3" name="Rectángulo 2">
            <a:extLst>
              <a:ext uri="{FF2B5EF4-FFF2-40B4-BE49-F238E27FC236}">
                <a16:creationId xmlns:a16="http://schemas.microsoft.com/office/drawing/2014/main" id="{F97973FD-B723-49F4-A63A-3E1A7349FFFA}"/>
              </a:ext>
            </a:extLst>
          </xdr:cNvPr>
          <xdr:cNvSpPr/>
        </xdr:nvSpPr>
        <xdr:spPr>
          <a:xfrm>
            <a:off x="8401050" y="542925"/>
            <a:ext cx="838200" cy="4413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8</xdr:col>
      <xdr:colOff>9525</xdr:colOff>
      <xdr:row>1</xdr:row>
      <xdr:rowOff>28575</xdr:rowOff>
    </xdr:from>
    <xdr:to>
      <xdr:col>9</xdr:col>
      <xdr:colOff>92075</xdr:colOff>
      <xdr:row>6</xdr:row>
      <xdr:rowOff>19050</xdr:rowOff>
    </xdr:to>
    <xdr:grpSp>
      <xdr:nvGrpSpPr>
        <xdr:cNvPr id="4" name="Grupo 3">
          <a:extLst>
            <a:ext uri="{FF2B5EF4-FFF2-40B4-BE49-F238E27FC236}">
              <a16:creationId xmlns:a16="http://schemas.microsoft.com/office/drawing/2014/main" id="{76A55788-450C-36AC-2E24-4196EA729213}"/>
            </a:ext>
          </a:extLst>
        </xdr:cNvPr>
        <xdr:cNvGrpSpPr/>
      </xdr:nvGrpSpPr>
      <xdr:grpSpPr>
        <a:xfrm>
          <a:off x="8724900" y="228600"/>
          <a:ext cx="844550" cy="942975"/>
          <a:chOff x="8724900" y="228600"/>
          <a:chExt cx="844550" cy="942975"/>
        </a:xfrm>
      </xdr:grpSpPr>
      <xdr:pic>
        <xdr:nvPicPr>
          <xdr:cNvPr id="2" name="Imagen 1">
            <a:hlinkClick xmlns:r="http://schemas.openxmlformats.org/officeDocument/2006/relationships" r:id="rId1"/>
            <a:extLst>
              <a:ext uri="{FF2B5EF4-FFF2-40B4-BE49-F238E27FC236}">
                <a16:creationId xmlns:a16="http://schemas.microsoft.com/office/drawing/2014/main" id="{D51A09B4-3B31-402F-BB76-AF299353AE7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972550" y="228600"/>
            <a:ext cx="407998" cy="430196"/>
          </a:xfrm>
          <a:prstGeom prst="rect">
            <a:avLst/>
          </a:prstGeom>
        </xdr:spPr>
      </xdr:pic>
      <xdr:sp macro="" textlink="">
        <xdr:nvSpPr>
          <xdr:cNvPr id="3" name="Rectángulo 2">
            <a:extLst>
              <a:ext uri="{FF2B5EF4-FFF2-40B4-BE49-F238E27FC236}">
                <a16:creationId xmlns:a16="http://schemas.microsoft.com/office/drawing/2014/main" id="{A2EDB555-2835-400D-A647-ED2CA130F9F3}"/>
              </a:ext>
            </a:extLst>
          </xdr:cNvPr>
          <xdr:cNvSpPr/>
        </xdr:nvSpPr>
        <xdr:spPr>
          <a:xfrm>
            <a:off x="8724900" y="666750"/>
            <a:ext cx="844550" cy="5048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170.xml><?xml version="1.0" encoding="utf-8"?>
<xdr:wsDr xmlns:xdr="http://schemas.openxmlformats.org/drawingml/2006/spreadsheetDrawing" xmlns:a="http://schemas.openxmlformats.org/drawingml/2006/main">
  <xdr:twoCellAnchor>
    <xdr:from>
      <xdr:col>4</xdr:col>
      <xdr:colOff>104775</xdr:colOff>
      <xdr:row>0</xdr:row>
      <xdr:rowOff>123825</xdr:rowOff>
    </xdr:from>
    <xdr:to>
      <xdr:col>5</xdr:col>
      <xdr:colOff>38100</xdr:colOff>
      <xdr:row>4</xdr:row>
      <xdr:rowOff>31750</xdr:rowOff>
    </xdr:to>
    <xdr:grpSp>
      <xdr:nvGrpSpPr>
        <xdr:cNvPr id="4" name="Grupo 3">
          <a:extLst>
            <a:ext uri="{FF2B5EF4-FFF2-40B4-BE49-F238E27FC236}">
              <a16:creationId xmlns:a16="http://schemas.microsoft.com/office/drawing/2014/main" id="{ABB048C1-A8FE-F844-D83B-693833A3B745}"/>
            </a:ext>
          </a:extLst>
        </xdr:cNvPr>
        <xdr:cNvGrpSpPr/>
      </xdr:nvGrpSpPr>
      <xdr:grpSpPr>
        <a:xfrm>
          <a:off x="4019550" y="123825"/>
          <a:ext cx="838200" cy="860425"/>
          <a:chOff x="4019550" y="123825"/>
          <a:chExt cx="838200" cy="860425"/>
        </a:xfrm>
      </xdr:grpSpPr>
      <xdr:pic>
        <xdr:nvPicPr>
          <xdr:cNvPr id="2" name="Imagen 1">
            <a:hlinkClick xmlns:r="http://schemas.openxmlformats.org/officeDocument/2006/relationships" r:id="rId1"/>
            <a:extLst>
              <a:ext uri="{FF2B5EF4-FFF2-40B4-BE49-F238E27FC236}">
                <a16:creationId xmlns:a16="http://schemas.microsoft.com/office/drawing/2014/main" id="{224AB7F7-250A-43DC-9BA8-4CBC330C039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38625" y="123825"/>
            <a:ext cx="407998" cy="420671"/>
          </a:xfrm>
          <a:prstGeom prst="rect">
            <a:avLst/>
          </a:prstGeom>
        </xdr:spPr>
      </xdr:pic>
      <xdr:sp macro="" textlink="">
        <xdr:nvSpPr>
          <xdr:cNvPr id="3" name="Rectángulo 2">
            <a:extLst>
              <a:ext uri="{FF2B5EF4-FFF2-40B4-BE49-F238E27FC236}">
                <a16:creationId xmlns:a16="http://schemas.microsoft.com/office/drawing/2014/main" id="{D97E3E40-7260-44FE-8994-6C54A5F382A2}"/>
              </a:ext>
            </a:extLst>
          </xdr:cNvPr>
          <xdr:cNvSpPr/>
        </xdr:nvSpPr>
        <xdr:spPr>
          <a:xfrm>
            <a:off x="4019550" y="542925"/>
            <a:ext cx="838200" cy="4413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171.xml><?xml version="1.0" encoding="utf-8"?>
<xdr:wsDr xmlns:xdr="http://schemas.openxmlformats.org/drawingml/2006/spreadsheetDrawing" xmlns:a="http://schemas.openxmlformats.org/drawingml/2006/main">
  <xdr:twoCellAnchor>
    <xdr:from>
      <xdr:col>7</xdr:col>
      <xdr:colOff>180975</xdr:colOff>
      <xdr:row>2</xdr:row>
      <xdr:rowOff>0</xdr:rowOff>
    </xdr:from>
    <xdr:to>
      <xdr:col>8</xdr:col>
      <xdr:colOff>600075</xdr:colOff>
      <xdr:row>5</xdr:row>
      <xdr:rowOff>127000</xdr:rowOff>
    </xdr:to>
    <xdr:grpSp>
      <xdr:nvGrpSpPr>
        <xdr:cNvPr id="4" name="Grupo 3">
          <a:extLst>
            <a:ext uri="{FF2B5EF4-FFF2-40B4-BE49-F238E27FC236}">
              <a16:creationId xmlns:a16="http://schemas.microsoft.com/office/drawing/2014/main" id="{FB66DDE0-F70D-2371-9C27-8DE9A8FD01D0}"/>
            </a:ext>
          </a:extLst>
        </xdr:cNvPr>
        <xdr:cNvGrpSpPr/>
      </xdr:nvGrpSpPr>
      <xdr:grpSpPr>
        <a:xfrm>
          <a:off x="8801100" y="342900"/>
          <a:ext cx="838200" cy="850900"/>
          <a:chOff x="8801100" y="342900"/>
          <a:chExt cx="838200" cy="850900"/>
        </a:xfrm>
      </xdr:grpSpPr>
      <xdr:pic>
        <xdr:nvPicPr>
          <xdr:cNvPr id="2" name="Imagen 1">
            <a:hlinkClick xmlns:r="http://schemas.openxmlformats.org/officeDocument/2006/relationships" r:id="rId1"/>
            <a:extLst>
              <a:ext uri="{FF2B5EF4-FFF2-40B4-BE49-F238E27FC236}">
                <a16:creationId xmlns:a16="http://schemas.microsoft.com/office/drawing/2014/main" id="{FAB1F7AA-E16C-4F56-B538-D845014FAA6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039225" y="342900"/>
            <a:ext cx="407998" cy="420671"/>
          </a:xfrm>
          <a:prstGeom prst="rect">
            <a:avLst/>
          </a:prstGeom>
        </xdr:spPr>
      </xdr:pic>
      <xdr:sp macro="" textlink="">
        <xdr:nvSpPr>
          <xdr:cNvPr id="3" name="Rectángulo 2">
            <a:extLst>
              <a:ext uri="{FF2B5EF4-FFF2-40B4-BE49-F238E27FC236}">
                <a16:creationId xmlns:a16="http://schemas.microsoft.com/office/drawing/2014/main" id="{05FD6921-F560-4719-9975-82108B509180}"/>
              </a:ext>
            </a:extLst>
          </xdr:cNvPr>
          <xdr:cNvSpPr/>
        </xdr:nvSpPr>
        <xdr:spPr>
          <a:xfrm>
            <a:off x="8801100" y="752475"/>
            <a:ext cx="838200" cy="4413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172.xml><?xml version="1.0" encoding="utf-8"?>
<xdr:wsDr xmlns:xdr="http://schemas.openxmlformats.org/drawingml/2006/spreadsheetDrawing" xmlns:a="http://schemas.openxmlformats.org/drawingml/2006/main">
  <xdr:twoCellAnchor>
    <xdr:from>
      <xdr:col>8</xdr:col>
      <xdr:colOff>104775</xdr:colOff>
      <xdr:row>1</xdr:row>
      <xdr:rowOff>57150</xdr:rowOff>
    </xdr:from>
    <xdr:to>
      <xdr:col>8</xdr:col>
      <xdr:colOff>942975</xdr:colOff>
      <xdr:row>40</xdr:row>
      <xdr:rowOff>117475</xdr:rowOff>
    </xdr:to>
    <xdr:grpSp>
      <xdr:nvGrpSpPr>
        <xdr:cNvPr id="4" name="Grupo 3">
          <a:extLst>
            <a:ext uri="{FF2B5EF4-FFF2-40B4-BE49-F238E27FC236}">
              <a16:creationId xmlns:a16="http://schemas.microsoft.com/office/drawing/2014/main" id="{F2C10E98-2CB9-6797-EA0D-64645E0D4660}"/>
            </a:ext>
          </a:extLst>
        </xdr:cNvPr>
        <xdr:cNvGrpSpPr/>
      </xdr:nvGrpSpPr>
      <xdr:grpSpPr>
        <a:xfrm>
          <a:off x="8867775" y="247650"/>
          <a:ext cx="838200" cy="1031875"/>
          <a:chOff x="8867775" y="247650"/>
          <a:chExt cx="838200" cy="1031875"/>
        </a:xfrm>
      </xdr:grpSpPr>
      <xdr:pic>
        <xdr:nvPicPr>
          <xdr:cNvPr id="2" name="Imagen 1">
            <a:hlinkClick xmlns:r="http://schemas.openxmlformats.org/officeDocument/2006/relationships" r:id="rId1"/>
            <a:extLst>
              <a:ext uri="{FF2B5EF4-FFF2-40B4-BE49-F238E27FC236}">
                <a16:creationId xmlns:a16="http://schemas.microsoft.com/office/drawing/2014/main" id="{636FF250-C987-4194-8DE0-2735D2DC0ED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105900" y="247650"/>
            <a:ext cx="407998" cy="477821"/>
          </a:xfrm>
          <a:prstGeom prst="rect">
            <a:avLst/>
          </a:prstGeom>
        </xdr:spPr>
      </xdr:pic>
      <xdr:sp macro="" textlink="">
        <xdr:nvSpPr>
          <xdr:cNvPr id="3" name="Rectángulo 2">
            <a:extLst>
              <a:ext uri="{FF2B5EF4-FFF2-40B4-BE49-F238E27FC236}">
                <a16:creationId xmlns:a16="http://schemas.microsoft.com/office/drawing/2014/main" id="{409C8322-3D36-4444-9C32-8A1904178AA5}"/>
              </a:ext>
            </a:extLst>
          </xdr:cNvPr>
          <xdr:cNvSpPr/>
        </xdr:nvSpPr>
        <xdr:spPr>
          <a:xfrm>
            <a:off x="8867775" y="723900"/>
            <a:ext cx="838200" cy="5556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6</xdr:col>
      <xdr:colOff>361950</xdr:colOff>
      <xdr:row>0</xdr:row>
      <xdr:rowOff>104775</xdr:rowOff>
    </xdr:from>
    <xdr:to>
      <xdr:col>6</xdr:col>
      <xdr:colOff>1244600</xdr:colOff>
      <xdr:row>5</xdr:row>
      <xdr:rowOff>76200</xdr:rowOff>
    </xdr:to>
    <xdr:grpSp>
      <xdr:nvGrpSpPr>
        <xdr:cNvPr id="4" name="Grupo 3">
          <a:extLst>
            <a:ext uri="{FF2B5EF4-FFF2-40B4-BE49-F238E27FC236}">
              <a16:creationId xmlns:a16="http://schemas.microsoft.com/office/drawing/2014/main" id="{41EFC568-F9E6-D44C-3879-CD599442DD4D}"/>
            </a:ext>
          </a:extLst>
        </xdr:cNvPr>
        <xdr:cNvGrpSpPr/>
      </xdr:nvGrpSpPr>
      <xdr:grpSpPr>
        <a:xfrm>
          <a:off x="7391400" y="104775"/>
          <a:ext cx="882650" cy="952500"/>
          <a:chOff x="7391400" y="104775"/>
          <a:chExt cx="882650" cy="952500"/>
        </a:xfrm>
      </xdr:grpSpPr>
      <xdr:pic>
        <xdr:nvPicPr>
          <xdr:cNvPr id="2" name="Imagen 1">
            <a:hlinkClick xmlns:r="http://schemas.openxmlformats.org/officeDocument/2006/relationships" r:id="rId1"/>
            <a:extLst>
              <a:ext uri="{FF2B5EF4-FFF2-40B4-BE49-F238E27FC236}">
                <a16:creationId xmlns:a16="http://schemas.microsoft.com/office/drawing/2014/main" id="{8EF8DA1D-7A78-4FB2-891C-22C194AA5D9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58100" y="104775"/>
            <a:ext cx="411173" cy="465121"/>
          </a:xfrm>
          <a:prstGeom prst="rect">
            <a:avLst/>
          </a:prstGeom>
        </xdr:spPr>
      </xdr:pic>
      <xdr:sp macro="" textlink="">
        <xdr:nvSpPr>
          <xdr:cNvPr id="3" name="Rectángulo 2">
            <a:extLst>
              <a:ext uri="{FF2B5EF4-FFF2-40B4-BE49-F238E27FC236}">
                <a16:creationId xmlns:a16="http://schemas.microsoft.com/office/drawing/2014/main" id="{36010C15-02E7-43C4-9B31-EDF7EC2D78D4}"/>
              </a:ext>
            </a:extLst>
          </xdr:cNvPr>
          <xdr:cNvSpPr/>
        </xdr:nvSpPr>
        <xdr:spPr>
          <a:xfrm>
            <a:off x="7391400" y="571500"/>
            <a:ext cx="882650" cy="4857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6</xdr:col>
      <xdr:colOff>25400</xdr:colOff>
      <xdr:row>0</xdr:row>
      <xdr:rowOff>161925</xdr:rowOff>
    </xdr:from>
    <xdr:to>
      <xdr:col>6</xdr:col>
      <xdr:colOff>911225</xdr:colOff>
      <xdr:row>5</xdr:row>
      <xdr:rowOff>6350</xdr:rowOff>
    </xdr:to>
    <xdr:grpSp>
      <xdr:nvGrpSpPr>
        <xdr:cNvPr id="4" name="Grupo 3">
          <a:extLst>
            <a:ext uri="{FF2B5EF4-FFF2-40B4-BE49-F238E27FC236}">
              <a16:creationId xmlns:a16="http://schemas.microsoft.com/office/drawing/2014/main" id="{5C432453-56D8-581A-A259-E9CE365A47F9}"/>
            </a:ext>
          </a:extLst>
        </xdr:cNvPr>
        <xdr:cNvGrpSpPr/>
      </xdr:nvGrpSpPr>
      <xdr:grpSpPr>
        <a:xfrm>
          <a:off x="5873750" y="161925"/>
          <a:ext cx="885825" cy="873125"/>
          <a:chOff x="5873750" y="161925"/>
          <a:chExt cx="885825" cy="873125"/>
        </a:xfrm>
      </xdr:grpSpPr>
      <xdr:pic>
        <xdr:nvPicPr>
          <xdr:cNvPr id="2" name="Imagen 1">
            <a:hlinkClick xmlns:r="http://schemas.openxmlformats.org/officeDocument/2006/relationships" r:id="rId1"/>
            <a:extLst>
              <a:ext uri="{FF2B5EF4-FFF2-40B4-BE49-F238E27FC236}">
                <a16:creationId xmlns:a16="http://schemas.microsoft.com/office/drawing/2014/main" id="{0D4579FE-03AF-49E6-9E74-C79557A5C3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43625" y="161925"/>
            <a:ext cx="411173" cy="427021"/>
          </a:xfrm>
          <a:prstGeom prst="rect">
            <a:avLst/>
          </a:prstGeom>
        </xdr:spPr>
      </xdr:pic>
      <xdr:sp macro="" textlink="">
        <xdr:nvSpPr>
          <xdr:cNvPr id="3" name="Rectángulo 2">
            <a:extLst>
              <a:ext uri="{FF2B5EF4-FFF2-40B4-BE49-F238E27FC236}">
                <a16:creationId xmlns:a16="http://schemas.microsoft.com/office/drawing/2014/main" id="{0AD64FA8-951E-4E6C-89E3-CDDAD4D7B725}"/>
              </a:ext>
            </a:extLst>
          </xdr:cNvPr>
          <xdr:cNvSpPr/>
        </xdr:nvSpPr>
        <xdr:spPr>
          <a:xfrm>
            <a:off x="5873750" y="590550"/>
            <a:ext cx="885825" cy="444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15875</xdr:colOff>
      <xdr:row>2</xdr:row>
      <xdr:rowOff>73025</xdr:rowOff>
    </xdr:from>
    <xdr:to>
      <xdr:col>17</xdr:col>
      <xdr:colOff>78468</xdr:colOff>
      <xdr:row>7</xdr:row>
      <xdr:rowOff>35970</xdr:rowOff>
    </xdr:to>
    <xdr:pic>
      <xdr:nvPicPr>
        <xdr:cNvPr id="3" name="Imagen 2">
          <a:extLst>
            <a:ext uri="{FF2B5EF4-FFF2-40B4-BE49-F238E27FC236}">
              <a16:creationId xmlns:a16="http://schemas.microsoft.com/office/drawing/2014/main" id="{1515ED74-6249-4B92-9B1F-70BB5C92EA2D}"/>
            </a:ext>
          </a:extLst>
        </xdr:cNvPr>
        <xdr:cNvPicPr>
          <a:picLocks noChangeAspect="1"/>
        </xdr:cNvPicPr>
      </xdr:nvPicPr>
      <xdr:blipFill>
        <a:blip xmlns:r="http://schemas.openxmlformats.org/officeDocument/2006/relationships" r:embed="rId1"/>
        <a:stretch>
          <a:fillRect/>
        </a:stretch>
      </xdr:blipFill>
      <xdr:spPr>
        <a:xfrm>
          <a:off x="15875" y="473075"/>
          <a:ext cx="13664293" cy="839245"/>
        </a:xfrm>
        <a:prstGeom prst="rect">
          <a:avLst/>
        </a:prstGeom>
      </xdr:spPr>
    </xdr:pic>
    <xdr:clientData/>
  </xdr:twoCellAnchor>
  <xdr:twoCellAnchor>
    <xdr:from>
      <xdr:col>15</xdr:col>
      <xdr:colOff>561975</xdr:colOff>
      <xdr:row>7</xdr:row>
      <xdr:rowOff>180975</xdr:rowOff>
    </xdr:from>
    <xdr:to>
      <xdr:col>17</xdr:col>
      <xdr:colOff>168275</xdr:colOff>
      <xdr:row>14</xdr:row>
      <xdr:rowOff>152400</xdr:rowOff>
    </xdr:to>
    <xdr:grpSp>
      <xdr:nvGrpSpPr>
        <xdr:cNvPr id="6" name="Grupo 5">
          <a:extLst>
            <a:ext uri="{FF2B5EF4-FFF2-40B4-BE49-F238E27FC236}">
              <a16:creationId xmlns:a16="http://schemas.microsoft.com/office/drawing/2014/main" id="{8F826BAE-6B16-9509-CF44-C82A765A4A28}"/>
            </a:ext>
          </a:extLst>
        </xdr:cNvPr>
        <xdr:cNvGrpSpPr/>
      </xdr:nvGrpSpPr>
      <xdr:grpSpPr>
        <a:xfrm>
          <a:off x="11991975" y="1514475"/>
          <a:ext cx="1130300" cy="1343025"/>
          <a:chOff x="11991975" y="1514475"/>
          <a:chExt cx="1130300" cy="1343025"/>
        </a:xfrm>
      </xdr:grpSpPr>
      <xdr:pic>
        <xdr:nvPicPr>
          <xdr:cNvPr id="2" name="Imagen 1">
            <a:hlinkClick xmlns:r="http://schemas.openxmlformats.org/officeDocument/2006/relationships" r:id="rId2"/>
            <a:extLst>
              <a:ext uri="{FF2B5EF4-FFF2-40B4-BE49-F238E27FC236}">
                <a16:creationId xmlns:a16="http://schemas.microsoft.com/office/drawing/2014/main" id="{FCA5B144-44F6-4E22-8666-B47890A1702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bwMode="auto">
          <a:xfrm>
            <a:off x="12217400" y="1514475"/>
            <a:ext cx="701524" cy="857553"/>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5" name="Rectángulo 4">
            <a:extLst>
              <a:ext uri="{FF2B5EF4-FFF2-40B4-BE49-F238E27FC236}">
                <a16:creationId xmlns:a16="http://schemas.microsoft.com/office/drawing/2014/main" id="{8E28AF1D-F7D4-408C-9FB5-42F7D97D6165}"/>
              </a:ext>
            </a:extLst>
          </xdr:cNvPr>
          <xdr:cNvSpPr/>
        </xdr:nvSpPr>
        <xdr:spPr>
          <a:xfrm>
            <a:off x="11991975" y="2387600"/>
            <a:ext cx="1130300" cy="4699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200" b="0" i="0" baseline="0">
                <a:solidFill>
                  <a:srgbClr val="0070C0"/>
                </a:solidFill>
                <a:effectLst/>
                <a:latin typeface="Arial" panose="020B0604020202020204" pitchFamily="34" charset="0"/>
                <a:ea typeface="Verdana" panose="020B0604030504040204" pitchFamily="34" charset="0"/>
                <a:cs typeface="Arial" panose="020B0604020202020204" pitchFamily="34" charset="0"/>
              </a:rPr>
              <a:t>↑ </a:t>
            </a:r>
            <a:r>
              <a:rPr lang="es-CO" sz="900" b="0" i="0" baseline="0">
                <a:solidFill>
                  <a:srgbClr val="0070C0"/>
                </a:solidFill>
                <a:effectLst/>
                <a:latin typeface="Verdana" panose="020B0604030504040204" pitchFamily="34" charset="0"/>
                <a:ea typeface="Verdana" panose="020B0604030504040204" pitchFamily="34" charset="0"/>
                <a:cs typeface="+mn-cs"/>
              </a:rPr>
              <a:t>Click para ir al Inicio</a:t>
            </a:r>
            <a:endParaRPr lang="es-CO" sz="900" b="0">
              <a:solidFill>
                <a:srgbClr val="0070C0"/>
              </a:solidFill>
              <a:latin typeface="Verdana" panose="020B0604030504040204" pitchFamily="34" charset="0"/>
              <a:ea typeface="Verdana" panose="020B0604030504040204" pitchFamily="34" charset="0"/>
            </a:endParaRPr>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11</xdr:col>
      <xdr:colOff>0</xdr:colOff>
      <xdr:row>1</xdr:row>
      <xdr:rowOff>44450</xdr:rowOff>
    </xdr:from>
    <xdr:to>
      <xdr:col>12</xdr:col>
      <xdr:colOff>66675</xdr:colOff>
      <xdr:row>6</xdr:row>
      <xdr:rowOff>28575</xdr:rowOff>
    </xdr:to>
    <xdr:grpSp>
      <xdr:nvGrpSpPr>
        <xdr:cNvPr id="4" name="Grupo 3">
          <a:extLst>
            <a:ext uri="{FF2B5EF4-FFF2-40B4-BE49-F238E27FC236}">
              <a16:creationId xmlns:a16="http://schemas.microsoft.com/office/drawing/2014/main" id="{A543D4F4-51C1-8CC4-416D-177A9998D46B}"/>
            </a:ext>
          </a:extLst>
        </xdr:cNvPr>
        <xdr:cNvGrpSpPr/>
      </xdr:nvGrpSpPr>
      <xdr:grpSpPr>
        <a:xfrm>
          <a:off x="9363075" y="244475"/>
          <a:ext cx="838200" cy="936625"/>
          <a:chOff x="9363075" y="244475"/>
          <a:chExt cx="838200" cy="936625"/>
        </a:xfrm>
      </xdr:grpSpPr>
      <xdr:pic>
        <xdr:nvPicPr>
          <xdr:cNvPr id="2" name="Imagen 1">
            <a:hlinkClick xmlns:r="http://schemas.openxmlformats.org/officeDocument/2006/relationships" r:id="rId1"/>
            <a:extLst>
              <a:ext uri="{FF2B5EF4-FFF2-40B4-BE49-F238E27FC236}">
                <a16:creationId xmlns:a16="http://schemas.microsoft.com/office/drawing/2014/main" id="{ADA3AB0C-2D12-4273-8DFD-F4D2500DC97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601200" y="244475"/>
            <a:ext cx="407998" cy="439721"/>
          </a:xfrm>
          <a:prstGeom prst="rect">
            <a:avLst/>
          </a:prstGeom>
        </xdr:spPr>
      </xdr:pic>
      <xdr:sp macro="" textlink="">
        <xdr:nvSpPr>
          <xdr:cNvPr id="3" name="Rectángulo 2">
            <a:extLst>
              <a:ext uri="{FF2B5EF4-FFF2-40B4-BE49-F238E27FC236}">
                <a16:creationId xmlns:a16="http://schemas.microsoft.com/office/drawing/2014/main" id="{C8831A03-2BED-4057-9E73-E1F6B81CB37A}"/>
              </a:ext>
            </a:extLst>
          </xdr:cNvPr>
          <xdr:cNvSpPr/>
        </xdr:nvSpPr>
        <xdr:spPr>
          <a:xfrm>
            <a:off x="9363075" y="676275"/>
            <a:ext cx="838200" cy="5048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12</xdr:col>
      <xdr:colOff>114300</xdr:colOff>
      <xdr:row>1</xdr:row>
      <xdr:rowOff>28575</xdr:rowOff>
    </xdr:from>
    <xdr:to>
      <xdr:col>12</xdr:col>
      <xdr:colOff>996950</xdr:colOff>
      <xdr:row>5</xdr:row>
      <xdr:rowOff>63500</xdr:rowOff>
    </xdr:to>
    <xdr:grpSp>
      <xdr:nvGrpSpPr>
        <xdr:cNvPr id="4" name="Grupo 3">
          <a:extLst>
            <a:ext uri="{FF2B5EF4-FFF2-40B4-BE49-F238E27FC236}">
              <a16:creationId xmlns:a16="http://schemas.microsoft.com/office/drawing/2014/main" id="{F8CD56FA-326F-0450-B4FA-0B6B7F656E44}"/>
            </a:ext>
          </a:extLst>
        </xdr:cNvPr>
        <xdr:cNvGrpSpPr/>
      </xdr:nvGrpSpPr>
      <xdr:grpSpPr>
        <a:xfrm>
          <a:off x="8991600" y="228600"/>
          <a:ext cx="882650" cy="911225"/>
          <a:chOff x="8896350" y="228600"/>
          <a:chExt cx="882650" cy="1044575"/>
        </a:xfrm>
      </xdr:grpSpPr>
      <xdr:pic>
        <xdr:nvPicPr>
          <xdr:cNvPr id="2" name="Imagen 1">
            <a:hlinkClick xmlns:r="http://schemas.openxmlformats.org/officeDocument/2006/relationships" r:id="rId1"/>
            <a:extLst>
              <a:ext uri="{FF2B5EF4-FFF2-40B4-BE49-F238E27FC236}">
                <a16:creationId xmlns:a16="http://schemas.microsoft.com/office/drawing/2014/main" id="{FE03B754-63AD-4C59-A6C3-D712DED360B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134475" y="228600"/>
            <a:ext cx="411173" cy="446071"/>
          </a:xfrm>
          <a:prstGeom prst="rect">
            <a:avLst/>
          </a:prstGeom>
        </xdr:spPr>
      </xdr:pic>
      <xdr:sp macro="" textlink="">
        <xdr:nvSpPr>
          <xdr:cNvPr id="3" name="Rectángulo 2">
            <a:extLst>
              <a:ext uri="{FF2B5EF4-FFF2-40B4-BE49-F238E27FC236}">
                <a16:creationId xmlns:a16="http://schemas.microsoft.com/office/drawing/2014/main" id="{FE344B4A-C3E5-486C-8613-11A58E99E7B4}"/>
              </a:ext>
            </a:extLst>
          </xdr:cNvPr>
          <xdr:cNvSpPr/>
        </xdr:nvSpPr>
        <xdr:spPr>
          <a:xfrm>
            <a:off x="8896350" y="676275"/>
            <a:ext cx="882650" cy="5969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0070C0"/>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0070C0"/>
                </a:solidFill>
                <a:effectLst/>
                <a:latin typeface="Verdana" panose="020B0604030504040204" pitchFamily="34" charset="0"/>
                <a:ea typeface="Verdana" panose="020B0604030504040204" pitchFamily="34" charset="0"/>
                <a:cs typeface="+mn-cs"/>
              </a:rPr>
              <a:t>Click para ir a listado</a:t>
            </a:r>
            <a:endParaRPr lang="es-CO" sz="800" b="0">
              <a:solidFill>
                <a:srgbClr val="0070C0"/>
              </a:solidFill>
              <a:latin typeface="Verdana" panose="020B0604030504040204" pitchFamily="34" charset="0"/>
              <a:ea typeface="Verdana" panose="020B0604030504040204" pitchFamily="34" charset="0"/>
            </a:endParaRPr>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8</xdr:col>
      <xdr:colOff>0</xdr:colOff>
      <xdr:row>2</xdr:row>
      <xdr:rowOff>9525</xdr:rowOff>
    </xdr:from>
    <xdr:to>
      <xdr:col>9</xdr:col>
      <xdr:colOff>73025</xdr:colOff>
      <xdr:row>7</xdr:row>
      <xdr:rowOff>0</xdr:rowOff>
    </xdr:to>
    <xdr:grpSp>
      <xdr:nvGrpSpPr>
        <xdr:cNvPr id="4" name="Grupo 3">
          <a:extLst>
            <a:ext uri="{FF2B5EF4-FFF2-40B4-BE49-F238E27FC236}">
              <a16:creationId xmlns:a16="http://schemas.microsoft.com/office/drawing/2014/main" id="{DACF42A9-2009-B3A4-32BA-9650D04939D3}"/>
            </a:ext>
          </a:extLst>
        </xdr:cNvPr>
        <xdr:cNvGrpSpPr/>
      </xdr:nvGrpSpPr>
      <xdr:grpSpPr>
        <a:xfrm>
          <a:off x="5581650" y="371475"/>
          <a:ext cx="835025" cy="942975"/>
          <a:chOff x="5581650" y="371475"/>
          <a:chExt cx="835025" cy="942975"/>
        </a:xfrm>
      </xdr:grpSpPr>
      <xdr:pic>
        <xdr:nvPicPr>
          <xdr:cNvPr id="2" name="Imagen 1">
            <a:hlinkClick xmlns:r="http://schemas.openxmlformats.org/officeDocument/2006/relationships" r:id="rId1"/>
            <a:extLst>
              <a:ext uri="{FF2B5EF4-FFF2-40B4-BE49-F238E27FC236}">
                <a16:creationId xmlns:a16="http://schemas.microsoft.com/office/drawing/2014/main" id="{06318B2E-ED94-4010-AA9C-54F134FBE24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9775" y="371475"/>
            <a:ext cx="407998" cy="436546"/>
          </a:xfrm>
          <a:prstGeom prst="rect">
            <a:avLst/>
          </a:prstGeom>
        </xdr:spPr>
      </xdr:pic>
      <xdr:sp macro="" textlink="">
        <xdr:nvSpPr>
          <xdr:cNvPr id="3" name="Rectángulo 2">
            <a:extLst>
              <a:ext uri="{FF2B5EF4-FFF2-40B4-BE49-F238E27FC236}">
                <a16:creationId xmlns:a16="http://schemas.microsoft.com/office/drawing/2014/main" id="{E88F4451-23CF-408A-B785-19D322E2F0E5}"/>
              </a:ext>
            </a:extLst>
          </xdr:cNvPr>
          <xdr:cNvSpPr/>
        </xdr:nvSpPr>
        <xdr:spPr>
          <a:xfrm>
            <a:off x="5581650" y="809625"/>
            <a:ext cx="835025" cy="5048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7</xdr:col>
      <xdr:colOff>28575</xdr:colOff>
      <xdr:row>1</xdr:row>
      <xdr:rowOff>28575</xdr:rowOff>
    </xdr:from>
    <xdr:to>
      <xdr:col>8</xdr:col>
      <xdr:colOff>111125</xdr:colOff>
      <xdr:row>4</xdr:row>
      <xdr:rowOff>123825</xdr:rowOff>
    </xdr:to>
    <xdr:grpSp>
      <xdr:nvGrpSpPr>
        <xdr:cNvPr id="2" name="Grupo 1">
          <a:extLst>
            <a:ext uri="{FF2B5EF4-FFF2-40B4-BE49-F238E27FC236}">
              <a16:creationId xmlns:a16="http://schemas.microsoft.com/office/drawing/2014/main" id="{3A3B387E-7B13-A85C-6B02-731B1F8CD801}"/>
            </a:ext>
          </a:extLst>
        </xdr:cNvPr>
        <xdr:cNvGrpSpPr/>
      </xdr:nvGrpSpPr>
      <xdr:grpSpPr>
        <a:xfrm>
          <a:off x="8258175" y="219075"/>
          <a:ext cx="844550" cy="857250"/>
          <a:chOff x="8258175" y="219075"/>
          <a:chExt cx="844550" cy="857250"/>
        </a:xfrm>
      </xdr:grpSpPr>
      <xdr:pic>
        <xdr:nvPicPr>
          <xdr:cNvPr id="3" name="Imagen 2">
            <a:hlinkClick xmlns:r="http://schemas.openxmlformats.org/officeDocument/2006/relationships" r:id="rId1"/>
            <a:extLst>
              <a:ext uri="{FF2B5EF4-FFF2-40B4-BE49-F238E27FC236}">
                <a16:creationId xmlns:a16="http://schemas.microsoft.com/office/drawing/2014/main" id="{1A280C89-D83C-4064-9A00-7CBDF81FA11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505825" y="219075"/>
            <a:ext cx="407998" cy="417496"/>
          </a:xfrm>
          <a:prstGeom prst="rect">
            <a:avLst/>
          </a:prstGeom>
        </xdr:spPr>
      </xdr:pic>
      <xdr:sp macro="" textlink="">
        <xdr:nvSpPr>
          <xdr:cNvPr id="4" name="Rectángulo 3">
            <a:extLst>
              <a:ext uri="{FF2B5EF4-FFF2-40B4-BE49-F238E27FC236}">
                <a16:creationId xmlns:a16="http://schemas.microsoft.com/office/drawing/2014/main" id="{5E5207CF-FF8E-452B-A79E-13842714E33F}"/>
              </a:ext>
            </a:extLst>
          </xdr:cNvPr>
          <xdr:cNvSpPr/>
        </xdr:nvSpPr>
        <xdr:spPr>
          <a:xfrm>
            <a:off x="8258175" y="647700"/>
            <a:ext cx="844550" cy="4286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24.xml><?xml version="1.0" encoding="utf-8"?>
<xdr:wsDr xmlns:xdr="http://schemas.openxmlformats.org/drawingml/2006/spreadsheetDrawing" xmlns:a="http://schemas.openxmlformats.org/drawingml/2006/main">
  <xdr:twoCellAnchor>
    <xdr:from>
      <xdr:col>5</xdr:col>
      <xdr:colOff>161925</xdr:colOff>
      <xdr:row>1</xdr:row>
      <xdr:rowOff>60099</xdr:rowOff>
    </xdr:from>
    <xdr:to>
      <xdr:col>7</xdr:col>
      <xdr:colOff>171450</xdr:colOff>
      <xdr:row>7</xdr:row>
      <xdr:rowOff>19050</xdr:rowOff>
    </xdr:to>
    <xdr:grpSp>
      <xdr:nvGrpSpPr>
        <xdr:cNvPr id="2" name="Grupo 1">
          <a:extLst>
            <a:ext uri="{FF2B5EF4-FFF2-40B4-BE49-F238E27FC236}">
              <a16:creationId xmlns:a16="http://schemas.microsoft.com/office/drawing/2014/main" id="{4F37E121-A794-BA82-F3F7-5457E542BCFF}"/>
            </a:ext>
          </a:extLst>
        </xdr:cNvPr>
        <xdr:cNvGrpSpPr/>
      </xdr:nvGrpSpPr>
      <xdr:grpSpPr>
        <a:xfrm>
          <a:off x="4972050" y="241074"/>
          <a:ext cx="981075" cy="892401"/>
          <a:chOff x="4972050" y="241074"/>
          <a:chExt cx="981075" cy="892401"/>
        </a:xfrm>
      </xdr:grpSpPr>
      <xdr:pic>
        <xdr:nvPicPr>
          <xdr:cNvPr id="3" name="Imagen 2">
            <a:hlinkClick xmlns:r="http://schemas.openxmlformats.org/officeDocument/2006/relationships" r:id="rId1"/>
            <a:extLst>
              <a:ext uri="{FF2B5EF4-FFF2-40B4-BE49-F238E27FC236}">
                <a16:creationId xmlns:a16="http://schemas.microsoft.com/office/drawing/2014/main" id="{61E9DA66-1226-F829-0102-D330F345CCC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86374" y="241074"/>
            <a:ext cx="398473" cy="417496"/>
          </a:xfrm>
          <a:prstGeom prst="rect">
            <a:avLst/>
          </a:prstGeom>
        </xdr:spPr>
      </xdr:pic>
      <xdr:sp macro="" textlink="">
        <xdr:nvSpPr>
          <xdr:cNvPr id="4" name="Rectángulo 3">
            <a:extLst>
              <a:ext uri="{FF2B5EF4-FFF2-40B4-BE49-F238E27FC236}">
                <a16:creationId xmlns:a16="http://schemas.microsoft.com/office/drawing/2014/main" id="{6EA60037-5DEF-2B51-39F5-81E36C81196D}"/>
              </a:ext>
            </a:extLst>
          </xdr:cNvPr>
          <xdr:cNvSpPr/>
        </xdr:nvSpPr>
        <xdr:spPr>
          <a:xfrm>
            <a:off x="4972050" y="688974"/>
            <a:ext cx="981075" cy="444501"/>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6</xdr:col>
      <xdr:colOff>521710</xdr:colOff>
      <xdr:row>17</xdr:row>
      <xdr:rowOff>93220</xdr:rowOff>
    </xdr:to>
    <xdr:pic>
      <xdr:nvPicPr>
        <xdr:cNvPr id="2" name="Imagen 1">
          <a:extLst>
            <a:ext uri="{FF2B5EF4-FFF2-40B4-BE49-F238E27FC236}">
              <a16:creationId xmlns:a16="http://schemas.microsoft.com/office/drawing/2014/main" id="{0233E43E-9E3D-4A31-AA19-8D6E5877599A}"/>
            </a:ext>
          </a:extLst>
        </xdr:cNvPr>
        <xdr:cNvPicPr>
          <a:picLocks noChangeAspect="1"/>
        </xdr:cNvPicPr>
      </xdr:nvPicPr>
      <xdr:blipFill>
        <a:blip xmlns:r="http://schemas.openxmlformats.org/officeDocument/2006/relationships" r:embed="rId1"/>
        <a:stretch>
          <a:fillRect/>
        </a:stretch>
      </xdr:blipFill>
      <xdr:spPr>
        <a:xfrm>
          <a:off x="209550" y="381000"/>
          <a:ext cx="4328535" cy="2950720"/>
        </a:xfrm>
        <a:prstGeom prst="rect">
          <a:avLst/>
        </a:prstGeom>
      </xdr:spPr>
    </xdr:pic>
    <xdr:clientData/>
  </xdr:twoCellAnchor>
  <xdr:twoCellAnchor>
    <xdr:from>
      <xdr:col>7</xdr:col>
      <xdr:colOff>323850</xdr:colOff>
      <xdr:row>1</xdr:row>
      <xdr:rowOff>60099</xdr:rowOff>
    </xdr:from>
    <xdr:to>
      <xdr:col>9</xdr:col>
      <xdr:colOff>82550</xdr:colOff>
      <xdr:row>7</xdr:row>
      <xdr:rowOff>15875</xdr:rowOff>
    </xdr:to>
    <xdr:grpSp>
      <xdr:nvGrpSpPr>
        <xdr:cNvPr id="5" name="Grupo 4">
          <a:extLst>
            <a:ext uri="{FF2B5EF4-FFF2-40B4-BE49-F238E27FC236}">
              <a16:creationId xmlns:a16="http://schemas.microsoft.com/office/drawing/2014/main" id="{119B72B9-CBFD-D414-D7ED-67E07553129A}"/>
            </a:ext>
          </a:extLst>
        </xdr:cNvPr>
        <xdr:cNvGrpSpPr/>
      </xdr:nvGrpSpPr>
      <xdr:grpSpPr>
        <a:xfrm>
          <a:off x="4876800" y="250599"/>
          <a:ext cx="930275" cy="1098776"/>
          <a:chOff x="4876800" y="250599"/>
          <a:chExt cx="930275" cy="1098776"/>
        </a:xfrm>
      </xdr:grpSpPr>
      <xdr:pic>
        <xdr:nvPicPr>
          <xdr:cNvPr id="3" name="Imagen 2">
            <a:hlinkClick xmlns:r="http://schemas.openxmlformats.org/officeDocument/2006/relationships" r:id="rId2"/>
            <a:extLst>
              <a:ext uri="{FF2B5EF4-FFF2-40B4-BE49-F238E27FC236}">
                <a16:creationId xmlns:a16="http://schemas.microsoft.com/office/drawing/2014/main" id="{AD82B91D-1FCA-4595-B759-0DA0D918237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172074" y="250599"/>
            <a:ext cx="398473" cy="417496"/>
          </a:xfrm>
          <a:prstGeom prst="rect">
            <a:avLst/>
          </a:prstGeom>
        </xdr:spPr>
      </xdr:pic>
      <xdr:sp macro="" textlink="">
        <xdr:nvSpPr>
          <xdr:cNvPr id="4" name="Rectángulo 3">
            <a:extLst>
              <a:ext uri="{FF2B5EF4-FFF2-40B4-BE49-F238E27FC236}">
                <a16:creationId xmlns:a16="http://schemas.microsoft.com/office/drawing/2014/main" id="{A725C259-A82B-416B-A758-496EAD60CDC6}"/>
              </a:ext>
            </a:extLst>
          </xdr:cNvPr>
          <xdr:cNvSpPr/>
        </xdr:nvSpPr>
        <xdr:spPr>
          <a:xfrm>
            <a:off x="4876800" y="676274"/>
            <a:ext cx="930275" cy="673101"/>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8</xdr:col>
      <xdr:colOff>301625</xdr:colOff>
      <xdr:row>1</xdr:row>
      <xdr:rowOff>104775</xdr:rowOff>
    </xdr:from>
    <xdr:to>
      <xdr:col>10</xdr:col>
      <xdr:colOff>234950</xdr:colOff>
      <xdr:row>7</xdr:row>
      <xdr:rowOff>120650</xdr:rowOff>
    </xdr:to>
    <xdr:grpSp>
      <xdr:nvGrpSpPr>
        <xdr:cNvPr id="2" name="Grupo 1">
          <a:extLst>
            <a:ext uri="{FF2B5EF4-FFF2-40B4-BE49-F238E27FC236}">
              <a16:creationId xmlns:a16="http://schemas.microsoft.com/office/drawing/2014/main" id="{D5D46599-F152-E698-00FB-C35758F9BEB9}"/>
            </a:ext>
          </a:extLst>
        </xdr:cNvPr>
        <xdr:cNvGrpSpPr/>
      </xdr:nvGrpSpPr>
      <xdr:grpSpPr>
        <a:xfrm>
          <a:off x="8178800" y="285750"/>
          <a:ext cx="847725" cy="873125"/>
          <a:chOff x="8178800" y="285750"/>
          <a:chExt cx="847725" cy="873125"/>
        </a:xfrm>
      </xdr:grpSpPr>
      <xdr:sp macro="" textlink="">
        <xdr:nvSpPr>
          <xdr:cNvPr id="5" name="Rectángulo 4">
            <a:extLst>
              <a:ext uri="{FF2B5EF4-FFF2-40B4-BE49-F238E27FC236}">
                <a16:creationId xmlns:a16="http://schemas.microsoft.com/office/drawing/2014/main" id="{EB9F6872-8185-4CBF-85CD-6B89193851FA}"/>
              </a:ext>
            </a:extLst>
          </xdr:cNvPr>
          <xdr:cNvSpPr/>
        </xdr:nvSpPr>
        <xdr:spPr>
          <a:xfrm>
            <a:off x="8178800" y="711200"/>
            <a:ext cx="847725" cy="4476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pic>
        <xdr:nvPicPr>
          <xdr:cNvPr id="8" name="Imagen 7">
            <a:hlinkClick xmlns:r="http://schemas.openxmlformats.org/officeDocument/2006/relationships" r:id="rId1"/>
            <a:extLst>
              <a:ext uri="{FF2B5EF4-FFF2-40B4-BE49-F238E27FC236}">
                <a16:creationId xmlns:a16="http://schemas.microsoft.com/office/drawing/2014/main" id="{6F1CA98C-CAEE-496F-8021-0FDA93BAA9F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429625" y="285750"/>
            <a:ext cx="373073" cy="417496"/>
          </a:xfrm>
          <a:prstGeom prst="rect">
            <a:avLst/>
          </a:prstGeom>
        </xdr:spPr>
      </xdr:pic>
    </xdr:grpSp>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740020</xdr:colOff>
      <xdr:row>2</xdr:row>
      <xdr:rowOff>73270</xdr:rowOff>
    </xdr:from>
    <xdr:to>
      <xdr:col>6</xdr:col>
      <xdr:colOff>549519</xdr:colOff>
      <xdr:row>29</xdr:row>
      <xdr:rowOff>65016</xdr:rowOff>
    </xdr:to>
    <xdr:pic>
      <xdr:nvPicPr>
        <xdr:cNvPr id="2" name="Imagen 1">
          <a:extLst>
            <a:ext uri="{FF2B5EF4-FFF2-40B4-BE49-F238E27FC236}">
              <a16:creationId xmlns:a16="http://schemas.microsoft.com/office/drawing/2014/main" id="{AA3CD4D7-44B6-47DF-A22B-A6A0DBB84FF8}"/>
            </a:ext>
          </a:extLst>
        </xdr:cNvPr>
        <xdr:cNvPicPr>
          <a:picLocks noChangeAspect="1"/>
        </xdr:cNvPicPr>
      </xdr:nvPicPr>
      <xdr:blipFill>
        <a:blip xmlns:r="http://schemas.openxmlformats.org/officeDocument/2006/relationships" r:embed="rId1"/>
        <a:stretch>
          <a:fillRect/>
        </a:stretch>
      </xdr:blipFill>
      <xdr:spPr>
        <a:xfrm>
          <a:off x="882895" y="339970"/>
          <a:ext cx="4038599" cy="3598546"/>
        </a:xfrm>
        <a:prstGeom prst="rect">
          <a:avLst/>
        </a:prstGeom>
      </xdr:spPr>
    </xdr:pic>
    <xdr:clientData/>
  </xdr:twoCellAnchor>
  <xdr:twoCellAnchor>
    <xdr:from>
      <xdr:col>8</xdr:col>
      <xdr:colOff>0</xdr:colOff>
      <xdr:row>2</xdr:row>
      <xdr:rowOff>85725</xdr:rowOff>
    </xdr:from>
    <xdr:to>
      <xdr:col>9</xdr:col>
      <xdr:colOff>57150</xdr:colOff>
      <xdr:row>9</xdr:row>
      <xdr:rowOff>76200</xdr:rowOff>
    </xdr:to>
    <xdr:grpSp>
      <xdr:nvGrpSpPr>
        <xdr:cNvPr id="5" name="Grupo 4">
          <a:extLst>
            <a:ext uri="{FF2B5EF4-FFF2-40B4-BE49-F238E27FC236}">
              <a16:creationId xmlns:a16="http://schemas.microsoft.com/office/drawing/2014/main" id="{6D28F6CA-7F72-CAAC-C0D6-3779C03D1BFD}"/>
            </a:ext>
          </a:extLst>
        </xdr:cNvPr>
        <xdr:cNvGrpSpPr/>
      </xdr:nvGrpSpPr>
      <xdr:grpSpPr>
        <a:xfrm>
          <a:off x="5476875" y="400050"/>
          <a:ext cx="819150" cy="923925"/>
          <a:chOff x="5476875" y="400050"/>
          <a:chExt cx="819150" cy="923925"/>
        </a:xfrm>
      </xdr:grpSpPr>
      <xdr:pic>
        <xdr:nvPicPr>
          <xdr:cNvPr id="3" name="Imagen 2">
            <a:hlinkClick xmlns:r="http://schemas.openxmlformats.org/officeDocument/2006/relationships" r:id="rId2"/>
            <a:extLst>
              <a:ext uri="{FF2B5EF4-FFF2-40B4-BE49-F238E27FC236}">
                <a16:creationId xmlns:a16="http://schemas.microsoft.com/office/drawing/2014/main" id="{7357BF67-5D90-40DF-8C17-8B6BD5B81BB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734050" y="400050"/>
            <a:ext cx="401648" cy="427021"/>
          </a:xfrm>
          <a:prstGeom prst="rect">
            <a:avLst/>
          </a:prstGeom>
        </xdr:spPr>
      </xdr:pic>
      <xdr:sp macro="" textlink="">
        <xdr:nvSpPr>
          <xdr:cNvPr id="4" name="Rectángulo 3">
            <a:extLst>
              <a:ext uri="{FF2B5EF4-FFF2-40B4-BE49-F238E27FC236}">
                <a16:creationId xmlns:a16="http://schemas.microsoft.com/office/drawing/2014/main" id="{83536315-F66F-48A3-A38F-B83FF42AF8A8}"/>
              </a:ext>
            </a:extLst>
          </xdr:cNvPr>
          <xdr:cNvSpPr/>
        </xdr:nvSpPr>
        <xdr:spPr>
          <a:xfrm>
            <a:off x="5476875" y="876300"/>
            <a:ext cx="819150" cy="4476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9</xdr:col>
      <xdr:colOff>0</xdr:colOff>
      <xdr:row>2</xdr:row>
      <xdr:rowOff>0</xdr:rowOff>
    </xdr:from>
    <xdr:to>
      <xdr:col>10</xdr:col>
      <xdr:colOff>76200</xdr:colOff>
      <xdr:row>8</xdr:row>
      <xdr:rowOff>19050</xdr:rowOff>
    </xdr:to>
    <xdr:grpSp>
      <xdr:nvGrpSpPr>
        <xdr:cNvPr id="4" name="Grupo 3">
          <a:extLst>
            <a:ext uri="{FF2B5EF4-FFF2-40B4-BE49-F238E27FC236}">
              <a16:creationId xmlns:a16="http://schemas.microsoft.com/office/drawing/2014/main" id="{6D70B419-700B-E123-5A78-27CBFFDA8A9F}"/>
            </a:ext>
          </a:extLst>
        </xdr:cNvPr>
        <xdr:cNvGrpSpPr/>
      </xdr:nvGrpSpPr>
      <xdr:grpSpPr>
        <a:xfrm>
          <a:off x="8191500" y="323850"/>
          <a:ext cx="838200" cy="895350"/>
          <a:chOff x="8191500" y="323850"/>
          <a:chExt cx="838200" cy="895350"/>
        </a:xfrm>
      </xdr:grpSpPr>
      <xdr:sp macro="" textlink="">
        <xdr:nvSpPr>
          <xdr:cNvPr id="2" name="Rectángulo 1">
            <a:extLst>
              <a:ext uri="{FF2B5EF4-FFF2-40B4-BE49-F238E27FC236}">
                <a16:creationId xmlns:a16="http://schemas.microsoft.com/office/drawing/2014/main" id="{7EBBAB76-21A9-4217-BA58-6CD5F8D3CA54}"/>
              </a:ext>
            </a:extLst>
          </xdr:cNvPr>
          <xdr:cNvSpPr/>
        </xdr:nvSpPr>
        <xdr:spPr>
          <a:xfrm>
            <a:off x="8191500" y="771525"/>
            <a:ext cx="838200" cy="4476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pic>
        <xdr:nvPicPr>
          <xdr:cNvPr id="3" name="Imagen 2">
            <a:hlinkClick xmlns:r="http://schemas.openxmlformats.org/officeDocument/2006/relationships" r:id="rId1"/>
            <a:extLst>
              <a:ext uri="{FF2B5EF4-FFF2-40B4-BE49-F238E27FC236}">
                <a16:creationId xmlns:a16="http://schemas.microsoft.com/office/drawing/2014/main" id="{025770CB-6699-43BB-A62A-6A25D8032A6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420100" y="323850"/>
            <a:ext cx="411173" cy="407971"/>
          </a:xfrm>
          <a:prstGeom prst="rect">
            <a:avLst/>
          </a:prstGeom>
        </xdr:spPr>
      </xdr:pic>
    </xdr:grpSp>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609600</xdr:colOff>
      <xdr:row>8</xdr:row>
      <xdr:rowOff>19050</xdr:rowOff>
    </xdr:from>
    <xdr:to>
      <xdr:col>6</xdr:col>
      <xdr:colOff>550191</xdr:colOff>
      <xdr:row>29</xdr:row>
      <xdr:rowOff>2145</xdr:rowOff>
    </xdr:to>
    <xdr:pic>
      <xdr:nvPicPr>
        <xdr:cNvPr id="2" name="Imagen 1">
          <a:extLst>
            <a:ext uri="{FF2B5EF4-FFF2-40B4-BE49-F238E27FC236}">
              <a16:creationId xmlns:a16="http://schemas.microsoft.com/office/drawing/2014/main" id="{14B2BE3D-6E12-4E5C-A33B-A36BD5ECE15A}"/>
            </a:ext>
          </a:extLst>
        </xdr:cNvPr>
        <xdr:cNvPicPr>
          <a:picLocks noChangeAspect="1"/>
        </xdr:cNvPicPr>
      </xdr:nvPicPr>
      <xdr:blipFill>
        <a:blip xmlns:r="http://schemas.openxmlformats.org/officeDocument/2006/relationships" r:embed="rId1"/>
        <a:stretch>
          <a:fillRect/>
        </a:stretch>
      </xdr:blipFill>
      <xdr:spPr>
        <a:xfrm>
          <a:off x="771525" y="1085850"/>
          <a:ext cx="4712616" cy="2773920"/>
        </a:xfrm>
        <a:prstGeom prst="rect">
          <a:avLst/>
        </a:prstGeom>
      </xdr:spPr>
    </xdr:pic>
    <xdr:clientData/>
  </xdr:twoCellAnchor>
  <xdr:twoCellAnchor>
    <xdr:from>
      <xdr:col>7</xdr:col>
      <xdr:colOff>47625</xdr:colOff>
      <xdr:row>1</xdr:row>
      <xdr:rowOff>47625</xdr:rowOff>
    </xdr:from>
    <xdr:to>
      <xdr:col>8</xdr:col>
      <xdr:colOff>111125</xdr:colOff>
      <xdr:row>8</xdr:row>
      <xdr:rowOff>25400</xdr:rowOff>
    </xdr:to>
    <xdr:grpSp>
      <xdr:nvGrpSpPr>
        <xdr:cNvPr id="3" name="Grupo 2">
          <a:extLst>
            <a:ext uri="{FF2B5EF4-FFF2-40B4-BE49-F238E27FC236}">
              <a16:creationId xmlns:a16="http://schemas.microsoft.com/office/drawing/2014/main" id="{01552984-364F-BDB5-D6C1-49126585203A}"/>
            </a:ext>
          </a:extLst>
        </xdr:cNvPr>
        <xdr:cNvGrpSpPr/>
      </xdr:nvGrpSpPr>
      <xdr:grpSpPr>
        <a:xfrm>
          <a:off x="5534025" y="228600"/>
          <a:ext cx="835025" cy="911225"/>
          <a:chOff x="5534025" y="228600"/>
          <a:chExt cx="835025" cy="911225"/>
        </a:xfrm>
      </xdr:grpSpPr>
      <xdr:sp macro="" textlink="">
        <xdr:nvSpPr>
          <xdr:cNvPr id="4" name="Rectángulo 3">
            <a:extLst>
              <a:ext uri="{FF2B5EF4-FFF2-40B4-BE49-F238E27FC236}">
                <a16:creationId xmlns:a16="http://schemas.microsoft.com/office/drawing/2014/main" id="{CFC72C3D-7ECA-4A95-818D-32BE266EEA1A}"/>
              </a:ext>
            </a:extLst>
          </xdr:cNvPr>
          <xdr:cNvSpPr/>
        </xdr:nvSpPr>
        <xdr:spPr>
          <a:xfrm>
            <a:off x="5534025" y="685800"/>
            <a:ext cx="835025" cy="4540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pic>
        <xdr:nvPicPr>
          <xdr:cNvPr id="7" name="Imagen 6">
            <a:hlinkClick xmlns:r="http://schemas.openxmlformats.org/officeDocument/2006/relationships" r:id="rId2"/>
            <a:extLst>
              <a:ext uri="{FF2B5EF4-FFF2-40B4-BE49-F238E27FC236}">
                <a16:creationId xmlns:a16="http://schemas.microsoft.com/office/drawing/2014/main" id="{BE404AC2-8BC5-4811-8B10-8EDB9144EE9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762625" y="228600"/>
            <a:ext cx="407998" cy="430196"/>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xdr:colOff>
      <xdr:row>2</xdr:row>
      <xdr:rowOff>15875</xdr:rowOff>
    </xdr:from>
    <xdr:to>
      <xdr:col>17</xdr:col>
      <xdr:colOff>78468</xdr:colOff>
      <xdr:row>6</xdr:row>
      <xdr:rowOff>169320</xdr:rowOff>
    </xdr:to>
    <xdr:pic>
      <xdr:nvPicPr>
        <xdr:cNvPr id="2" name="Imagen 1">
          <a:extLst>
            <a:ext uri="{FF2B5EF4-FFF2-40B4-BE49-F238E27FC236}">
              <a16:creationId xmlns:a16="http://schemas.microsoft.com/office/drawing/2014/main" id="{91CF7BE7-6BB4-483B-97E3-9220D9EBB333}"/>
            </a:ext>
          </a:extLst>
        </xdr:cNvPr>
        <xdr:cNvPicPr>
          <a:picLocks noChangeAspect="1"/>
        </xdr:cNvPicPr>
      </xdr:nvPicPr>
      <xdr:blipFill>
        <a:blip xmlns:r="http://schemas.openxmlformats.org/officeDocument/2006/relationships" r:embed="rId1"/>
        <a:stretch>
          <a:fillRect/>
        </a:stretch>
      </xdr:blipFill>
      <xdr:spPr>
        <a:xfrm>
          <a:off x="28575" y="358775"/>
          <a:ext cx="13651593" cy="839245"/>
        </a:xfrm>
        <a:prstGeom prst="rect">
          <a:avLst/>
        </a:prstGeom>
      </xdr:spPr>
    </xdr:pic>
    <xdr:clientData/>
  </xdr:twoCellAnchor>
  <xdr:twoCellAnchor>
    <xdr:from>
      <xdr:col>15</xdr:col>
      <xdr:colOff>600075</xdr:colOff>
      <xdr:row>8</xdr:row>
      <xdr:rowOff>101600</xdr:rowOff>
    </xdr:from>
    <xdr:to>
      <xdr:col>17</xdr:col>
      <xdr:colOff>104775</xdr:colOff>
      <xdr:row>15</xdr:row>
      <xdr:rowOff>114301</xdr:rowOff>
    </xdr:to>
    <xdr:grpSp>
      <xdr:nvGrpSpPr>
        <xdr:cNvPr id="3" name="Grupo 2">
          <a:extLst>
            <a:ext uri="{FF2B5EF4-FFF2-40B4-BE49-F238E27FC236}">
              <a16:creationId xmlns:a16="http://schemas.microsoft.com/office/drawing/2014/main" id="{B2FDD51F-09FE-65C5-8B86-29894AED3451}"/>
            </a:ext>
          </a:extLst>
        </xdr:cNvPr>
        <xdr:cNvGrpSpPr/>
      </xdr:nvGrpSpPr>
      <xdr:grpSpPr>
        <a:xfrm>
          <a:off x="12030075" y="1549400"/>
          <a:ext cx="1028700" cy="1317626"/>
          <a:chOff x="12030075" y="1549400"/>
          <a:chExt cx="1028700" cy="1317626"/>
        </a:xfrm>
      </xdr:grpSpPr>
      <xdr:pic>
        <xdr:nvPicPr>
          <xdr:cNvPr id="4" name="Imagen 3">
            <a:hlinkClick xmlns:r="http://schemas.openxmlformats.org/officeDocument/2006/relationships" r:id="rId2"/>
            <a:extLst>
              <a:ext uri="{FF2B5EF4-FFF2-40B4-BE49-F238E27FC236}">
                <a16:creationId xmlns:a16="http://schemas.microsoft.com/office/drawing/2014/main" id="{DB14522F-D579-4B58-9333-7082507C833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bwMode="auto">
          <a:xfrm>
            <a:off x="12198350" y="1549400"/>
            <a:ext cx="698349" cy="832153"/>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5" name="Rectángulo 4">
            <a:extLst>
              <a:ext uri="{FF2B5EF4-FFF2-40B4-BE49-F238E27FC236}">
                <a16:creationId xmlns:a16="http://schemas.microsoft.com/office/drawing/2014/main" id="{103F0D2B-E726-496E-9163-4D1DC4BCAC97}"/>
              </a:ext>
            </a:extLst>
          </xdr:cNvPr>
          <xdr:cNvSpPr/>
        </xdr:nvSpPr>
        <xdr:spPr>
          <a:xfrm>
            <a:off x="12030075" y="2397125"/>
            <a:ext cx="1028700" cy="469901"/>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200" b="0" i="0" baseline="0">
                <a:solidFill>
                  <a:srgbClr val="0070C0"/>
                </a:solidFill>
                <a:effectLst/>
                <a:latin typeface="Arial" panose="020B0604020202020204" pitchFamily="34" charset="0"/>
                <a:ea typeface="Verdana" panose="020B0604030504040204" pitchFamily="34" charset="0"/>
                <a:cs typeface="Arial" panose="020B0604020202020204" pitchFamily="34" charset="0"/>
              </a:rPr>
              <a:t>↑ </a:t>
            </a:r>
            <a:r>
              <a:rPr lang="es-CO" sz="900" b="0" i="0" baseline="0">
                <a:solidFill>
                  <a:srgbClr val="0070C0"/>
                </a:solidFill>
                <a:effectLst/>
                <a:latin typeface="Verdana" panose="020B0604030504040204" pitchFamily="34" charset="0"/>
                <a:ea typeface="Verdana" panose="020B0604030504040204" pitchFamily="34" charset="0"/>
                <a:cs typeface="+mn-cs"/>
              </a:rPr>
              <a:t>Click para ir al inicio</a:t>
            </a:r>
            <a:endParaRPr lang="es-CO" sz="900" b="0">
              <a:solidFill>
                <a:srgbClr val="0070C0"/>
              </a:solidFill>
              <a:latin typeface="Verdana" panose="020B0604030504040204" pitchFamily="34" charset="0"/>
              <a:ea typeface="Verdana" panose="020B0604030504040204" pitchFamily="34" charset="0"/>
            </a:endParaRPr>
          </a:p>
        </xdr:txBody>
      </xdr:sp>
    </xdr:grpSp>
    <xdr:clientData/>
  </xdr:twoCellAnchor>
</xdr:wsDr>
</file>

<file path=xl/drawings/drawing30.xml><?xml version="1.0" encoding="utf-8"?>
<xdr:wsDr xmlns:xdr="http://schemas.openxmlformats.org/drawingml/2006/spreadsheetDrawing" xmlns:a="http://schemas.openxmlformats.org/drawingml/2006/main">
  <xdr:twoCellAnchor>
    <xdr:from>
      <xdr:col>8</xdr:col>
      <xdr:colOff>15875</xdr:colOff>
      <xdr:row>2</xdr:row>
      <xdr:rowOff>19050</xdr:rowOff>
    </xdr:from>
    <xdr:to>
      <xdr:col>9</xdr:col>
      <xdr:colOff>57150</xdr:colOff>
      <xdr:row>8</xdr:row>
      <xdr:rowOff>34925</xdr:rowOff>
    </xdr:to>
    <xdr:grpSp>
      <xdr:nvGrpSpPr>
        <xdr:cNvPr id="4" name="Grupo 3">
          <a:extLst>
            <a:ext uri="{FF2B5EF4-FFF2-40B4-BE49-F238E27FC236}">
              <a16:creationId xmlns:a16="http://schemas.microsoft.com/office/drawing/2014/main" id="{CDACCA73-4F1A-8030-BA8E-377E13BEA71E}"/>
            </a:ext>
          </a:extLst>
        </xdr:cNvPr>
        <xdr:cNvGrpSpPr/>
      </xdr:nvGrpSpPr>
      <xdr:grpSpPr>
        <a:xfrm>
          <a:off x="6883400" y="333375"/>
          <a:ext cx="841375" cy="863600"/>
          <a:chOff x="6883400" y="333375"/>
          <a:chExt cx="841375" cy="863600"/>
        </a:xfrm>
      </xdr:grpSpPr>
      <xdr:pic>
        <xdr:nvPicPr>
          <xdr:cNvPr id="2" name="Imagen 1">
            <a:hlinkClick xmlns:r="http://schemas.openxmlformats.org/officeDocument/2006/relationships" r:id="rId1"/>
            <a:extLst>
              <a:ext uri="{FF2B5EF4-FFF2-40B4-BE49-F238E27FC236}">
                <a16:creationId xmlns:a16="http://schemas.microsoft.com/office/drawing/2014/main" id="{A2C8D387-DB93-4290-BA7D-549E35EE31D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134225" y="333375"/>
            <a:ext cx="407998" cy="420671"/>
          </a:xfrm>
          <a:prstGeom prst="rect">
            <a:avLst/>
          </a:prstGeom>
        </xdr:spPr>
      </xdr:pic>
      <xdr:sp macro="" textlink="">
        <xdr:nvSpPr>
          <xdr:cNvPr id="3" name="Rectángulo 2">
            <a:extLst>
              <a:ext uri="{FF2B5EF4-FFF2-40B4-BE49-F238E27FC236}">
                <a16:creationId xmlns:a16="http://schemas.microsoft.com/office/drawing/2014/main" id="{A1203D6A-862C-43CD-A12D-EBC685306D6A}"/>
              </a:ext>
            </a:extLst>
          </xdr:cNvPr>
          <xdr:cNvSpPr/>
        </xdr:nvSpPr>
        <xdr:spPr>
          <a:xfrm>
            <a:off x="6883400" y="752475"/>
            <a:ext cx="841375" cy="444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363682</xdr:colOff>
      <xdr:row>6</xdr:row>
      <xdr:rowOff>25977</xdr:rowOff>
    </xdr:from>
    <xdr:to>
      <xdr:col>7</xdr:col>
      <xdr:colOff>716605</xdr:colOff>
      <xdr:row>21</xdr:row>
      <xdr:rowOff>46606</xdr:rowOff>
    </xdr:to>
    <xdr:pic>
      <xdr:nvPicPr>
        <xdr:cNvPr id="2" name="Imagen 1">
          <a:extLst>
            <a:ext uri="{FF2B5EF4-FFF2-40B4-BE49-F238E27FC236}">
              <a16:creationId xmlns:a16="http://schemas.microsoft.com/office/drawing/2014/main" id="{B517E968-3EB1-41C9-AFF4-9C3FBB366E78}"/>
            </a:ext>
          </a:extLst>
        </xdr:cNvPr>
        <xdr:cNvPicPr>
          <a:picLocks noChangeAspect="1"/>
        </xdr:cNvPicPr>
      </xdr:nvPicPr>
      <xdr:blipFill>
        <a:blip xmlns:r="http://schemas.openxmlformats.org/officeDocument/2006/relationships" r:embed="rId1"/>
        <a:stretch>
          <a:fillRect/>
        </a:stretch>
      </xdr:blipFill>
      <xdr:spPr>
        <a:xfrm>
          <a:off x="535132" y="826077"/>
          <a:ext cx="5344023" cy="2027229"/>
        </a:xfrm>
        <a:prstGeom prst="rect">
          <a:avLst/>
        </a:prstGeom>
      </xdr:spPr>
    </xdr:pic>
    <xdr:clientData/>
  </xdr:twoCellAnchor>
  <xdr:twoCellAnchor>
    <xdr:from>
      <xdr:col>10</xdr:col>
      <xdr:colOff>187325</xdr:colOff>
      <xdr:row>1</xdr:row>
      <xdr:rowOff>76200</xdr:rowOff>
    </xdr:from>
    <xdr:to>
      <xdr:col>10</xdr:col>
      <xdr:colOff>1063625</xdr:colOff>
      <xdr:row>8</xdr:row>
      <xdr:rowOff>34925</xdr:rowOff>
    </xdr:to>
    <xdr:grpSp>
      <xdr:nvGrpSpPr>
        <xdr:cNvPr id="4" name="Grupo 3">
          <a:extLst>
            <a:ext uri="{FF2B5EF4-FFF2-40B4-BE49-F238E27FC236}">
              <a16:creationId xmlns:a16="http://schemas.microsoft.com/office/drawing/2014/main" id="{8B87A437-A8DF-71D7-B79E-85DCA3B7CE12}"/>
            </a:ext>
          </a:extLst>
        </xdr:cNvPr>
        <xdr:cNvGrpSpPr/>
      </xdr:nvGrpSpPr>
      <xdr:grpSpPr>
        <a:xfrm>
          <a:off x="7188200" y="257175"/>
          <a:ext cx="876300" cy="892175"/>
          <a:chOff x="7188200" y="257175"/>
          <a:chExt cx="876300" cy="892175"/>
        </a:xfrm>
      </xdr:grpSpPr>
      <xdr:sp macro="" textlink="">
        <xdr:nvSpPr>
          <xdr:cNvPr id="3" name="Rectángulo 2">
            <a:extLst>
              <a:ext uri="{FF2B5EF4-FFF2-40B4-BE49-F238E27FC236}">
                <a16:creationId xmlns:a16="http://schemas.microsoft.com/office/drawing/2014/main" id="{FC3EBDAD-A250-4DB8-966F-13FC22D29A07}"/>
              </a:ext>
            </a:extLst>
          </xdr:cNvPr>
          <xdr:cNvSpPr/>
        </xdr:nvSpPr>
        <xdr:spPr>
          <a:xfrm>
            <a:off x="7188200" y="695325"/>
            <a:ext cx="876300" cy="4540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pic>
        <xdr:nvPicPr>
          <xdr:cNvPr id="6" name="Imagen 5">
            <a:hlinkClick xmlns:r="http://schemas.openxmlformats.org/officeDocument/2006/relationships" r:id="rId2"/>
            <a:extLst>
              <a:ext uri="{FF2B5EF4-FFF2-40B4-BE49-F238E27FC236}">
                <a16:creationId xmlns:a16="http://schemas.microsoft.com/office/drawing/2014/main" id="{DF63E42F-FBBA-4F08-BEA4-53209201D11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439025" y="257175"/>
            <a:ext cx="411173" cy="427021"/>
          </a:xfrm>
          <a:prstGeom prst="rect">
            <a:avLst/>
          </a:prstGeom>
        </xdr:spPr>
      </xdr:pic>
    </xdr:grpSp>
    <xdr:clientData/>
  </xdr:twoCellAnchor>
</xdr:wsDr>
</file>

<file path=xl/drawings/drawing32.xml><?xml version="1.0" encoding="utf-8"?>
<xdr:wsDr xmlns:xdr="http://schemas.openxmlformats.org/drawingml/2006/spreadsheetDrawing" xmlns:a="http://schemas.openxmlformats.org/drawingml/2006/main">
  <xdr:twoCellAnchor>
    <xdr:from>
      <xdr:col>7</xdr:col>
      <xdr:colOff>254000</xdr:colOff>
      <xdr:row>2</xdr:row>
      <xdr:rowOff>38100</xdr:rowOff>
    </xdr:from>
    <xdr:to>
      <xdr:col>9</xdr:col>
      <xdr:colOff>85725</xdr:colOff>
      <xdr:row>9</xdr:row>
      <xdr:rowOff>19050</xdr:rowOff>
    </xdr:to>
    <xdr:grpSp>
      <xdr:nvGrpSpPr>
        <xdr:cNvPr id="4" name="Grupo 3">
          <a:extLst>
            <a:ext uri="{FF2B5EF4-FFF2-40B4-BE49-F238E27FC236}">
              <a16:creationId xmlns:a16="http://schemas.microsoft.com/office/drawing/2014/main" id="{A2E7803D-2DA0-2CBE-7E09-655B1AF7EDB9}"/>
            </a:ext>
          </a:extLst>
        </xdr:cNvPr>
        <xdr:cNvGrpSpPr/>
      </xdr:nvGrpSpPr>
      <xdr:grpSpPr>
        <a:xfrm>
          <a:off x="7150100" y="352425"/>
          <a:ext cx="831850" cy="914400"/>
          <a:chOff x="7150100" y="352425"/>
          <a:chExt cx="831850" cy="914400"/>
        </a:xfrm>
      </xdr:grpSpPr>
      <xdr:pic>
        <xdr:nvPicPr>
          <xdr:cNvPr id="2" name="Imagen 1">
            <a:hlinkClick xmlns:r="http://schemas.openxmlformats.org/officeDocument/2006/relationships" r:id="rId1"/>
            <a:extLst>
              <a:ext uri="{FF2B5EF4-FFF2-40B4-BE49-F238E27FC236}">
                <a16:creationId xmlns:a16="http://schemas.microsoft.com/office/drawing/2014/main" id="{FE35E8B6-3597-4E1F-874C-9957851CDCC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91400" y="352425"/>
            <a:ext cx="411173" cy="427021"/>
          </a:xfrm>
          <a:prstGeom prst="rect">
            <a:avLst/>
          </a:prstGeom>
        </xdr:spPr>
      </xdr:pic>
      <xdr:sp macro="" textlink="">
        <xdr:nvSpPr>
          <xdr:cNvPr id="3" name="Rectángulo 2">
            <a:extLst>
              <a:ext uri="{FF2B5EF4-FFF2-40B4-BE49-F238E27FC236}">
                <a16:creationId xmlns:a16="http://schemas.microsoft.com/office/drawing/2014/main" id="{58E10243-76FE-47E5-86AB-229F529E4244}"/>
              </a:ext>
            </a:extLst>
          </xdr:cNvPr>
          <xdr:cNvSpPr/>
        </xdr:nvSpPr>
        <xdr:spPr>
          <a:xfrm>
            <a:off x="7150100" y="806450"/>
            <a:ext cx="831850" cy="4603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450272</xdr:colOff>
      <xdr:row>7</xdr:row>
      <xdr:rowOff>34636</xdr:rowOff>
    </xdr:from>
    <xdr:to>
      <xdr:col>7</xdr:col>
      <xdr:colOff>1566</xdr:colOff>
      <xdr:row>24</xdr:row>
      <xdr:rowOff>57897</xdr:rowOff>
    </xdr:to>
    <xdr:pic>
      <xdr:nvPicPr>
        <xdr:cNvPr id="2" name="Imagen 1">
          <a:extLst>
            <a:ext uri="{FF2B5EF4-FFF2-40B4-BE49-F238E27FC236}">
              <a16:creationId xmlns:a16="http://schemas.microsoft.com/office/drawing/2014/main" id="{81D8B22F-35B6-491F-B877-D18310614504}"/>
            </a:ext>
          </a:extLst>
        </xdr:cNvPr>
        <xdr:cNvPicPr>
          <a:picLocks noChangeAspect="1"/>
        </xdr:cNvPicPr>
      </xdr:nvPicPr>
      <xdr:blipFill>
        <a:blip xmlns:r="http://schemas.openxmlformats.org/officeDocument/2006/relationships" r:embed="rId1"/>
        <a:stretch>
          <a:fillRect/>
        </a:stretch>
      </xdr:blipFill>
      <xdr:spPr>
        <a:xfrm>
          <a:off x="631247" y="968086"/>
          <a:ext cx="4224894" cy="2290211"/>
        </a:xfrm>
        <a:prstGeom prst="rect">
          <a:avLst/>
        </a:prstGeom>
      </xdr:spPr>
    </xdr:pic>
    <xdr:clientData/>
  </xdr:twoCellAnchor>
  <xdr:twoCellAnchor>
    <xdr:from>
      <xdr:col>6</xdr:col>
      <xdr:colOff>358775</xdr:colOff>
      <xdr:row>1</xdr:row>
      <xdr:rowOff>95250</xdr:rowOff>
    </xdr:from>
    <xdr:to>
      <xdr:col>8</xdr:col>
      <xdr:colOff>38100</xdr:colOff>
      <xdr:row>8</xdr:row>
      <xdr:rowOff>73025</xdr:rowOff>
    </xdr:to>
    <xdr:grpSp>
      <xdr:nvGrpSpPr>
        <xdr:cNvPr id="5" name="Grupo 4">
          <a:extLst>
            <a:ext uri="{FF2B5EF4-FFF2-40B4-BE49-F238E27FC236}">
              <a16:creationId xmlns:a16="http://schemas.microsoft.com/office/drawing/2014/main" id="{B072D2AA-8167-9852-D54C-638D56548D8F}"/>
            </a:ext>
          </a:extLst>
        </xdr:cNvPr>
        <xdr:cNvGrpSpPr/>
      </xdr:nvGrpSpPr>
      <xdr:grpSpPr>
        <a:xfrm>
          <a:off x="4826000" y="276225"/>
          <a:ext cx="822325" cy="911225"/>
          <a:chOff x="4826000" y="276225"/>
          <a:chExt cx="822325" cy="911225"/>
        </a:xfrm>
      </xdr:grpSpPr>
      <xdr:pic>
        <xdr:nvPicPr>
          <xdr:cNvPr id="3" name="Imagen 2">
            <a:hlinkClick xmlns:r="http://schemas.openxmlformats.org/officeDocument/2006/relationships" r:id="rId2"/>
            <a:extLst>
              <a:ext uri="{FF2B5EF4-FFF2-40B4-BE49-F238E27FC236}">
                <a16:creationId xmlns:a16="http://schemas.microsoft.com/office/drawing/2014/main" id="{8D5E68F6-CFBB-44A9-B88E-8130E13EC5A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057775" y="276225"/>
            <a:ext cx="411173" cy="439721"/>
          </a:xfrm>
          <a:prstGeom prst="rect">
            <a:avLst/>
          </a:prstGeom>
        </xdr:spPr>
      </xdr:pic>
      <xdr:sp macro="" textlink="">
        <xdr:nvSpPr>
          <xdr:cNvPr id="4" name="Rectángulo 3">
            <a:extLst>
              <a:ext uri="{FF2B5EF4-FFF2-40B4-BE49-F238E27FC236}">
                <a16:creationId xmlns:a16="http://schemas.microsoft.com/office/drawing/2014/main" id="{B428A897-65FF-406D-992E-46677EAABC15}"/>
              </a:ext>
            </a:extLst>
          </xdr:cNvPr>
          <xdr:cNvSpPr/>
        </xdr:nvSpPr>
        <xdr:spPr>
          <a:xfrm>
            <a:off x="4826000" y="742950"/>
            <a:ext cx="822325" cy="444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407267</xdr:colOff>
      <xdr:row>8</xdr:row>
      <xdr:rowOff>48780</xdr:rowOff>
    </xdr:from>
    <xdr:to>
      <xdr:col>7</xdr:col>
      <xdr:colOff>303540</xdr:colOff>
      <xdr:row>25</xdr:row>
      <xdr:rowOff>75216</xdr:rowOff>
    </xdr:to>
    <xdr:pic>
      <xdr:nvPicPr>
        <xdr:cNvPr id="2" name="Imagen 1">
          <a:extLst>
            <a:ext uri="{FF2B5EF4-FFF2-40B4-BE49-F238E27FC236}">
              <a16:creationId xmlns:a16="http://schemas.microsoft.com/office/drawing/2014/main" id="{C0E31B99-5A0A-43A7-B627-50293DB5E1B6}"/>
            </a:ext>
          </a:extLst>
        </xdr:cNvPr>
        <xdr:cNvPicPr>
          <a:picLocks noChangeAspect="1"/>
        </xdr:cNvPicPr>
      </xdr:nvPicPr>
      <xdr:blipFill>
        <a:blip xmlns:r="http://schemas.openxmlformats.org/officeDocument/2006/relationships" r:embed="rId1"/>
        <a:stretch>
          <a:fillRect/>
        </a:stretch>
      </xdr:blipFill>
      <xdr:spPr>
        <a:xfrm>
          <a:off x="597767" y="1039380"/>
          <a:ext cx="4001548" cy="2131461"/>
        </a:xfrm>
        <a:prstGeom prst="rect">
          <a:avLst/>
        </a:prstGeom>
      </xdr:spPr>
    </xdr:pic>
    <xdr:clientData/>
  </xdr:twoCellAnchor>
  <xdr:twoCellAnchor>
    <xdr:from>
      <xdr:col>7</xdr:col>
      <xdr:colOff>419100</xdr:colOff>
      <xdr:row>1</xdr:row>
      <xdr:rowOff>114300</xdr:rowOff>
    </xdr:from>
    <xdr:to>
      <xdr:col>8</xdr:col>
      <xdr:colOff>387350</xdr:colOff>
      <xdr:row>8</xdr:row>
      <xdr:rowOff>114300</xdr:rowOff>
    </xdr:to>
    <xdr:grpSp>
      <xdr:nvGrpSpPr>
        <xdr:cNvPr id="5" name="Grupo 4">
          <a:extLst>
            <a:ext uri="{FF2B5EF4-FFF2-40B4-BE49-F238E27FC236}">
              <a16:creationId xmlns:a16="http://schemas.microsoft.com/office/drawing/2014/main" id="{E198A518-2F88-BFDD-463A-FADA234356A2}"/>
            </a:ext>
          </a:extLst>
        </xdr:cNvPr>
        <xdr:cNvGrpSpPr/>
      </xdr:nvGrpSpPr>
      <xdr:grpSpPr>
        <a:xfrm>
          <a:off x="4533900" y="295275"/>
          <a:ext cx="825500" cy="933450"/>
          <a:chOff x="4533900" y="295275"/>
          <a:chExt cx="825500" cy="933450"/>
        </a:xfrm>
      </xdr:grpSpPr>
      <xdr:pic>
        <xdr:nvPicPr>
          <xdr:cNvPr id="3" name="Imagen 2">
            <a:hlinkClick xmlns:r="http://schemas.openxmlformats.org/officeDocument/2006/relationships" r:id="rId2"/>
            <a:extLst>
              <a:ext uri="{FF2B5EF4-FFF2-40B4-BE49-F238E27FC236}">
                <a16:creationId xmlns:a16="http://schemas.microsoft.com/office/drawing/2014/main" id="{20ABF3C1-C559-4538-86D4-B14CD70A2EB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800600" y="295275"/>
            <a:ext cx="363548" cy="439721"/>
          </a:xfrm>
          <a:prstGeom prst="rect">
            <a:avLst/>
          </a:prstGeom>
        </xdr:spPr>
      </xdr:pic>
      <xdr:sp macro="" textlink="">
        <xdr:nvSpPr>
          <xdr:cNvPr id="4" name="Rectángulo 3">
            <a:extLst>
              <a:ext uri="{FF2B5EF4-FFF2-40B4-BE49-F238E27FC236}">
                <a16:creationId xmlns:a16="http://schemas.microsoft.com/office/drawing/2014/main" id="{24EC26B2-D36B-4204-8C12-DE2F7195EA8E}"/>
              </a:ext>
            </a:extLst>
          </xdr:cNvPr>
          <xdr:cNvSpPr/>
        </xdr:nvSpPr>
        <xdr:spPr>
          <a:xfrm>
            <a:off x="4533900" y="781050"/>
            <a:ext cx="825500" cy="4476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35.xml><?xml version="1.0" encoding="utf-8"?>
<xdr:wsDr xmlns:xdr="http://schemas.openxmlformats.org/drawingml/2006/spreadsheetDrawing" xmlns:a="http://schemas.openxmlformats.org/drawingml/2006/main">
  <xdr:twoCellAnchor>
    <xdr:from>
      <xdr:col>16</xdr:col>
      <xdr:colOff>590550</xdr:colOff>
      <xdr:row>2</xdr:row>
      <xdr:rowOff>38100</xdr:rowOff>
    </xdr:from>
    <xdr:to>
      <xdr:col>18</xdr:col>
      <xdr:colOff>187325</xdr:colOff>
      <xdr:row>8</xdr:row>
      <xdr:rowOff>76200</xdr:rowOff>
    </xdr:to>
    <xdr:grpSp>
      <xdr:nvGrpSpPr>
        <xdr:cNvPr id="4" name="Grupo 3">
          <a:extLst>
            <a:ext uri="{FF2B5EF4-FFF2-40B4-BE49-F238E27FC236}">
              <a16:creationId xmlns:a16="http://schemas.microsoft.com/office/drawing/2014/main" id="{011EC4DC-92B7-B81C-943F-283932FE40CA}"/>
            </a:ext>
          </a:extLst>
        </xdr:cNvPr>
        <xdr:cNvGrpSpPr/>
      </xdr:nvGrpSpPr>
      <xdr:grpSpPr>
        <a:xfrm>
          <a:off x="9010650" y="352425"/>
          <a:ext cx="815975" cy="885825"/>
          <a:chOff x="9010650" y="352425"/>
          <a:chExt cx="815975" cy="885825"/>
        </a:xfrm>
      </xdr:grpSpPr>
      <xdr:pic>
        <xdr:nvPicPr>
          <xdr:cNvPr id="2" name="Imagen 1">
            <a:hlinkClick xmlns:r="http://schemas.openxmlformats.org/officeDocument/2006/relationships" r:id="rId1"/>
            <a:extLst>
              <a:ext uri="{FF2B5EF4-FFF2-40B4-BE49-F238E27FC236}">
                <a16:creationId xmlns:a16="http://schemas.microsoft.com/office/drawing/2014/main" id="{C5E8FD49-60FA-4550-8C42-406C4CC87DD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210675" y="352425"/>
            <a:ext cx="407998" cy="420671"/>
          </a:xfrm>
          <a:prstGeom prst="rect">
            <a:avLst/>
          </a:prstGeom>
        </xdr:spPr>
      </xdr:pic>
      <xdr:sp macro="" textlink="">
        <xdr:nvSpPr>
          <xdr:cNvPr id="3" name="Rectángulo 2">
            <a:extLst>
              <a:ext uri="{FF2B5EF4-FFF2-40B4-BE49-F238E27FC236}">
                <a16:creationId xmlns:a16="http://schemas.microsoft.com/office/drawing/2014/main" id="{386ED4DE-4887-42B4-9E2E-3090390346DE}"/>
              </a:ext>
            </a:extLst>
          </xdr:cNvPr>
          <xdr:cNvSpPr/>
        </xdr:nvSpPr>
        <xdr:spPr>
          <a:xfrm>
            <a:off x="9010650" y="790575"/>
            <a:ext cx="815975" cy="4476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36.xml><?xml version="1.0" encoding="utf-8"?>
<xdr:wsDr xmlns:xdr="http://schemas.openxmlformats.org/drawingml/2006/spreadsheetDrawing" xmlns:a="http://schemas.openxmlformats.org/drawingml/2006/main">
  <xdr:twoCellAnchor editAs="oneCell">
    <xdr:from>
      <xdr:col>3</xdr:col>
      <xdr:colOff>436562</xdr:colOff>
      <xdr:row>8</xdr:row>
      <xdr:rowOff>87313</xdr:rowOff>
    </xdr:from>
    <xdr:to>
      <xdr:col>13</xdr:col>
      <xdr:colOff>217488</xdr:colOff>
      <xdr:row>28</xdr:row>
      <xdr:rowOff>30879</xdr:rowOff>
    </xdr:to>
    <xdr:pic>
      <xdr:nvPicPr>
        <xdr:cNvPr id="2" name="Imagen 1">
          <a:extLst>
            <a:ext uri="{FF2B5EF4-FFF2-40B4-BE49-F238E27FC236}">
              <a16:creationId xmlns:a16="http://schemas.microsoft.com/office/drawing/2014/main" id="{92DAE2CA-CF76-4735-AED6-9473DB879E8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2462" y="1154113"/>
          <a:ext cx="4349751" cy="2607391"/>
        </a:xfrm>
        <a:prstGeom prst="rect">
          <a:avLst/>
        </a:prstGeom>
        <a:noFill/>
      </xdr:spPr>
    </xdr:pic>
    <xdr:clientData/>
  </xdr:twoCellAnchor>
  <xdr:twoCellAnchor>
    <xdr:from>
      <xdr:col>19</xdr:col>
      <xdr:colOff>314325</xdr:colOff>
      <xdr:row>1</xdr:row>
      <xdr:rowOff>76200</xdr:rowOff>
    </xdr:from>
    <xdr:to>
      <xdr:col>21</xdr:col>
      <xdr:colOff>238125</xdr:colOff>
      <xdr:row>8</xdr:row>
      <xdr:rowOff>28575</xdr:rowOff>
    </xdr:to>
    <xdr:grpSp>
      <xdr:nvGrpSpPr>
        <xdr:cNvPr id="5" name="Grupo 4">
          <a:extLst>
            <a:ext uri="{FF2B5EF4-FFF2-40B4-BE49-F238E27FC236}">
              <a16:creationId xmlns:a16="http://schemas.microsoft.com/office/drawing/2014/main" id="{8E6BB546-AA62-CA3E-4EE7-01A154ECADC9}"/>
            </a:ext>
          </a:extLst>
        </xdr:cNvPr>
        <xdr:cNvGrpSpPr/>
      </xdr:nvGrpSpPr>
      <xdr:grpSpPr>
        <a:xfrm>
          <a:off x="9115425" y="257175"/>
          <a:ext cx="838200" cy="885825"/>
          <a:chOff x="9115425" y="257175"/>
          <a:chExt cx="838200" cy="885825"/>
        </a:xfrm>
      </xdr:grpSpPr>
      <xdr:pic>
        <xdr:nvPicPr>
          <xdr:cNvPr id="3" name="Imagen 2">
            <a:hlinkClick xmlns:r="http://schemas.openxmlformats.org/officeDocument/2006/relationships" r:id="rId2"/>
            <a:extLst>
              <a:ext uri="{FF2B5EF4-FFF2-40B4-BE49-F238E27FC236}">
                <a16:creationId xmlns:a16="http://schemas.microsoft.com/office/drawing/2014/main" id="{C7183615-9172-49EB-9652-48814FB95E7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334500" y="257175"/>
            <a:ext cx="392123" cy="430196"/>
          </a:xfrm>
          <a:prstGeom prst="rect">
            <a:avLst/>
          </a:prstGeom>
        </xdr:spPr>
      </xdr:pic>
      <xdr:sp macro="" textlink="">
        <xdr:nvSpPr>
          <xdr:cNvPr id="4" name="Rectángulo 3">
            <a:extLst>
              <a:ext uri="{FF2B5EF4-FFF2-40B4-BE49-F238E27FC236}">
                <a16:creationId xmlns:a16="http://schemas.microsoft.com/office/drawing/2014/main" id="{EAA717A7-E3DF-4166-9B54-1A1450D5A29B}"/>
              </a:ext>
            </a:extLst>
          </xdr:cNvPr>
          <xdr:cNvSpPr/>
        </xdr:nvSpPr>
        <xdr:spPr>
          <a:xfrm>
            <a:off x="9115425" y="685800"/>
            <a:ext cx="838200" cy="4572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37.xml><?xml version="1.0" encoding="utf-8"?>
<xdr:wsDr xmlns:xdr="http://schemas.openxmlformats.org/drawingml/2006/spreadsheetDrawing" xmlns:a="http://schemas.openxmlformats.org/drawingml/2006/main">
  <xdr:twoCellAnchor editAs="oneCell">
    <xdr:from>
      <xdr:col>2</xdr:col>
      <xdr:colOff>295275</xdr:colOff>
      <xdr:row>9</xdr:row>
      <xdr:rowOff>104775</xdr:rowOff>
    </xdr:from>
    <xdr:to>
      <xdr:col>11</xdr:col>
      <xdr:colOff>266402</xdr:colOff>
      <xdr:row>26</xdr:row>
      <xdr:rowOff>66675</xdr:rowOff>
    </xdr:to>
    <xdr:pic>
      <xdr:nvPicPr>
        <xdr:cNvPr id="2" name="Imagen 1" descr="Gráfico&#10;&#10;Descripción generada automáticamente">
          <a:extLst>
            <a:ext uri="{FF2B5EF4-FFF2-40B4-BE49-F238E27FC236}">
              <a16:creationId xmlns:a16="http://schemas.microsoft.com/office/drawing/2014/main" id="{FDA89654-D7E0-49F4-87EB-6BA19C178DCC}"/>
            </a:ext>
          </a:extLst>
        </xdr:cNvPr>
        <xdr:cNvPicPr>
          <a:picLocks noChangeAspect="1"/>
        </xdr:cNvPicPr>
      </xdr:nvPicPr>
      <xdr:blipFill>
        <a:blip xmlns:r="http://schemas.openxmlformats.org/officeDocument/2006/relationships" r:embed="rId1"/>
        <a:stretch>
          <a:fillRect/>
        </a:stretch>
      </xdr:blipFill>
      <xdr:spPr>
        <a:xfrm>
          <a:off x="2276475" y="1304925"/>
          <a:ext cx="5714702" cy="2228850"/>
        </a:xfrm>
        <a:prstGeom prst="rect">
          <a:avLst/>
        </a:prstGeom>
      </xdr:spPr>
    </xdr:pic>
    <xdr:clientData/>
  </xdr:twoCellAnchor>
  <xdr:twoCellAnchor>
    <xdr:from>
      <xdr:col>16</xdr:col>
      <xdr:colOff>0</xdr:colOff>
      <xdr:row>1</xdr:row>
      <xdr:rowOff>85725</xdr:rowOff>
    </xdr:from>
    <xdr:to>
      <xdr:col>17</xdr:col>
      <xdr:colOff>200025</xdr:colOff>
      <xdr:row>8</xdr:row>
      <xdr:rowOff>66675</xdr:rowOff>
    </xdr:to>
    <xdr:grpSp>
      <xdr:nvGrpSpPr>
        <xdr:cNvPr id="5" name="Grupo 4">
          <a:extLst>
            <a:ext uri="{FF2B5EF4-FFF2-40B4-BE49-F238E27FC236}">
              <a16:creationId xmlns:a16="http://schemas.microsoft.com/office/drawing/2014/main" id="{3A2FDF14-2901-CBF7-A76A-B7267CEA6654}"/>
            </a:ext>
          </a:extLst>
        </xdr:cNvPr>
        <xdr:cNvGrpSpPr/>
      </xdr:nvGrpSpPr>
      <xdr:grpSpPr>
        <a:xfrm>
          <a:off x="10915650" y="266700"/>
          <a:ext cx="838200" cy="914400"/>
          <a:chOff x="10915650" y="266700"/>
          <a:chExt cx="838200" cy="914400"/>
        </a:xfrm>
      </xdr:grpSpPr>
      <xdr:pic>
        <xdr:nvPicPr>
          <xdr:cNvPr id="3" name="Imagen 2">
            <a:hlinkClick xmlns:r="http://schemas.openxmlformats.org/officeDocument/2006/relationships" r:id="rId2"/>
            <a:extLst>
              <a:ext uri="{FF2B5EF4-FFF2-40B4-BE49-F238E27FC236}">
                <a16:creationId xmlns:a16="http://schemas.microsoft.com/office/drawing/2014/main" id="{92F27140-C599-4FD3-A21C-0675CA0273A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134725" y="266700"/>
            <a:ext cx="407998" cy="427021"/>
          </a:xfrm>
          <a:prstGeom prst="rect">
            <a:avLst/>
          </a:prstGeom>
        </xdr:spPr>
      </xdr:pic>
      <xdr:sp macro="" textlink="">
        <xdr:nvSpPr>
          <xdr:cNvPr id="4" name="Rectángulo 3">
            <a:extLst>
              <a:ext uri="{FF2B5EF4-FFF2-40B4-BE49-F238E27FC236}">
                <a16:creationId xmlns:a16="http://schemas.microsoft.com/office/drawing/2014/main" id="{19B28287-A262-4A95-8B2C-D2947FB4EB81}"/>
              </a:ext>
            </a:extLst>
          </xdr:cNvPr>
          <xdr:cNvSpPr/>
        </xdr:nvSpPr>
        <xdr:spPr>
          <a:xfrm>
            <a:off x="10915650" y="733425"/>
            <a:ext cx="838200" cy="4476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38.xml><?xml version="1.0" encoding="utf-8"?>
<xdr:wsDr xmlns:xdr="http://schemas.openxmlformats.org/drawingml/2006/spreadsheetDrawing" xmlns:a="http://schemas.openxmlformats.org/drawingml/2006/main">
  <xdr:twoCellAnchor>
    <xdr:from>
      <xdr:col>1</xdr:col>
      <xdr:colOff>0</xdr:colOff>
      <xdr:row>9</xdr:row>
      <xdr:rowOff>0</xdr:rowOff>
    </xdr:from>
    <xdr:to>
      <xdr:col>7</xdr:col>
      <xdr:colOff>57149</xdr:colOff>
      <xdr:row>9</xdr:row>
      <xdr:rowOff>9525</xdr:rowOff>
    </xdr:to>
    <xdr:graphicFrame macro="">
      <xdr:nvGraphicFramePr>
        <xdr:cNvPr id="2" name="Gráfico 10">
          <a:extLst>
            <a:ext uri="{FF2B5EF4-FFF2-40B4-BE49-F238E27FC236}">
              <a16:creationId xmlns:a16="http://schemas.microsoft.com/office/drawing/2014/main" id="{EAFBD186-623A-4886-8B39-192A058BF1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3</xdr:col>
      <xdr:colOff>409574</xdr:colOff>
      <xdr:row>8</xdr:row>
      <xdr:rowOff>104775</xdr:rowOff>
    </xdr:from>
    <xdr:to>
      <xdr:col>10</xdr:col>
      <xdr:colOff>793038</xdr:colOff>
      <xdr:row>24</xdr:row>
      <xdr:rowOff>38100</xdr:rowOff>
    </xdr:to>
    <xdr:pic>
      <xdr:nvPicPr>
        <xdr:cNvPr id="3" name="Imagen 2">
          <a:extLst>
            <a:ext uri="{FF2B5EF4-FFF2-40B4-BE49-F238E27FC236}">
              <a16:creationId xmlns:a16="http://schemas.microsoft.com/office/drawing/2014/main" id="{54223E9E-E43F-4B59-BEF5-4FCC63ADFC89}"/>
            </a:ext>
          </a:extLst>
        </xdr:cNvPr>
        <xdr:cNvPicPr>
          <a:picLocks noChangeAspect="1"/>
        </xdr:cNvPicPr>
      </xdr:nvPicPr>
      <xdr:blipFill>
        <a:blip xmlns:r="http://schemas.openxmlformats.org/officeDocument/2006/relationships" r:embed="rId2"/>
        <a:stretch>
          <a:fillRect/>
        </a:stretch>
      </xdr:blipFill>
      <xdr:spPr>
        <a:xfrm>
          <a:off x="3181349" y="1171575"/>
          <a:ext cx="6050839" cy="2066925"/>
        </a:xfrm>
        <a:prstGeom prst="rect">
          <a:avLst/>
        </a:prstGeom>
      </xdr:spPr>
    </xdr:pic>
    <xdr:clientData/>
  </xdr:twoCellAnchor>
  <xdr:twoCellAnchor>
    <xdr:from>
      <xdr:col>17</xdr:col>
      <xdr:colOff>47625</xdr:colOff>
      <xdr:row>2</xdr:row>
      <xdr:rowOff>0</xdr:rowOff>
    </xdr:from>
    <xdr:to>
      <xdr:col>18</xdr:col>
      <xdr:colOff>73025</xdr:colOff>
      <xdr:row>8</xdr:row>
      <xdr:rowOff>114300</xdr:rowOff>
    </xdr:to>
    <xdr:grpSp>
      <xdr:nvGrpSpPr>
        <xdr:cNvPr id="6" name="Grupo 5">
          <a:extLst>
            <a:ext uri="{FF2B5EF4-FFF2-40B4-BE49-F238E27FC236}">
              <a16:creationId xmlns:a16="http://schemas.microsoft.com/office/drawing/2014/main" id="{733F8B17-1949-71CC-4CD6-95CFFA1CC215}"/>
            </a:ext>
          </a:extLst>
        </xdr:cNvPr>
        <xdr:cNvGrpSpPr/>
      </xdr:nvGrpSpPr>
      <xdr:grpSpPr>
        <a:xfrm>
          <a:off x="13630275" y="314325"/>
          <a:ext cx="835025" cy="914400"/>
          <a:chOff x="13630275" y="314325"/>
          <a:chExt cx="835025" cy="914400"/>
        </a:xfrm>
      </xdr:grpSpPr>
      <xdr:pic>
        <xdr:nvPicPr>
          <xdr:cNvPr id="4" name="Imagen 3">
            <a:hlinkClick xmlns:r="http://schemas.openxmlformats.org/officeDocument/2006/relationships" r:id="rId3"/>
            <a:extLst>
              <a:ext uri="{FF2B5EF4-FFF2-40B4-BE49-F238E27FC236}">
                <a16:creationId xmlns:a16="http://schemas.microsoft.com/office/drawing/2014/main" id="{E77C0921-FBC6-4C00-8671-663B16CD7A3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868400" y="314325"/>
            <a:ext cx="407998" cy="427021"/>
          </a:xfrm>
          <a:prstGeom prst="rect">
            <a:avLst/>
          </a:prstGeom>
        </xdr:spPr>
      </xdr:pic>
      <xdr:sp macro="" textlink="">
        <xdr:nvSpPr>
          <xdr:cNvPr id="5" name="Rectángulo 4">
            <a:extLst>
              <a:ext uri="{FF2B5EF4-FFF2-40B4-BE49-F238E27FC236}">
                <a16:creationId xmlns:a16="http://schemas.microsoft.com/office/drawing/2014/main" id="{967F5803-1CEB-4EFC-9CAE-9EB132DF530D}"/>
              </a:ext>
            </a:extLst>
          </xdr:cNvPr>
          <xdr:cNvSpPr/>
        </xdr:nvSpPr>
        <xdr:spPr>
          <a:xfrm>
            <a:off x="13630275" y="781050"/>
            <a:ext cx="835025" cy="4476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39.xml><?xml version="1.0" encoding="utf-8"?>
<xdr:wsDr xmlns:xdr="http://schemas.openxmlformats.org/drawingml/2006/spreadsheetDrawing" xmlns:a="http://schemas.openxmlformats.org/drawingml/2006/main">
  <xdr:twoCellAnchor editAs="oneCell">
    <xdr:from>
      <xdr:col>2</xdr:col>
      <xdr:colOff>123824</xdr:colOff>
      <xdr:row>10</xdr:row>
      <xdr:rowOff>38100</xdr:rowOff>
    </xdr:from>
    <xdr:to>
      <xdr:col>11</xdr:col>
      <xdr:colOff>192775</xdr:colOff>
      <xdr:row>27</xdr:row>
      <xdr:rowOff>114300</xdr:rowOff>
    </xdr:to>
    <xdr:pic>
      <xdr:nvPicPr>
        <xdr:cNvPr id="2" name="Imagen 1" descr="Gráfico&#10;&#10;Descripción generada automáticamente">
          <a:extLst>
            <a:ext uri="{FF2B5EF4-FFF2-40B4-BE49-F238E27FC236}">
              <a16:creationId xmlns:a16="http://schemas.microsoft.com/office/drawing/2014/main" id="{C7F5151F-DD26-4056-91B0-167B7260E598}"/>
            </a:ext>
          </a:extLst>
        </xdr:cNvPr>
        <xdr:cNvPicPr>
          <a:picLocks noChangeAspect="1"/>
        </xdr:cNvPicPr>
      </xdr:nvPicPr>
      <xdr:blipFill>
        <a:blip xmlns:r="http://schemas.openxmlformats.org/officeDocument/2006/relationships" r:embed="rId1"/>
        <a:stretch>
          <a:fillRect/>
        </a:stretch>
      </xdr:blipFill>
      <xdr:spPr>
        <a:xfrm>
          <a:off x="2895599" y="1371600"/>
          <a:ext cx="5898251" cy="2343150"/>
        </a:xfrm>
        <a:prstGeom prst="rect">
          <a:avLst/>
        </a:prstGeom>
      </xdr:spPr>
    </xdr:pic>
    <xdr:clientData/>
  </xdr:twoCellAnchor>
  <xdr:twoCellAnchor>
    <xdr:from>
      <xdr:col>15</xdr:col>
      <xdr:colOff>247650</xdr:colOff>
      <xdr:row>1</xdr:row>
      <xdr:rowOff>114300</xdr:rowOff>
    </xdr:from>
    <xdr:to>
      <xdr:col>17</xdr:col>
      <xdr:colOff>158750</xdr:colOff>
      <xdr:row>8</xdr:row>
      <xdr:rowOff>76200</xdr:rowOff>
    </xdr:to>
    <xdr:grpSp>
      <xdr:nvGrpSpPr>
        <xdr:cNvPr id="5" name="Grupo 4">
          <a:extLst>
            <a:ext uri="{FF2B5EF4-FFF2-40B4-BE49-F238E27FC236}">
              <a16:creationId xmlns:a16="http://schemas.microsoft.com/office/drawing/2014/main" id="{ED17C72E-4F8B-3A0C-1BA1-BF4DEF6F1F82}"/>
            </a:ext>
          </a:extLst>
        </xdr:cNvPr>
        <xdr:cNvGrpSpPr/>
      </xdr:nvGrpSpPr>
      <xdr:grpSpPr>
        <a:xfrm>
          <a:off x="11439525" y="295275"/>
          <a:ext cx="835025" cy="895350"/>
          <a:chOff x="11439525" y="295275"/>
          <a:chExt cx="835025" cy="895350"/>
        </a:xfrm>
      </xdr:grpSpPr>
      <xdr:pic>
        <xdr:nvPicPr>
          <xdr:cNvPr id="3" name="Imagen 2">
            <a:hlinkClick xmlns:r="http://schemas.openxmlformats.org/officeDocument/2006/relationships" r:id="rId2"/>
            <a:extLst>
              <a:ext uri="{FF2B5EF4-FFF2-40B4-BE49-F238E27FC236}">
                <a16:creationId xmlns:a16="http://schemas.microsoft.com/office/drawing/2014/main" id="{A0B71206-4956-4CF1-A71A-62DBC9C077D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649075" y="295275"/>
            <a:ext cx="407998" cy="436546"/>
          </a:xfrm>
          <a:prstGeom prst="rect">
            <a:avLst/>
          </a:prstGeom>
        </xdr:spPr>
      </xdr:pic>
      <xdr:sp macro="" textlink="">
        <xdr:nvSpPr>
          <xdr:cNvPr id="4" name="Rectángulo 3">
            <a:extLst>
              <a:ext uri="{FF2B5EF4-FFF2-40B4-BE49-F238E27FC236}">
                <a16:creationId xmlns:a16="http://schemas.microsoft.com/office/drawing/2014/main" id="{EAD4935E-437E-43BD-8B64-50E2CAA68B6C}"/>
              </a:ext>
            </a:extLst>
          </xdr:cNvPr>
          <xdr:cNvSpPr/>
        </xdr:nvSpPr>
        <xdr:spPr>
          <a:xfrm>
            <a:off x="11439525" y="742950"/>
            <a:ext cx="835025" cy="4476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44450</xdr:colOff>
      <xdr:row>2</xdr:row>
      <xdr:rowOff>44450</xdr:rowOff>
    </xdr:from>
    <xdr:to>
      <xdr:col>17</xdr:col>
      <xdr:colOff>107043</xdr:colOff>
      <xdr:row>6</xdr:row>
      <xdr:rowOff>121695</xdr:rowOff>
    </xdr:to>
    <xdr:pic>
      <xdr:nvPicPr>
        <xdr:cNvPr id="2" name="Imagen 1">
          <a:extLst>
            <a:ext uri="{FF2B5EF4-FFF2-40B4-BE49-F238E27FC236}">
              <a16:creationId xmlns:a16="http://schemas.microsoft.com/office/drawing/2014/main" id="{F7FF7E43-9CDA-4E85-86EF-4120F3F7AF72}"/>
            </a:ext>
          </a:extLst>
        </xdr:cNvPr>
        <xdr:cNvPicPr>
          <a:picLocks noChangeAspect="1"/>
        </xdr:cNvPicPr>
      </xdr:nvPicPr>
      <xdr:blipFill>
        <a:blip xmlns:r="http://schemas.openxmlformats.org/officeDocument/2006/relationships" r:embed="rId1"/>
        <a:stretch>
          <a:fillRect/>
        </a:stretch>
      </xdr:blipFill>
      <xdr:spPr>
        <a:xfrm>
          <a:off x="44450" y="425450"/>
          <a:ext cx="13664293" cy="839245"/>
        </a:xfrm>
        <a:prstGeom prst="rect">
          <a:avLst/>
        </a:prstGeom>
      </xdr:spPr>
    </xdr:pic>
    <xdr:clientData/>
  </xdr:twoCellAnchor>
  <xdr:twoCellAnchor>
    <xdr:from>
      <xdr:col>15</xdr:col>
      <xdr:colOff>638175</xdr:colOff>
      <xdr:row>7</xdr:row>
      <xdr:rowOff>187325</xdr:rowOff>
    </xdr:from>
    <xdr:to>
      <xdr:col>17</xdr:col>
      <xdr:colOff>190500</xdr:colOff>
      <xdr:row>14</xdr:row>
      <xdr:rowOff>133350</xdr:rowOff>
    </xdr:to>
    <xdr:grpSp>
      <xdr:nvGrpSpPr>
        <xdr:cNvPr id="3" name="Grupo 2">
          <a:extLst>
            <a:ext uri="{FF2B5EF4-FFF2-40B4-BE49-F238E27FC236}">
              <a16:creationId xmlns:a16="http://schemas.microsoft.com/office/drawing/2014/main" id="{26372538-7D80-9A82-3F6B-CB1BC50901CC}"/>
            </a:ext>
          </a:extLst>
        </xdr:cNvPr>
        <xdr:cNvGrpSpPr/>
      </xdr:nvGrpSpPr>
      <xdr:grpSpPr>
        <a:xfrm>
          <a:off x="12068175" y="1520825"/>
          <a:ext cx="1076325" cy="1317625"/>
          <a:chOff x="12068175" y="1520825"/>
          <a:chExt cx="1076325" cy="1317625"/>
        </a:xfrm>
      </xdr:grpSpPr>
      <xdr:pic>
        <xdr:nvPicPr>
          <xdr:cNvPr id="4" name="Imagen 3">
            <a:hlinkClick xmlns:r="http://schemas.openxmlformats.org/officeDocument/2006/relationships" r:id="rId2"/>
            <a:extLst>
              <a:ext uri="{FF2B5EF4-FFF2-40B4-BE49-F238E27FC236}">
                <a16:creationId xmlns:a16="http://schemas.microsoft.com/office/drawing/2014/main" id="{FA3BA5EF-AC7F-497A-A070-0EA67C5EF17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bwMode="auto">
          <a:xfrm>
            <a:off x="12258675" y="1520825"/>
            <a:ext cx="695174" cy="784528"/>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5" name="Rectángulo 4">
            <a:extLst>
              <a:ext uri="{FF2B5EF4-FFF2-40B4-BE49-F238E27FC236}">
                <a16:creationId xmlns:a16="http://schemas.microsoft.com/office/drawing/2014/main" id="{7A4235B7-50DC-4FA6-B041-A10C493AA84C}"/>
              </a:ext>
            </a:extLst>
          </xdr:cNvPr>
          <xdr:cNvSpPr/>
        </xdr:nvSpPr>
        <xdr:spPr>
          <a:xfrm>
            <a:off x="12068175" y="2286000"/>
            <a:ext cx="1076325" cy="5524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200" b="0" i="0" baseline="0">
                <a:solidFill>
                  <a:srgbClr val="0070C0"/>
                </a:solidFill>
                <a:effectLst/>
                <a:latin typeface="Arial" panose="020B0604020202020204" pitchFamily="34" charset="0"/>
                <a:ea typeface="Verdana" panose="020B0604030504040204" pitchFamily="34" charset="0"/>
                <a:cs typeface="Arial" panose="020B0604020202020204" pitchFamily="34" charset="0"/>
              </a:rPr>
              <a:t>↑ </a:t>
            </a:r>
            <a:r>
              <a:rPr lang="es-CO" sz="900" b="0" i="0" baseline="0">
                <a:solidFill>
                  <a:srgbClr val="0070C0"/>
                </a:solidFill>
                <a:effectLst/>
                <a:latin typeface="Verdana" panose="020B0604030504040204" pitchFamily="34" charset="0"/>
                <a:ea typeface="Verdana" panose="020B0604030504040204" pitchFamily="34" charset="0"/>
                <a:cs typeface="+mn-cs"/>
              </a:rPr>
              <a:t>Click para ir al inicio</a:t>
            </a:r>
            <a:endParaRPr lang="es-CO" sz="900" b="0">
              <a:solidFill>
                <a:srgbClr val="0070C0"/>
              </a:solidFill>
              <a:latin typeface="Verdana" panose="020B0604030504040204" pitchFamily="34" charset="0"/>
              <a:ea typeface="Verdana" panose="020B0604030504040204" pitchFamily="34" charset="0"/>
            </a:endParaRPr>
          </a:p>
        </xdr:txBody>
      </xdr:sp>
    </xdr:grpSp>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6</xdr:col>
      <xdr:colOff>1108564</xdr:colOff>
      <xdr:row>22</xdr:row>
      <xdr:rowOff>85724</xdr:rowOff>
    </xdr:to>
    <xdr:pic>
      <xdr:nvPicPr>
        <xdr:cNvPr id="2" name="Imagen 1">
          <a:extLst>
            <a:ext uri="{FF2B5EF4-FFF2-40B4-BE49-F238E27FC236}">
              <a16:creationId xmlns:a16="http://schemas.microsoft.com/office/drawing/2014/main" id="{69FD942E-DC1F-403C-83CC-E36880A74023}"/>
            </a:ext>
          </a:extLst>
        </xdr:cNvPr>
        <xdr:cNvPicPr>
          <a:picLocks noChangeAspect="1"/>
        </xdr:cNvPicPr>
      </xdr:nvPicPr>
      <xdr:blipFill>
        <a:blip xmlns:r="http://schemas.openxmlformats.org/officeDocument/2006/relationships" r:embed="rId1"/>
        <a:stretch>
          <a:fillRect/>
        </a:stretch>
      </xdr:blipFill>
      <xdr:spPr>
        <a:xfrm>
          <a:off x="180975" y="400050"/>
          <a:ext cx="4994764" cy="2619374"/>
        </a:xfrm>
        <a:prstGeom prst="rect">
          <a:avLst/>
        </a:prstGeom>
      </xdr:spPr>
    </xdr:pic>
    <xdr:clientData/>
  </xdr:twoCellAnchor>
  <xdr:twoCellAnchor>
    <xdr:from>
      <xdr:col>7</xdr:col>
      <xdr:colOff>285750</xdr:colOff>
      <xdr:row>1</xdr:row>
      <xdr:rowOff>28575</xdr:rowOff>
    </xdr:from>
    <xdr:to>
      <xdr:col>9</xdr:col>
      <xdr:colOff>44450</xdr:colOff>
      <xdr:row>7</xdr:row>
      <xdr:rowOff>114300</xdr:rowOff>
    </xdr:to>
    <xdr:grpSp>
      <xdr:nvGrpSpPr>
        <xdr:cNvPr id="5" name="Grupo 4">
          <a:extLst>
            <a:ext uri="{FF2B5EF4-FFF2-40B4-BE49-F238E27FC236}">
              <a16:creationId xmlns:a16="http://schemas.microsoft.com/office/drawing/2014/main" id="{0A56D060-E0A7-6484-CAB1-FC27B3B9D9EB}"/>
            </a:ext>
          </a:extLst>
        </xdr:cNvPr>
        <xdr:cNvGrpSpPr/>
      </xdr:nvGrpSpPr>
      <xdr:grpSpPr>
        <a:xfrm>
          <a:off x="5514975" y="209550"/>
          <a:ext cx="835025" cy="885825"/>
          <a:chOff x="5514975" y="209550"/>
          <a:chExt cx="835025" cy="885825"/>
        </a:xfrm>
      </xdr:grpSpPr>
      <xdr:pic>
        <xdr:nvPicPr>
          <xdr:cNvPr id="3" name="Imagen 2">
            <a:hlinkClick xmlns:r="http://schemas.openxmlformats.org/officeDocument/2006/relationships" r:id="rId2"/>
            <a:extLst>
              <a:ext uri="{FF2B5EF4-FFF2-40B4-BE49-F238E27FC236}">
                <a16:creationId xmlns:a16="http://schemas.microsoft.com/office/drawing/2014/main" id="{302CDC4D-3D4C-4577-8949-07F615EAE09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734050" y="209550"/>
            <a:ext cx="407998" cy="436546"/>
          </a:xfrm>
          <a:prstGeom prst="rect">
            <a:avLst/>
          </a:prstGeom>
        </xdr:spPr>
      </xdr:pic>
      <xdr:sp macro="" textlink="">
        <xdr:nvSpPr>
          <xdr:cNvPr id="4" name="Rectángulo 3">
            <a:extLst>
              <a:ext uri="{FF2B5EF4-FFF2-40B4-BE49-F238E27FC236}">
                <a16:creationId xmlns:a16="http://schemas.microsoft.com/office/drawing/2014/main" id="{725D4986-CB24-4527-B565-87AFCDDEBECC}"/>
              </a:ext>
            </a:extLst>
          </xdr:cNvPr>
          <xdr:cNvSpPr/>
        </xdr:nvSpPr>
        <xdr:spPr>
          <a:xfrm>
            <a:off x="5514975" y="638175"/>
            <a:ext cx="835025" cy="4572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41.xml><?xml version="1.0" encoding="utf-8"?>
<xdr:wsDr xmlns:xdr="http://schemas.openxmlformats.org/drawingml/2006/spreadsheetDrawing" xmlns:a="http://schemas.openxmlformats.org/drawingml/2006/main">
  <xdr:twoCellAnchor>
    <xdr:from>
      <xdr:col>4</xdr:col>
      <xdr:colOff>215081</xdr:colOff>
      <xdr:row>1</xdr:row>
      <xdr:rowOff>38407</xdr:rowOff>
    </xdr:from>
    <xdr:to>
      <xdr:col>6</xdr:col>
      <xdr:colOff>59199</xdr:colOff>
      <xdr:row>5</xdr:row>
      <xdr:rowOff>165306</xdr:rowOff>
    </xdr:to>
    <xdr:grpSp>
      <xdr:nvGrpSpPr>
        <xdr:cNvPr id="4" name="Grupo 3">
          <a:extLst>
            <a:ext uri="{FF2B5EF4-FFF2-40B4-BE49-F238E27FC236}">
              <a16:creationId xmlns:a16="http://schemas.microsoft.com/office/drawing/2014/main" id="{0E2C5FC5-8E6C-10AA-029C-BA8E437C9711}"/>
            </a:ext>
          </a:extLst>
        </xdr:cNvPr>
        <xdr:cNvGrpSpPr/>
      </xdr:nvGrpSpPr>
      <xdr:grpSpPr>
        <a:xfrm>
          <a:off x="4232480" y="222762"/>
          <a:ext cx="835025" cy="872000"/>
          <a:chOff x="4232480" y="222762"/>
          <a:chExt cx="835025" cy="872000"/>
        </a:xfrm>
      </xdr:grpSpPr>
      <xdr:pic>
        <xdr:nvPicPr>
          <xdr:cNvPr id="2" name="Imagen 1">
            <a:hlinkClick xmlns:r="http://schemas.openxmlformats.org/officeDocument/2006/relationships" r:id="rId1"/>
            <a:extLst>
              <a:ext uri="{FF2B5EF4-FFF2-40B4-BE49-F238E27FC236}">
                <a16:creationId xmlns:a16="http://schemas.microsoft.com/office/drawing/2014/main" id="{5FDA1F93-3362-4AD4-A2E7-D2110188CD0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32198" y="222762"/>
            <a:ext cx="407998" cy="436546"/>
          </a:xfrm>
          <a:prstGeom prst="rect">
            <a:avLst/>
          </a:prstGeom>
        </xdr:spPr>
      </xdr:pic>
      <xdr:sp macro="" textlink="">
        <xdr:nvSpPr>
          <xdr:cNvPr id="3" name="Rectángulo 2">
            <a:extLst>
              <a:ext uri="{FF2B5EF4-FFF2-40B4-BE49-F238E27FC236}">
                <a16:creationId xmlns:a16="http://schemas.microsoft.com/office/drawing/2014/main" id="{5D39A3D1-A9D9-4164-8946-0E3464788035}"/>
              </a:ext>
            </a:extLst>
          </xdr:cNvPr>
          <xdr:cNvSpPr/>
        </xdr:nvSpPr>
        <xdr:spPr>
          <a:xfrm>
            <a:off x="4232480" y="637561"/>
            <a:ext cx="835025" cy="457201"/>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42.xml><?xml version="1.0" encoding="utf-8"?>
<xdr:wsDr xmlns:xdr="http://schemas.openxmlformats.org/drawingml/2006/spreadsheetDrawing" xmlns:a="http://schemas.openxmlformats.org/drawingml/2006/main">
  <xdr:twoCellAnchor>
    <xdr:from>
      <xdr:col>4</xdr:col>
      <xdr:colOff>0</xdr:colOff>
      <xdr:row>20</xdr:row>
      <xdr:rowOff>66675</xdr:rowOff>
    </xdr:from>
    <xdr:to>
      <xdr:col>4</xdr:col>
      <xdr:colOff>347009</xdr:colOff>
      <xdr:row>20</xdr:row>
      <xdr:rowOff>66675</xdr:rowOff>
    </xdr:to>
    <xdr:cxnSp macro="">
      <xdr:nvCxnSpPr>
        <xdr:cNvPr id="2" name="1 Conector recto">
          <a:extLst>
            <a:ext uri="{FF2B5EF4-FFF2-40B4-BE49-F238E27FC236}">
              <a16:creationId xmlns:a16="http://schemas.microsoft.com/office/drawing/2014/main" id="{1773F612-341E-45B2-9664-52EF527B8F12}"/>
            </a:ext>
          </a:extLst>
        </xdr:cNvPr>
        <xdr:cNvCxnSpPr/>
      </xdr:nvCxnSpPr>
      <xdr:spPr>
        <a:xfrm>
          <a:off x="2076450" y="3171825"/>
          <a:ext cx="347009" cy="0"/>
        </a:xfrm>
        <a:prstGeom prst="line">
          <a:avLst/>
        </a:prstGeom>
        <a:ln w="38100">
          <a:solidFill>
            <a:srgbClr val="314F7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352425</xdr:colOff>
      <xdr:row>20</xdr:row>
      <xdr:rowOff>57150</xdr:rowOff>
    </xdr:from>
    <xdr:to>
      <xdr:col>4</xdr:col>
      <xdr:colOff>352425</xdr:colOff>
      <xdr:row>34</xdr:row>
      <xdr:rowOff>123825</xdr:rowOff>
    </xdr:to>
    <xdr:cxnSp macro="">
      <xdr:nvCxnSpPr>
        <xdr:cNvPr id="3" name="2 Conector recto">
          <a:extLst>
            <a:ext uri="{FF2B5EF4-FFF2-40B4-BE49-F238E27FC236}">
              <a16:creationId xmlns:a16="http://schemas.microsoft.com/office/drawing/2014/main" id="{CFB67A45-BB08-4C72-9101-EBAA880E67EB}"/>
            </a:ext>
          </a:extLst>
        </xdr:cNvPr>
        <xdr:cNvCxnSpPr/>
      </xdr:nvCxnSpPr>
      <xdr:spPr>
        <a:xfrm>
          <a:off x="2428875" y="3162300"/>
          <a:ext cx="0" cy="1714500"/>
        </a:xfrm>
        <a:prstGeom prst="line">
          <a:avLst/>
        </a:prstGeom>
        <a:ln w="381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304800</xdr:colOff>
      <xdr:row>40</xdr:row>
      <xdr:rowOff>171450</xdr:rowOff>
    </xdr:from>
    <xdr:to>
      <xdr:col>4</xdr:col>
      <xdr:colOff>304800</xdr:colOff>
      <xdr:row>44</xdr:row>
      <xdr:rowOff>152400</xdr:rowOff>
    </xdr:to>
    <xdr:cxnSp macro="">
      <xdr:nvCxnSpPr>
        <xdr:cNvPr id="4" name="3 Conector recto">
          <a:extLst>
            <a:ext uri="{FF2B5EF4-FFF2-40B4-BE49-F238E27FC236}">
              <a16:creationId xmlns:a16="http://schemas.microsoft.com/office/drawing/2014/main" id="{B74DAD95-3389-4DC6-AF98-88D554F778D6}"/>
            </a:ext>
          </a:extLst>
        </xdr:cNvPr>
        <xdr:cNvCxnSpPr/>
      </xdr:nvCxnSpPr>
      <xdr:spPr>
        <a:xfrm>
          <a:off x="2381250" y="5610225"/>
          <a:ext cx="0" cy="590550"/>
        </a:xfrm>
        <a:prstGeom prst="line">
          <a:avLst/>
        </a:prstGeom>
        <a:ln w="381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11723</xdr:colOff>
      <xdr:row>13</xdr:row>
      <xdr:rowOff>1</xdr:rowOff>
    </xdr:from>
    <xdr:to>
      <xdr:col>4</xdr:col>
      <xdr:colOff>571500</xdr:colOff>
      <xdr:row>13</xdr:row>
      <xdr:rowOff>1</xdr:rowOff>
    </xdr:to>
    <xdr:sp macro="" textlink="">
      <xdr:nvSpPr>
        <xdr:cNvPr id="5" name="Line 30">
          <a:extLst>
            <a:ext uri="{FF2B5EF4-FFF2-40B4-BE49-F238E27FC236}">
              <a16:creationId xmlns:a16="http://schemas.microsoft.com/office/drawing/2014/main" id="{0DE043E4-FD51-4640-AE10-22C07C30C402}"/>
            </a:ext>
          </a:extLst>
        </xdr:cNvPr>
        <xdr:cNvSpPr>
          <a:spLocks noChangeShapeType="1"/>
        </xdr:cNvSpPr>
      </xdr:nvSpPr>
      <xdr:spPr bwMode="auto">
        <a:xfrm>
          <a:off x="2088173" y="2095501"/>
          <a:ext cx="559777" cy="0"/>
        </a:xfrm>
        <a:prstGeom prst="line">
          <a:avLst/>
        </a:prstGeom>
        <a:noFill/>
        <a:ln w="38100">
          <a:solidFill>
            <a:srgbClr val="314F7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0</xdr:colOff>
      <xdr:row>12</xdr:row>
      <xdr:rowOff>168275</xdr:rowOff>
    </xdr:from>
    <xdr:to>
      <xdr:col>7</xdr:col>
      <xdr:colOff>0</xdr:colOff>
      <xdr:row>12</xdr:row>
      <xdr:rowOff>168275</xdr:rowOff>
    </xdr:to>
    <xdr:sp macro="" textlink="">
      <xdr:nvSpPr>
        <xdr:cNvPr id="6" name="Line 30">
          <a:extLst>
            <a:ext uri="{FF2B5EF4-FFF2-40B4-BE49-F238E27FC236}">
              <a16:creationId xmlns:a16="http://schemas.microsoft.com/office/drawing/2014/main" id="{726926F4-1F14-48FA-BEB3-09737D3A3B70}"/>
            </a:ext>
          </a:extLst>
        </xdr:cNvPr>
        <xdr:cNvSpPr>
          <a:spLocks noChangeShapeType="1"/>
        </xdr:cNvSpPr>
      </xdr:nvSpPr>
      <xdr:spPr bwMode="auto">
        <a:xfrm>
          <a:off x="4581525" y="2073275"/>
          <a:ext cx="581025" cy="0"/>
        </a:xfrm>
        <a:prstGeom prst="line">
          <a:avLst/>
        </a:prstGeom>
        <a:noFill/>
        <a:ln w="38100">
          <a:solidFill>
            <a:srgbClr val="314F7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359019</xdr:colOff>
      <xdr:row>19</xdr:row>
      <xdr:rowOff>65942</xdr:rowOff>
    </xdr:from>
    <xdr:to>
      <xdr:col>5</xdr:col>
      <xdr:colOff>1</xdr:colOff>
      <xdr:row>19</xdr:row>
      <xdr:rowOff>68873</xdr:rowOff>
    </xdr:to>
    <xdr:sp macro="" textlink="">
      <xdr:nvSpPr>
        <xdr:cNvPr id="7" name="Line 30">
          <a:extLst>
            <a:ext uri="{FF2B5EF4-FFF2-40B4-BE49-F238E27FC236}">
              <a16:creationId xmlns:a16="http://schemas.microsoft.com/office/drawing/2014/main" id="{A3E97EA9-E404-4422-B0D1-250CE3A9D754}"/>
            </a:ext>
          </a:extLst>
        </xdr:cNvPr>
        <xdr:cNvSpPr>
          <a:spLocks noChangeShapeType="1"/>
        </xdr:cNvSpPr>
      </xdr:nvSpPr>
      <xdr:spPr bwMode="auto">
        <a:xfrm>
          <a:off x="2435469" y="3037742"/>
          <a:ext cx="222007" cy="2931"/>
        </a:xfrm>
        <a:prstGeom prst="line">
          <a:avLst/>
        </a:prstGeom>
        <a:noFill/>
        <a:ln w="38100">
          <a:solidFill>
            <a:srgbClr val="314F7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333375</xdr:colOff>
      <xdr:row>34</xdr:row>
      <xdr:rowOff>142875</xdr:rowOff>
    </xdr:from>
    <xdr:to>
      <xdr:col>4</xdr:col>
      <xdr:colOff>561975</xdr:colOff>
      <xdr:row>34</xdr:row>
      <xdr:rowOff>142875</xdr:rowOff>
    </xdr:to>
    <xdr:sp macro="" textlink="">
      <xdr:nvSpPr>
        <xdr:cNvPr id="8" name="Line 30">
          <a:extLst>
            <a:ext uri="{FF2B5EF4-FFF2-40B4-BE49-F238E27FC236}">
              <a16:creationId xmlns:a16="http://schemas.microsoft.com/office/drawing/2014/main" id="{1C531F06-5D02-4112-A8BB-6ABAC232D677}"/>
            </a:ext>
          </a:extLst>
        </xdr:cNvPr>
        <xdr:cNvSpPr>
          <a:spLocks noChangeShapeType="1"/>
        </xdr:cNvSpPr>
      </xdr:nvSpPr>
      <xdr:spPr bwMode="auto">
        <a:xfrm>
          <a:off x="2409825" y="4886325"/>
          <a:ext cx="228600" cy="0"/>
        </a:xfrm>
        <a:prstGeom prst="line">
          <a:avLst/>
        </a:prstGeom>
        <a:noFill/>
        <a:ln w="38100">
          <a:solidFill>
            <a:schemeClr val="bg1">
              <a:lumMod val="75000"/>
            </a:schemeClr>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0</xdr:colOff>
      <xdr:row>40</xdr:row>
      <xdr:rowOff>171450</xdr:rowOff>
    </xdr:from>
    <xdr:to>
      <xdr:col>5</xdr:col>
      <xdr:colOff>0</xdr:colOff>
      <xdr:row>40</xdr:row>
      <xdr:rowOff>171450</xdr:rowOff>
    </xdr:to>
    <xdr:sp macro="" textlink="">
      <xdr:nvSpPr>
        <xdr:cNvPr id="9" name="Line 30">
          <a:extLst>
            <a:ext uri="{FF2B5EF4-FFF2-40B4-BE49-F238E27FC236}">
              <a16:creationId xmlns:a16="http://schemas.microsoft.com/office/drawing/2014/main" id="{892B6A29-D388-4951-8A98-C5F9865B514C}"/>
            </a:ext>
          </a:extLst>
        </xdr:cNvPr>
        <xdr:cNvSpPr>
          <a:spLocks noChangeShapeType="1"/>
        </xdr:cNvSpPr>
      </xdr:nvSpPr>
      <xdr:spPr bwMode="auto">
        <a:xfrm>
          <a:off x="2076450" y="5610225"/>
          <a:ext cx="581025" cy="0"/>
        </a:xfrm>
        <a:prstGeom prst="line">
          <a:avLst/>
        </a:prstGeom>
        <a:noFill/>
        <a:ln w="38100">
          <a:solidFill>
            <a:srgbClr val="314F7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285750</xdr:colOff>
      <xdr:row>44</xdr:row>
      <xdr:rowOff>133350</xdr:rowOff>
    </xdr:from>
    <xdr:to>
      <xdr:col>4</xdr:col>
      <xdr:colOff>561975</xdr:colOff>
      <xdr:row>44</xdr:row>
      <xdr:rowOff>133350</xdr:rowOff>
    </xdr:to>
    <xdr:sp macro="" textlink="">
      <xdr:nvSpPr>
        <xdr:cNvPr id="10" name="Line 30">
          <a:extLst>
            <a:ext uri="{FF2B5EF4-FFF2-40B4-BE49-F238E27FC236}">
              <a16:creationId xmlns:a16="http://schemas.microsoft.com/office/drawing/2014/main" id="{617CDB00-AC37-46CF-96E4-09FA724B4D6E}"/>
            </a:ext>
          </a:extLst>
        </xdr:cNvPr>
        <xdr:cNvSpPr>
          <a:spLocks noChangeShapeType="1"/>
        </xdr:cNvSpPr>
      </xdr:nvSpPr>
      <xdr:spPr bwMode="auto">
        <a:xfrm>
          <a:off x="2362200" y="6181725"/>
          <a:ext cx="276225" cy="0"/>
        </a:xfrm>
        <a:prstGeom prst="line">
          <a:avLst/>
        </a:prstGeom>
        <a:noFill/>
        <a:ln w="38100">
          <a:solidFill>
            <a:schemeClr val="bg1">
              <a:lumMod val="75000"/>
            </a:schemeClr>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0</xdr:colOff>
      <xdr:row>49</xdr:row>
      <xdr:rowOff>142874</xdr:rowOff>
    </xdr:from>
    <xdr:to>
      <xdr:col>5</xdr:col>
      <xdr:colOff>0</xdr:colOff>
      <xdr:row>49</xdr:row>
      <xdr:rowOff>152399</xdr:rowOff>
    </xdr:to>
    <xdr:sp macro="" textlink="">
      <xdr:nvSpPr>
        <xdr:cNvPr id="11" name="Line 30">
          <a:extLst>
            <a:ext uri="{FF2B5EF4-FFF2-40B4-BE49-F238E27FC236}">
              <a16:creationId xmlns:a16="http://schemas.microsoft.com/office/drawing/2014/main" id="{0A04AFBD-DC68-4B88-94B6-296817D29B9B}"/>
            </a:ext>
          </a:extLst>
        </xdr:cNvPr>
        <xdr:cNvSpPr>
          <a:spLocks noChangeShapeType="1"/>
        </xdr:cNvSpPr>
      </xdr:nvSpPr>
      <xdr:spPr bwMode="auto">
        <a:xfrm flipV="1">
          <a:off x="2076450" y="6857999"/>
          <a:ext cx="581025" cy="9525"/>
        </a:xfrm>
        <a:prstGeom prst="line">
          <a:avLst/>
        </a:prstGeom>
        <a:noFill/>
        <a:ln w="38100">
          <a:solidFill>
            <a:schemeClr val="bg1">
              <a:lumMod val="75000"/>
            </a:schemeClr>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xdr:colOff>
      <xdr:row>19</xdr:row>
      <xdr:rowOff>85725</xdr:rowOff>
    </xdr:from>
    <xdr:to>
      <xdr:col>7</xdr:col>
      <xdr:colOff>9525</xdr:colOff>
      <xdr:row>19</xdr:row>
      <xdr:rowOff>85725</xdr:rowOff>
    </xdr:to>
    <xdr:sp macro="" textlink="">
      <xdr:nvSpPr>
        <xdr:cNvPr id="12" name="Line 30">
          <a:extLst>
            <a:ext uri="{FF2B5EF4-FFF2-40B4-BE49-F238E27FC236}">
              <a16:creationId xmlns:a16="http://schemas.microsoft.com/office/drawing/2014/main" id="{05045ACE-AFD8-448F-9AA8-95973B68DE1C}"/>
            </a:ext>
          </a:extLst>
        </xdr:cNvPr>
        <xdr:cNvSpPr>
          <a:spLocks noChangeShapeType="1"/>
        </xdr:cNvSpPr>
      </xdr:nvSpPr>
      <xdr:spPr bwMode="auto">
        <a:xfrm>
          <a:off x="4591050" y="3057525"/>
          <a:ext cx="581025" cy="0"/>
        </a:xfrm>
        <a:prstGeom prst="line">
          <a:avLst/>
        </a:prstGeom>
        <a:noFill/>
        <a:ln w="38100">
          <a:solidFill>
            <a:srgbClr val="314F7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1905000</xdr:colOff>
      <xdr:row>40</xdr:row>
      <xdr:rowOff>161925</xdr:rowOff>
    </xdr:from>
    <xdr:to>
      <xdr:col>7</xdr:col>
      <xdr:colOff>9525</xdr:colOff>
      <xdr:row>40</xdr:row>
      <xdr:rowOff>164523</xdr:rowOff>
    </xdr:to>
    <xdr:sp macro="" textlink="">
      <xdr:nvSpPr>
        <xdr:cNvPr id="13" name="Line 30">
          <a:extLst>
            <a:ext uri="{FF2B5EF4-FFF2-40B4-BE49-F238E27FC236}">
              <a16:creationId xmlns:a16="http://schemas.microsoft.com/office/drawing/2014/main" id="{F2F67586-94AC-481F-9135-C8E858843DBC}"/>
            </a:ext>
          </a:extLst>
        </xdr:cNvPr>
        <xdr:cNvSpPr>
          <a:spLocks noChangeShapeType="1"/>
        </xdr:cNvSpPr>
      </xdr:nvSpPr>
      <xdr:spPr bwMode="auto">
        <a:xfrm flipV="1">
          <a:off x="4562475" y="5600700"/>
          <a:ext cx="609600" cy="2598"/>
        </a:xfrm>
        <a:prstGeom prst="line">
          <a:avLst/>
        </a:prstGeom>
        <a:noFill/>
        <a:ln w="38100">
          <a:solidFill>
            <a:srgbClr val="314F7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351692</xdr:colOff>
      <xdr:row>19</xdr:row>
      <xdr:rowOff>51289</xdr:rowOff>
    </xdr:from>
    <xdr:to>
      <xdr:col>4</xdr:col>
      <xdr:colOff>352425</xdr:colOff>
      <xdr:row>20</xdr:row>
      <xdr:rowOff>83527</xdr:rowOff>
    </xdr:to>
    <xdr:cxnSp macro="">
      <xdr:nvCxnSpPr>
        <xdr:cNvPr id="14" name="2 Conector recto">
          <a:extLst>
            <a:ext uri="{FF2B5EF4-FFF2-40B4-BE49-F238E27FC236}">
              <a16:creationId xmlns:a16="http://schemas.microsoft.com/office/drawing/2014/main" id="{9A696FA5-0426-42C0-9C7D-124157A4568A}"/>
            </a:ext>
          </a:extLst>
        </xdr:cNvPr>
        <xdr:cNvCxnSpPr/>
      </xdr:nvCxnSpPr>
      <xdr:spPr>
        <a:xfrm>
          <a:off x="2428142" y="3023089"/>
          <a:ext cx="733" cy="165588"/>
        </a:xfrm>
        <a:prstGeom prst="line">
          <a:avLst/>
        </a:prstGeom>
        <a:ln w="38100">
          <a:solidFill>
            <a:srgbClr val="314F7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260987</xdr:colOff>
      <xdr:row>34</xdr:row>
      <xdr:rowOff>142875</xdr:rowOff>
    </xdr:from>
    <xdr:to>
      <xdr:col>6</xdr:col>
      <xdr:colOff>276225</xdr:colOff>
      <xdr:row>61</xdr:row>
      <xdr:rowOff>28575</xdr:rowOff>
    </xdr:to>
    <xdr:cxnSp macro="">
      <xdr:nvCxnSpPr>
        <xdr:cNvPr id="15" name="10 Conector recto">
          <a:extLst>
            <a:ext uri="{FF2B5EF4-FFF2-40B4-BE49-F238E27FC236}">
              <a16:creationId xmlns:a16="http://schemas.microsoft.com/office/drawing/2014/main" id="{0CD91DE2-322D-4F51-BA1F-D55A9035021A}"/>
            </a:ext>
          </a:extLst>
        </xdr:cNvPr>
        <xdr:cNvCxnSpPr/>
      </xdr:nvCxnSpPr>
      <xdr:spPr>
        <a:xfrm>
          <a:off x="4842512" y="4886325"/>
          <a:ext cx="15238" cy="3267075"/>
        </a:xfrm>
        <a:prstGeom prst="line">
          <a:avLst/>
        </a:prstGeom>
        <a:ln w="381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293694</xdr:colOff>
      <xdr:row>61</xdr:row>
      <xdr:rowOff>7938</xdr:rowOff>
    </xdr:from>
    <xdr:to>
      <xdr:col>6</xdr:col>
      <xdr:colOff>522294</xdr:colOff>
      <xdr:row>61</xdr:row>
      <xdr:rowOff>7938</xdr:rowOff>
    </xdr:to>
    <xdr:sp macro="" textlink="">
      <xdr:nvSpPr>
        <xdr:cNvPr id="16" name="Line 30">
          <a:extLst>
            <a:ext uri="{FF2B5EF4-FFF2-40B4-BE49-F238E27FC236}">
              <a16:creationId xmlns:a16="http://schemas.microsoft.com/office/drawing/2014/main" id="{936E72C1-FF48-4B88-BEF0-6531DFD93F9D}"/>
            </a:ext>
          </a:extLst>
        </xdr:cNvPr>
        <xdr:cNvSpPr>
          <a:spLocks noChangeShapeType="1"/>
        </xdr:cNvSpPr>
      </xdr:nvSpPr>
      <xdr:spPr bwMode="auto">
        <a:xfrm>
          <a:off x="4875219" y="8132763"/>
          <a:ext cx="228600" cy="0"/>
        </a:xfrm>
        <a:prstGeom prst="line">
          <a:avLst/>
        </a:prstGeom>
        <a:noFill/>
        <a:ln w="38100">
          <a:solidFill>
            <a:schemeClr val="bg1">
              <a:lumMod val="75000"/>
            </a:schemeClr>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0</xdr:colOff>
      <xdr:row>35</xdr:row>
      <xdr:rowOff>7327</xdr:rowOff>
    </xdr:from>
    <xdr:to>
      <xdr:col>6</xdr:col>
      <xdr:colOff>278423</xdr:colOff>
      <xdr:row>35</xdr:row>
      <xdr:rowOff>7938</xdr:rowOff>
    </xdr:to>
    <xdr:cxnSp macro="">
      <xdr:nvCxnSpPr>
        <xdr:cNvPr id="17" name="11 Conector recto">
          <a:extLst>
            <a:ext uri="{FF2B5EF4-FFF2-40B4-BE49-F238E27FC236}">
              <a16:creationId xmlns:a16="http://schemas.microsoft.com/office/drawing/2014/main" id="{6C322CF9-AE2D-4501-9042-6B978CA100DB}"/>
            </a:ext>
          </a:extLst>
        </xdr:cNvPr>
        <xdr:cNvCxnSpPr/>
      </xdr:nvCxnSpPr>
      <xdr:spPr>
        <a:xfrm flipV="1">
          <a:off x="4581525" y="4893652"/>
          <a:ext cx="278423" cy="611"/>
        </a:xfrm>
        <a:prstGeom prst="line">
          <a:avLst/>
        </a:prstGeom>
        <a:ln w="381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351696</xdr:colOff>
      <xdr:row>25</xdr:row>
      <xdr:rowOff>0</xdr:rowOff>
    </xdr:from>
    <xdr:to>
      <xdr:col>5</xdr:col>
      <xdr:colOff>1469</xdr:colOff>
      <xdr:row>25</xdr:row>
      <xdr:rowOff>0</xdr:rowOff>
    </xdr:to>
    <xdr:sp macro="" textlink="">
      <xdr:nvSpPr>
        <xdr:cNvPr id="18" name="Line 30">
          <a:extLst>
            <a:ext uri="{FF2B5EF4-FFF2-40B4-BE49-F238E27FC236}">
              <a16:creationId xmlns:a16="http://schemas.microsoft.com/office/drawing/2014/main" id="{0181B7BC-1223-43F6-B00F-A7D6783DF788}"/>
            </a:ext>
          </a:extLst>
        </xdr:cNvPr>
        <xdr:cNvSpPr>
          <a:spLocks noChangeShapeType="1"/>
        </xdr:cNvSpPr>
      </xdr:nvSpPr>
      <xdr:spPr bwMode="auto">
        <a:xfrm>
          <a:off x="2428146" y="3743325"/>
          <a:ext cx="230798" cy="0"/>
        </a:xfrm>
        <a:prstGeom prst="line">
          <a:avLst/>
        </a:prstGeom>
        <a:noFill/>
        <a:ln w="38100">
          <a:solidFill>
            <a:schemeClr val="bg1">
              <a:lumMod val="75000"/>
            </a:schemeClr>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351696</xdr:colOff>
      <xdr:row>30</xdr:row>
      <xdr:rowOff>0</xdr:rowOff>
    </xdr:from>
    <xdr:to>
      <xdr:col>5</xdr:col>
      <xdr:colOff>1469</xdr:colOff>
      <xdr:row>30</xdr:row>
      <xdr:rowOff>0</xdr:rowOff>
    </xdr:to>
    <xdr:sp macro="" textlink="">
      <xdr:nvSpPr>
        <xdr:cNvPr id="19" name="Line 30">
          <a:extLst>
            <a:ext uri="{FF2B5EF4-FFF2-40B4-BE49-F238E27FC236}">
              <a16:creationId xmlns:a16="http://schemas.microsoft.com/office/drawing/2014/main" id="{6564D2CB-7949-4B14-A1E0-001FCFB1DCD2}"/>
            </a:ext>
          </a:extLst>
        </xdr:cNvPr>
        <xdr:cNvSpPr>
          <a:spLocks noChangeShapeType="1"/>
        </xdr:cNvSpPr>
      </xdr:nvSpPr>
      <xdr:spPr bwMode="auto">
        <a:xfrm>
          <a:off x="2428146" y="4362450"/>
          <a:ext cx="230798" cy="0"/>
        </a:xfrm>
        <a:prstGeom prst="line">
          <a:avLst/>
        </a:prstGeom>
        <a:noFill/>
        <a:ln w="38100">
          <a:solidFill>
            <a:schemeClr val="bg1">
              <a:lumMod val="75000"/>
            </a:schemeClr>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10256</xdr:colOff>
      <xdr:row>15</xdr:row>
      <xdr:rowOff>137749</xdr:rowOff>
    </xdr:from>
    <xdr:to>
      <xdr:col>4</xdr:col>
      <xdr:colOff>570033</xdr:colOff>
      <xdr:row>15</xdr:row>
      <xdr:rowOff>137749</xdr:rowOff>
    </xdr:to>
    <xdr:sp macro="" textlink="">
      <xdr:nvSpPr>
        <xdr:cNvPr id="20" name="Line 30">
          <a:extLst>
            <a:ext uri="{FF2B5EF4-FFF2-40B4-BE49-F238E27FC236}">
              <a16:creationId xmlns:a16="http://schemas.microsoft.com/office/drawing/2014/main" id="{9FBCB6E8-A02E-465B-A000-0E1FA09FB28D}"/>
            </a:ext>
          </a:extLst>
        </xdr:cNvPr>
        <xdr:cNvSpPr>
          <a:spLocks noChangeShapeType="1"/>
        </xdr:cNvSpPr>
      </xdr:nvSpPr>
      <xdr:spPr bwMode="auto">
        <a:xfrm>
          <a:off x="2086706" y="2499949"/>
          <a:ext cx="559777" cy="0"/>
        </a:xfrm>
        <a:prstGeom prst="line">
          <a:avLst/>
        </a:prstGeom>
        <a:noFill/>
        <a:ln w="38100">
          <a:solidFill>
            <a:srgbClr val="314F7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6350</xdr:colOff>
      <xdr:row>15</xdr:row>
      <xdr:rowOff>130175</xdr:rowOff>
    </xdr:from>
    <xdr:to>
      <xdr:col>7</xdr:col>
      <xdr:colOff>6350</xdr:colOff>
      <xdr:row>15</xdr:row>
      <xdr:rowOff>130175</xdr:rowOff>
    </xdr:to>
    <xdr:sp macro="" textlink="">
      <xdr:nvSpPr>
        <xdr:cNvPr id="21" name="Line 30">
          <a:extLst>
            <a:ext uri="{FF2B5EF4-FFF2-40B4-BE49-F238E27FC236}">
              <a16:creationId xmlns:a16="http://schemas.microsoft.com/office/drawing/2014/main" id="{1763BE89-BEF4-4142-9981-084F46648769}"/>
            </a:ext>
          </a:extLst>
        </xdr:cNvPr>
        <xdr:cNvSpPr>
          <a:spLocks noChangeShapeType="1"/>
        </xdr:cNvSpPr>
      </xdr:nvSpPr>
      <xdr:spPr bwMode="auto">
        <a:xfrm>
          <a:off x="4587875" y="2492375"/>
          <a:ext cx="581025" cy="0"/>
        </a:xfrm>
        <a:prstGeom prst="line">
          <a:avLst/>
        </a:prstGeom>
        <a:noFill/>
        <a:ln w="38100">
          <a:solidFill>
            <a:srgbClr val="314F7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259773</xdr:colOff>
      <xdr:row>19</xdr:row>
      <xdr:rowOff>95250</xdr:rowOff>
    </xdr:from>
    <xdr:to>
      <xdr:col>6</xdr:col>
      <xdr:colOff>268432</xdr:colOff>
      <xdr:row>34</xdr:row>
      <xdr:rowOff>121228</xdr:rowOff>
    </xdr:to>
    <xdr:cxnSp macro="">
      <xdr:nvCxnSpPr>
        <xdr:cNvPr id="22" name="10 Conector recto">
          <a:extLst>
            <a:ext uri="{FF2B5EF4-FFF2-40B4-BE49-F238E27FC236}">
              <a16:creationId xmlns:a16="http://schemas.microsoft.com/office/drawing/2014/main" id="{037F4833-4B81-4850-87A3-2450DF5A201D}"/>
            </a:ext>
          </a:extLst>
        </xdr:cNvPr>
        <xdr:cNvCxnSpPr/>
      </xdr:nvCxnSpPr>
      <xdr:spPr>
        <a:xfrm flipH="1">
          <a:off x="4841298" y="3067050"/>
          <a:ext cx="8659" cy="1807153"/>
        </a:xfrm>
        <a:prstGeom prst="line">
          <a:avLst/>
        </a:prstGeom>
        <a:noFill/>
        <a:ln w="38100" cap="flat" cmpd="sng" algn="ctr">
          <a:solidFill>
            <a:sysClr val="window" lastClr="FFFFFF">
              <a:lumMod val="75000"/>
            </a:sysClr>
          </a:solidFill>
          <a:prstDash val="solid"/>
          <a:miter lim="800000"/>
        </a:ln>
        <a:effectLst/>
      </xdr:spPr>
    </xdr:cxnSp>
    <xdr:clientData/>
  </xdr:twoCellAnchor>
  <xdr:twoCellAnchor>
    <xdr:from>
      <xdr:col>11</xdr:col>
      <xdr:colOff>43296</xdr:colOff>
      <xdr:row>1</xdr:row>
      <xdr:rowOff>0</xdr:rowOff>
    </xdr:from>
    <xdr:to>
      <xdr:col>12</xdr:col>
      <xdr:colOff>116321</xdr:colOff>
      <xdr:row>6</xdr:row>
      <xdr:rowOff>67541</xdr:rowOff>
    </xdr:to>
    <xdr:grpSp>
      <xdr:nvGrpSpPr>
        <xdr:cNvPr id="25" name="Grupo 24">
          <a:extLst>
            <a:ext uri="{FF2B5EF4-FFF2-40B4-BE49-F238E27FC236}">
              <a16:creationId xmlns:a16="http://schemas.microsoft.com/office/drawing/2014/main" id="{45E7353F-9B15-68BA-1E06-9BFA09256FD5}"/>
            </a:ext>
          </a:extLst>
        </xdr:cNvPr>
        <xdr:cNvGrpSpPr/>
      </xdr:nvGrpSpPr>
      <xdr:grpSpPr>
        <a:xfrm>
          <a:off x="7420841" y="181841"/>
          <a:ext cx="835025" cy="864177"/>
          <a:chOff x="7420841" y="181841"/>
          <a:chExt cx="835025" cy="864177"/>
        </a:xfrm>
      </xdr:grpSpPr>
      <xdr:pic>
        <xdr:nvPicPr>
          <xdr:cNvPr id="23" name="Imagen 22">
            <a:hlinkClick xmlns:r="http://schemas.openxmlformats.org/officeDocument/2006/relationships" r:id="rId1"/>
            <a:extLst>
              <a:ext uri="{FF2B5EF4-FFF2-40B4-BE49-F238E27FC236}">
                <a16:creationId xmlns:a16="http://schemas.microsoft.com/office/drawing/2014/main" id="{B5A6ACED-4EDB-4B78-8630-B657B78CBF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8659" y="181841"/>
            <a:ext cx="407998" cy="436546"/>
          </a:xfrm>
          <a:prstGeom prst="rect">
            <a:avLst/>
          </a:prstGeom>
        </xdr:spPr>
      </xdr:pic>
      <xdr:sp macro="" textlink="">
        <xdr:nvSpPr>
          <xdr:cNvPr id="24" name="Rectángulo 23">
            <a:extLst>
              <a:ext uri="{FF2B5EF4-FFF2-40B4-BE49-F238E27FC236}">
                <a16:creationId xmlns:a16="http://schemas.microsoft.com/office/drawing/2014/main" id="{0431CE91-1D40-4F20-8227-9251A060FE35}"/>
              </a:ext>
            </a:extLst>
          </xdr:cNvPr>
          <xdr:cNvSpPr/>
        </xdr:nvSpPr>
        <xdr:spPr>
          <a:xfrm>
            <a:off x="7420841" y="588819"/>
            <a:ext cx="835025" cy="457199"/>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43.xml><?xml version="1.0" encoding="utf-8"?>
<xdr:wsDr xmlns:xdr="http://schemas.openxmlformats.org/drawingml/2006/spreadsheetDrawing" xmlns:a="http://schemas.openxmlformats.org/drawingml/2006/main">
  <xdr:twoCellAnchor>
    <xdr:from>
      <xdr:col>9</xdr:col>
      <xdr:colOff>104775</xdr:colOff>
      <xdr:row>19</xdr:row>
      <xdr:rowOff>76200</xdr:rowOff>
    </xdr:from>
    <xdr:to>
      <xdr:col>10</xdr:col>
      <xdr:colOff>6804</xdr:colOff>
      <xdr:row>29</xdr:row>
      <xdr:rowOff>190500</xdr:rowOff>
    </xdr:to>
    <xdr:sp macro="" textlink="">
      <xdr:nvSpPr>
        <xdr:cNvPr id="2" name="Line 32">
          <a:extLst>
            <a:ext uri="{FF2B5EF4-FFF2-40B4-BE49-F238E27FC236}">
              <a16:creationId xmlns:a16="http://schemas.microsoft.com/office/drawing/2014/main" id="{F73E9706-7C24-4861-BC08-A2DB57A1053B}"/>
            </a:ext>
          </a:extLst>
        </xdr:cNvPr>
        <xdr:cNvSpPr>
          <a:spLocks noChangeShapeType="1"/>
        </xdr:cNvSpPr>
      </xdr:nvSpPr>
      <xdr:spPr bwMode="auto">
        <a:xfrm>
          <a:off x="4200525" y="2800350"/>
          <a:ext cx="16329" cy="1562100"/>
        </a:xfrm>
        <a:prstGeom prst="line">
          <a:avLst/>
        </a:prstGeom>
        <a:noFill/>
        <a:ln w="38100">
          <a:solidFill>
            <a:schemeClr val="bg1">
              <a:lumMod val="75000"/>
            </a:schemeClr>
          </a:solidFill>
          <a:round/>
          <a:headEnd/>
          <a:tailEnd/>
        </a:ln>
      </xdr:spPr>
    </xdr:sp>
    <xdr:clientData/>
  </xdr:twoCellAnchor>
  <xdr:twoCellAnchor>
    <xdr:from>
      <xdr:col>10</xdr:col>
      <xdr:colOff>0</xdr:colOff>
      <xdr:row>19</xdr:row>
      <xdr:rowOff>76200</xdr:rowOff>
    </xdr:from>
    <xdr:to>
      <xdr:col>13</xdr:col>
      <xdr:colOff>9525</xdr:colOff>
      <xdr:row>19</xdr:row>
      <xdr:rowOff>85725</xdr:rowOff>
    </xdr:to>
    <xdr:sp macro="" textlink="">
      <xdr:nvSpPr>
        <xdr:cNvPr id="3" name="Line 34">
          <a:extLst>
            <a:ext uri="{FF2B5EF4-FFF2-40B4-BE49-F238E27FC236}">
              <a16:creationId xmlns:a16="http://schemas.microsoft.com/office/drawing/2014/main" id="{77423A73-19DA-4301-A2CF-25EA07C96E2A}"/>
            </a:ext>
          </a:extLst>
        </xdr:cNvPr>
        <xdr:cNvSpPr>
          <a:spLocks noChangeShapeType="1"/>
        </xdr:cNvSpPr>
      </xdr:nvSpPr>
      <xdr:spPr bwMode="auto">
        <a:xfrm flipV="1">
          <a:off x="4210050" y="2800350"/>
          <a:ext cx="485775" cy="9525"/>
        </a:xfrm>
        <a:prstGeom prst="line">
          <a:avLst/>
        </a:prstGeom>
        <a:noFill/>
        <a:ln w="38100">
          <a:solidFill>
            <a:schemeClr val="bg1">
              <a:lumMod val="75000"/>
            </a:schemeClr>
          </a:solidFill>
          <a:round/>
          <a:headEnd/>
          <a:tailEnd type="triangle" w="med" len="med"/>
        </a:ln>
      </xdr:spPr>
    </xdr:sp>
    <xdr:clientData/>
  </xdr:twoCellAnchor>
  <xdr:twoCellAnchor>
    <xdr:from>
      <xdr:col>4</xdr:col>
      <xdr:colOff>0</xdr:colOff>
      <xdr:row>12</xdr:row>
      <xdr:rowOff>104775</xdr:rowOff>
    </xdr:from>
    <xdr:to>
      <xdr:col>5</xdr:col>
      <xdr:colOff>161925</xdr:colOff>
      <xdr:row>26</xdr:row>
      <xdr:rowOff>0</xdr:rowOff>
    </xdr:to>
    <xdr:sp macro="" textlink="">
      <xdr:nvSpPr>
        <xdr:cNvPr id="4" name="Freeform 1">
          <a:extLst>
            <a:ext uri="{FF2B5EF4-FFF2-40B4-BE49-F238E27FC236}">
              <a16:creationId xmlns:a16="http://schemas.microsoft.com/office/drawing/2014/main" id="{438889B5-1815-42E9-A6A1-B36132058267}"/>
            </a:ext>
          </a:extLst>
        </xdr:cNvPr>
        <xdr:cNvSpPr>
          <a:spLocks/>
        </xdr:cNvSpPr>
      </xdr:nvSpPr>
      <xdr:spPr bwMode="auto">
        <a:xfrm>
          <a:off x="1857375" y="1914525"/>
          <a:ext cx="409575" cy="1847850"/>
        </a:xfrm>
        <a:custGeom>
          <a:avLst/>
          <a:gdLst>
            <a:gd name="T0" fmla="*/ 0 w 885"/>
            <a:gd name="T1" fmla="*/ 2147483647 h 3693"/>
            <a:gd name="T2" fmla="*/ 2147483647 w 885"/>
            <a:gd name="T3" fmla="*/ 2147483647 h 3693"/>
            <a:gd name="T4" fmla="*/ 2147483647 w 885"/>
            <a:gd name="T5" fmla="*/ 0 h 3693"/>
            <a:gd name="T6" fmla="*/ 2147483647 w 885"/>
            <a:gd name="T7" fmla="*/ 2147483647 h 3693"/>
            <a:gd name="T8" fmla="*/ 0 60000 65536"/>
            <a:gd name="T9" fmla="*/ 0 60000 65536"/>
            <a:gd name="T10" fmla="*/ 0 60000 65536"/>
            <a:gd name="T11" fmla="*/ 0 60000 65536"/>
            <a:gd name="T12" fmla="*/ 0 w 885"/>
            <a:gd name="T13" fmla="*/ 0 h 3693"/>
            <a:gd name="T14" fmla="*/ 885 w 885"/>
            <a:gd name="T15" fmla="*/ 3693 h 3693"/>
          </a:gdLst>
          <a:ahLst/>
          <a:cxnLst>
            <a:cxn ang="T8">
              <a:pos x="T0" y="T1"/>
            </a:cxn>
            <a:cxn ang="T9">
              <a:pos x="T2" y="T3"/>
            </a:cxn>
            <a:cxn ang="T10">
              <a:pos x="T4" y="T5"/>
            </a:cxn>
            <a:cxn ang="T11">
              <a:pos x="T6" y="T7"/>
            </a:cxn>
          </a:cxnLst>
          <a:rect l="T12" t="T13" r="T14" b="T15"/>
          <a:pathLst>
            <a:path w="885" h="3693">
              <a:moveTo>
                <a:pt x="0" y="3693"/>
              </a:moveTo>
              <a:lnTo>
                <a:pt x="195" y="3693"/>
              </a:lnTo>
              <a:lnTo>
                <a:pt x="210" y="0"/>
              </a:lnTo>
              <a:lnTo>
                <a:pt x="885" y="15"/>
              </a:lnTo>
            </a:path>
          </a:pathLst>
        </a:custGeom>
        <a:noFill/>
        <a:ln w="38100" cmpd="sng">
          <a:solidFill>
            <a:schemeClr val="bg1">
              <a:lumMod val="75000"/>
            </a:schemeClr>
          </a:solidFill>
          <a:round/>
          <a:headEnd/>
          <a:tailEnd type="triangle" w="med" len="med"/>
        </a:ln>
      </xdr:spPr>
    </xdr:sp>
    <xdr:clientData/>
  </xdr:twoCellAnchor>
  <xdr:twoCellAnchor>
    <xdr:from>
      <xdr:col>3</xdr:col>
      <xdr:colOff>104775</xdr:colOff>
      <xdr:row>81</xdr:row>
      <xdr:rowOff>152400</xdr:rowOff>
    </xdr:from>
    <xdr:to>
      <xdr:col>5</xdr:col>
      <xdr:colOff>200025</xdr:colOff>
      <xdr:row>81</xdr:row>
      <xdr:rowOff>152400</xdr:rowOff>
    </xdr:to>
    <xdr:sp macro="" textlink="">
      <xdr:nvSpPr>
        <xdr:cNvPr id="5" name="Line 2">
          <a:extLst>
            <a:ext uri="{FF2B5EF4-FFF2-40B4-BE49-F238E27FC236}">
              <a16:creationId xmlns:a16="http://schemas.microsoft.com/office/drawing/2014/main" id="{60CBC3C1-8156-462D-B843-CB6665E26CA9}"/>
            </a:ext>
          </a:extLst>
        </xdr:cNvPr>
        <xdr:cNvSpPr>
          <a:spLocks noChangeShapeType="1"/>
        </xdr:cNvSpPr>
      </xdr:nvSpPr>
      <xdr:spPr bwMode="auto">
        <a:xfrm>
          <a:off x="1847850" y="11201400"/>
          <a:ext cx="457200" cy="0"/>
        </a:xfrm>
        <a:prstGeom prst="line">
          <a:avLst/>
        </a:prstGeom>
        <a:noFill/>
        <a:ln w="57150">
          <a:solidFill>
            <a:srgbClr val="000000"/>
          </a:solidFill>
          <a:round/>
          <a:headEnd/>
          <a:tailEnd type="triangle" w="med" len="med"/>
        </a:ln>
      </xdr:spPr>
    </xdr:sp>
    <xdr:clientData/>
  </xdr:twoCellAnchor>
  <xdr:twoCellAnchor>
    <xdr:from>
      <xdr:col>3</xdr:col>
      <xdr:colOff>104775</xdr:colOff>
      <xdr:row>84</xdr:row>
      <xdr:rowOff>85725</xdr:rowOff>
    </xdr:from>
    <xdr:to>
      <xdr:col>5</xdr:col>
      <xdr:colOff>200025</xdr:colOff>
      <xdr:row>84</xdr:row>
      <xdr:rowOff>85725</xdr:rowOff>
    </xdr:to>
    <xdr:sp macro="" textlink="">
      <xdr:nvSpPr>
        <xdr:cNvPr id="6" name="Line 3">
          <a:extLst>
            <a:ext uri="{FF2B5EF4-FFF2-40B4-BE49-F238E27FC236}">
              <a16:creationId xmlns:a16="http://schemas.microsoft.com/office/drawing/2014/main" id="{9785C5AB-9403-4D15-8708-29D1F1E7E117}"/>
            </a:ext>
          </a:extLst>
        </xdr:cNvPr>
        <xdr:cNvSpPr>
          <a:spLocks noChangeShapeType="1"/>
        </xdr:cNvSpPr>
      </xdr:nvSpPr>
      <xdr:spPr bwMode="auto">
        <a:xfrm>
          <a:off x="1847850" y="11553825"/>
          <a:ext cx="457200" cy="0"/>
        </a:xfrm>
        <a:prstGeom prst="line">
          <a:avLst/>
        </a:prstGeom>
        <a:noFill/>
        <a:ln w="57150">
          <a:solidFill>
            <a:srgbClr val="000000"/>
          </a:solidFill>
          <a:round/>
          <a:headEnd/>
          <a:tailEnd type="triangle" w="med" len="med"/>
        </a:ln>
      </xdr:spPr>
    </xdr:sp>
    <xdr:clientData/>
  </xdr:twoCellAnchor>
  <xdr:twoCellAnchor>
    <xdr:from>
      <xdr:col>3</xdr:col>
      <xdr:colOff>104775</xdr:colOff>
      <xdr:row>82</xdr:row>
      <xdr:rowOff>76200</xdr:rowOff>
    </xdr:from>
    <xdr:to>
      <xdr:col>5</xdr:col>
      <xdr:colOff>200025</xdr:colOff>
      <xdr:row>82</xdr:row>
      <xdr:rowOff>76200</xdr:rowOff>
    </xdr:to>
    <xdr:sp macro="" textlink="">
      <xdr:nvSpPr>
        <xdr:cNvPr id="7" name="Line 5">
          <a:extLst>
            <a:ext uri="{FF2B5EF4-FFF2-40B4-BE49-F238E27FC236}">
              <a16:creationId xmlns:a16="http://schemas.microsoft.com/office/drawing/2014/main" id="{AA9EC465-76B8-4533-A5A8-35F8455917A0}"/>
            </a:ext>
          </a:extLst>
        </xdr:cNvPr>
        <xdr:cNvSpPr>
          <a:spLocks noChangeShapeType="1"/>
        </xdr:cNvSpPr>
      </xdr:nvSpPr>
      <xdr:spPr bwMode="auto">
        <a:xfrm>
          <a:off x="1847850" y="11277600"/>
          <a:ext cx="457200" cy="0"/>
        </a:xfrm>
        <a:prstGeom prst="line">
          <a:avLst/>
        </a:prstGeom>
        <a:noFill/>
        <a:ln w="57150">
          <a:solidFill>
            <a:srgbClr val="000000"/>
          </a:solidFill>
          <a:round/>
          <a:headEnd/>
          <a:tailEnd type="triangle" w="med" len="med"/>
        </a:ln>
      </xdr:spPr>
    </xdr:sp>
    <xdr:clientData/>
  </xdr:twoCellAnchor>
  <xdr:twoCellAnchor>
    <xdr:from>
      <xdr:col>3</xdr:col>
      <xdr:colOff>38100</xdr:colOff>
      <xdr:row>73</xdr:row>
      <xdr:rowOff>47625</xdr:rowOff>
    </xdr:from>
    <xdr:to>
      <xdr:col>4</xdr:col>
      <xdr:colOff>219075</xdr:colOff>
      <xdr:row>74</xdr:row>
      <xdr:rowOff>133350</xdr:rowOff>
    </xdr:to>
    <xdr:sp macro="" textlink="">
      <xdr:nvSpPr>
        <xdr:cNvPr id="8" name="Freeform 7">
          <a:extLst>
            <a:ext uri="{FF2B5EF4-FFF2-40B4-BE49-F238E27FC236}">
              <a16:creationId xmlns:a16="http://schemas.microsoft.com/office/drawing/2014/main" id="{0B7A600F-B0E7-4822-905B-E39E295E1306}"/>
            </a:ext>
          </a:extLst>
        </xdr:cNvPr>
        <xdr:cNvSpPr>
          <a:spLocks/>
        </xdr:cNvSpPr>
      </xdr:nvSpPr>
      <xdr:spPr bwMode="auto">
        <a:xfrm>
          <a:off x="1781175" y="10048875"/>
          <a:ext cx="295275" cy="219075"/>
        </a:xfrm>
        <a:custGeom>
          <a:avLst/>
          <a:gdLst>
            <a:gd name="T0" fmla="*/ 0 w 471"/>
            <a:gd name="T1" fmla="*/ 0 h 390"/>
            <a:gd name="T2" fmla="*/ 0 w 471"/>
            <a:gd name="T3" fmla="*/ 2147483647 h 390"/>
            <a:gd name="T4" fmla="*/ 2147483647 w 471"/>
            <a:gd name="T5" fmla="*/ 2147483647 h 390"/>
            <a:gd name="T6" fmla="*/ 0 60000 65536"/>
            <a:gd name="T7" fmla="*/ 0 60000 65536"/>
            <a:gd name="T8" fmla="*/ 0 60000 65536"/>
            <a:gd name="T9" fmla="*/ 0 w 471"/>
            <a:gd name="T10" fmla="*/ 0 h 390"/>
            <a:gd name="T11" fmla="*/ 471 w 471"/>
            <a:gd name="T12" fmla="*/ 390 h 390"/>
          </a:gdLst>
          <a:ahLst/>
          <a:cxnLst>
            <a:cxn ang="T6">
              <a:pos x="T0" y="T1"/>
            </a:cxn>
            <a:cxn ang="T7">
              <a:pos x="T2" y="T3"/>
            </a:cxn>
            <a:cxn ang="T8">
              <a:pos x="T4" y="T5"/>
            </a:cxn>
          </a:cxnLst>
          <a:rect l="T9" t="T10" r="T11" b="T12"/>
          <a:pathLst>
            <a:path w="471" h="390">
              <a:moveTo>
                <a:pt x="0" y="0"/>
              </a:moveTo>
              <a:lnTo>
                <a:pt x="0" y="390"/>
              </a:lnTo>
              <a:lnTo>
                <a:pt x="471" y="375"/>
              </a:lnTo>
            </a:path>
          </a:pathLst>
        </a:custGeom>
        <a:noFill/>
        <a:ln w="53975">
          <a:solidFill>
            <a:srgbClr val="000000"/>
          </a:solidFill>
          <a:round/>
          <a:headEnd/>
          <a:tailEnd type="triangle" w="med" len="med"/>
        </a:ln>
      </xdr:spPr>
    </xdr:sp>
    <xdr:clientData/>
  </xdr:twoCellAnchor>
  <xdr:twoCellAnchor>
    <xdr:from>
      <xdr:col>4</xdr:col>
      <xdr:colOff>28575</xdr:colOff>
      <xdr:row>20</xdr:row>
      <xdr:rowOff>19050</xdr:rowOff>
    </xdr:from>
    <xdr:to>
      <xdr:col>5</xdr:col>
      <xdr:colOff>19050</xdr:colOff>
      <xdr:row>20</xdr:row>
      <xdr:rowOff>19050</xdr:rowOff>
    </xdr:to>
    <xdr:sp macro="" textlink="">
      <xdr:nvSpPr>
        <xdr:cNvPr id="9" name="Line 8">
          <a:extLst>
            <a:ext uri="{FF2B5EF4-FFF2-40B4-BE49-F238E27FC236}">
              <a16:creationId xmlns:a16="http://schemas.microsoft.com/office/drawing/2014/main" id="{71966516-BB59-4547-A18D-3799787621B1}"/>
            </a:ext>
          </a:extLst>
        </xdr:cNvPr>
        <xdr:cNvSpPr>
          <a:spLocks noChangeShapeType="1"/>
        </xdr:cNvSpPr>
      </xdr:nvSpPr>
      <xdr:spPr bwMode="auto">
        <a:xfrm>
          <a:off x="1885950" y="3038475"/>
          <a:ext cx="238125" cy="0"/>
        </a:xfrm>
        <a:prstGeom prst="line">
          <a:avLst/>
        </a:prstGeom>
        <a:noFill/>
        <a:ln w="38100">
          <a:solidFill>
            <a:srgbClr val="314F70"/>
          </a:solidFill>
          <a:round/>
          <a:headEnd/>
          <a:tailEnd/>
        </a:ln>
      </xdr:spPr>
    </xdr:sp>
    <xdr:clientData/>
  </xdr:twoCellAnchor>
  <xdr:twoCellAnchor>
    <xdr:from>
      <xdr:col>10</xdr:col>
      <xdr:colOff>85726</xdr:colOff>
      <xdr:row>12</xdr:row>
      <xdr:rowOff>1</xdr:rowOff>
    </xdr:from>
    <xdr:to>
      <xdr:col>10</xdr:col>
      <xdr:colOff>95250</xdr:colOff>
      <xdr:row>25</xdr:row>
      <xdr:rowOff>112569</xdr:rowOff>
    </xdr:to>
    <xdr:sp macro="" textlink="">
      <xdr:nvSpPr>
        <xdr:cNvPr id="10" name="Line 9">
          <a:extLst>
            <a:ext uri="{FF2B5EF4-FFF2-40B4-BE49-F238E27FC236}">
              <a16:creationId xmlns:a16="http://schemas.microsoft.com/office/drawing/2014/main" id="{D90C0129-6F6D-4390-BDAF-65FA4E675168}"/>
            </a:ext>
          </a:extLst>
        </xdr:cNvPr>
        <xdr:cNvSpPr>
          <a:spLocks noChangeShapeType="1"/>
        </xdr:cNvSpPr>
      </xdr:nvSpPr>
      <xdr:spPr bwMode="auto">
        <a:xfrm>
          <a:off x="4295776" y="1809751"/>
          <a:ext cx="9524" cy="1922318"/>
        </a:xfrm>
        <a:prstGeom prst="line">
          <a:avLst/>
        </a:prstGeom>
        <a:noFill/>
        <a:ln w="38100">
          <a:solidFill>
            <a:srgbClr val="314F70"/>
          </a:solidFill>
          <a:round/>
          <a:headEnd/>
          <a:tailEnd/>
        </a:ln>
      </xdr:spPr>
    </xdr:sp>
    <xdr:clientData/>
  </xdr:twoCellAnchor>
  <xdr:twoCellAnchor>
    <xdr:from>
      <xdr:col>9</xdr:col>
      <xdr:colOff>0</xdr:colOff>
      <xdr:row>25</xdr:row>
      <xdr:rowOff>114300</xdr:rowOff>
    </xdr:from>
    <xdr:to>
      <xdr:col>13</xdr:col>
      <xdr:colOff>0</xdr:colOff>
      <xdr:row>25</xdr:row>
      <xdr:rowOff>114300</xdr:rowOff>
    </xdr:to>
    <xdr:sp macro="" textlink="">
      <xdr:nvSpPr>
        <xdr:cNvPr id="11" name="Line 10">
          <a:extLst>
            <a:ext uri="{FF2B5EF4-FFF2-40B4-BE49-F238E27FC236}">
              <a16:creationId xmlns:a16="http://schemas.microsoft.com/office/drawing/2014/main" id="{FE463C69-E4E2-4F56-AA94-CC6057A0E67F}"/>
            </a:ext>
          </a:extLst>
        </xdr:cNvPr>
        <xdr:cNvSpPr>
          <a:spLocks noChangeShapeType="1"/>
        </xdr:cNvSpPr>
      </xdr:nvSpPr>
      <xdr:spPr bwMode="auto">
        <a:xfrm flipV="1">
          <a:off x="4095750" y="3733800"/>
          <a:ext cx="590550" cy="0"/>
        </a:xfrm>
        <a:prstGeom prst="line">
          <a:avLst/>
        </a:prstGeom>
        <a:noFill/>
        <a:ln w="38100">
          <a:solidFill>
            <a:srgbClr val="314F70"/>
          </a:solidFill>
          <a:round/>
          <a:headEnd/>
          <a:tailEnd type="triangle" w="med" len="med"/>
        </a:ln>
      </xdr:spPr>
      <xdr:txBody>
        <a:bodyPr/>
        <a:lstStyle/>
        <a:p>
          <a:endParaRPr lang="es-CO"/>
        </a:p>
      </xdr:txBody>
    </xdr:sp>
    <xdr:clientData/>
  </xdr:twoCellAnchor>
  <xdr:twoCellAnchor>
    <xdr:from>
      <xdr:col>11</xdr:col>
      <xdr:colOff>0</xdr:colOff>
      <xdr:row>17</xdr:row>
      <xdr:rowOff>85725</xdr:rowOff>
    </xdr:from>
    <xdr:to>
      <xdr:col>13</xdr:col>
      <xdr:colOff>0</xdr:colOff>
      <xdr:row>17</xdr:row>
      <xdr:rowOff>85725</xdr:rowOff>
    </xdr:to>
    <xdr:sp macro="" textlink="">
      <xdr:nvSpPr>
        <xdr:cNvPr id="12" name="Line 11">
          <a:extLst>
            <a:ext uri="{FF2B5EF4-FFF2-40B4-BE49-F238E27FC236}">
              <a16:creationId xmlns:a16="http://schemas.microsoft.com/office/drawing/2014/main" id="{0AAEE7B5-D0ED-4861-A18F-60D73D2486F2}"/>
            </a:ext>
          </a:extLst>
        </xdr:cNvPr>
        <xdr:cNvSpPr>
          <a:spLocks noChangeShapeType="1"/>
        </xdr:cNvSpPr>
      </xdr:nvSpPr>
      <xdr:spPr bwMode="auto">
        <a:xfrm>
          <a:off x="4324350" y="2543175"/>
          <a:ext cx="361950" cy="0"/>
        </a:xfrm>
        <a:prstGeom prst="line">
          <a:avLst/>
        </a:prstGeom>
        <a:noFill/>
        <a:ln w="38100">
          <a:solidFill>
            <a:srgbClr val="314F70"/>
          </a:solidFill>
          <a:round/>
          <a:headEnd/>
          <a:tailEnd type="triangle" w="med" len="med"/>
        </a:ln>
      </xdr:spPr>
    </xdr:sp>
    <xdr:clientData/>
  </xdr:twoCellAnchor>
  <xdr:twoCellAnchor>
    <xdr:from>
      <xdr:col>4</xdr:col>
      <xdr:colOff>238125</xdr:colOff>
      <xdr:row>20</xdr:row>
      <xdr:rowOff>19050</xdr:rowOff>
    </xdr:from>
    <xdr:to>
      <xdr:col>5</xdr:col>
      <xdr:colOff>228600</xdr:colOff>
      <xdr:row>20</xdr:row>
      <xdr:rowOff>19050</xdr:rowOff>
    </xdr:to>
    <xdr:sp macro="" textlink="">
      <xdr:nvSpPr>
        <xdr:cNvPr id="13" name="Line 18">
          <a:extLst>
            <a:ext uri="{FF2B5EF4-FFF2-40B4-BE49-F238E27FC236}">
              <a16:creationId xmlns:a16="http://schemas.microsoft.com/office/drawing/2014/main" id="{474B314D-247D-4E00-B9A7-742541A6BED4}"/>
            </a:ext>
          </a:extLst>
        </xdr:cNvPr>
        <xdr:cNvSpPr>
          <a:spLocks noChangeShapeType="1"/>
        </xdr:cNvSpPr>
      </xdr:nvSpPr>
      <xdr:spPr bwMode="auto">
        <a:xfrm flipV="1">
          <a:off x="2095500" y="3038475"/>
          <a:ext cx="238125" cy="0"/>
        </a:xfrm>
        <a:prstGeom prst="line">
          <a:avLst/>
        </a:prstGeom>
        <a:noFill/>
        <a:ln w="38100">
          <a:solidFill>
            <a:srgbClr val="314F70"/>
          </a:solidFill>
          <a:round/>
          <a:headEnd/>
          <a:tailEnd type="triangle" w="med" len="med"/>
        </a:ln>
      </xdr:spPr>
    </xdr:sp>
    <xdr:clientData/>
  </xdr:twoCellAnchor>
  <xdr:twoCellAnchor>
    <xdr:from>
      <xdr:col>4</xdr:col>
      <xdr:colOff>9524</xdr:colOff>
      <xdr:row>11</xdr:row>
      <xdr:rowOff>247651</xdr:rowOff>
    </xdr:from>
    <xdr:to>
      <xdr:col>4</xdr:col>
      <xdr:colOff>238125</xdr:colOff>
      <xdr:row>26</xdr:row>
      <xdr:rowOff>85726</xdr:rowOff>
    </xdr:to>
    <xdr:sp macro="" textlink="">
      <xdr:nvSpPr>
        <xdr:cNvPr id="14" name="Freeform 19">
          <a:extLst>
            <a:ext uri="{FF2B5EF4-FFF2-40B4-BE49-F238E27FC236}">
              <a16:creationId xmlns:a16="http://schemas.microsoft.com/office/drawing/2014/main" id="{A083326E-F485-4355-BD4E-CB5A939A2360}"/>
            </a:ext>
          </a:extLst>
        </xdr:cNvPr>
        <xdr:cNvSpPr>
          <a:spLocks/>
        </xdr:cNvSpPr>
      </xdr:nvSpPr>
      <xdr:spPr bwMode="auto">
        <a:xfrm>
          <a:off x="1866899" y="1809751"/>
          <a:ext cx="228601" cy="2038350"/>
        </a:xfrm>
        <a:custGeom>
          <a:avLst/>
          <a:gdLst>
            <a:gd name="T0" fmla="*/ 0 w 345"/>
            <a:gd name="T1" fmla="*/ 2147483647 h 1272"/>
            <a:gd name="T2" fmla="*/ 2147483647 w 345"/>
            <a:gd name="T3" fmla="*/ 2147483647 h 1272"/>
            <a:gd name="T4" fmla="*/ 2147483647 w 345"/>
            <a:gd name="T5" fmla="*/ 0 h 1272"/>
            <a:gd name="T6" fmla="*/ 2147483647 w 345"/>
            <a:gd name="T7" fmla="*/ 0 h 1272"/>
            <a:gd name="T8" fmla="*/ 0 60000 65536"/>
            <a:gd name="T9" fmla="*/ 0 60000 65536"/>
            <a:gd name="T10" fmla="*/ 0 60000 65536"/>
            <a:gd name="T11" fmla="*/ 0 60000 65536"/>
            <a:gd name="T12" fmla="*/ 0 w 345"/>
            <a:gd name="T13" fmla="*/ 0 h 1272"/>
            <a:gd name="T14" fmla="*/ 345 w 345"/>
            <a:gd name="T15" fmla="*/ 1272 h 1272"/>
          </a:gdLst>
          <a:ahLst/>
          <a:cxnLst>
            <a:cxn ang="T8">
              <a:pos x="T0" y="T1"/>
            </a:cxn>
            <a:cxn ang="T9">
              <a:pos x="T2" y="T3"/>
            </a:cxn>
            <a:cxn ang="T10">
              <a:pos x="T4" y="T5"/>
            </a:cxn>
            <a:cxn ang="T11">
              <a:pos x="T6" y="T7"/>
            </a:cxn>
          </a:cxnLst>
          <a:rect l="T12" t="T13" r="T14" b="T15"/>
          <a:pathLst>
            <a:path w="345" h="1272">
              <a:moveTo>
                <a:pt x="0" y="1272"/>
              </a:moveTo>
              <a:lnTo>
                <a:pt x="345" y="1272"/>
              </a:lnTo>
              <a:lnTo>
                <a:pt x="345" y="0"/>
              </a:lnTo>
              <a:lnTo>
                <a:pt x="240" y="0"/>
              </a:lnTo>
            </a:path>
          </a:pathLst>
        </a:custGeom>
        <a:noFill/>
        <a:ln w="38100" cmpd="sng">
          <a:solidFill>
            <a:srgbClr val="314F70"/>
          </a:solidFill>
          <a:round/>
          <a:headEnd/>
          <a:tailEnd/>
        </a:ln>
      </xdr:spPr>
    </xdr:sp>
    <xdr:clientData/>
  </xdr:twoCellAnchor>
  <xdr:twoCellAnchor>
    <xdr:from>
      <xdr:col>4</xdr:col>
      <xdr:colOff>100542</xdr:colOff>
      <xdr:row>11</xdr:row>
      <xdr:rowOff>95250</xdr:rowOff>
    </xdr:from>
    <xdr:to>
      <xdr:col>6</xdr:col>
      <xdr:colOff>5292</xdr:colOff>
      <xdr:row>12</xdr:row>
      <xdr:rowOff>2117</xdr:rowOff>
    </xdr:to>
    <xdr:sp macro="" textlink="">
      <xdr:nvSpPr>
        <xdr:cNvPr id="15" name="Freeform 20">
          <a:extLst>
            <a:ext uri="{FF2B5EF4-FFF2-40B4-BE49-F238E27FC236}">
              <a16:creationId xmlns:a16="http://schemas.microsoft.com/office/drawing/2014/main" id="{68A2DDCA-331D-4171-AAB6-5AB7799C7598}"/>
            </a:ext>
          </a:extLst>
        </xdr:cNvPr>
        <xdr:cNvSpPr>
          <a:spLocks/>
        </xdr:cNvSpPr>
      </xdr:nvSpPr>
      <xdr:spPr bwMode="auto">
        <a:xfrm>
          <a:off x="1957917" y="1733550"/>
          <a:ext cx="400050" cy="78317"/>
        </a:xfrm>
        <a:custGeom>
          <a:avLst/>
          <a:gdLst>
            <a:gd name="T0" fmla="*/ 0 w 705"/>
            <a:gd name="T1" fmla="*/ 2147483647 h 708"/>
            <a:gd name="T2" fmla="*/ 2147483647 w 705"/>
            <a:gd name="T3" fmla="*/ 2147483647 h 708"/>
            <a:gd name="T4" fmla="*/ 2147483647 w 705"/>
            <a:gd name="T5" fmla="*/ 0 h 708"/>
            <a:gd name="T6" fmla="*/ 2147483647 w 705"/>
            <a:gd name="T7" fmla="*/ 0 h 708"/>
            <a:gd name="T8" fmla="*/ 0 60000 65536"/>
            <a:gd name="T9" fmla="*/ 0 60000 65536"/>
            <a:gd name="T10" fmla="*/ 0 60000 65536"/>
            <a:gd name="T11" fmla="*/ 0 60000 65536"/>
            <a:gd name="T12" fmla="*/ 0 w 705"/>
            <a:gd name="T13" fmla="*/ 0 h 708"/>
            <a:gd name="T14" fmla="*/ 705 w 705"/>
            <a:gd name="T15" fmla="*/ 708 h 708"/>
          </a:gdLst>
          <a:ahLst/>
          <a:cxnLst>
            <a:cxn ang="T8">
              <a:pos x="T0" y="T1"/>
            </a:cxn>
            <a:cxn ang="T9">
              <a:pos x="T2" y="T3"/>
            </a:cxn>
            <a:cxn ang="T10">
              <a:pos x="T4" y="T5"/>
            </a:cxn>
            <a:cxn ang="T11">
              <a:pos x="T6" y="T7"/>
            </a:cxn>
          </a:cxnLst>
          <a:rect l="T12" t="T13" r="T14" b="T15"/>
          <a:pathLst>
            <a:path w="705" h="708">
              <a:moveTo>
                <a:pt x="0" y="708"/>
              </a:moveTo>
              <a:lnTo>
                <a:pt x="240" y="708"/>
              </a:lnTo>
              <a:lnTo>
                <a:pt x="240" y="0"/>
              </a:lnTo>
              <a:lnTo>
                <a:pt x="705" y="0"/>
              </a:lnTo>
            </a:path>
          </a:pathLst>
        </a:custGeom>
        <a:noFill/>
        <a:ln w="38100" cmpd="sng">
          <a:solidFill>
            <a:srgbClr val="314F70"/>
          </a:solidFill>
          <a:round/>
          <a:headEnd/>
          <a:tailEnd type="triangle" w="med" len="med"/>
        </a:ln>
      </xdr:spPr>
    </xdr:sp>
    <xdr:clientData/>
  </xdr:twoCellAnchor>
  <xdr:twoCellAnchor>
    <xdr:from>
      <xdr:col>4</xdr:col>
      <xdr:colOff>0</xdr:colOff>
      <xdr:row>11</xdr:row>
      <xdr:rowOff>247650</xdr:rowOff>
    </xdr:from>
    <xdr:to>
      <xdr:col>5</xdr:col>
      <xdr:colOff>0</xdr:colOff>
      <xdr:row>11</xdr:row>
      <xdr:rowOff>247650</xdr:rowOff>
    </xdr:to>
    <xdr:sp macro="" textlink="">
      <xdr:nvSpPr>
        <xdr:cNvPr id="16" name="Line 21">
          <a:extLst>
            <a:ext uri="{FF2B5EF4-FFF2-40B4-BE49-F238E27FC236}">
              <a16:creationId xmlns:a16="http://schemas.microsoft.com/office/drawing/2014/main" id="{A6D46DB6-8038-4E21-AAE7-2B1C7DE57816}"/>
            </a:ext>
          </a:extLst>
        </xdr:cNvPr>
        <xdr:cNvSpPr>
          <a:spLocks noChangeShapeType="1"/>
        </xdr:cNvSpPr>
      </xdr:nvSpPr>
      <xdr:spPr bwMode="auto">
        <a:xfrm flipV="1">
          <a:off x="1857375" y="1809750"/>
          <a:ext cx="247650" cy="0"/>
        </a:xfrm>
        <a:prstGeom prst="line">
          <a:avLst/>
        </a:prstGeom>
        <a:noFill/>
        <a:ln w="38100">
          <a:solidFill>
            <a:srgbClr val="314F70"/>
          </a:solidFill>
          <a:round/>
          <a:headEnd/>
          <a:tailEnd/>
        </a:ln>
      </xdr:spPr>
    </xdr:sp>
    <xdr:clientData/>
  </xdr:twoCellAnchor>
  <xdr:twoCellAnchor>
    <xdr:from>
      <xdr:col>4</xdr:col>
      <xdr:colOff>238125</xdr:colOff>
      <xdr:row>17</xdr:row>
      <xdr:rowOff>0</xdr:rowOff>
    </xdr:from>
    <xdr:to>
      <xdr:col>6</xdr:col>
      <xdr:colOff>0</xdr:colOff>
      <xdr:row>17</xdr:row>
      <xdr:rowOff>0</xdr:rowOff>
    </xdr:to>
    <xdr:sp macro="" textlink="">
      <xdr:nvSpPr>
        <xdr:cNvPr id="17" name="Line 25">
          <a:extLst>
            <a:ext uri="{FF2B5EF4-FFF2-40B4-BE49-F238E27FC236}">
              <a16:creationId xmlns:a16="http://schemas.microsoft.com/office/drawing/2014/main" id="{236C5651-35B0-4DF2-B4EC-D3A4068CBC4A}"/>
            </a:ext>
          </a:extLst>
        </xdr:cNvPr>
        <xdr:cNvSpPr>
          <a:spLocks noChangeShapeType="1"/>
        </xdr:cNvSpPr>
      </xdr:nvSpPr>
      <xdr:spPr bwMode="auto">
        <a:xfrm>
          <a:off x="2095500" y="2457450"/>
          <a:ext cx="257175" cy="0"/>
        </a:xfrm>
        <a:prstGeom prst="line">
          <a:avLst/>
        </a:prstGeom>
        <a:noFill/>
        <a:ln w="38100">
          <a:solidFill>
            <a:srgbClr val="314F70"/>
          </a:solidFill>
          <a:round/>
          <a:headEnd/>
          <a:tailEnd type="triangle" w="med" len="med"/>
        </a:ln>
      </xdr:spPr>
    </xdr:sp>
    <xdr:clientData/>
  </xdr:twoCellAnchor>
  <xdr:twoCellAnchor>
    <xdr:from>
      <xdr:col>9</xdr:col>
      <xdr:colOff>0</xdr:colOff>
      <xdr:row>17</xdr:row>
      <xdr:rowOff>85725</xdr:rowOff>
    </xdr:from>
    <xdr:to>
      <xdr:col>10</xdr:col>
      <xdr:colOff>104775</xdr:colOff>
      <xdr:row>17</xdr:row>
      <xdr:rowOff>85725</xdr:rowOff>
    </xdr:to>
    <xdr:sp macro="" textlink="">
      <xdr:nvSpPr>
        <xdr:cNvPr id="18" name="Line 26">
          <a:extLst>
            <a:ext uri="{FF2B5EF4-FFF2-40B4-BE49-F238E27FC236}">
              <a16:creationId xmlns:a16="http://schemas.microsoft.com/office/drawing/2014/main" id="{5A3C582F-53B0-4E7E-A771-A7E292D4E5CE}"/>
            </a:ext>
          </a:extLst>
        </xdr:cNvPr>
        <xdr:cNvSpPr>
          <a:spLocks noChangeShapeType="1"/>
        </xdr:cNvSpPr>
      </xdr:nvSpPr>
      <xdr:spPr bwMode="auto">
        <a:xfrm flipV="1">
          <a:off x="4095750" y="2543175"/>
          <a:ext cx="219075" cy="0"/>
        </a:xfrm>
        <a:prstGeom prst="line">
          <a:avLst/>
        </a:prstGeom>
        <a:noFill/>
        <a:ln w="38100">
          <a:solidFill>
            <a:srgbClr val="314F70"/>
          </a:solidFill>
          <a:round/>
          <a:headEnd/>
          <a:tailEnd/>
        </a:ln>
      </xdr:spPr>
    </xdr:sp>
    <xdr:clientData/>
  </xdr:twoCellAnchor>
  <xdr:twoCellAnchor>
    <xdr:from>
      <xdr:col>11</xdr:col>
      <xdr:colOff>0</xdr:colOff>
      <xdr:row>39</xdr:row>
      <xdr:rowOff>133350</xdr:rowOff>
    </xdr:from>
    <xdr:to>
      <xdr:col>13</xdr:col>
      <xdr:colOff>9525</xdr:colOff>
      <xdr:row>39</xdr:row>
      <xdr:rowOff>133350</xdr:rowOff>
    </xdr:to>
    <xdr:sp macro="" textlink="">
      <xdr:nvSpPr>
        <xdr:cNvPr id="19" name="Line 27">
          <a:extLst>
            <a:ext uri="{FF2B5EF4-FFF2-40B4-BE49-F238E27FC236}">
              <a16:creationId xmlns:a16="http://schemas.microsoft.com/office/drawing/2014/main" id="{8323B838-4DD4-4DF0-A4A0-B078C5B0C6FA}"/>
            </a:ext>
          </a:extLst>
        </xdr:cNvPr>
        <xdr:cNvSpPr>
          <a:spLocks noChangeShapeType="1"/>
        </xdr:cNvSpPr>
      </xdr:nvSpPr>
      <xdr:spPr bwMode="auto">
        <a:xfrm>
          <a:off x="4324350" y="5534025"/>
          <a:ext cx="371475" cy="0"/>
        </a:xfrm>
        <a:prstGeom prst="line">
          <a:avLst/>
        </a:prstGeom>
        <a:noFill/>
        <a:ln w="38100">
          <a:solidFill>
            <a:schemeClr val="bg1">
              <a:lumMod val="75000"/>
            </a:schemeClr>
          </a:solidFill>
          <a:round/>
          <a:headEnd/>
          <a:tailEnd type="triangle" w="med" len="med"/>
        </a:ln>
      </xdr:spPr>
      <xdr:txBody>
        <a:bodyPr/>
        <a:lstStyle/>
        <a:p>
          <a:endParaRPr lang="es-CO"/>
        </a:p>
      </xdr:txBody>
    </xdr:sp>
    <xdr:clientData/>
  </xdr:twoCellAnchor>
  <xdr:twoCellAnchor>
    <xdr:from>
      <xdr:col>9</xdr:col>
      <xdr:colOff>9525</xdr:colOff>
      <xdr:row>11</xdr:row>
      <xdr:rowOff>247650</xdr:rowOff>
    </xdr:from>
    <xdr:to>
      <xdr:col>11</xdr:col>
      <xdr:colOff>9525</xdr:colOff>
      <xdr:row>11</xdr:row>
      <xdr:rowOff>247650</xdr:rowOff>
    </xdr:to>
    <xdr:sp macro="" textlink="">
      <xdr:nvSpPr>
        <xdr:cNvPr id="20" name="Line 28">
          <a:extLst>
            <a:ext uri="{FF2B5EF4-FFF2-40B4-BE49-F238E27FC236}">
              <a16:creationId xmlns:a16="http://schemas.microsoft.com/office/drawing/2014/main" id="{6FE2BE3D-3DC8-4602-A8E0-A0254DE57649}"/>
            </a:ext>
          </a:extLst>
        </xdr:cNvPr>
        <xdr:cNvSpPr>
          <a:spLocks noChangeShapeType="1"/>
        </xdr:cNvSpPr>
      </xdr:nvSpPr>
      <xdr:spPr bwMode="auto">
        <a:xfrm>
          <a:off x="4105275" y="1809750"/>
          <a:ext cx="228600" cy="0"/>
        </a:xfrm>
        <a:prstGeom prst="line">
          <a:avLst/>
        </a:prstGeom>
        <a:noFill/>
        <a:ln w="38100">
          <a:solidFill>
            <a:srgbClr val="314F70"/>
          </a:solidFill>
          <a:round/>
          <a:headEnd/>
          <a:tailEnd/>
        </a:ln>
      </xdr:spPr>
    </xdr:sp>
    <xdr:clientData/>
  </xdr:twoCellAnchor>
  <xdr:twoCellAnchor>
    <xdr:from>
      <xdr:col>11</xdr:col>
      <xdr:colOff>9525</xdr:colOff>
      <xdr:row>11</xdr:row>
      <xdr:rowOff>247650</xdr:rowOff>
    </xdr:from>
    <xdr:to>
      <xdr:col>13</xdr:col>
      <xdr:colOff>9525</xdr:colOff>
      <xdr:row>11</xdr:row>
      <xdr:rowOff>247650</xdr:rowOff>
    </xdr:to>
    <xdr:sp macro="" textlink="">
      <xdr:nvSpPr>
        <xdr:cNvPr id="21" name="Line 30">
          <a:extLst>
            <a:ext uri="{FF2B5EF4-FFF2-40B4-BE49-F238E27FC236}">
              <a16:creationId xmlns:a16="http://schemas.microsoft.com/office/drawing/2014/main" id="{A91372A5-D017-4AE0-B69A-4699840A504C}"/>
            </a:ext>
          </a:extLst>
        </xdr:cNvPr>
        <xdr:cNvSpPr>
          <a:spLocks noChangeShapeType="1"/>
        </xdr:cNvSpPr>
      </xdr:nvSpPr>
      <xdr:spPr bwMode="auto">
        <a:xfrm>
          <a:off x="4333875" y="1809750"/>
          <a:ext cx="361950" cy="0"/>
        </a:xfrm>
        <a:prstGeom prst="line">
          <a:avLst/>
        </a:prstGeom>
        <a:noFill/>
        <a:ln w="38100">
          <a:solidFill>
            <a:srgbClr val="314F70"/>
          </a:solidFill>
          <a:round/>
          <a:headEnd/>
          <a:tailEnd type="triangle" w="med" len="med"/>
        </a:ln>
      </xdr:spPr>
    </xdr:sp>
    <xdr:clientData/>
  </xdr:twoCellAnchor>
  <xdr:twoCellAnchor>
    <xdr:from>
      <xdr:col>10</xdr:col>
      <xdr:colOff>0</xdr:colOff>
      <xdr:row>19</xdr:row>
      <xdr:rowOff>0</xdr:rowOff>
    </xdr:from>
    <xdr:to>
      <xdr:col>10</xdr:col>
      <xdr:colOff>0</xdr:colOff>
      <xdr:row>19</xdr:row>
      <xdr:rowOff>0</xdr:rowOff>
    </xdr:to>
    <xdr:sp macro="" textlink="">
      <xdr:nvSpPr>
        <xdr:cNvPr id="22" name="Line 31">
          <a:extLst>
            <a:ext uri="{FF2B5EF4-FFF2-40B4-BE49-F238E27FC236}">
              <a16:creationId xmlns:a16="http://schemas.microsoft.com/office/drawing/2014/main" id="{42A8E8C4-1CDA-4A13-A51D-85396C99F7C9}"/>
            </a:ext>
          </a:extLst>
        </xdr:cNvPr>
        <xdr:cNvSpPr>
          <a:spLocks noChangeShapeType="1"/>
        </xdr:cNvSpPr>
      </xdr:nvSpPr>
      <xdr:spPr bwMode="auto">
        <a:xfrm>
          <a:off x="4210050" y="2724150"/>
          <a:ext cx="0" cy="0"/>
        </a:xfrm>
        <a:prstGeom prst="line">
          <a:avLst/>
        </a:prstGeom>
        <a:noFill/>
        <a:ln w="9525">
          <a:solidFill>
            <a:srgbClr val="000000"/>
          </a:solidFill>
          <a:round/>
          <a:headEnd/>
          <a:tailEnd/>
        </a:ln>
      </xdr:spPr>
    </xdr:sp>
    <xdr:clientData/>
  </xdr:twoCellAnchor>
  <xdr:twoCellAnchor>
    <xdr:from>
      <xdr:col>9</xdr:col>
      <xdr:colOff>19050</xdr:colOff>
      <xdr:row>19</xdr:row>
      <xdr:rowOff>85725</xdr:rowOff>
    </xdr:from>
    <xdr:to>
      <xdr:col>10</xdr:col>
      <xdr:colOff>19050</xdr:colOff>
      <xdr:row>19</xdr:row>
      <xdr:rowOff>85725</xdr:rowOff>
    </xdr:to>
    <xdr:sp macro="" textlink="">
      <xdr:nvSpPr>
        <xdr:cNvPr id="23" name="Line 8">
          <a:extLst>
            <a:ext uri="{FF2B5EF4-FFF2-40B4-BE49-F238E27FC236}">
              <a16:creationId xmlns:a16="http://schemas.microsoft.com/office/drawing/2014/main" id="{DCC48D12-07EF-43EF-A931-401E911BFCAB}"/>
            </a:ext>
          </a:extLst>
        </xdr:cNvPr>
        <xdr:cNvSpPr>
          <a:spLocks noChangeShapeType="1"/>
        </xdr:cNvSpPr>
      </xdr:nvSpPr>
      <xdr:spPr bwMode="auto">
        <a:xfrm>
          <a:off x="4114800" y="2809875"/>
          <a:ext cx="114300" cy="0"/>
        </a:xfrm>
        <a:prstGeom prst="line">
          <a:avLst/>
        </a:prstGeom>
        <a:noFill/>
        <a:ln w="38100">
          <a:solidFill>
            <a:schemeClr val="bg1">
              <a:lumMod val="75000"/>
            </a:schemeClr>
          </a:solidFill>
          <a:round/>
          <a:headEnd/>
          <a:tailEnd/>
        </a:ln>
      </xdr:spPr>
    </xdr:sp>
    <xdr:clientData/>
  </xdr:twoCellAnchor>
  <xdr:twoCellAnchor>
    <xdr:from>
      <xdr:col>4</xdr:col>
      <xdr:colOff>238123</xdr:colOff>
      <xdr:row>26</xdr:row>
      <xdr:rowOff>38100</xdr:rowOff>
    </xdr:from>
    <xdr:to>
      <xdr:col>4</xdr:col>
      <xdr:colOff>238124</xdr:colOff>
      <xdr:row>29</xdr:row>
      <xdr:rowOff>228600</xdr:rowOff>
    </xdr:to>
    <xdr:sp macro="" textlink="">
      <xdr:nvSpPr>
        <xdr:cNvPr id="24" name="Line 9">
          <a:extLst>
            <a:ext uri="{FF2B5EF4-FFF2-40B4-BE49-F238E27FC236}">
              <a16:creationId xmlns:a16="http://schemas.microsoft.com/office/drawing/2014/main" id="{3C9DE341-8006-460F-9410-7ADB065A9DDB}"/>
            </a:ext>
          </a:extLst>
        </xdr:cNvPr>
        <xdr:cNvSpPr>
          <a:spLocks noChangeShapeType="1"/>
        </xdr:cNvSpPr>
      </xdr:nvSpPr>
      <xdr:spPr bwMode="auto">
        <a:xfrm>
          <a:off x="2095498" y="3800475"/>
          <a:ext cx="1" cy="600075"/>
        </a:xfrm>
        <a:prstGeom prst="line">
          <a:avLst/>
        </a:prstGeom>
        <a:noFill/>
        <a:ln w="38100">
          <a:solidFill>
            <a:srgbClr val="314F70"/>
          </a:solidFill>
          <a:round/>
          <a:headEnd/>
          <a:tailEnd/>
        </a:ln>
      </xdr:spPr>
    </xdr:sp>
    <xdr:clientData/>
  </xdr:twoCellAnchor>
  <xdr:twoCellAnchor>
    <xdr:from>
      <xdr:col>5</xdr:col>
      <xdr:colOff>0</xdr:colOff>
      <xdr:row>29</xdr:row>
      <xdr:rowOff>209550</xdr:rowOff>
    </xdr:from>
    <xdr:to>
      <xdr:col>5</xdr:col>
      <xdr:colOff>238125</xdr:colOff>
      <xdr:row>29</xdr:row>
      <xdr:rowOff>209550</xdr:rowOff>
    </xdr:to>
    <xdr:sp macro="" textlink="">
      <xdr:nvSpPr>
        <xdr:cNvPr id="25" name="Line 12">
          <a:extLst>
            <a:ext uri="{FF2B5EF4-FFF2-40B4-BE49-F238E27FC236}">
              <a16:creationId xmlns:a16="http://schemas.microsoft.com/office/drawing/2014/main" id="{DB34F8B1-A03A-42FE-96AB-CD89730DD3F3}"/>
            </a:ext>
          </a:extLst>
        </xdr:cNvPr>
        <xdr:cNvSpPr>
          <a:spLocks noChangeShapeType="1"/>
        </xdr:cNvSpPr>
      </xdr:nvSpPr>
      <xdr:spPr bwMode="auto">
        <a:xfrm>
          <a:off x="2105025" y="4381500"/>
          <a:ext cx="238125" cy="0"/>
        </a:xfrm>
        <a:prstGeom prst="line">
          <a:avLst/>
        </a:prstGeom>
        <a:noFill/>
        <a:ln w="38100">
          <a:solidFill>
            <a:srgbClr val="314F70"/>
          </a:solidFill>
          <a:round/>
          <a:headEnd/>
          <a:tailEnd type="triangle" w="med" len="med"/>
        </a:ln>
      </xdr:spPr>
    </xdr:sp>
    <xdr:clientData/>
  </xdr:twoCellAnchor>
  <xdr:twoCellAnchor>
    <xdr:from>
      <xdr:col>5</xdr:col>
      <xdr:colOff>0</xdr:colOff>
      <xdr:row>26</xdr:row>
      <xdr:rowOff>85725</xdr:rowOff>
    </xdr:from>
    <xdr:to>
      <xdr:col>5</xdr:col>
      <xdr:colOff>238125</xdr:colOff>
      <xdr:row>26</xdr:row>
      <xdr:rowOff>85725</xdr:rowOff>
    </xdr:to>
    <xdr:sp macro="" textlink="">
      <xdr:nvSpPr>
        <xdr:cNvPr id="26" name="Line 12">
          <a:extLst>
            <a:ext uri="{FF2B5EF4-FFF2-40B4-BE49-F238E27FC236}">
              <a16:creationId xmlns:a16="http://schemas.microsoft.com/office/drawing/2014/main" id="{8DFF8C93-2AD7-4179-9F59-89776582FA86}"/>
            </a:ext>
          </a:extLst>
        </xdr:cNvPr>
        <xdr:cNvSpPr>
          <a:spLocks noChangeShapeType="1"/>
        </xdr:cNvSpPr>
      </xdr:nvSpPr>
      <xdr:spPr bwMode="auto">
        <a:xfrm>
          <a:off x="2105025" y="3848100"/>
          <a:ext cx="238125" cy="0"/>
        </a:xfrm>
        <a:prstGeom prst="line">
          <a:avLst/>
        </a:prstGeom>
        <a:noFill/>
        <a:ln w="38100">
          <a:solidFill>
            <a:srgbClr val="314F70"/>
          </a:solidFill>
          <a:round/>
          <a:headEnd/>
          <a:tailEnd type="triangle" w="med" len="med"/>
        </a:ln>
      </xdr:spPr>
    </xdr:sp>
    <xdr:clientData/>
  </xdr:twoCellAnchor>
  <xdr:twoCellAnchor>
    <xdr:from>
      <xdr:col>9</xdr:col>
      <xdr:colOff>2117</xdr:colOff>
      <xdr:row>29</xdr:row>
      <xdr:rowOff>168883</xdr:rowOff>
    </xdr:from>
    <xdr:to>
      <xdr:col>10</xdr:col>
      <xdr:colOff>0</xdr:colOff>
      <xdr:row>29</xdr:row>
      <xdr:rowOff>169030</xdr:rowOff>
    </xdr:to>
    <xdr:sp macro="" textlink="">
      <xdr:nvSpPr>
        <xdr:cNvPr id="27" name="Line 8">
          <a:extLst>
            <a:ext uri="{FF2B5EF4-FFF2-40B4-BE49-F238E27FC236}">
              <a16:creationId xmlns:a16="http://schemas.microsoft.com/office/drawing/2014/main" id="{47587433-FEFA-400E-875C-EED46851A23C}"/>
            </a:ext>
          </a:extLst>
        </xdr:cNvPr>
        <xdr:cNvSpPr>
          <a:spLocks noChangeShapeType="1"/>
        </xdr:cNvSpPr>
      </xdr:nvSpPr>
      <xdr:spPr bwMode="auto">
        <a:xfrm flipV="1">
          <a:off x="4097867" y="4340833"/>
          <a:ext cx="112183" cy="147"/>
        </a:xfrm>
        <a:prstGeom prst="line">
          <a:avLst/>
        </a:prstGeom>
        <a:noFill/>
        <a:ln w="38100">
          <a:solidFill>
            <a:schemeClr val="bg1">
              <a:lumMod val="75000"/>
            </a:schemeClr>
          </a:solidFill>
          <a:round/>
          <a:headEnd/>
          <a:tailEnd/>
        </a:ln>
      </xdr:spPr>
    </xdr:sp>
    <xdr:clientData/>
  </xdr:twoCellAnchor>
  <xdr:twoCellAnchor>
    <xdr:from>
      <xdr:col>11</xdr:col>
      <xdr:colOff>9525</xdr:colOff>
      <xdr:row>19</xdr:row>
      <xdr:rowOff>228600</xdr:rowOff>
    </xdr:from>
    <xdr:to>
      <xdr:col>13</xdr:col>
      <xdr:colOff>9525</xdr:colOff>
      <xdr:row>19</xdr:row>
      <xdr:rowOff>228600</xdr:rowOff>
    </xdr:to>
    <xdr:sp macro="" textlink="">
      <xdr:nvSpPr>
        <xdr:cNvPr id="28" name="Line 11">
          <a:extLst>
            <a:ext uri="{FF2B5EF4-FFF2-40B4-BE49-F238E27FC236}">
              <a16:creationId xmlns:a16="http://schemas.microsoft.com/office/drawing/2014/main" id="{9BB7205D-ED31-45F1-B77E-FA51A9D8CEAC}"/>
            </a:ext>
          </a:extLst>
        </xdr:cNvPr>
        <xdr:cNvSpPr>
          <a:spLocks noChangeShapeType="1"/>
        </xdr:cNvSpPr>
      </xdr:nvSpPr>
      <xdr:spPr bwMode="auto">
        <a:xfrm>
          <a:off x="4333875" y="2952750"/>
          <a:ext cx="361950" cy="0"/>
        </a:xfrm>
        <a:prstGeom prst="line">
          <a:avLst/>
        </a:prstGeom>
        <a:noFill/>
        <a:ln w="38100">
          <a:solidFill>
            <a:srgbClr val="314F70"/>
          </a:solidFill>
          <a:round/>
          <a:headEnd/>
          <a:tailEnd type="triangle" w="med" len="med"/>
        </a:ln>
      </xdr:spPr>
    </xdr:sp>
    <xdr:clientData/>
  </xdr:twoCellAnchor>
  <xdr:twoCellAnchor>
    <xdr:from>
      <xdr:col>9</xdr:col>
      <xdr:colOff>0</xdr:colOff>
      <xdr:row>19</xdr:row>
      <xdr:rowOff>228600</xdr:rowOff>
    </xdr:from>
    <xdr:to>
      <xdr:col>10</xdr:col>
      <xdr:colOff>104775</xdr:colOff>
      <xdr:row>19</xdr:row>
      <xdr:rowOff>228600</xdr:rowOff>
    </xdr:to>
    <xdr:sp macro="" textlink="">
      <xdr:nvSpPr>
        <xdr:cNvPr id="29" name="Line 26">
          <a:extLst>
            <a:ext uri="{FF2B5EF4-FFF2-40B4-BE49-F238E27FC236}">
              <a16:creationId xmlns:a16="http://schemas.microsoft.com/office/drawing/2014/main" id="{CB40B0B8-49AE-4EB6-AB5B-6E7383BFB6C2}"/>
            </a:ext>
          </a:extLst>
        </xdr:cNvPr>
        <xdr:cNvSpPr>
          <a:spLocks noChangeShapeType="1"/>
        </xdr:cNvSpPr>
      </xdr:nvSpPr>
      <xdr:spPr bwMode="auto">
        <a:xfrm flipV="1">
          <a:off x="4095750" y="2952750"/>
          <a:ext cx="219075" cy="0"/>
        </a:xfrm>
        <a:prstGeom prst="line">
          <a:avLst/>
        </a:prstGeom>
        <a:noFill/>
        <a:ln w="38100">
          <a:solidFill>
            <a:srgbClr val="314F70"/>
          </a:solidFill>
          <a:round/>
          <a:headEnd/>
          <a:tailEnd/>
        </a:ln>
      </xdr:spPr>
    </xdr:sp>
    <xdr:clientData/>
  </xdr:twoCellAnchor>
  <xdr:twoCellAnchor>
    <xdr:from>
      <xdr:col>10</xdr:col>
      <xdr:colOff>95249</xdr:colOff>
      <xdr:row>25</xdr:row>
      <xdr:rowOff>95250</xdr:rowOff>
    </xdr:from>
    <xdr:to>
      <xdr:col>10</xdr:col>
      <xdr:colOff>107372</xdr:colOff>
      <xdr:row>40</xdr:row>
      <xdr:rowOff>21647</xdr:rowOff>
    </xdr:to>
    <xdr:sp macro="" textlink="">
      <xdr:nvSpPr>
        <xdr:cNvPr id="30" name="Line 9">
          <a:extLst>
            <a:ext uri="{FF2B5EF4-FFF2-40B4-BE49-F238E27FC236}">
              <a16:creationId xmlns:a16="http://schemas.microsoft.com/office/drawing/2014/main" id="{50371F0E-38B7-4396-BF6A-EF015B613945}"/>
            </a:ext>
          </a:extLst>
        </xdr:cNvPr>
        <xdr:cNvSpPr>
          <a:spLocks noChangeShapeType="1"/>
        </xdr:cNvSpPr>
      </xdr:nvSpPr>
      <xdr:spPr bwMode="auto">
        <a:xfrm>
          <a:off x="4305299" y="3714750"/>
          <a:ext cx="12123" cy="1840922"/>
        </a:xfrm>
        <a:prstGeom prst="line">
          <a:avLst/>
        </a:prstGeom>
        <a:noFill/>
        <a:ln w="38100">
          <a:solidFill>
            <a:schemeClr val="bg1">
              <a:lumMod val="75000"/>
            </a:schemeClr>
          </a:solidFill>
          <a:round/>
          <a:headEnd/>
          <a:tailEnd/>
        </a:ln>
      </xdr:spPr>
    </xdr:sp>
    <xdr:clientData/>
  </xdr:twoCellAnchor>
  <xdr:twoCellAnchor>
    <xdr:from>
      <xdr:col>17</xdr:col>
      <xdr:colOff>251114</xdr:colOff>
      <xdr:row>1</xdr:row>
      <xdr:rowOff>8660</xdr:rowOff>
    </xdr:from>
    <xdr:to>
      <xdr:col>19</xdr:col>
      <xdr:colOff>55707</xdr:colOff>
      <xdr:row>6</xdr:row>
      <xdr:rowOff>50223</xdr:rowOff>
    </xdr:to>
    <xdr:grpSp>
      <xdr:nvGrpSpPr>
        <xdr:cNvPr id="33" name="Grupo 32">
          <a:extLst>
            <a:ext uri="{FF2B5EF4-FFF2-40B4-BE49-F238E27FC236}">
              <a16:creationId xmlns:a16="http://schemas.microsoft.com/office/drawing/2014/main" id="{9987BDEA-F707-EDB6-B9E6-C68F7A5D3EC4}"/>
            </a:ext>
          </a:extLst>
        </xdr:cNvPr>
        <xdr:cNvGrpSpPr/>
      </xdr:nvGrpSpPr>
      <xdr:grpSpPr>
        <a:xfrm>
          <a:off x="6728114" y="190501"/>
          <a:ext cx="835025" cy="855517"/>
          <a:chOff x="6728114" y="190501"/>
          <a:chExt cx="835025" cy="855517"/>
        </a:xfrm>
      </xdr:grpSpPr>
      <xdr:pic>
        <xdr:nvPicPr>
          <xdr:cNvPr id="31" name="Imagen 30">
            <a:hlinkClick xmlns:r="http://schemas.openxmlformats.org/officeDocument/2006/relationships" r:id="rId1"/>
            <a:extLst>
              <a:ext uri="{FF2B5EF4-FFF2-40B4-BE49-F238E27FC236}">
                <a16:creationId xmlns:a16="http://schemas.microsoft.com/office/drawing/2014/main" id="{2F8E0C23-7E41-4899-991D-3E39B07657A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944592" y="190501"/>
            <a:ext cx="407998" cy="436546"/>
          </a:xfrm>
          <a:prstGeom prst="rect">
            <a:avLst/>
          </a:prstGeom>
        </xdr:spPr>
      </xdr:pic>
      <xdr:sp macro="" textlink="">
        <xdr:nvSpPr>
          <xdr:cNvPr id="32" name="Rectángulo 31">
            <a:extLst>
              <a:ext uri="{FF2B5EF4-FFF2-40B4-BE49-F238E27FC236}">
                <a16:creationId xmlns:a16="http://schemas.microsoft.com/office/drawing/2014/main" id="{52E9C2E8-0DC8-4C42-B518-522BB6701E15}"/>
              </a:ext>
            </a:extLst>
          </xdr:cNvPr>
          <xdr:cNvSpPr/>
        </xdr:nvSpPr>
        <xdr:spPr>
          <a:xfrm>
            <a:off x="6728114" y="588819"/>
            <a:ext cx="835025" cy="457199"/>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44.xml><?xml version="1.0" encoding="utf-8"?>
<xdr:wsDr xmlns:xdr="http://schemas.openxmlformats.org/drawingml/2006/spreadsheetDrawing" xmlns:a="http://schemas.openxmlformats.org/drawingml/2006/main">
  <xdr:twoCellAnchor>
    <xdr:from>
      <xdr:col>7</xdr:col>
      <xdr:colOff>15362</xdr:colOff>
      <xdr:row>0</xdr:row>
      <xdr:rowOff>145948</xdr:rowOff>
    </xdr:from>
    <xdr:to>
      <xdr:col>8</xdr:col>
      <xdr:colOff>89923</xdr:colOff>
      <xdr:row>5</xdr:row>
      <xdr:rowOff>57764</xdr:rowOff>
    </xdr:to>
    <xdr:grpSp>
      <xdr:nvGrpSpPr>
        <xdr:cNvPr id="4" name="Grupo 3">
          <a:extLst>
            <a:ext uri="{FF2B5EF4-FFF2-40B4-BE49-F238E27FC236}">
              <a16:creationId xmlns:a16="http://schemas.microsoft.com/office/drawing/2014/main" id="{33156B04-4536-C5A3-F3F2-40450C32B574}"/>
            </a:ext>
          </a:extLst>
        </xdr:cNvPr>
        <xdr:cNvGrpSpPr/>
      </xdr:nvGrpSpPr>
      <xdr:grpSpPr>
        <a:xfrm>
          <a:off x="4424515" y="145948"/>
          <a:ext cx="835025" cy="895042"/>
          <a:chOff x="4424515" y="145948"/>
          <a:chExt cx="835025" cy="895042"/>
        </a:xfrm>
      </xdr:grpSpPr>
      <xdr:pic>
        <xdr:nvPicPr>
          <xdr:cNvPr id="2" name="Imagen 1">
            <a:hlinkClick xmlns:r="http://schemas.openxmlformats.org/officeDocument/2006/relationships" r:id="rId1"/>
            <a:extLst>
              <a:ext uri="{FF2B5EF4-FFF2-40B4-BE49-F238E27FC236}">
                <a16:creationId xmlns:a16="http://schemas.microsoft.com/office/drawing/2014/main" id="{CE94036F-2821-47E4-A087-3508C0F29D5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39597" y="145948"/>
            <a:ext cx="407998" cy="436546"/>
          </a:xfrm>
          <a:prstGeom prst="rect">
            <a:avLst/>
          </a:prstGeom>
        </xdr:spPr>
      </xdr:pic>
      <xdr:sp macro="" textlink="">
        <xdr:nvSpPr>
          <xdr:cNvPr id="3" name="Rectángulo 2">
            <a:extLst>
              <a:ext uri="{FF2B5EF4-FFF2-40B4-BE49-F238E27FC236}">
                <a16:creationId xmlns:a16="http://schemas.microsoft.com/office/drawing/2014/main" id="{54B8D930-CC66-45D7-8E38-76BA6F8A03C2}"/>
              </a:ext>
            </a:extLst>
          </xdr:cNvPr>
          <xdr:cNvSpPr/>
        </xdr:nvSpPr>
        <xdr:spPr>
          <a:xfrm>
            <a:off x="4424515" y="583790"/>
            <a:ext cx="835025" cy="4572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45.xml><?xml version="1.0" encoding="utf-8"?>
<xdr:wsDr xmlns:xdr="http://schemas.openxmlformats.org/drawingml/2006/spreadsheetDrawing" xmlns:a="http://schemas.openxmlformats.org/drawingml/2006/main">
  <xdr:twoCellAnchor>
    <xdr:from>
      <xdr:col>7</xdr:col>
      <xdr:colOff>0</xdr:colOff>
      <xdr:row>0</xdr:row>
      <xdr:rowOff>173182</xdr:rowOff>
    </xdr:from>
    <xdr:to>
      <xdr:col>8</xdr:col>
      <xdr:colOff>73025</xdr:colOff>
      <xdr:row>5</xdr:row>
      <xdr:rowOff>102177</xdr:rowOff>
    </xdr:to>
    <xdr:grpSp>
      <xdr:nvGrpSpPr>
        <xdr:cNvPr id="4" name="Grupo 3">
          <a:extLst>
            <a:ext uri="{FF2B5EF4-FFF2-40B4-BE49-F238E27FC236}">
              <a16:creationId xmlns:a16="http://schemas.microsoft.com/office/drawing/2014/main" id="{48881029-71D4-263C-7204-EB17D013FE21}"/>
            </a:ext>
          </a:extLst>
        </xdr:cNvPr>
        <xdr:cNvGrpSpPr/>
      </xdr:nvGrpSpPr>
      <xdr:grpSpPr>
        <a:xfrm>
          <a:off x="5437909" y="173182"/>
          <a:ext cx="835025" cy="872836"/>
          <a:chOff x="5437909" y="173182"/>
          <a:chExt cx="835025" cy="872836"/>
        </a:xfrm>
      </xdr:grpSpPr>
      <xdr:pic>
        <xdr:nvPicPr>
          <xdr:cNvPr id="2" name="Imagen 1">
            <a:hlinkClick xmlns:r="http://schemas.openxmlformats.org/officeDocument/2006/relationships" r:id="rId1"/>
            <a:extLst>
              <a:ext uri="{FF2B5EF4-FFF2-40B4-BE49-F238E27FC236}">
                <a16:creationId xmlns:a16="http://schemas.microsoft.com/office/drawing/2014/main" id="{0482BA55-56AF-46B7-B3D3-EBC88A28B37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645727" y="173182"/>
            <a:ext cx="407998" cy="436546"/>
          </a:xfrm>
          <a:prstGeom prst="rect">
            <a:avLst/>
          </a:prstGeom>
        </xdr:spPr>
      </xdr:pic>
      <xdr:sp macro="" textlink="">
        <xdr:nvSpPr>
          <xdr:cNvPr id="3" name="Rectángulo 2">
            <a:extLst>
              <a:ext uri="{FF2B5EF4-FFF2-40B4-BE49-F238E27FC236}">
                <a16:creationId xmlns:a16="http://schemas.microsoft.com/office/drawing/2014/main" id="{FB124EED-93A4-44F1-874C-73769357DC95}"/>
              </a:ext>
            </a:extLst>
          </xdr:cNvPr>
          <xdr:cNvSpPr/>
        </xdr:nvSpPr>
        <xdr:spPr>
          <a:xfrm>
            <a:off x="5437909" y="588818"/>
            <a:ext cx="835025" cy="4572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46.xml><?xml version="1.0" encoding="utf-8"?>
<xdr:wsDr xmlns:xdr="http://schemas.openxmlformats.org/drawingml/2006/spreadsheetDrawing" xmlns:a="http://schemas.openxmlformats.org/drawingml/2006/main">
  <xdr:twoCellAnchor>
    <xdr:from>
      <xdr:col>5</xdr:col>
      <xdr:colOff>233796</xdr:colOff>
      <xdr:row>0</xdr:row>
      <xdr:rowOff>121228</xdr:rowOff>
    </xdr:from>
    <xdr:to>
      <xdr:col>7</xdr:col>
      <xdr:colOff>64367</xdr:colOff>
      <xdr:row>5</xdr:row>
      <xdr:rowOff>102178</xdr:rowOff>
    </xdr:to>
    <xdr:grpSp>
      <xdr:nvGrpSpPr>
        <xdr:cNvPr id="4" name="Grupo 3">
          <a:extLst>
            <a:ext uri="{FF2B5EF4-FFF2-40B4-BE49-F238E27FC236}">
              <a16:creationId xmlns:a16="http://schemas.microsoft.com/office/drawing/2014/main" id="{23617CE6-068D-1C0D-E7D7-EB142FA08837}"/>
            </a:ext>
          </a:extLst>
        </xdr:cNvPr>
        <xdr:cNvGrpSpPr/>
      </xdr:nvGrpSpPr>
      <xdr:grpSpPr>
        <a:xfrm>
          <a:off x="4684569" y="121228"/>
          <a:ext cx="835025" cy="872836"/>
          <a:chOff x="4684569" y="121228"/>
          <a:chExt cx="835025" cy="872836"/>
        </a:xfrm>
      </xdr:grpSpPr>
      <xdr:pic>
        <xdr:nvPicPr>
          <xdr:cNvPr id="2" name="Imagen 1">
            <a:hlinkClick xmlns:r="http://schemas.openxmlformats.org/officeDocument/2006/relationships" r:id="rId1"/>
            <a:extLst>
              <a:ext uri="{FF2B5EF4-FFF2-40B4-BE49-F238E27FC236}">
                <a16:creationId xmlns:a16="http://schemas.microsoft.com/office/drawing/2014/main" id="{A55A7466-4A99-43DA-85B9-8A2DF14C726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92386" y="121228"/>
            <a:ext cx="407998" cy="436546"/>
          </a:xfrm>
          <a:prstGeom prst="rect">
            <a:avLst/>
          </a:prstGeom>
        </xdr:spPr>
      </xdr:pic>
      <xdr:sp macro="" textlink="">
        <xdr:nvSpPr>
          <xdr:cNvPr id="3" name="Rectángulo 2">
            <a:extLst>
              <a:ext uri="{FF2B5EF4-FFF2-40B4-BE49-F238E27FC236}">
                <a16:creationId xmlns:a16="http://schemas.microsoft.com/office/drawing/2014/main" id="{F1551708-175D-4BB7-BA61-EE16C226735B}"/>
              </a:ext>
            </a:extLst>
          </xdr:cNvPr>
          <xdr:cNvSpPr/>
        </xdr:nvSpPr>
        <xdr:spPr>
          <a:xfrm>
            <a:off x="4684569" y="536864"/>
            <a:ext cx="835025" cy="4572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47.xml><?xml version="1.0" encoding="utf-8"?>
<xdr:wsDr xmlns:xdr="http://schemas.openxmlformats.org/drawingml/2006/spreadsheetDrawing" xmlns:a="http://schemas.openxmlformats.org/drawingml/2006/main">
  <xdr:twoCellAnchor>
    <xdr:from>
      <xdr:col>8</xdr:col>
      <xdr:colOff>23045</xdr:colOff>
      <xdr:row>0</xdr:row>
      <xdr:rowOff>161310</xdr:rowOff>
    </xdr:from>
    <xdr:to>
      <xdr:col>9</xdr:col>
      <xdr:colOff>97606</xdr:colOff>
      <xdr:row>8</xdr:row>
      <xdr:rowOff>88492</xdr:rowOff>
    </xdr:to>
    <xdr:grpSp>
      <xdr:nvGrpSpPr>
        <xdr:cNvPr id="4" name="Grupo 3">
          <a:extLst>
            <a:ext uri="{FF2B5EF4-FFF2-40B4-BE49-F238E27FC236}">
              <a16:creationId xmlns:a16="http://schemas.microsoft.com/office/drawing/2014/main" id="{8D0EA8BF-0207-FE80-1E47-FCDF85D799FC}"/>
            </a:ext>
          </a:extLst>
        </xdr:cNvPr>
        <xdr:cNvGrpSpPr/>
      </xdr:nvGrpSpPr>
      <xdr:grpSpPr>
        <a:xfrm>
          <a:off x="7328105" y="161310"/>
          <a:ext cx="835025" cy="887363"/>
          <a:chOff x="7328105" y="161310"/>
          <a:chExt cx="835025" cy="887363"/>
        </a:xfrm>
      </xdr:grpSpPr>
      <xdr:pic>
        <xdr:nvPicPr>
          <xdr:cNvPr id="2" name="Imagen 1">
            <a:hlinkClick xmlns:r="http://schemas.openxmlformats.org/officeDocument/2006/relationships" r:id="rId1"/>
            <a:extLst>
              <a:ext uri="{FF2B5EF4-FFF2-40B4-BE49-F238E27FC236}">
                <a16:creationId xmlns:a16="http://schemas.microsoft.com/office/drawing/2014/main" id="{57DF4D13-E86F-4840-85C1-D740E39453D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550866" y="161310"/>
            <a:ext cx="407998" cy="436546"/>
          </a:xfrm>
          <a:prstGeom prst="rect">
            <a:avLst/>
          </a:prstGeom>
        </xdr:spPr>
      </xdr:pic>
      <xdr:sp macro="" textlink="">
        <xdr:nvSpPr>
          <xdr:cNvPr id="3" name="Rectángulo 2">
            <a:extLst>
              <a:ext uri="{FF2B5EF4-FFF2-40B4-BE49-F238E27FC236}">
                <a16:creationId xmlns:a16="http://schemas.microsoft.com/office/drawing/2014/main" id="{CAA71E99-16CA-494F-998E-FCDFFF475FA9}"/>
              </a:ext>
            </a:extLst>
          </xdr:cNvPr>
          <xdr:cNvSpPr/>
        </xdr:nvSpPr>
        <xdr:spPr>
          <a:xfrm>
            <a:off x="7328105" y="591473"/>
            <a:ext cx="835025" cy="4572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48.xml><?xml version="1.0" encoding="utf-8"?>
<xdr:wsDr xmlns:xdr="http://schemas.openxmlformats.org/drawingml/2006/spreadsheetDrawing" xmlns:a="http://schemas.openxmlformats.org/drawingml/2006/main">
  <xdr:twoCellAnchor>
    <xdr:from>
      <xdr:col>5</xdr:col>
      <xdr:colOff>164523</xdr:colOff>
      <xdr:row>1</xdr:row>
      <xdr:rowOff>17319</xdr:rowOff>
    </xdr:from>
    <xdr:to>
      <xdr:col>7</xdr:col>
      <xdr:colOff>29730</xdr:colOff>
      <xdr:row>6</xdr:row>
      <xdr:rowOff>84859</xdr:rowOff>
    </xdr:to>
    <xdr:grpSp>
      <xdr:nvGrpSpPr>
        <xdr:cNvPr id="4" name="Grupo 3">
          <a:extLst>
            <a:ext uri="{FF2B5EF4-FFF2-40B4-BE49-F238E27FC236}">
              <a16:creationId xmlns:a16="http://schemas.microsoft.com/office/drawing/2014/main" id="{4198024D-D5F1-9611-FE22-0EF18864C7F1}"/>
            </a:ext>
          </a:extLst>
        </xdr:cNvPr>
        <xdr:cNvGrpSpPr/>
      </xdr:nvGrpSpPr>
      <xdr:grpSpPr>
        <a:xfrm>
          <a:off x="5221432" y="199160"/>
          <a:ext cx="835025" cy="933449"/>
          <a:chOff x="5221432" y="199160"/>
          <a:chExt cx="835025" cy="933449"/>
        </a:xfrm>
      </xdr:grpSpPr>
      <xdr:pic>
        <xdr:nvPicPr>
          <xdr:cNvPr id="2" name="Imagen 1">
            <a:hlinkClick xmlns:r="http://schemas.openxmlformats.org/officeDocument/2006/relationships" r:id="rId1"/>
            <a:extLst>
              <a:ext uri="{FF2B5EF4-FFF2-40B4-BE49-F238E27FC236}">
                <a16:creationId xmlns:a16="http://schemas.microsoft.com/office/drawing/2014/main" id="{7DB11D41-98F6-4F5B-8E3B-C59685E93EB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455227" y="199160"/>
            <a:ext cx="407998" cy="436546"/>
          </a:xfrm>
          <a:prstGeom prst="rect">
            <a:avLst/>
          </a:prstGeom>
        </xdr:spPr>
      </xdr:pic>
      <xdr:sp macro="" textlink="">
        <xdr:nvSpPr>
          <xdr:cNvPr id="3" name="Rectángulo 2">
            <a:extLst>
              <a:ext uri="{FF2B5EF4-FFF2-40B4-BE49-F238E27FC236}">
                <a16:creationId xmlns:a16="http://schemas.microsoft.com/office/drawing/2014/main" id="{CFB16A06-27DE-47E4-A47B-8C941EA25952}"/>
              </a:ext>
            </a:extLst>
          </xdr:cNvPr>
          <xdr:cNvSpPr/>
        </xdr:nvSpPr>
        <xdr:spPr>
          <a:xfrm>
            <a:off x="5221432" y="675408"/>
            <a:ext cx="835025" cy="457201"/>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49.xml><?xml version="1.0" encoding="utf-8"?>
<xdr:wsDr xmlns:xdr="http://schemas.openxmlformats.org/drawingml/2006/spreadsheetDrawing" xmlns:a="http://schemas.openxmlformats.org/drawingml/2006/main">
  <xdr:twoCellAnchor>
    <xdr:from>
      <xdr:col>5</xdr:col>
      <xdr:colOff>17319</xdr:colOff>
      <xdr:row>0</xdr:row>
      <xdr:rowOff>164522</xdr:rowOff>
    </xdr:from>
    <xdr:to>
      <xdr:col>6</xdr:col>
      <xdr:colOff>90344</xdr:colOff>
      <xdr:row>6</xdr:row>
      <xdr:rowOff>102177</xdr:rowOff>
    </xdr:to>
    <xdr:grpSp>
      <xdr:nvGrpSpPr>
        <xdr:cNvPr id="4" name="Grupo 3">
          <a:extLst>
            <a:ext uri="{FF2B5EF4-FFF2-40B4-BE49-F238E27FC236}">
              <a16:creationId xmlns:a16="http://schemas.microsoft.com/office/drawing/2014/main" id="{70632DE0-6FD5-E06F-5D5C-3A61157F6866}"/>
            </a:ext>
          </a:extLst>
        </xdr:cNvPr>
        <xdr:cNvGrpSpPr/>
      </xdr:nvGrpSpPr>
      <xdr:grpSpPr>
        <a:xfrm>
          <a:off x="4701887" y="164522"/>
          <a:ext cx="835025" cy="898814"/>
          <a:chOff x="4701887" y="164522"/>
          <a:chExt cx="835025" cy="898814"/>
        </a:xfrm>
      </xdr:grpSpPr>
      <xdr:pic>
        <xdr:nvPicPr>
          <xdr:cNvPr id="2" name="Imagen 1">
            <a:hlinkClick xmlns:r="http://schemas.openxmlformats.org/officeDocument/2006/relationships" r:id="rId1"/>
            <a:extLst>
              <a:ext uri="{FF2B5EF4-FFF2-40B4-BE49-F238E27FC236}">
                <a16:creationId xmlns:a16="http://schemas.microsoft.com/office/drawing/2014/main" id="{B28098E0-3560-4012-BE99-7C775A1B2A1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09704" y="164522"/>
            <a:ext cx="407998" cy="436546"/>
          </a:xfrm>
          <a:prstGeom prst="rect">
            <a:avLst/>
          </a:prstGeom>
        </xdr:spPr>
      </xdr:pic>
      <xdr:sp macro="" textlink="">
        <xdr:nvSpPr>
          <xdr:cNvPr id="3" name="Rectángulo 2">
            <a:extLst>
              <a:ext uri="{FF2B5EF4-FFF2-40B4-BE49-F238E27FC236}">
                <a16:creationId xmlns:a16="http://schemas.microsoft.com/office/drawing/2014/main" id="{9782113D-6F2D-4E06-A018-3B2C53466602}"/>
              </a:ext>
            </a:extLst>
          </xdr:cNvPr>
          <xdr:cNvSpPr/>
        </xdr:nvSpPr>
        <xdr:spPr>
          <a:xfrm>
            <a:off x="4701887" y="606136"/>
            <a:ext cx="835025" cy="4572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34925</xdr:colOff>
      <xdr:row>2</xdr:row>
      <xdr:rowOff>47625</xdr:rowOff>
    </xdr:from>
    <xdr:to>
      <xdr:col>17</xdr:col>
      <xdr:colOff>97518</xdr:colOff>
      <xdr:row>7</xdr:row>
      <xdr:rowOff>7395</xdr:rowOff>
    </xdr:to>
    <xdr:pic>
      <xdr:nvPicPr>
        <xdr:cNvPr id="2" name="Imagen 1">
          <a:extLst>
            <a:ext uri="{FF2B5EF4-FFF2-40B4-BE49-F238E27FC236}">
              <a16:creationId xmlns:a16="http://schemas.microsoft.com/office/drawing/2014/main" id="{58CBA4CD-EB49-44CA-B5BD-50AEF09E05E2}"/>
            </a:ext>
          </a:extLst>
        </xdr:cNvPr>
        <xdr:cNvPicPr>
          <a:picLocks noChangeAspect="1"/>
        </xdr:cNvPicPr>
      </xdr:nvPicPr>
      <xdr:blipFill>
        <a:blip xmlns:r="http://schemas.openxmlformats.org/officeDocument/2006/relationships" r:embed="rId1"/>
        <a:stretch>
          <a:fillRect/>
        </a:stretch>
      </xdr:blipFill>
      <xdr:spPr>
        <a:xfrm>
          <a:off x="34925" y="447675"/>
          <a:ext cx="13664293" cy="839245"/>
        </a:xfrm>
        <a:prstGeom prst="rect">
          <a:avLst/>
        </a:prstGeom>
      </xdr:spPr>
    </xdr:pic>
    <xdr:clientData/>
  </xdr:twoCellAnchor>
  <xdr:twoCellAnchor>
    <xdr:from>
      <xdr:col>15</xdr:col>
      <xdr:colOff>628650</xdr:colOff>
      <xdr:row>7</xdr:row>
      <xdr:rowOff>161925</xdr:rowOff>
    </xdr:from>
    <xdr:to>
      <xdr:col>17</xdr:col>
      <xdr:colOff>149225</xdr:colOff>
      <xdr:row>14</xdr:row>
      <xdr:rowOff>104775</xdr:rowOff>
    </xdr:to>
    <xdr:grpSp>
      <xdr:nvGrpSpPr>
        <xdr:cNvPr id="3" name="Grupo 2">
          <a:extLst>
            <a:ext uri="{FF2B5EF4-FFF2-40B4-BE49-F238E27FC236}">
              <a16:creationId xmlns:a16="http://schemas.microsoft.com/office/drawing/2014/main" id="{92D1E1F6-D74E-4FD4-A2CB-DD03294D831F}"/>
            </a:ext>
          </a:extLst>
        </xdr:cNvPr>
        <xdr:cNvGrpSpPr/>
      </xdr:nvGrpSpPr>
      <xdr:grpSpPr>
        <a:xfrm>
          <a:off x="12058650" y="1495425"/>
          <a:ext cx="1044575" cy="1362075"/>
          <a:chOff x="12058650" y="1495425"/>
          <a:chExt cx="1044575" cy="1362075"/>
        </a:xfrm>
      </xdr:grpSpPr>
      <xdr:pic>
        <xdr:nvPicPr>
          <xdr:cNvPr id="6" name="Imagen 5">
            <a:hlinkClick xmlns:r="http://schemas.openxmlformats.org/officeDocument/2006/relationships" r:id="rId2"/>
            <a:extLst>
              <a:ext uri="{FF2B5EF4-FFF2-40B4-BE49-F238E27FC236}">
                <a16:creationId xmlns:a16="http://schemas.microsoft.com/office/drawing/2014/main" id="{390FA1FD-6FD6-46B8-A6D2-DE602B62D73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bwMode="auto">
          <a:xfrm>
            <a:off x="12249150" y="1495425"/>
            <a:ext cx="695174" cy="857553"/>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7" name="Rectángulo 6">
            <a:extLst>
              <a:ext uri="{FF2B5EF4-FFF2-40B4-BE49-F238E27FC236}">
                <a16:creationId xmlns:a16="http://schemas.microsoft.com/office/drawing/2014/main" id="{DCD75AE6-CBBF-43F7-B7C7-FC6110F47EB0}"/>
              </a:ext>
            </a:extLst>
          </xdr:cNvPr>
          <xdr:cNvSpPr/>
        </xdr:nvSpPr>
        <xdr:spPr>
          <a:xfrm>
            <a:off x="12058650" y="2400300"/>
            <a:ext cx="1044575" cy="4572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200" b="0" i="0" baseline="0">
                <a:solidFill>
                  <a:srgbClr val="0070C0"/>
                </a:solidFill>
                <a:effectLst/>
                <a:latin typeface="Arial" panose="020B0604020202020204" pitchFamily="34" charset="0"/>
                <a:ea typeface="Verdana" panose="020B0604030504040204" pitchFamily="34" charset="0"/>
                <a:cs typeface="Arial" panose="020B0604020202020204" pitchFamily="34" charset="0"/>
              </a:rPr>
              <a:t>↑ </a:t>
            </a:r>
            <a:r>
              <a:rPr lang="es-CO" sz="900" b="0" i="0" baseline="0">
                <a:solidFill>
                  <a:srgbClr val="0070C0"/>
                </a:solidFill>
                <a:effectLst/>
                <a:latin typeface="Verdana" panose="020B0604030504040204" pitchFamily="34" charset="0"/>
                <a:ea typeface="Verdana" panose="020B0604030504040204" pitchFamily="34" charset="0"/>
                <a:cs typeface="+mn-cs"/>
              </a:rPr>
              <a:t>Click para ir al inicio</a:t>
            </a:r>
            <a:endParaRPr lang="es-CO" sz="900" b="0">
              <a:solidFill>
                <a:srgbClr val="0070C0"/>
              </a:solidFill>
              <a:latin typeface="Verdana" panose="020B0604030504040204" pitchFamily="34" charset="0"/>
              <a:ea typeface="Verdana" panose="020B0604030504040204" pitchFamily="34" charset="0"/>
            </a:endParaRPr>
          </a:p>
        </xdr:txBody>
      </xdr:sp>
    </xdr:grpSp>
    <xdr:clientData/>
  </xdr:twoCellAnchor>
</xdr:wsDr>
</file>

<file path=xl/drawings/drawing50.xml><?xml version="1.0" encoding="utf-8"?>
<xdr:wsDr xmlns:xdr="http://schemas.openxmlformats.org/drawingml/2006/spreadsheetDrawing" xmlns:a="http://schemas.openxmlformats.org/drawingml/2006/main">
  <xdr:twoCellAnchor>
    <xdr:from>
      <xdr:col>8</xdr:col>
      <xdr:colOff>76200</xdr:colOff>
      <xdr:row>1</xdr:row>
      <xdr:rowOff>57150</xdr:rowOff>
    </xdr:from>
    <xdr:to>
      <xdr:col>8</xdr:col>
      <xdr:colOff>911225</xdr:colOff>
      <xdr:row>7</xdr:row>
      <xdr:rowOff>19050</xdr:rowOff>
    </xdr:to>
    <xdr:grpSp>
      <xdr:nvGrpSpPr>
        <xdr:cNvPr id="3" name="Grupo 2">
          <a:extLst>
            <a:ext uri="{FF2B5EF4-FFF2-40B4-BE49-F238E27FC236}">
              <a16:creationId xmlns:a16="http://schemas.microsoft.com/office/drawing/2014/main" id="{A9278D77-F837-763A-810B-F2F3AD90CEE6}"/>
            </a:ext>
          </a:extLst>
        </xdr:cNvPr>
        <xdr:cNvGrpSpPr/>
      </xdr:nvGrpSpPr>
      <xdr:grpSpPr>
        <a:xfrm>
          <a:off x="7153275" y="219075"/>
          <a:ext cx="835025" cy="895350"/>
          <a:chOff x="7153275" y="219075"/>
          <a:chExt cx="835025" cy="895350"/>
        </a:xfrm>
      </xdr:grpSpPr>
      <xdr:sp macro="" textlink="">
        <xdr:nvSpPr>
          <xdr:cNvPr id="2" name="Rectángulo 1">
            <a:extLst>
              <a:ext uri="{FF2B5EF4-FFF2-40B4-BE49-F238E27FC236}">
                <a16:creationId xmlns:a16="http://schemas.microsoft.com/office/drawing/2014/main" id="{1E783812-C3EF-453A-82AF-7CDDAF0EBD0A}"/>
              </a:ext>
            </a:extLst>
          </xdr:cNvPr>
          <xdr:cNvSpPr/>
        </xdr:nvSpPr>
        <xdr:spPr>
          <a:xfrm>
            <a:off x="7153275" y="657225"/>
            <a:ext cx="835025" cy="4572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pic>
        <xdr:nvPicPr>
          <xdr:cNvPr id="4" name="Imagen 3">
            <a:hlinkClick xmlns:r="http://schemas.openxmlformats.org/officeDocument/2006/relationships" r:id="rId1"/>
            <a:extLst>
              <a:ext uri="{FF2B5EF4-FFF2-40B4-BE49-F238E27FC236}">
                <a16:creationId xmlns:a16="http://schemas.microsoft.com/office/drawing/2014/main" id="{B1981E95-DB1E-49C9-B51A-1F3FAD864F1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81875" y="219075"/>
            <a:ext cx="407998" cy="420671"/>
          </a:xfrm>
          <a:prstGeom prst="rect">
            <a:avLst/>
          </a:prstGeom>
        </xdr:spPr>
      </xdr:pic>
    </xdr:grpSp>
    <xdr:clientData/>
  </xdr:twoCellAnchor>
</xdr:wsDr>
</file>

<file path=xl/drawings/drawing51.xml><?xml version="1.0" encoding="utf-8"?>
<xdr:wsDr xmlns:xdr="http://schemas.openxmlformats.org/drawingml/2006/spreadsheetDrawing" xmlns:a="http://schemas.openxmlformats.org/drawingml/2006/main">
  <xdr:twoCellAnchor>
    <xdr:from>
      <xdr:col>7</xdr:col>
      <xdr:colOff>425450</xdr:colOff>
      <xdr:row>1</xdr:row>
      <xdr:rowOff>57150</xdr:rowOff>
    </xdr:from>
    <xdr:to>
      <xdr:col>9</xdr:col>
      <xdr:colOff>95250</xdr:colOff>
      <xdr:row>5</xdr:row>
      <xdr:rowOff>120650</xdr:rowOff>
    </xdr:to>
    <xdr:grpSp>
      <xdr:nvGrpSpPr>
        <xdr:cNvPr id="4" name="Grupo 3">
          <a:extLst>
            <a:ext uri="{FF2B5EF4-FFF2-40B4-BE49-F238E27FC236}">
              <a16:creationId xmlns:a16="http://schemas.microsoft.com/office/drawing/2014/main" id="{DC069022-EB55-A369-4287-6639158C2572}"/>
            </a:ext>
          </a:extLst>
        </xdr:cNvPr>
        <xdr:cNvGrpSpPr/>
      </xdr:nvGrpSpPr>
      <xdr:grpSpPr>
        <a:xfrm>
          <a:off x="7454900" y="180975"/>
          <a:ext cx="917575" cy="863600"/>
          <a:chOff x="7454900" y="180975"/>
          <a:chExt cx="917575" cy="863600"/>
        </a:xfrm>
      </xdr:grpSpPr>
      <xdr:sp macro="" textlink="">
        <xdr:nvSpPr>
          <xdr:cNvPr id="2" name="Rectángulo 1">
            <a:extLst>
              <a:ext uri="{FF2B5EF4-FFF2-40B4-BE49-F238E27FC236}">
                <a16:creationId xmlns:a16="http://schemas.microsoft.com/office/drawing/2014/main" id="{71945555-4286-4705-A70D-582C01A0D7DF}"/>
              </a:ext>
            </a:extLst>
          </xdr:cNvPr>
          <xdr:cNvSpPr/>
        </xdr:nvSpPr>
        <xdr:spPr>
          <a:xfrm>
            <a:off x="7454900" y="625475"/>
            <a:ext cx="917575" cy="4191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pic>
        <xdr:nvPicPr>
          <xdr:cNvPr id="3" name="Imagen 2">
            <a:hlinkClick xmlns:r="http://schemas.openxmlformats.org/officeDocument/2006/relationships" r:id="rId1"/>
            <a:extLst>
              <a:ext uri="{FF2B5EF4-FFF2-40B4-BE49-F238E27FC236}">
                <a16:creationId xmlns:a16="http://schemas.microsoft.com/office/drawing/2014/main" id="{8B6CA751-967B-4474-9C0B-C0F4DA754BD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724775" y="180975"/>
            <a:ext cx="411173" cy="430196"/>
          </a:xfrm>
          <a:prstGeom prst="rect">
            <a:avLst/>
          </a:prstGeom>
        </xdr:spPr>
      </xdr:pic>
    </xdr:grpSp>
    <xdr:clientData/>
  </xdr:twoCellAnchor>
</xdr:wsDr>
</file>

<file path=xl/drawings/drawing52.xml><?xml version="1.0" encoding="utf-8"?>
<xdr:wsDr xmlns:xdr="http://schemas.openxmlformats.org/drawingml/2006/spreadsheetDrawing" xmlns:a="http://schemas.openxmlformats.org/drawingml/2006/main">
  <xdr:twoCellAnchor>
    <xdr:from>
      <xdr:col>10</xdr:col>
      <xdr:colOff>0</xdr:colOff>
      <xdr:row>1</xdr:row>
      <xdr:rowOff>1</xdr:rowOff>
    </xdr:from>
    <xdr:to>
      <xdr:col>11</xdr:col>
      <xdr:colOff>77429</xdr:colOff>
      <xdr:row>6</xdr:row>
      <xdr:rowOff>29905</xdr:rowOff>
    </xdr:to>
    <xdr:grpSp>
      <xdr:nvGrpSpPr>
        <xdr:cNvPr id="4" name="Grupo 3">
          <a:extLst>
            <a:ext uri="{FF2B5EF4-FFF2-40B4-BE49-F238E27FC236}">
              <a16:creationId xmlns:a16="http://schemas.microsoft.com/office/drawing/2014/main" id="{6D4DDA93-61BB-DEE8-9A0D-4BA4601138A9}"/>
            </a:ext>
          </a:extLst>
        </xdr:cNvPr>
        <xdr:cNvGrpSpPr/>
      </xdr:nvGrpSpPr>
      <xdr:grpSpPr>
        <a:xfrm>
          <a:off x="7179597" y="163872"/>
          <a:ext cx="835332" cy="879985"/>
          <a:chOff x="7179597" y="163872"/>
          <a:chExt cx="835332" cy="879985"/>
        </a:xfrm>
      </xdr:grpSpPr>
      <xdr:sp macro="" textlink="">
        <xdr:nvSpPr>
          <xdr:cNvPr id="2" name="Rectángulo 1">
            <a:extLst>
              <a:ext uri="{FF2B5EF4-FFF2-40B4-BE49-F238E27FC236}">
                <a16:creationId xmlns:a16="http://schemas.microsoft.com/office/drawing/2014/main" id="{8956DCC9-2DE6-485F-AB58-F38A56D26094}"/>
              </a:ext>
            </a:extLst>
          </xdr:cNvPr>
          <xdr:cNvSpPr/>
        </xdr:nvSpPr>
        <xdr:spPr>
          <a:xfrm>
            <a:off x="7179597" y="594031"/>
            <a:ext cx="835332" cy="449826"/>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pic>
        <xdr:nvPicPr>
          <xdr:cNvPr id="3" name="Imagen 2">
            <a:hlinkClick xmlns:r="http://schemas.openxmlformats.org/officeDocument/2006/relationships" r:id="rId1"/>
            <a:extLst>
              <a:ext uri="{FF2B5EF4-FFF2-40B4-BE49-F238E27FC236}">
                <a16:creationId xmlns:a16="http://schemas.microsoft.com/office/drawing/2014/main" id="{E6342305-EDDD-4BD0-8E9B-AB0BEACE683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425403" y="163872"/>
            <a:ext cx="414348" cy="408688"/>
          </a:xfrm>
          <a:prstGeom prst="rect">
            <a:avLst/>
          </a:prstGeom>
        </xdr:spPr>
      </xdr:pic>
    </xdr:grpSp>
    <xdr:clientData/>
  </xdr:twoCellAnchor>
</xdr:wsDr>
</file>

<file path=xl/drawings/drawing53.xml><?xml version="1.0" encoding="utf-8"?>
<xdr:wsDr xmlns:xdr="http://schemas.openxmlformats.org/drawingml/2006/spreadsheetDrawing" xmlns:a="http://schemas.openxmlformats.org/drawingml/2006/main">
  <xdr:twoCellAnchor>
    <xdr:from>
      <xdr:col>10</xdr:col>
      <xdr:colOff>28575</xdr:colOff>
      <xdr:row>1</xdr:row>
      <xdr:rowOff>76200</xdr:rowOff>
    </xdr:from>
    <xdr:to>
      <xdr:col>11</xdr:col>
      <xdr:colOff>104775</xdr:colOff>
      <xdr:row>6</xdr:row>
      <xdr:rowOff>66675</xdr:rowOff>
    </xdr:to>
    <xdr:grpSp>
      <xdr:nvGrpSpPr>
        <xdr:cNvPr id="4" name="Grupo 3">
          <a:extLst>
            <a:ext uri="{FF2B5EF4-FFF2-40B4-BE49-F238E27FC236}">
              <a16:creationId xmlns:a16="http://schemas.microsoft.com/office/drawing/2014/main" id="{2EDD9487-EDAD-39E5-4FC0-1565A00E1EEE}"/>
            </a:ext>
          </a:extLst>
        </xdr:cNvPr>
        <xdr:cNvGrpSpPr/>
      </xdr:nvGrpSpPr>
      <xdr:grpSpPr>
        <a:xfrm>
          <a:off x="8715375" y="257175"/>
          <a:ext cx="838200" cy="857250"/>
          <a:chOff x="8715375" y="257175"/>
          <a:chExt cx="838200" cy="857250"/>
        </a:xfrm>
      </xdr:grpSpPr>
      <xdr:sp macro="" textlink="">
        <xdr:nvSpPr>
          <xdr:cNvPr id="2" name="Rectángulo 1">
            <a:extLst>
              <a:ext uri="{FF2B5EF4-FFF2-40B4-BE49-F238E27FC236}">
                <a16:creationId xmlns:a16="http://schemas.microsoft.com/office/drawing/2014/main" id="{A2E68CC7-691A-4DF5-B7F0-347014BC5CE4}"/>
              </a:ext>
            </a:extLst>
          </xdr:cNvPr>
          <xdr:cNvSpPr/>
        </xdr:nvSpPr>
        <xdr:spPr>
          <a:xfrm>
            <a:off x="8715375" y="676275"/>
            <a:ext cx="838200" cy="4381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pic>
        <xdr:nvPicPr>
          <xdr:cNvPr id="3" name="Imagen 2">
            <a:hlinkClick xmlns:r="http://schemas.openxmlformats.org/officeDocument/2006/relationships" r:id="rId1"/>
            <a:extLst>
              <a:ext uri="{FF2B5EF4-FFF2-40B4-BE49-F238E27FC236}">
                <a16:creationId xmlns:a16="http://schemas.microsoft.com/office/drawing/2014/main" id="{D9692C66-79B4-4244-A899-0FAB08139B4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934450" y="257175"/>
            <a:ext cx="411173" cy="411146"/>
          </a:xfrm>
          <a:prstGeom prst="rect">
            <a:avLst/>
          </a:prstGeom>
        </xdr:spPr>
      </xdr:pic>
    </xdr:grpSp>
    <xdr:clientData/>
  </xdr:twoCellAnchor>
</xdr:wsDr>
</file>

<file path=xl/drawings/drawing54.xml><?xml version="1.0" encoding="utf-8"?>
<xdr:wsDr xmlns:xdr="http://schemas.openxmlformats.org/drawingml/2006/spreadsheetDrawing" xmlns:a="http://schemas.openxmlformats.org/drawingml/2006/main">
  <xdr:twoCellAnchor>
    <xdr:from>
      <xdr:col>10</xdr:col>
      <xdr:colOff>25400</xdr:colOff>
      <xdr:row>1</xdr:row>
      <xdr:rowOff>104775</xdr:rowOff>
    </xdr:from>
    <xdr:to>
      <xdr:col>11</xdr:col>
      <xdr:colOff>101600</xdr:colOff>
      <xdr:row>7</xdr:row>
      <xdr:rowOff>63500</xdr:rowOff>
    </xdr:to>
    <xdr:grpSp>
      <xdr:nvGrpSpPr>
        <xdr:cNvPr id="4" name="Grupo 3">
          <a:extLst>
            <a:ext uri="{FF2B5EF4-FFF2-40B4-BE49-F238E27FC236}">
              <a16:creationId xmlns:a16="http://schemas.microsoft.com/office/drawing/2014/main" id="{60BBD787-37A4-C0B6-2F76-3ABB712DD4E4}"/>
            </a:ext>
          </a:extLst>
        </xdr:cNvPr>
        <xdr:cNvGrpSpPr/>
      </xdr:nvGrpSpPr>
      <xdr:grpSpPr>
        <a:xfrm>
          <a:off x="8016875" y="285750"/>
          <a:ext cx="838200" cy="892175"/>
          <a:chOff x="8016875" y="285750"/>
          <a:chExt cx="838200" cy="892175"/>
        </a:xfrm>
      </xdr:grpSpPr>
      <xdr:sp macro="" textlink="">
        <xdr:nvSpPr>
          <xdr:cNvPr id="2" name="Rectángulo 1">
            <a:extLst>
              <a:ext uri="{FF2B5EF4-FFF2-40B4-BE49-F238E27FC236}">
                <a16:creationId xmlns:a16="http://schemas.microsoft.com/office/drawing/2014/main" id="{BB19C6A8-A227-45BE-ABD4-E5BC57011B97}"/>
              </a:ext>
            </a:extLst>
          </xdr:cNvPr>
          <xdr:cNvSpPr/>
        </xdr:nvSpPr>
        <xdr:spPr>
          <a:xfrm>
            <a:off x="8016875" y="730250"/>
            <a:ext cx="838200" cy="4476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pic>
        <xdr:nvPicPr>
          <xdr:cNvPr id="3" name="Imagen 2">
            <a:hlinkClick xmlns:r="http://schemas.openxmlformats.org/officeDocument/2006/relationships" r:id="rId1"/>
            <a:extLst>
              <a:ext uri="{FF2B5EF4-FFF2-40B4-BE49-F238E27FC236}">
                <a16:creationId xmlns:a16="http://schemas.microsoft.com/office/drawing/2014/main" id="{955AEBE3-77B2-448D-804F-7E6FE98B81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229600" y="285750"/>
            <a:ext cx="407998" cy="430196"/>
          </a:xfrm>
          <a:prstGeom prst="rect">
            <a:avLst/>
          </a:prstGeom>
        </xdr:spPr>
      </xdr:pic>
    </xdr:grpSp>
    <xdr:clientData/>
  </xdr:twoCellAnchor>
</xdr:wsDr>
</file>

<file path=xl/drawings/drawing55.xml><?xml version="1.0" encoding="utf-8"?>
<xdr:wsDr xmlns:xdr="http://schemas.openxmlformats.org/drawingml/2006/spreadsheetDrawing" xmlns:a="http://schemas.openxmlformats.org/drawingml/2006/main">
  <xdr:twoCellAnchor>
    <xdr:from>
      <xdr:col>7</xdr:col>
      <xdr:colOff>111125</xdr:colOff>
      <xdr:row>0</xdr:row>
      <xdr:rowOff>219075</xdr:rowOff>
    </xdr:from>
    <xdr:to>
      <xdr:col>7</xdr:col>
      <xdr:colOff>987425</xdr:colOff>
      <xdr:row>5</xdr:row>
      <xdr:rowOff>47625</xdr:rowOff>
    </xdr:to>
    <xdr:grpSp>
      <xdr:nvGrpSpPr>
        <xdr:cNvPr id="4" name="Grupo 3">
          <a:extLst>
            <a:ext uri="{FF2B5EF4-FFF2-40B4-BE49-F238E27FC236}">
              <a16:creationId xmlns:a16="http://schemas.microsoft.com/office/drawing/2014/main" id="{7B656791-6CC7-14B4-F2EF-76AFC2F9DBD7}"/>
            </a:ext>
          </a:extLst>
        </xdr:cNvPr>
        <xdr:cNvGrpSpPr/>
      </xdr:nvGrpSpPr>
      <xdr:grpSpPr>
        <a:xfrm>
          <a:off x="5835650" y="219075"/>
          <a:ext cx="876300" cy="847725"/>
          <a:chOff x="5835650" y="219075"/>
          <a:chExt cx="876300" cy="847725"/>
        </a:xfrm>
      </xdr:grpSpPr>
      <xdr:sp macro="" textlink="">
        <xdr:nvSpPr>
          <xdr:cNvPr id="2" name="Rectángulo 1">
            <a:extLst>
              <a:ext uri="{FF2B5EF4-FFF2-40B4-BE49-F238E27FC236}">
                <a16:creationId xmlns:a16="http://schemas.microsoft.com/office/drawing/2014/main" id="{FAB778B4-231A-4CB6-B8D6-DD299403E973}"/>
              </a:ext>
            </a:extLst>
          </xdr:cNvPr>
          <xdr:cNvSpPr/>
        </xdr:nvSpPr>
        <xdr:spPr>
          <a:xfrm>
            <a:off x="5835650" y="638175"/>
            <a:ext cx="876300" cy="4286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pic>
        <xdr:nvPicPr>
          <xdr:cNvPr id="3" name="Imagen 2">
            <a:hlinkClick xmlns:r="http://schemas.openxmlformats.org/officeDocument/2006/relationships" r:id="rId1"/>
            <a:extLst>
              <a:ext uri="{FF2B5EF4-FFF2-40B4-BE49-F238E27FC236}">
                <a16:creationId xmlns:a16="http://schemas.microsoft.com/office/drawing/2014/main" id="{9650FF6A-07A8-43CB-98C1-348F59EE090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0" y="219075"/>
            <a:ext cx="407998" cy="411146"/>
          </a:xfrm>
          <a:prstGeom prst="rect">
            <a:avLst/>
          </a:prstGeom>
        </xdr:spPr>
      </xdr:pic>
    </xdr:grpSp>
    <xdr:clientData/>
  </xdr:twoCellAnchor>
</xdr:wsDr>
</file>

<file path=xl/drawings/drawing56.xml><?xml version="1.0" encoding="utf-8"?>
<xdr:wsDr xmlns:xdr="http://schemas.openxmlformats.org/drawingml/2006/spreadsheetDrawing" xmlns:a="http://schemas.openxmlformats.org/drawingml/2006/main">
  <xdr:twoCellAnchor>
    <xdr:from>
      <xdr:col>10</xdr:col>
      <xdr:colOff>158750</xdr:colOff>
      <xdr:row>1</xdr:row>
      <xdr:rowOff>9525</xdr:rowOff>
    </xdr:from>
    <xdr:to>
      <xdr:col>11</xdr:col>
      <xdr:colOff>0</xdr:colOff>
      <xdr:row>5</xdr:row>
      <xdr:rowOff>200025</xdr:rowOff>
    </xdr:to>
    <xdr:grpSp>
      <xdr:nvGrpSpPr>
        <xdr:cNvPr id="4" name="Grupo 3">
          <a:extLst>
            <a:ext uri="{FF2B5EF4-FFF2-40B4-BE49-F238E27FC236}">
              <a16:creationId xmlns:a16="http://schemas.microsoft.com/office/drawing/2014/main" id="{492E9645-9CCE-663B-AB44-C951EE39100E}"/>
            </a:ext>
          </a:extLst>
        </xdr:cNvPr>
        <xdr:cNvGrpSpPr/>
      </xdr:nvGrpSpPr>
      <xdr:grpSpPr>
        <a:xfrm>
          <a:off x="7569200" y="161925"/>
          <a:ext cx="812800" cy="857250"/>
          <a:chOff x="7569200" y="161925"/>
          <a:chExt cx="812800" cy="857250"/>
        </a:xfrm>
      </xdr:grpSpPr>
      <xdr:sp macro="" textlink="">
        <xdr:nvSpPr>
          <xdr:cNvPr id="2" name="Rectángulo 1">
            <a:extLst>
              <a:ext uri="{FF2B5EF4-FFF2-40B4-BE49-F238E27FC236}">
                <a16:creationId xmlns:a16="http://schemas.microsoft.com/office/drawing/2014/main" id="{187FDB28-46A9-42E1-92A9-093F26924E8A}"/>
              </a:ext>
            </a:extLst>
          </xdr:cNvPr>
          <xdr:cNvSpPr/>
        </xdr:nvSpPr>
        <xdr:spPr>
          <a:xfrm>
            <a:off x="7569200" y="581025"/>
            <a:ext cx="812800" cy="4381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pic>
        <xdr:nvPicPr>
          <xdr:cNvPr id="3" name="Imagen 2">
            <a:hlinkClick xmlns:r="http://schemas.openxmlformats.org/officeDocument/2006/relationships" r:id="rId1"/>
            <a:extLst>
              <a:ext uri="{FF2B5EF4-FFF2-40B4-BE49-F238E27FC236}">
                <a16:creationId xmlns:a16="http://schemas.microsoft.com/office/drawing/2014/main" id="{7C23D5D7-34B3-447A-9024-C7662EE61C0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00975" y="161925"/>
            <a:ext cx="411173" cy="417496"/>
          </a:xfrm>
          <a:prstGeom prst="rect">
            <a:avLst/>
          </a:prstGeom>
        </xdr:spPr>
      </xdr:pic>
    </xdr:grpSp>
    <xdr:clientData/>
  </xdr:twoCellAnchor>
</xdr:wsDr>
</file>

<file path=xl/drawings/drawing57.xml><?xml version="1.0" encoding="utf-8"?>
<xdr:wsDr xmlns:xdr="http://schemas.openxmlformats.org/drawingml/2006/spreadsheetDrawing" xmlns:a="http://schemas.openxmlformats.org/drawingml/2006/main">
  <xdr:twoCellAnchor>
    <xdr:from>
      <xdr:col>11</xdr:col>
      <xdr:colOff>9525</xdr:colOff>
      <xdr:row>1</xdr:row>
      <xdr:rowOff>76200</xdr:rowOff>
    </xdr:from>
    <xdr:to>
      <xdr:col>12</xdr:col>
      <xdr:colOff>85725</xdr:colOff>
      <xdr:row>6</xdr:row>
      <xdr:rowOff>73025</xdr:rowOff>
    </xdr:to>
    <xdr:grpSp>
      <xdr:nvGrpSpPr>
        <xdr:cNvPr id="7" name="Grupo 6">
          <a:extLst>
            <a:ext uri="{FF2B5EF4-FFF2-40B4-BE49-F238E27FC236}">
              <a16:creationId xmlns:a16="http://schemas.microsoft.com/office/drawing/2014/main" id="{B8CE965E-5968-BE2E-1883-0A955B4EB690}"/>
            </a:ext>
          </a:extLst>
        </xdr:cNvPr>
        <xdr:cNvGrpSpPr/>
      </xdr:nvGrpSpPr>
      <xdr:grpSpPr>
        <a:xfrm>
          <a:off x="7734300" y="257175"/>
          <a:ext cx="904875" cy="854075"/>
          <a:chOff x="7734300" y="257175"/>
          <a:chExt cx="904875" cy="854075"/>
        </a:xfrm>
      </xdr:grpSpPr>
      <xdr:sp macro="" textlink="">
        <xdr:nvSpPr>
          <xdr:cNvPr id="2" name="Rectángulo 1">
            <a:extLst>
              <a:ext uri="{FF2B5EF4-FFF2-40B4-BE49-F238E27FC236}">
                <a16:creationId xmlns:a16="http://schemas.microsoft.com/office/drawing/2014/main" id="{64E737A0-A8F7-4578-AF94-BBC3F9804015}"/>
              </a:ext>
            </a:extLst>
          </xdr:cNvPr>
          <xdr:cNvSpPr/>
        </xdr:nvSpPr>
        <xdr:spPr>
          <a:xfrm>
            <a:off x="7734300" y="663575"/>
            <a:ext cx="904875" cy="4476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pic>
        <xdr:nvPicPr>
          <xdr:cNvPr id="3" name="Imagen 2">
            <a:hlinkClick xmlns:r="http://schemas.openxmlformats.org/officeDocument/2006/relationships" r:id="rId1"/>
            <a:extLst>
              <a:ext uri="{FF2B5EF4-FFF2-40B4-BE49-F238E27FC236}">
                <a16:creationId xmlns:a16="http://schemas.microsoft.com/office/drawing/2014/main" id="{9EC3E74A-C368-4FFB-97F9-5CBAEAC6EBB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10525" y="257175"/>
            <a:ext cx="411173" cy="411146"/>
          </a:xfrm>
          <a:prstGeom prst="rect">
            <a:avLst/>
          </a:prstGeom>
        </xdr:spPr>
      </xdr:pic>
    </xdr:grpSp>
    <xdr:clientData/>
  </xdr:twoCellAnchor>
</xdr:wsDr>
</file>

<file path=xl/drawings/drawing58.xml><?xml version="1.0" encoding="utf-8"?>
<xdr:wsDr xmlns:xdr="http://schemas.openxmlformats.org/drawingml/2006/spreadsheetDrawing" xmlns:a="http://schemas.openxmlformats.org/drawingml/2006/main">
  <xdr:twoCellAnchor>
    <xdr:from>
      <xdr:col>10</xdr:col>
      <xdr:colOff>6350</xdr:colOff>
      <xdr:row>1</xdr:row>
      <xdr:rowOff>104774</xdr:rowOff>
    </xdr:from>
    <xdr:to>
      <xdr:col>11</xdr:col>
      <xdr:colOff>82550</xdr:colOff>
      <xdr:row>6</xdr:row>
      <xdr:rowOff>76200</xdr:rowOff>
    </xdr:to>
    <xdr:grpSp>
      <xdr:nvGrpSpPr>
        <xdr:cNvPr id="4" name="Grupo 3">
          <a:extLst>
            <a:ext uri="{FF2B5EF4-FFF2-40B4-BE49-F238E27FC236}">
              <a16:creationId xmlns:a16="http://schemas.microsoft.com/office/drawing/2014/main" id="{23181092-EA91-934A-5A65-43094DF8D464}"/>
            </a:ext>
          </a:extLst>
        </xdr:cNvPr>
        <xdr:cNvGrpSpPr/>
      </xdr:nvGrpSpPr>
      <xdr:grpSpPr>
        <a:xfrm>
          <a:off x="8064500" y="228599"/>
          <a:ext cx="838200" cy="771526"/>
          <a:chOff x="8064500" y="228599"/>
          <a:chExt cx="838200" cy="771526"/>
        </a:xfrm>
      </xdr:grpSpPr>
      <xdr:sp macro="" textlink="">
        <xdr:nvSpPr>
          <xdr:cNvPr id="2" name="Rectángulo 1">
            <a:extLst>
              <a:ext uri="{FF2B5EF4-FFF2-40B4-BE49-F238E27FC236}">
                <a16:creationId xmlns:a16="http://schemas.microsoft.com/office/drawing/2014/main" id="{2D60DDBB-7F4B-40C9-9F4B-E83ECF155F01}"/>
              </a:ext>
            </a:extLst>
          </xdr:cNvPr>
          <xdr:cNvSpPr/>
        </xdr:nvSpPr>
        <xdr:spPr>
          <a:xfrm>
            <a:off x="8064500" y="549275"/>
            <a:ext cx="838200" cy="4508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pic>
        <xdr:nvPicPr>
          <xdr:cNvPr id="3" name="Imagen 2">
            <a:hlinkClick xmlns:r="http://schemas.openxmlformats.org/officeDocument/2006/relationships" r:id="rId1"/>
            <a:extLst>
              <a:ext uri="{FF2B5EF4-FFF2-40B4-BE49-F238E27FC236}">
                <a16:creationId xmlns:a16="http://schemas.microsoft.com/office/drawing/2014/main" id="{6ECDBB7A-6F60-45ED-83FC-B459FCB9BD8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305801" y="228599"/>
            <a:ext cx="457200" cy="327025"/>
          </a:xfrm>
          <a:prstGeom prst="rect">
            <a:avLst/>
          </a:prstGeom>
        </xdr:spPr>
      </xdr:pic>
    </xdr:grpSp>
    <xdr:clientData/>
  </xdr:twoCellAnchor>
</xdr:wsDr>
</file>

<file path=xl/drawings/drawing59.xml><?xml version="1.0" encoding="utf-8"?>
<xdr:wsDr xmlns:xdr="http://schemas.openxmlformats.org/drawingml/2006/spreadsheetDrawing" xmlns:a="http://schemas.openxmlformats.org/drawingml/2006/main">
  <xdr:twoCellAnchor>
    <xdr:from>
      <xdr:col>11</xdr:col>
      <xdr:colOff>28575</xdr:colOff>
      <xdr:row>2</xdr:row>
      <xdr:rowOff>9525</xdr:rowOff>
    </xdr:from>
    <xdr:to>
      <xdr:col>12</xdr:col>
      <xdr:colOff>73025</xdr:colOff>
      <xdr:row>8</xdr:row>
      <xdr:rowOff>73025</xdr:rowOff>
    </xdr:to>
    <xdr:grpSp>
      <xdr:nvGrpSpPr>
        <xdr:cNvPr id="4" name="Grupo 3">
          <a:extLst>
            <a:ext uri="{FF2B5EF4-FFF2-40B4-BE49-F238E27FC236}">
              <a16:creationId xmlns:a16="http://schemas.microsoft.com/office/drawing/2014/main" id="{E1B6035E-2C1B-BD27-19F5-8FAC99B2D72C}"/>
            </a:ext>
          </a:extLst>
        </xdr:cNvPr>
        <xdr:cNvGrpSpPr/>
      </xdr:nvGrpSpPr>
      <xdr:grpSpPr>
        <a:xfrm>
          <a:off x="8972550" y="323850"/>
          <a:ext cx="835025" cy="863600"/>
          <a:chOff x="8705850" y="323850"/>
          <a:chExt cx="835025" cy="863600"/>
        </a:xfrm>
      </xdr:grpSpPr>
      <xdr:sp macro="" textlink="">
        <xdr:nvSpPr>
          <xdr:cNvPr id="2" name="Rectángulo 1">
            <a:extLst>
              <a:ext uri="{FF2B5EF4-FFF2-40B4-BE49-F238E27FC236}">
                <a16:creationId xmlns:a16="http://schemas.microsoft.com/office/drawing/2014/main" id="{BC549EC9-76A3-4294-956E-9BCD77B264EF}"/>
              </a:ext>
            </a:extLst>
          </xdr:cNvPr>
          <xdr:cNvSpPr/>
        </xdr:nvSpPr>
        <xdr:spPr>
          <a:xfrm>
            <a:off x="8705850" y="762000"/>
            <a:ext cx="835025" cy="4254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pic>
        <xdr:nvPicPr>
          <xdr:cNvPr id="3" name="Imagen 2">
            <a:hlinkClick xmlns:r="http://schemas.openxmlformats.org/officeDocument/2006/relationships" r:id="rId1"/>
            <a:extLst>
              <a:ext uri="{FF2B5EF4-FFF2-40B4-BE49-F238E27FC236}">
                <a16:creationId xmlns:a16="http://schemas.microsoft.com/office/drawing/2014/main" id="{49471E5F-4359-47DB-87AB-F4B20DB1F0B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943975" y="323850"/>
            <a:ext cx="411173" cy="427021"/>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47625</xdr:colOff>
      <xdr:row>2</xdr:row>
      <xdr:rowOff>53975</xdr:rowOff>
    </xdr:from>
    <xdr:to>
      <xdr:col>16</xdr:col>
      <xdr:colOff>164193</xdr:colOff>
      <xdr:row>7</xdr:row>
      <xdr:rowOff>29620</xdr:rowOff>
    </xdr:to>
    <xdr:pic>
      <xdr:nvPicPr>
        <xdr:cNvPr id="2" name="Imagen 1">
          <a:extLst>
            <a:ext uri="{FF2B5EF4-FFF2-40B4-BE49-F238E27FC236}">
              <a16:creationId xmlns:a16="http://schemas.microsoft.com/office/drawing/2014/main" id="{4B8C362A-F027-4EE9-ABCF-BE9C36EBB7B0}"/>
            </a:ext>
          </a:extLst>
        </xdr:cNvPr>
        <xdr:cNvPicPr>
          <a:picLocks noChangeAspect="1"/>
        </xdr:cNvPicPr>
      </xdr:nvPicPr>
      <xdr:blipFill>
        <a:blip xmlns:r="http://schemas.openxmlformats.org/officeDocument/2006/relationships" r:embed="rId1"/>
        <a:stretch>
          <a:fillRect/>
        </a:stretch>
      </xdr:blipFill>
      <xdr:spPr>
        <a:xfrm>
          <a:off x="47625" y="454025"/>
          <a:ext cx="12848318" cy="848770"/>
        </a:xfrm>
        <a:prstGeom prst="rect">
          <a:avLst/>
        </a:prstGeom>
      </xdr:spPr>
    </xdr:pic>
    <xdr:clientData/>
  </xdr:twoCellAnchor>
  <xdr:twoCellAnchor>
    <xdr:from>
      <xdr:col>14</xdr:col>
      <xdr:colOff>644524</xdr:colOff>
      <xdr:row>7</xdr:row>
      <xdr:rowOff>130175</xdr:rowOff>
    </xdr:from>
    <xdr:to>
      <xdr:col>16</xdr:col>
      <xdr:colOff>257174</xdr:colOff>
      <xdr:row>12</xdr:row>
      <xdr:rowOff>434976</xdr:rowOff>
    </xdr:to>
    <xdr:grpSp>
      <xdr:nvGrpSpPr>
        <xdr:cNvPr id="3" name="Grupo 2">
          <a:extLst>
            <a:ext uri="{FF2B5EF4-FFF2-40B4-BE49-F238E27FC236}">
              <a16:creationId xmlns:a16="http://schemas.microsoft.com/office/drawing/2014/main" id="{CB6CF5A1-44F3-5134-A92D-B2710A2508F8}"/>
            </a:ext>
          </a:extLst>
        </xdr:cNvPr>
        <xdr:cNvGrpSpPr/>
      </xdr:nvGrpSpPr>
      <xdr:grpSpPr>
        <a:xfrm>
          <a:off x="11312524" y="1463675"/>
          <a:ext cx="1069975" cy="1295401"/>
          <a:chOff x="11312524" y="1463675"/>
          <a:chExt cx="1069975" cy="1295401"/>
        </a:xfrm>
      </xdr:grpSpPr>
      <xdr:pic>
        <xdr:nvPicPr>
          <xdr:cNvPr id="6" name="Imagen 5">
            <a:hlinkClick xmlns:r="http://schemas.openxmlformats.org/officeDocument/2006/relationships" r:id="rId2"/>
            <a:extLst>
              <a:ext uri="{FF2B5EF4-FFF2-40B4-BE49-F238E27FC236}">
                <a16:creationId xmlns:a16="http://schemas.microsoft.com/office/drawing/2014/main" id="{EDDD729C-E895-400A-9989-66006E81021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bwMode="auto">
          <a:xfrm>
            <a:off x="11506200" y="1463675"/>
            <a:ext cx="660249" cy="860728"/>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7" name="Rectángulo 6">
            <a:extLst>
              <a:ext uri="{FF2B5EF4-FFF2-40B4-BE49-F238E27FC236}">
                <a16:creationId xmlns:a16="http://schemas.microsoft.com/office/drawing/2014/main" id="{167B9114-D493-48E8-B13F-8AEAC0EC9CD2}"/>
              </a:ext>
            </a:extLst>
          </xdr:cNvPr>
          <xdr:cNvSpPr/>
        </xdr:nvSpPr>
        <xdr:spPr>
          <a:xfrm>
            <a:off x="11312524" y="2343150"/>
            <a:ext cx="1069975" cy="415926"/>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200" b="1" i="0" baseline="0">
                <a:solidFill>
                  <a:srgbClr val="0070C0"/>
                </a:solidFill>
                <a:effectLst/>
                <a:latin typeface="Arial" panose="020B0604020202020204" pitchFamily="34" charset="0"/>
                <a:ea typeface="Verdana" panose="020B0604030504040204" pitchFamily="34" charset="0"/>
                <a:cs typeface="Arial" panose="020B0604020202020204" pitchFamily="34" charset="0"/>
              </a:rPr>
              <a:t>↑ </a:t>
            </a:r>
            <a:r>
              <a:rPr lang="es-CO" sz="900" b="0" i="0" baseline="0">
                <a:solidFill>
                  <a:srgbClr val="0070C0"/>
                </a:solidFill>
                <a:effectLst/>
                <a:latin typeface="Verdana" panose="020B0604030504040204" pitchFamily="34" charset="0"/>
                <a:ea typeface="Verdana" panose="020B0604030504040204" pitchFamily="34" charset="0"/>
                <a:cs typeface="+mn-cs"/>
              </a:rPr>
              <a:t>Click para ir al inicio</a:t>
            </a:r>
            <a:endParaRPr lang="es-CO" sz="900" b="0">
              <a:solidFill>
                <a:srgbClr val="0070C0"/>
              </a:solidFill>
              <a:latin typeface="Verdana" panose="020B0604030504040204" pitchFamily="34" charset="0"/>
              <a:ea typeface="Verdana" panose="020B0604030504040204" pitchFamily="34" charset="0"/>
            </a:endParaRPr>
          </a:p>
        </xdr:txBody>
      </xdr:sp>
    </xdr:grpSp>
    <xdr:clientData/>
  </xdr:twoCellAnchor>
</xdr:wsDr>
</file>

<file path=xl/drawings/drawing60.xml><?xml version="1.0" encoding="utf-8"?>
<xdr:wsDr xmlns:xdr="http://schemas.openxmlformats.org/drawingml/2006/spreadsheetDrawing" xmlns:a="http://schemas.openxmlformats.org/drawingml/2006/main">
  <xdr:twoCellAnchor editAs="oneCell">
    <xdr:from>
      <xdr:col>1</xdr:col>
      <xdr:colOff>0</xdr:colOff>
      <xdr:row>5</xdr:row>
      <xdr:rowOff>95250</xdr:rowOff>
    </xdr:from>
    <xdr:to>
      <xdr:col>13</xdr:col>
      <xdr:colOff>368300</xdr:colOff>
      <xdr:row>18</xdr:row>
      <xdr:rowOff>54031</xdr:rowOff>
    </xdr:to>
    <xdr:pic>
      <xdr:nvPicPr>
        <xdr:cNvPr id="2" name="Imagen 1" descr="Diagrama&#10;&#10;Descripción generada automáticamente">
          <a:extLst>
            <a:ext uri="{FF2B5EF4-FFF2-40B4-BE49-F238E27FC236}">
              <a16:creationId xmlns:a16="http://schemas.microsoft.com/office/drawing/2014/main" id="{CAECE094-56C9-45F3-B0EF-4FF44451924E}"/>
            </a:ext>
          </a:extLst>
        </xdr:cNvPr>
        <xdr:cNvPicPr>
          <a:picLocks noChangeAspect="1"/>
        </xdr:cNvPicPr>
      </xdr:nvPicPr>
      <xdr:blipFill>
        <a:blip xmlns:r="http://schemas.openxmlformats.org/officeDocument/2006/relationships" r:embed="rId1"/>
        <a:stretch>
          <a:fillRect/>
        </a:stretch>
      </xdr:blipFill>
      <xdr:spPr>
        <a:xfrm>
          <a:off x="276225" y="762000"/>
          <a:ext cx="9518650" cy="1692331"/>
        </a:xfrm>
        <a:prstGeom prst="rect">
          <a:avLst/>
        </a:prstGeom>
      </xdr:spPr>
    </xdr:pic>
    <xdr:clientData/>
  </xdr:twoCellAnchor>
  <xdr:twoCellAnchor>
    <xdr:from>
      <xdr:col>14</xdr:col>
      <xdr:colOff>38100</xdr:colOff>
      <xdr:row>1</xdr:row>
      <xdr:rowOff>114300</xdr:rowOff>
    </xdr:from>
    <xdr:to>
      <xdr:col>15</xdr:col>
      <xdr:colOff>114300</xdr:colOff>
      <xdr:row>8</xdr:row>
      <xdr:rowOff>76200</xdr:rowOff>
    </xdr:to>
    <xdr:grpSp>
      <xdr:nvGrpSpPr>
        <xdr:cNvPr id="5" name="Grupo 4">
          <a:extLst>
            <a:ext uri="{FF2B5EF4-FFF2-40B4-BE49-F238E27FC236}">
              <a16:creationId xmlns:a16="http://schemas.microsoft.com/office/drawing/2014/main" id="{67687CDA-11B1-F466-3E7B-EDFA026D1E06}"/>
            </a:ext>
          </a:extLst>
        </xdr:cNvPr>
        <xdr:cNvGrpSpPr/>
      </xdr:nvGrpSpPr>
      <xdr:grpSpPr>
        <a:xfrm>
          <a:off x="10067925" y="295275"/>
          <a:ext cx="838200" cy="895350"/>
          <a:chOff x="10067925" y="295275"/>
          <a:chExt cx="838200" cy="895350"/>
        </a:xfrm>
      </xdr:grpSpPr>
      <xdr:sp macro="" textlink="">
        <xdr:nvSpPr>
          <xdr:cNvPr id="3" name="Rectángulo 2">
            <a:extLst>
              <a:ext uri="{FF2B5EF4-FFF2-40B4-BE49-F238E27FC236}">
                <a16:creationId xmlns:a16="http://schemas.microsoft.com/office/drawing/2014/main" id="{37A263DE-FD8E-4BAF-BED4-B8F0E247C9A2}"/>
              </a:ext>
            </a:extLst>
          </xdr:cNvPr>
          <xdr:cNvSpPr/>
        </xdr:nvSpPr>
        <xdr:spPr>
          <a:xfrm>
            <a:off x="10067925" y="739775"/>
            <a:ext cx="838200" cy="4508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pic>
        <xdr:nvPicPr>
          <xdr:cNvPr id="4" name="Imagen 3">
            <a:hlinkClick xmlns:r="http://schemas.openxmlformats.org/officeDocument/2006/relationships" r:id="rId2"/>
            <a:extLst>
              <a:ext uri="{FF2B5EF4-FFF2-40B4-BE49-F238E27FC236}">
                <a16:creationId xmlns:a16="http://schemas.microsoft.com/office/drawing/2014/main" id="{1136230A-1A9F-444E-800F-EF579733504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296525" y="295275"/>
            <a:ext cx="411173" cy="436546"/>
          </a:xfrm>
          <a:prstGeom prst="rect">
            <a:avLst/>
          </a:prstGeom>
        </xdr:spPr>
      </xdr:pic>
    </xdr:grpSp>
    <xdr:clientData/>
  </xdr:twoCellAnchor>
</xdr:wsDr>
</file>

<file path=xl/drawings/drawing61.xml><?xml version="1.0" encoding="utf-8"?>
<xdr:wsDr xmlns:xdr="http://schemas.openxmlformats.org/drawingml/2006/spreadsheetDrawing" xmlns:a="http://schemas.openxmlformats.org/drawingml/2006/main">
  <xdr:twoCellAnchor>
    <xdr:from>
      <xdr:col>9</xdr:col>
      <xdr:colOff>66675</xdr:colOff>
      <xdr:row>2</xdr:row>
      <xdr:rowOff>28575</xdr:rowOff>
    </xdr:from>
    <xdr:to>
      <xdr:col>10</xdr:col>
      <xdr:colOff>0</xdr:colOff>
      <xdr:row>6</xdr:row>
      <xdr:rowOff>219075</xdr:rowOff>
    </xdr:to>
    <xdr:grpSp>
      <xdr:nvGrpSpPr>
        <xdr:cNvPr id="4" name="Grupo 3">
          <a:extLst>
            <a:ext uri="{FF2B5EF4-FFF2-40B4-BE49-F238E27FC236}">
              <a16:creationId xmlns:a16="http://schemas.microsoft.com/office/drawing/2014/main" id="{EE7D3660-B15C-56DD-B0B6-864044A0C49B}"/>
            </a:ext>
          </a:extLst>
        </xdr:cNvPr>
        <xdr:cNvGrpSpPr/>
      </xdr:nvGrpSpPr>
      <xdr:grpSpPr>
        <a:xfrm>
          <a:off x="9839325" y="342900"/>
          <a:ext cx="847725" cy="857250"/>
          <a:chOff x="9839325" y="342900"/>
          <a:chExt cx="847725" cy="857250"/>
        </a:xfrm>
      </xdr:grpSpPr>
      <xdr:sp macro="" textlink="">
        <xdr:nvSpPr>
          <xdr:cNvPr id="2" name="Rectángulo 1">
            <a:extLst>
              <a:ext uri="{FF2B5EF4-FFF2-40B4-BE49-F238E27FC236}">
                <a16:creationId xmlns:a16="http://schemas.microsoft.com/office/drawing/2014/main" id="{93AA8CFF-EC4B-4D21-8960-26EA54FD641F}"/>
              </a:ext>
            </a:extLst>
          </xdr:cNvPr>
          <xdr:cNvSpPr/>
        </xdr:nvSpPr>
        <xdr:spPr>
          <a:xfrm>
            <a:off x="9839325" y="768350"/>
            <a:ext cx="847725" cy="4318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pic>
        <xdr:nvPicPr>
          <xdr:cNvPr id="3" name="Imagen 2">
            <a:hlinkClick xmlns:r="http://schemas.openxmlformats.org/officeDocument/2006/relationships" r:id="rId1"/>
            <a:extLst>
              <a:ext uri="{FF2B5EF4-FFF2-40B4-BE49-F238E27FC236}">
                <a16:creationId xmlns:a16="http://schemas.microsoft.com/office/drawing/2014/main" id="{E17FA721-0F57-4A34-8944-5A6C83E285B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77450" y="342900"/>
            <a:ext cx="407998" cy="420671"/>
          </a:xfrm>
          <a:prstGeom prst="rect">
            <a:avLst/>
          </a:prstGeom>
        </xdr:spPr>
      </xdr:pic>
    </xdr:grpSp>
    <xdr:clientData/>
  </xdr:twoCellAnchor>
</xdr:wsDr>
</file>

<file path=xl/drawings/drawing62.xml><?xml version="1.0" encoding="utf-8"?>
<xdr:wsDr xmlns:xdr="http://schemas.openxmlformats.org/drawingml/2006/spreadsheetDrawing" xmlns:a="http://schemas.openxmlformats.org/drawingml/2006/main">
  <xdr:twoCellAnchor>
    <xdr:from>
      <xdr:col>9</xdr:col>
      <xdr:colOff>95250</xdr:colOff>
      <xdr:row>2</xdr:row>
      <xdr:rowOff>6350</xdr:rowOff>
    </xdr:from>
    <xdr:to>
      <xdr:col>10</xdr:col>
      <xdr:colOff>0</xdr:colOff>
      <xdr:row>6</xdr:row>
      <xdr:rowOff>234950</xdr:rowOff>
    </xdr:to>
    <xdr:grpSp>
      <xdr:nvGrpSpPr>
        <xdr:cNvPr id="4" name="Grupo 3">
          <a:extLst>
            <a:ext uri="{FF2B5EF4-FFF2-40B4-BE49-F238E27FC236}">
              <a16:creationId xmlns:a16="http://schemas.microsoft.com/office/drawing/2014/main" id="{A7368E7D-6993-1242-0F69-3D48153E85A7}"/>
            </a:ext>
          </a:extLst>
        </xdr:cNvPr>
        <xdr:cNvGrpSpPr/>
      </xdr:nvGrpSpPr>
      <xdr:grpSpPr>
        <a:xfrm>
          <a:off x="9515475" y="320675"/>
          <a:ext cx="847725" cy="1028700"/>
          <a:chOff x="9515475" y="320675"/>
          <a:chExt cx="847725" cy="1028700"/>
        </a:xfrm>
      </xdr:grpSpPr>
      <xdr:sp macro="" textlink="">
        <xdr:nvSpPr>
          <xdr:cNvPr id="2" name="Rectángulo 1">
            <a:extLst>
              <a:ext uri="{FF2B5EF4-FFF2-40B4-BE49-F238E27FC236}">
                <a16:creationId xmlns:a16="http://schemas.microsoft.com/office/drawing/2014/main" id="{AE6C6AEA-6FD3-4119-9D5C-EC240DB86DE6}"/>
              </a:ext>
            </a:extLst>
          </xdr:cNvPr>
          <xdr:cNvSpPr/>
        </xdr:nvSpPr>
        <xdr:spPr>
          <a:xfrm>
            <a:off x="9515475" y="781050"/>
            <a:ext cx="847725" cy="5683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pic>
        <xdr:nvPicPr>
          <xdr:cNvPr id="3" name="Imagen 2">
            <a:hlinkClick xmlns:r="http://schemas.openxmlformats.org/officeDocument/2006/relationships" r:id="rId1"/>
            <a:extLst>
              <a:ext uri="{FF2B5EF4-FFF2-40B4-BE49-F238E27FC236}">
                <a16:creationId xmlns:a16="http://schemas.microsoft.com/office/drawing/2014/main" id="{81C702E2-AAF7-427D-BAA4-0A061E44D83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759950" y="320675"/>
            <a:ext cx="414348" cy="420671"/>
          </a:xfrm>
          <a:prstGeom prst="rect">
            <a:avLst/>
          </a:prstGeom>
        </xdr:spPr>
      </xdr:pic>
    </xdr:grpSp>
    <xdr:clientData/>
  </xdr:twoCellAnchor>
</xdr:wsDr>
</file>

<file path=xl/drawings/drawing63.xml><?xml version="1.0" encoding="utf-8"?>
<xdr:wsDr xmlns:xdr="http://schemas.openxmlformats.org/drawingml/2006/spreadsheetDrawing" xmlns:a="http://schemas.openxmlformats.org/drawingml/2006/main">
  <xdr:twoCellAnchor>
    <xdr:from>
      <xdr:col>14</xdr:col>
      <xdr:colOff>92075</xdr:colOff>
      <xdr:row>1</xdr:row>
      <xdr:rowOff>123825</xdr:rowOff>
    </xdr:from>
    <xdr:to>
      <xdr:col>15</xdr:col>
      <xdr:colOff>9525</xdr:colOff>
      <xdr:row>6</xdr:row>
      <xdr:rowOff>123825</xdr:rowOff>
    </xdr:to>
    <xdr:grpSp>
      <xdr:nvGrpSpPr>
        <xdr:cNvPr id="4" name="Grupo 3">
          <a:extLst>
            <a:ext uri="{FF2B5EF4-FFF2-40B4-BE49-F238E27FC236}">
              <a16:creationId xmlns:a16="http://schemas.microsoft.com/office/drawing/2014/main" id="{9709F912-3C24-9C87-94D9-51CE733088EE}"/>
            </a:ext>
          </a:extLst>
        </xdr:cNvPr>
        <xdr:cNvGrpSpPr/>
      </xdr:nvGrpSpPr>
      <xdr:grpSpPr>
        <a:xfrm>
          <a:off x="10721975" y="266700"/>
          <a:ext cx="841375" cy="704850"/>
          <a:chOff x="10521950" y="266700"/>
          <a:chExt cx="841375" cy="838200"/>
        </a:xfrm>
      </xdr:grpSpPr>
      <xdr:sp macro="" textlink="">
        <xdr:nvSpPr>
          <xdr:cNvPr id="2" name="Rectángulo 1">
            <a:extLst>
              <a:ext uri="{FF2B5EF4-FFF2-40B4-BE49-F238E27FC236}">
                <a16:creationId xmlns:a16="http://schemas.microsoft.com/office/drawing/2014/main" id="{ED657439-5D32-49DD-92AA-D05D36CB5034}"/>
              </a:ext>
            </a:extLst>
          </xdr:cNvPr>
          <xdr:cNvSpPr/>
        </xdr:nvSpPr>
        <xdr:spPr>
          <a:xfrm>
            <a:off x="10521950" y="685800"/>
            <a:ext cx="841375" cy="4191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pic>
        <xdr:nvPicPr>
          <xdr:cNvPr id="3" name="Imagen 2">
            <a:hlinkClick xmlns:r="http://schemas.openxmlformats.org/officeDocument/2006/relationships" r:id="rId1"/>
            <a:extLst>
              <a:ext uri="{FF2B5EF4-FFF2-40B4-BE49-F238E27FC236}">
                <a16:creationId xmlns:a16="http://schemas.microsoft.com/office/drawing/2014/main" id="{906CA66E-A1B1-4868-8E5F-ADDF88860D7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763250" y="266700"/>
            <a:ext cx="407998" cy="401621"/>
          </a:xfrm>
          <a:prstGeom prst="rect">
            <a:avLst/>
          </a:prstGeom>
        </xdr:spPr>
      </xdr:pic>
    </xdr:grpSp>
    <xdr:clientData/>
  </xdr:twoCellAnchor>
</xdr:wsDr>
</file>

<file path=xl/drawings/drawing64.xml><?xml version="1.0" encoding="utf-8"?>
<xdr:wsDr xmlns:xdr="http://schemas.openxmlformats.org/drawingml/2006/spreadsheetDrawing" xmlns:a="http://schemas.openxmlformats.org/drawingml/2006/main">
  <xdr:twoCellAnchor editAs="oneCell">
    <xdr:from>
      <xdr:col>1</xdr:col>
      <xdr:colOff>695325</xdr:colOff>
      <xdr:row>12</xdr:row>
      <xdr:rowOff>0</xdr:rowOff>
    </xdr:from>
    <xdr:to>
      <xdr:col>8</xdr:col>
      <xdr:colOff>294084</xdr:colOff>
      <xdr:row>46</xdr:row>
      <xdr:rowOff>104775</xdr:rowOff>
    </xdr:to>
    <xdr:pic>
      <xdr:nvPicPr>
        <xdr:cNvPr id="2" name="Imagen 1" descr="Gráfico, Escala de tiempo&#10;&#10;Descripción generada automáticamente">
          <a:extLst>
            <a:ext uri="{FF2B5EF4-FFF2-40B4-BE49-F238E27FC236}">
              <a16:creationId xmlns:a16="http://schemas.microsoft.com/office/drawing/2014/main" id="{419EBD14-EC1E-4B2C-83B1-62DAFBC998E2}"/>
            </a:ext>
          </a:extLst>
        </xdr:cNvPr>
        <xdr:cNvPicPr>
          <a:picLocks noChangeAspect="1"/>
        </xdr:cNvPicPr>
      </xdr:nvPicPr>
      <xdr:blipFill>
        <a:blip xmlns:r="http://schemas.openxmlformats.org/officeDocument/2006/relationships" r:embed="rId1"/>
        <a:stretch>
          <a:fillRect/>
        </a:stretch>
      </xdr:blipFill>
      <xdr:spPr>
        <a:xfrm>
          <a:off x="1019175" y="1885950"/>
          <a:ext cx="7755334" cy="4635500"/>
        </a:xfrm>
        <a:prstGeom prst="rect">
          <a:avLst/>
        </a:prstGeom>
      </xdr:spPr>
    </xdr:pic>
    <xdr:clientData/>
  </xdr:twoCellAnchor>
  <xdr:twoCellAnchor>
    <xdr:from>
      <xdr:col>10</xdr:col>
      <xdr:colOff>63500</xdr:colOff>
      <xdr:row>1</xdr:row>
      <xdr:rowOff>114300</xdr:rowOff>
    </xdr:from>
    <xdr:to>
      <xdr:col>11</xdr:col>
      <xdr:colOff>19050</xdr:colOff>
      <xdr:row>6</xdr:row>
      <xdr:rowOff>95250</xdr:rowOff>
    </xdr:to>
    <xdr:grpSp>
      <xdr:nvGrpSpPr>
        <xdr:cNvPr id="5" name="Grupo 4">
          <a:extLst>
            <a:ext uri="{FF2B5EF4-FFF2-40B4-BE49-F238E27FC236}">
              <a16:creationId xmlns:a16="http://schemas.microsoft.com/office/drawing/2014/main" id="{95FA80DB-10F8-1201-6AB6-0A6B72CCE51E}"/>
            </a:ext>
          </a:extLst>
        </xdr:cNvPr>
        <xdr:cNvGrpSpPr/>
      </xdr:nvGrpSpPr>
      <xdr:grpSpPr>
        <a:xfrm>
          <a:off x="9959975" y="295275"/>
          <a:ext cx="831850" cy="876300"/>
          <a:chOff x="9959975" y="295275"/>
          <a:chExt cx="831850" cy="876300"/>
        </a:xfrm>
      </xdr:grpSpPr>
      <xdr:sp macro="" textlink="">
        <xdr:nvSpPr>
          <xdr:cNvPr id="3" name="Rectángulo 2">
            <a:extLst>
              <a:ext uri="{FF2B5EF4-FFF2-40B4-BE49-F238E27FC236}">
                <a16:creationId xmlns:a16="http://schemas.microsoft.com/office/drawing/2014/main" id="{EFDB8613-1916-44A6-87FF-D3F376FA5C27}"/>
              </a:ext>
            </a:extLst>
          </xdr:cNvPr>
          <xdr:cNvSpPr/>
        </xdr:nvSpPr>
        <xdr:spPr>
          <a:xfrm>
            <a:off x="9959975" y="749300"/>
            <a:ext cx="831850" cy="4222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pic>
        <xdr:nvPicPr>
          <xdr:cNvPr id="4" name="Imagen 3">
            <a:hlinkClick xmlns:r="http://schemas.openxmlformats.org/officeDocument/2006/relationships" r:id="rId2"/>
            <a:extLst>
              <a:ext uri="{FF2B5EF4-FFF2-40B4-BE49-F238E27FC236}">
                <a16:creationId xmlns:a16="http://schemas.microsoft.com/office/drawing/2014/main" id="{BE9D2520-BE44-443D-86B0-A973E8A8AE4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210800" y="295275"/>
            <a:ext cx="407998" cy="436546"/>
          </a:xfrm>
          <a:prstGeom prst="rect">
            <a:avLst/>
          </a:prstGeom>
        </xdr:spPr>
      </xdr:pic>
    </xdr:grpSp>
    <xdr:clientData/>
  </xdr:twoCellAnchor>
</xdr:wsDr>
</file>

<file path=xl/drawings/drawing65.xml><?xml version="1.0" encoding="utf-8"?>
<xdr:wsDr xmlns:xdr="http://schemas.openxmlformats.org/drawingml/2006/spreadsheetDrawing" xmlns:a="http://schemas.openxmlformats.org/drawingml/2006/main">
  <xdr:twoCellAnchor>
    <xdr:from>
      <xdr:col>9</xdr:col>
      <xdr:colOff>0</xdr:colOff>
      <xdr:row>1</xdr:row>
      <xdr:rowOff>104775</xdr:rowOff>
    </xdr:from>
    <xdr:to>
      <xdr:col>10</xdr:col>
      <xdr:colOff>76200</xdr:colOff>
      <xdr:row>7</xdr:row>
      <xdr:rowOff>82550</xdr:rowOff>
    </xdr:to>
    <xdr:grpSp>
      <xdr:nvGrpSpPr>
        <xdr:cNvPr id="4" name="Grupo 3">
          <a:extLst>
            <a:ext uri="{FF2B5EF4-FFF2-40B4-BE49-F238E27FC236}">
              <a16:creationId xmlns:a16="http://schemas.microsoft.com/office/drawing/2014/main" id="{6A1FB913-E032-F978-D6EE-2B527CD0493E}"/>
            </a:ext>
          </a:extLst>
        </xdr:cNvPr>
        <xdr:cNvGrpSpPr/>
      </xdr:nvGrpSpPr>
      <xdr:grpSpPr>
        <a:xfrm>
          <a:off x="8353425" y="285750"/>
          <a:ext cx="838200" cy="882650"/>
          <a:chOff x="8353425" y="285750"/>
          <a:chExt cx="838200" cy="882650"/>
        </a:xfrm>
      </xdr:grpSpPr>
      <xdr:sp macro="" textlink="">
        <xdr:nvSpPr>
          <xdr:cNvPr id="2" name="Rectángulo 1">
            <a:extLst>
              <a:ext uri="{FF2B5EF4-FFF2-40B4-BE49-F238E27FC236}">
                <a16:creationId xmlns:a16="http://schemas.microsoft.com/office/drawing/2014/main" id="{0D08BB7A-E816-4027-B33D-6B66C7E7CEED}"/>
              </a:ext>
            </a:extLst>
          </xdr:cNvPr>
          <xdr:cNvSpPr/>
        </xdr:nvSpPr>
        <xdr:spPr>
          <a:xfrm>
            <a:off x="8353425" y="733425"/>
            <a:ext cx="838200" cy="4349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pic>
        <xdr:nvPicPr>
          <xdr:cNvPr id="3" name="Imagen 2">
            <a:hlinkClick xmlns:r="http://schemas.openxmlformats.org/officeDocument/2006/relationships" r:id="rId1"/>
            <a:extLst>
              <a:ext uri="{FF2B5EF4-FFF2-40B4-BE49-F238E27FC236}">
                <a16:creationId xmlns:a16="http://schemas.microsoft.com/office/drawing/2014/main" id="{DDC38A86-0753-471F-80E9-E6705E005E4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601075" y="285750"/>
            <a:ext cx="411173" cy="436546"/>
          </a:xfrm>
          <a:prstGeom prst="rect">
            <a:avLst/>
          </a:prstGeom>
        </xdr:spPr>
      </xdr:pic>
    </xdr:grpSp>
    <xdr:clientData/>
  </xdr:twoCellAnchor>
</xdr:wsDr>
</file>

<file path=xl/drawings/drawing66.xml><?xml version="1.0" encoding="utf-8"?>
<xdr:wsDr xmlns:xdr="http://schemas.openxmlformats.org/drawingml/2006/spreadsheetDrawing" xmlns:a="http://schemas.openxmlformats.org/drawingml/2006/main">
  <xdr:twoCellAnchor>
    <xdr:from>
      <xdr:col>26</xdr:col>
      <xdr:colOff>352425</xdr:colOff>
      <xdr:row>1</xdr:row>
      <xdr:rowOff>85725</xdr:rowOff>
    </xdr:from>
    <xdr:to>
      <xdr:col>28</xdr:col>
      <xdr:colOff>25400</xdr:colOff>
      <xdr:row>8</xdr:row>
      <xdr:rowOff>85725</xdr:rowOff>
    </xdr:to>
    <xdr:grpSp>
      <xdr:nvGrpSpPr>
        <xdr:cNvPr id="2" name="Grupo 1">
          <a:extLst>
            <a:ext uri="{FF2B5EF4-FFF2-40B4-BE49-F238E27FC236}">
              <a16:creationId xmlns:a16="http://schemas.microsoft.com/office/drawing/2014/main" id="{0898E3B0-2219-EE9F-D3BD-F63D9901C3DC}"/>
            </a:ext>
          </a:extLst>
        </xdr:cNvPr>
        <xdr:cNvGrpSpPr/>
      </xdr:nvGrpSpPr>
      <xdr:grpSpPr>
        <a:xfrm>
          <a:off x="13754100" y="266700"/>
          <a:ext cx="825500" cy="933450"/>
          <a:chOff x="13754100" y="266700"/>
          <a:chExt cx="825500" cy="933450"/>
        </a:xfrm>
      </xdr:grpSpPr>
      <xdr:sp macro="" textlink="">
        <xdr:nvSpPr>
          <xdr:cNvPr id="3" name="Rectángulo 2">
            <a:extLst>
              <a:ext uri="{FF2B5EF4-FFF2-40B4-BE49-F238E27FC236}">
                <a16:creationId xmlns:a16="http://schemas.microsoft.com/office/drawing/2014/main" id="{52DF3162-9DE6-4478-BFD8-CB35F006AC82}"/>
              </a:ext>
            </a:extLst>
          </xdr:cNvPr>
          <xdr:cNvSpPr/>
        </xdr:nvSpPr>
        <xdr:spPr>
          <a:xfrm>
            <a:off x="13754100" y="742950"/>
            <a:ext cx="825500" cy="4572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pic>
        <xdr:nvPicPr>
          <xdr:cNvPr id="4" name="Imagen 3">
            <a:hlinkClick xmlns:r="http://schemas.openxmlformats.org/officeDocument/2006/relationships" r:id="rId1"/>
            <a:extLst>
              <a:ext uri="{FF2B5EF4-FFF2-40B4-BE49-F238E27FC236}">
                <a16:creationId xmlns:a16="http://schemas.microsoft.com/office/drawing/2014/main" id="{9413A122-3353-4A3F-950C-20BAA6DC4FA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001750" y="266700"/>
            <a:ext cx="407998" cy="427021"/>
          </a:xfrm>
          <a:prstGeom prst="rect">
            <a:avLst/>
          </a:prstGeom>
        </xdr:spPr>
      </xdr:pic>
    </xdr:grpSp>
    <xdr:clientData/>
  </xdr:twoCellAnchor>
  <xdr:twoCellAnchor editAs="oneCell">
    <xdr:from>
      <xdr:col>2</xdr:col>
      <xdr:colOff>66675</xdr:colOff>
      <xdr:row>12</xdr:row>
      <xdr:rowOff>123824</xdr:rowOff>
    </xdr:from>
    <xdr:to>
      <xdr:col>21</xdr:col>
      <xdr:colOff>228600</xdr:colOff>
      <xdr:row>40</xdr:row>
      <xdr:rowOff>46783</xdr:rowOff>
    </xdr:to>
    <xdr:pic>
      <xdr:nvPicPr>
        <xdr:cNvPr id="7" name="Imagen 6">
          <a:extLst>
            <a:ext uri="{FF2B5EF4-FFF2-40B4-BE49-F238E27FC236}">
              <a16:creationId xmlns:a16="http://schemas.microsoft.com/office/drawing/2014/main" id="{E0DDB46D-5C8C-0C49-46A2-892E2FA7C512}"/>
            </a:ext>
          </a:extLst>
        </xdr:cNvPr>
        <xdr:cNvPicPr>
          <a:picLocks noChangeAspect="1"/>
        </xdr:cNvPicPr>
      </xdr:nvPicPr>
      <xdr:blipFill>
        <a:blip xmlns:r="http://schemas.openxmlformats.org/officeDocument/2006/relationships" r:embed="rId3"/>
        <a:stretch>
          <a:fillRect/>
        </a:stretch>
      </xdr:blipFill>
      <xdr:spPr>
        <a:xfrm>
          <a:off x="1895475" y="1743074"/>
          <a:ext cx="9753600" cy="3393234"/>
        </a:xfrm>
        <a:prstGeom prst="rect">
          <a:avLst/>
        </a:prstGeom>
      </xdr:spPr>
    </xdr:pic>
    <xdr:clientData/>
  </xdr:twoCellAnchor>
</xdr:wsDr>
</file>

<file path=xl/drawings/drawing67.xml><?xml version="1.0" encoding="utf-8"?>
<xdr:wsDr xmlns:xdr="http://schemas.openxmlformats.org/drawingml/2006/spreadsheetDrawing" xmlns:a="http://schemas.openxmlformats.org/drawingml/2006/main">
  <xdr:twoCellAnchor>
    <xdr:from>
      <xdr:col>14</xdr:col>
      <xdr:colOff>85725</xdr:colOff>
      <xdr:row>1</xdr:row>
      <xdr:rowOff>66675</xdr:rowOff>
    </xdr:from>
    <xdr:to>
      <xdr:col>15</xdr:col>
      <xdr:colOff>9525</xdr:colOff>
      <xdr:row>6</xdr:row>
      <xdr:rowOff>171450</xdr:rowOff>
    </xdr:to>
    <xdr:grpSp>
      <xdr:nvGrpSpPr>
        <xdr:cNvPr id="4" name="Grupo 3">
          <a:extLst>
            <a:ext uri="{FF2B5EF4-FFF2-40B4-BE49-F238E27FC236}">
              <a16:creationId xmlns:a16="http://schemas.microsoft.com/office/drawing/2014/main" id="{17D0F6BB-5270-169E-3DE3-3DA17182BE24}"/>
            </a:ext>
          </a:extLst>
        </xdr:cNvPr>
        <xdr:cNvGrpSpPr/>
      </xdr:nvGrpSpPr>
      <xdr:grpSpPr>
        <a:xfrm>
          <a:off x="11991975" y="247650"/>
          <a:ext cx="847725" cy="742950"/>
          <a:chOff x="11277600" y="247650"/>
          <a:chExt cx="847725" cy="885825"/>
        </a:xfrm>
      </xdr:grpSpPr>
      <xdr:sp macro="" textlink="">
        <xdr:nvSpPr>
          <xdr:cNvPr id="2" name="Rectángulo 1">
            <a:extLst>
              <a:ext uri="{FF2B5EF4-FFF2-40B4-BE49-F238E27FC236}">
                <a16:creationId xmlns:a16="http://schemas.microsoft.com/office/drawing/2014/main" id="{51A9CB87-EDAC-402D-B8ED-C2963659DE52}"/>
              </a:ext>
            </a:extLst>
          </xdr:cNvPr>
          <xdr:cNvSpPr/>
        </xdr:nvSpPr>
        <xdr:spPr>
          <a:xfrm>
            <a:off x="11277600" y="711200"/>
            <a:ext cx="847725" cy="4222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pic>
        <xdr:nvPicPr>
          <xdr:cNvPr id="3" name="Imagen 2">
            <a:hlinkClick xmlns:r="http://schemas.openxmlformats.org/officeDocument/2006/relationships" r:id="rId1"/>
            <a:extLst>
              <a:ext uri="{FF2B5EF4-FFF2-40B4-BE49-F238E27FC236}">
                <a16:creationId xmlns:a16="http://schemas.microsoft.com/office/drawing/2014/main" id="{5C0DD7F4-247F-4A29-9295-2E717334F5C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525250" y="247650"/>
            <a:ext cx="407998" cy="430196"/>
          </a:xfrm>
          <a:prstGeom prst="rect">
            <a:avLst/>
          </a:prstGeom>
        </xdr:spPr>
      </xdr:pic>
    </xdr:grpSp>
    <xdr:clientData/>
  </xdr:twoCellAnchor>
</xdr:wsDr>
</file>

<file path=xl/drawings/drawing68.xml><?xml version="1.0" encoding="utf-8"?>
<xdr:wsDr xmlns:xdr="http://schemas.openxmlformats.org/drawingml/2006/spreadsheetDrawing" xmlns:a="http://schemas.openxmlformats.org/drawingml/2006/main">
  <xdr:twoCellAnchor editAs="oneCell">
    <xdr:from>
      <xdr:col>1</xdr:col>
      <xdr:colOff>996950</xdr:colOff>
      <xdr:row>6</xdr:row>
      <xdr:rowOff>72165</xdr:rowOff>
    </xdr:from>
    <xdr:to>
      <xdr:col>9</xdr:col>
      <xdr:colOff>266700</xdr:colOff>
      <xdr:row>55</xdr:row>
      <xdr:rowOff>0</xdr:rowOff>
    </xdr:to>
    <xdr:pic>
      <xdr:nvPicPr>
        <xdr:cNvPr id="2" name="Imagen 1">
          <a:extLst>
            <a:ext uri="{FF2B5EF4-FFF2-40B4-BE49-F238E27FC236}">
              <a16:creationId xmlns:a16="http://schemas.microsoft.com/office/drawing/2014/main" id="{4D314DB5-A537-48A9-8A9C-53D42644CF4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125" y="872265"/>
          <a:ext cx="5924550" cy="6461985"/>
        </a:xfrm>
        <a:prstGeom prst="rect">
          <a:avLst/>
        </a:prstGeom>
        <a:noFill/>
        <a:ln>
          <a:noFill/>
        </a:ln>
      </xdr:spPr>
    </xdr:pic>
    <xdr:clientData/>
  </xdr:twoCellAnchor>
  <xdr:twoCellAnchor>
    <xdr:from>
      <xdr:col>10</xdr:col>
      <xdr:colOff>47625</xdr:colOff>
      <xdr:row>1</xdr:row>
      <xdr:rowOff>114300</xdr:rowOff>
    </xdr:from>
    <xdr:to>
      <xdr:col>11</xdr:col>
      <xdr:colOff>44450</xdr:colOff>
      <xdr:row>8</xdr:row>
      <xdr:rowOff>66675</xdr:rowOff>
    </xdr:to>
    <xdr:grpSp>
      <xdr:nvGrpSpPr>
        <xdr:cNvPr id="5" name="Grupo 4">
          <a:extLst>
            <a:ext uri="{FF2B5EF4-FFF2-40B4-BE49-F238E27FC236}">
              <a16:creationId xmlns:a16="http://schemas.microsoft.com/office/drawing/2014/main" id="{068BB551-A403-0EB6-1BFD-F77A46390E05}"/>
            </a:ext>
          </a:extLst>
        </xdr:cNvPr>
        <xdr:cNvGrpSpPr/>
      </xdr:nvGrpSpPr>
      <xdr:grpSpPr>
        <a:xfrm>
          <a:off x="7534275" y="295275"/>
          <a:ext cx="844550" cy="885825"/>
          <a:chOff x="7534275" y="295275"/>
          <a:chExt cx="844550" cy="885825"/>
        </a:xfrm>
      </xdr:grpSpPr>
      <xdr:sp macro="" textlink="">
        <xdr:nvSpPr>
          <xdr:cNvPr id="3" name="Rectángulo 2">
            <a:extLst>
              <a:ext uri="{FF2B5EF4-FFF2-40B4-BE49-F238E27FC236}">
                <a16:creationId xmlns:a16="http://schemas.microsoft.com/office/drawing/2014/main" id="{9A08971A-542C-4FFE-B52C-96203E825845}"/>
              </a:ext>
            </a:extLst>
          </xdr:cNvPr>
          <xdr:cNvSpPr/>
        </xdr:nvSpPr>
        <xdr:spPr>
          <a:xfrm>
            <a:off x="7534275" y="733425"/>
            <a:ext cx="844550" cy="4476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pic>
        <xdr:nvPicPr>
          <xdr:cNvPr id="4" name="Imagen 3">
            <a:hlinkClick xmlns:r="http://schemas.openxmlformats.org/officeDocument/2006/relationships" r:id="rId2"/>
            <a:extLst>
              <a:ext uri="{FF2B5EF4-FFF2-40B4-BE49-F238E27FC236}">
                <a16:creationId xmlns:a16="http://schemas.microsoft.com/office/drawing/2014/main" id="{FC167555-AA6C-489D-9C2E-596B160C46F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772400" y="295275"/>
            <a:ext cx="411173" cy="436546"/>
          </a:xfrm>
          <a:prstGeom prst="rect">
            <a:avLst/>
          </a:prstGeom>
        </xdr:spPr>
      </xdr:pic>
    </xdr:grpSp>
    <xdr:clientData/>
  </xdr:twoCellAnchor>
</xdr:wsDr>
</file>

<file path=xl/drawings/drawing69.xml><?xml version="1.0" encoding="utf-8"?>
<xdr:wsDr xmlns:xdr="http://schemas.openxmlformats.org/drawingml/2006/spreadsheetDrawing" xmlns:a="http://schemas.openxmlformats.org/drawingml/2006/main">
  <xdr:twoCellAnchor>
    <xdr:from>
      <xdr:col>14</xdr:col>
      <xdr:colOff>92075</xdr:colOff>
      <xdr:row>1</xdr:row>
      <xdr:rowOff>104775</xdr:rowOff>
    </xdr:from>
    <xdr:to>
      <xdr:col>15</xdr:col>
      <xdr:colOff>19050</xdr:colOff>
      <xdr:row>6</xdr:row>
      <xdr:rowOff>111125</xdr:rowOff>
    </xdr:to>
    <xdr:grpSp>
      <xdr:nvGrpSpPr>
        <xdr:cNvPr id="4" name="Grupo 3">
          <a:extLst>
            <a:ext uri="{FF2B5EF4-FFF2-40B4-BE49-F238E27FC236}">
              <a16:creationId xmlns:a16="http://schemas.microsoft.com/office/drawing/2014/main" id="{21500549-F48C-BE98-2062-C07DAC8FA6AC}"/>
            </a:ext>
          </a:extLst>
        </xdr:cNvPr>
        <xdr:cNvGrpSpPr/>
      </xdr:nvGrpSpPr>
      <xdr:grpSpPr>
        <a:xfrm>
          <a:off x="12084050" y="247650"/>
          <a:ext cx="850900" cy="711200"/>
          <a:chOff x="11960225" y="247650"/>
          <a:chExt cx="850900" cy="835025"/>
        </a:xfrm>
      </xdr:grpSpPr>
      <xdr:sp macro="" textlink="">
        <xdr:nvSpPr>
          <xdr:cNvPr id="2" name="Rectángulo 1">
            <a:extLst>
              <a:ext uri="{FF2B5EF4-FFF2-40B4-BE49-F238E27FC236}">
                <a16:creationId xmlns:a16="http://schemas.microsoft.com/office/drawing/2014/main" id="{F4E927EC-1972-40D0-874F-9BFD1787BCB1}"/>
              </a:ext>
            </a:extLst>
          </xdr:cNvPr>
          <xdr:cNvSpPr/>
        </xdr:nvSpPr>
        <xdr:spPr>
          <a:xfrm>
            <a:off x="11960225" y="657225"/>
            <a:ext cx="850900" cy="4254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pic>
        <xdr:nvPicPr>
          <xdr:cNvPr id="3" name="Imagen 2">
            <a:hlinkClick xmlns:r="http://schemas.openxmlformats.org/officeDocument/2006/relationships" r:id="rId1"/>
            <a:extLst>
              <a:ext uri="{FF2B5EF4-FFF2-40B4-BE49-F238E27FC236}">
                <a16:creationId xmlns:a16="http://schemas.microsoft.com/office/drawing/2014/main" id="{B0571079-0538-4F4C-82EE-D2710638D44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179300" y="247650"/>
            <a:ext cx="411173" cy="401621"/>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9525</xdr:colOff>
      <xdr:row>1</xdr:row>
      <xdr:rowOff>38100</xdr:rowOff>
    </xdr:from>
    <xdr:to>
      <xdr:col>6</xdr:col>
      <xdr:colOff>95250</xdr:colOff>
      <xdr:row>7</xdr:row>
      <xdr:rowOff>101600</xdr:rowOff>
    </xdr:to>
    <xdr:grpSp>
      <xdr:nvGrpSpPr>
        <xdr:cNvPr id="3" name="Grupo 2">
          <a:extLst>
            <a:ext uri="{FF2B5EF4-FFF2-40B4-BE49-F238E27FC236}">
              <a16:creationId xmlns:a16="http://schemas.microsoft.com/office/drawing/2014/main" id="{E91CA2DA-6324-52F9-2606-E6C87FBE6845}"/>
            </a:ext>
          </a:extLst>
        </xdr:cNvPr>
        <xdr:cNvGrpSpPr/>
      </xdr:nvGrpSpPr>
      <xdr:grpSpPr>
        <a:xfrm>
          <a:off x="5038725" y="238125"/>
          <a:ext cx="847725" cy="911225"/>
          <a:chOff x="5038725" y="238125"/>
          <a:chExt cx="847725" cy="911225"/>
        </a:xfrm>
      </xdr:grpSpPr>
      <xdr:pic>
        <xdr:nvPicPr>
          <xdr:cNvPr id="2" name="Imagen 1">
            <a:hlinkClick xmlns:r="http://schemas.openxmlformats.org/officeDocument/2006/relationships" r:id="rId1"/>
            <a:extLst>
              <a:ext uri="{FF2B5EF4-FFF2-40B4-BE49-F238E27FC236}">
                <a16:creationId xmlns:a16="http://schemas.microsoft.com/office/drawing/2014/main" id="{44F5508C-3E8E-4545-B021-EC27827F509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86375" y="238125"/>
            <a:ext cx="407998" cy="484171"/>
          </a:xfrm>
          <a:prstGeom prst="rect">
            <a:avLst/>
          </a:prstGeom>
        </xdr:spPr>
      </xdr:pic>
      <xdr:sp macro="" textlink="">
        <xdr:nvSpPr>
          <xdr:cNvPr id="8" name="Rectángulo 7">
            <a:extLst>
              <a:ext uri="{FF2B5EF4-FFF2-40B4-BE49-F238E27FC236}">
                <a16:creationId xmlns:a16="http://schemas.microsoft.com/office/drawing/2014/main" id="{2CFE9CE7-0BB9-4990-AB71-B84F712B9482}"/>
              </a:ext>
            </a:extLst>
          </xdr:cNvPr>
          <xdr:cNvSpPr/>
        </xdr:nvSpPr>
        <xdr:spPr>
          <a:xfrm>
            <a:off x="5038725" y="730250"/>
            <a:ext cx="847725" cy="4191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70.xml><?xml version="1.0" encoding="utf-8"?>
<xdr:wsDr xmlns:xdr="http://schemas.openxmlformats.org/drawingml/2006/spreadsheetDrawing" xmlns:a="http://schemas.openxmlformats.org/drawingml/2006/main">
  <xdr:twoCellAnchor>
    <xdr:from>
      <xdr:col>11</xdr:col>
      <xdr:colOff>25400</xdr:colOff>
      <xdr:row>2</xdr:row>
      <xdr:rowOff>9525</xdr:rowOff>
    </xdr:from>
    <xdr:to>
      <xdr:col>12</xdr:col>
      <xdr:colOff>92075</xdr:colOff>
      <xdr:row>7</xdr:row>
      <xdr:rowOff>82550</xdr:rowOff>
    </xdr:to>
    <xdr:grpSp>
      <xdr:nvGrpSpPr>
        <xdr:cNvPr id="4" name="Grupo 3">
          <a:extLst>
            <a:ext uri="{FF2B5EF4-FFF2-40B4-BE49-F238E27FC236}">
              <a16:creationId xmlns:a16="http://schemas.microsoft.com/office/drawing/2014/main" id="{EA66015D-B4AB-FF14-B991-9E1B5FBA625B}"/>
            </a:ext>
          </a:extLst>
        </xdr:cNvPr>
        <xdr:cNvGrpSpPr/>
      </xdr:nvGrpSpPr>
      <xdr:grpSpPr>
        <a:xfrm>
          <a:off x="10302875" y="323850"/>
          <a:ext cx="847725" cy="863600"/>
          <a:chOff x="10302875" y="323850"/>
          <a:chExt cx="847725" cy="863600"/>
        </a:xfrm>
      </xdr:grpSpPr>
      <xdr:sp macro="" textlink="">
        <xdr:nvSpPr>
          <xdr:cNvPr id="2" name="Rectángulo 1">
            <a:extLst>
              <a:ext uri="{FF2B5EF4-FFF2-40B4-BE49-F238E27FC236}">
                <a16:creationId xmlns:a16="http://schemas.microsoft.com/office/drawing/2014/main" id="{4E8E9186-0590-4170-9B4E-A427B6BB9C1A}"/>
              </a:ext>
            </a:extLst>
          </xdr:cNvPr>
          <xdr:cNvSpPr/>
        </xdr:nvSpPr>
        <xdr:spPr>
          <a:xfrm>
            <a:off x="10302875" y="752475"/>
            <a:ext cx="847725" cy="4349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pic>
        <xdr:nvPicPr>
          <xdr:cNvPr id="3" name="Imagen 2">
            <a:hlinkClick xmlns:r="http://schemas.openxmlformats.org/officeDocument/2006/relationships" r:id="rId1"/>
            <a:extLst>
              <a:ext uri="{FF2B5EF4-FFF2-40B4-BE49-F238E27FC236}">
                <a16:creationId xmlns:a16="http://schemas.microsoft.com/office/drawing/2014/main" id="{8E15DCF2-8F41-4F26-AE60-9C6CE4413C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544175" y="323850"/>
            <a:ext cx="407998" cy="417496"/>
          </a:xfrm>
          <a:prstGeom prst="rect">
            <a:avLst/>
          </a:prstGeom>
        </xdr:spPr>
      </xdr:pic>
    </xdr:grpSp>
    <xdr:clientData/>
  </xdr:twoCellAnchor>
</xdr:wsDr>
</file>

<file path=xl/drawings/drawing71.xml><?xml version="1.0" encoding="utf-8"?>
<xdr:wsDr xmlns:xdr="http://schemas.openxmlformats.org/drawingml/2006/spreadsheetDrawing" xmlns:a="http://schemas.openxmlformats.org/drawingml/2006/main">
  <xdr:twoCellAnchor>
    <xdr:from>
      <xdr:col>9</xdr:col>
      <xdr:colOff>9525</xdr:colOff>
      <xdr:row>1</xdr:row>
      <xdr:rowOff>114300</xdr:rowOff>
    </xdr:from>
    <xdr:to>
      <xdr:col>10</xdr:col>
      <xdr:colOff>95250</xdr:colOff>
      <xdr:row>7</xdr:row>
      <xdr:rowOff>19050</xdr:rowOff>
    </xdr:to>
    <xdr:grpSp>
      <xdr:nvGrpSpPr>
        <xdr:cNvPr id="4" name="Grupo 3">
          <a:extLst>
            <a:ext uri="{FF2B5EF4-FFF2-40B4-BE49-F238E27FC236}">
              <a16:creationId xmlns:a16="http://schemas.microsoft.com/office/drawing/2014/main" id="{593B55F6-8E11-23CD-7127-0166AC2A10E2}"/>
            </a:ext>
          </a:extLst>
        </xdr:cNvPr>
        <xdr:cNvGrpSpPr/>
      </xdr:nvGrpSpPr>
      <xdr:grpSpPr>
        <a:xfrm>
          <a:off x="7762875" y="295275"/>
          <a:ext cx="847725" cy="790575"/>
          <a:chOff x="7762875" y="295275"/>
          <a:chExt cx="847725" cy="895350"/>
        </a:xfrm>
      </xdr:grpSpPr>
      <xdr:sp macro="" textlink="">
        <xdr:nvSpPr>
          <xdr:cNvPr id="2" name="Rectángulo 1">
            <a:extLst>
              <a:ext uri="{FF2B5EF4-FFF2-40B4-BE49-F238E27FC236}">
                <a16:creationId xmlns:a16="http://schemas.microsoft.com/office/drawing/2014/main" id="{D65A15EC-C270-410E-A2EA-8D8599755DD6}"/>
              </a:ext>
            </a:extLst>
          </xdr:cNvPr>
          <xdr:cNvSpPr/>
        </xdr:nvSpPr>
        <xdr:spPr>
          <a:xfrm>
            <a:off x="7762875" y="768350"/>
            <a:ext cx="847725" cy="4222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pic>
        <xdr:nvPicPr>
          <xdr:cNvPr id="3" name="Imagen 2">
            <a:hlinkClick xmlns:r="http://schemas.openxmlformats.org/officeDocument/2006/relationships" r:id="rId1"/>
            <a:extLst>
              <a:ext uri="{FF2B5EF4-FFF2-40B4-BE49-F238E27FC236}">
                <a16:creationId xmlns:a16="http://schemas.microsoft.com/office/drawing/2014/main" id="{0D82EE79-24B4-40FB-B22D-C7189AD5977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981950" y="295275"/>
            <a:ext cx="407998" cy="439721"/>
          </a:xfrm>
          <a:prstGeom prst="rect">
            <a:avLst/>
          </a:prstGeom>
        </xdr:spPr>
      </xdr:pic>
    </xdr:grpSp>
    <xdr:clientData/>
  </xdr:twoCellAnchor>
</xdr:wsDr>
</file>

<file path=xl/drawings/drawing72.xml><?xml version="1.0" encoding="utf-8"?>
<xdr:wsDr xmlns:xdr="http://schemas.openxmlformats.org/drawingml/2006/spreadsheetDrawing" xmlns:a="http://schemas.openxmlformats.org/drawingml/2006/main">
  <xdr:twoCellAnchor>
    <xdr:from>
      <xdr:col>8</xdr:col>
      <xdr:colOff>85725</xdr:colOff>
      <xdr:row>1</xdr:row>
      <xdr:rowOff>9525</xdr:rowOff>
    </xdr:from>
    <xdr:to>
      <xdr:col>9</xdr:col>
      <xdr:colOff>28575</xdr:colOff>
      <xdr:row>6</xdr:row>
      <xdr:rowOff>0</xdr:rowOff>
    </xdr:to>
    <xdr:grpSp>
      <xdr:nvGrpSpPr>
        <xdr:cNvPr id="4" name="Grupo 3">
          <a:extLst>
            <a:ext uri="{FF2B5EF4-FFF2-40B4-BE49-F238E27FC236}">
              <a16:creationId xmlns:a16="http://schemas.microsoft.com/office/drawing/2014/main" id="{20C2483B-59ED-2CEA-633D-55865695AF17}"/>
            </a:ext>
          </a:extLst>
        </xdr:cNvPr>
        <xdr:cNvGrpSpPr/>
      </xdr:nvGrpSpPr>
      <xdr:grpSpPr>
        <a:xfrm>
          <a:off x="7267575" y="171450"/>
          <a:ext cx="857250" cy="847725"/>
          <a:chOff x="7267575" y="171450"/>
          <a:chExt cx="857250" cy="790575"/>
        </a:xfrm>
      </xdr:grpSpPr>
      <xdr:pic>
        <xdr:nvPicPr>
          <xdr:cNvPr id="2" name="Imagen 1">
            <a:hlinkClick xmlns:r="http://schemas.openxmlformats.org/officeDocument/2006/relationships" r:id="rId1"/>
            <a:extLst>
              <a:ext uri="{FF2B5EF4-FFF2-40B4-BE49-F238E27FC236}">
                <a16:creationId xmlns:a16="http://schemas.microsoft.com/office/drawing/2014/main" id="{FCA0E863-DF43-4865-8131-C965ED413A6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486650" y="171450"/>
            <a:ext cx="407998" cy="439721"/>
          </a:xfrm>
          <a:prstGeom prst="rect">
            <a:avLst/>
          </a:prstGeom>
        </xdr:spPr>
      </xdr:pic>
      <xdr:sp macro="" textlink="">
        <xdr:nvSpPr>
          <xdr:cNvPr id="3" name="Rectángulo 2">
            <a:extLst>
              <a:ext uri="{FF2B5EF4-FFF2-40B4-BE49-F238E27FC236}">
                <a16:creationId xmlns:a16="http://schemas.microsoft.com/office/drawing/2014/main" id="{39B69F6C-921C-4398-9385-0C665EC13DEC}"/>
              </a:ext>
            </a:extLst>
          </xdr:cNvPr>
          <xdr:cNvSpPr/>
        </xdr:nvSpPr>
        <xdr:spPr>
          <a:xfrm>
            <a:off x="7267575" y="581025"/>
            <a:ext cx="857250" cy="381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73.xml><?xml version="1.0" encoding="utf-8"?>
<xdr:wsDr xmlns:xdr="http://schemas.openxmlformats.org/drawingml/2006/spreadsheetDrawing" xmlns:a="http://schemas.openxmlformats.org/drawingml/2006/main">
  <xdr:twoCellAnchor>
    <xdr:from>
      <xdr:col>7</xdr:col>
      <xdr:colOff>295275</xdr:colOff>
      <xdr:row>1</xdr:row>
      <xdr:rowOff>9525</xdr:rowOff>
    </xdr:from>
    <xdr:to>
      <xdr:col>9</xdr:col>
      <xdr:colOff>152400</xdr:colOff>
      <xdr:row>4</xdr:row>
      <xdr:rowOff>333375</xdr:rowOff>
    </xdr:to>
    <xdr:grpSp>
      <xdr:nvGrpSpPr>
        <xdr:cNvPr id="4" name="Grupo 3">
          <a:extLst>
            <a:ext uri="{FF2B5EF4-FFF2-40B4-BE49-F238E27FC236}">
              <a16:creationId xmlns:a16="http://schemas.microsoft.com/office/drawing/2014/main" id="{81EF1C19-A584-2F48-CD07-1BB4BB269D1A}"/>
            </a:ext>
          </a:extLst>
        </xdr:cNvPr>
        <xdr:cNvGrpSpPr/>
      </xdr:nvGrpSpPr>
      <xdr:grpSpPr>
        <a:xfrm>
          <a:off x="6486525" y="190500"/>
          <a:ext cx="857250" cy="866775"/>
          <a:chOff x="6486525" y="190500"/>
          <a:chExt cx="857250" cy="866775"/>
        </a:xfrm>
      </xdr:grpSpPr>
      <xdr:pic>
        <xdr:nvPicPr>
          <xdr:cNvPr id="2" name="Imagen 1">
            <a:hlinkClick xmlns:r="http://schemas.openxmlformats.org/officeDocument/2006/relationships" r:id="rId1"/>
            <a:extLst>
              <a:ext uri="{FF2B5EF4-FFF2-40B4-BE49-F238E27FC236}">
                <a16:creationId xmlns:a16="http://schemas.microsoft.com/office/drawing/2014/main" id="{2F28D5A1-8352-4364-9828-D6FCE81A864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705600" y="190500"/>
            <a:ext cx="407998" cy="439721"/>
          </a:xfrm>
          <a:prstGeom prst="rect">
            <a:avLst/>
          </a:prstGeom>
        </xdr:spPr>
      </xdr:pic>
      <xdr:sp macro="" textlink="">
        <xdr:nvSpPr>
          <xdr:cNvPr id="3" name="Rectángulo 2">
            <a:extLst>
              <a:ext uri="{FF2B5EF4-FFF2-40B4-BE49-F238E27FC236}">
                <a16:creationId xmlns:a16="http://schemas.microsoft.com/office/drawing/2014/main" id="{74E007C4-F186-4001-B12E-BDF61E36AAA7}"/>
              </a:ext>
            </a:extLst>
          </xdr:cNvPr>
          <xdr:cNvSpPr/>
        </xdr:nvSpPr>
        <xdr:spPr>
          <a:xfrm>
            <a:off x="6486525" y="619125"/>
            <a:ext cx="857250" cy="4381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74.xml><?xml version="1.0" encoding="utf-8"?>
<xdr:wsDr xmlns:xdr="http://schemas.openxmlformats.org/drawingml/2006/spreadsheetDrawing" xmlns:a="http://schemas.openxmlformats.org/drawingml/2006/main">
  <xdr:twoCellAnchor>
    <xdr:from>
      <xdr:col>9</xdr:col>
      <xdr:colOff>314325</xdr:colOff>
      <xdr:row>1</xdr:row>
      <xdr:rowOff>9525</xdr:rowOff>
    </xdr:from>
    <xdr:to>
      <xdr:col>11</xdr:col>
      <xdr:colOff>85725</xdr:colOff>
      <xdr:row>6</xdr:row>
      <xdr:rowOff>95249</xdr:rowOff>
    </xdr:to>
    <xdr:grpSp>
      <xdr:nvGrpSpPr>
        <xdr:cNvPr id="4" name="Grupo 3">
          <a:extLst>
            <a:ext uri="{FF2B5EF4-FFF2-40B4-BE49-F238E27FC236}">
              <a16:creationId xmlns:a16="http://schemas.microsoft.com/office/drawing/2014/main" id="{356037CA-3DD7-9140-3B81-CEAAFCEBC260}"/>
            </a:ext>
          </a:extLst>
        </xdr:cNvPr>
        <xdr:cNvGrpSpPr/>
      </xdr:nvGrpSpPr>
      <xdr:grpSpPr>
        <a:xfrm>
          <a:off x="7353300" y="190500"/>
          <a:ext cx="857250" cy="990599"/>
          <a:chOff x="7353300" y="190500"/>
          <a:chExt cx="857250" cy="990599"/>
        </a:xfrm>
      </xdr:grpSpPr>
      <xdr:pic>
        <xdr:nvPicPr>
          <xdr:cNvPr id="2" name="Imagen 1">
            <a:hlinkClick xmlns:r="http://schemas.openxmlformats.org/officeDocument/2006/relationships" r:id="rId1"/>
            <a:extLst>
              <a:ext uri="{FF2B5EF4-FFF2-40B4-BE49-F238E27FC236}">
                <a16:creationId xmlns:a16="http://schemas.microsoft.com/office/drawing/2014/main" id="{AA405318-DEC4-4F88-BF5C-B99FF18CFC0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591425" y="190500"/>
            <a:ext cx="407998" cy="439721"/>
          </a:xfrm>
          <a:prstGeom prst="rect">
            <a:avLst/>
          </a:prstGeom>
        </xdr:spPr>
      </xdr:pic>
      <xdr:sp macro="" textlink="">
        <xdr:nvSpPr>
          <xdr:cNvPr id="3" name="Rectángulo 2">
            <a:extLst>
              <a:ext uri="{FF2B5EF4-FFF2-40B4-BE49-F238E27FC236}">
                <a16:creationId xmlns:a16="http://schemas.microsoft.com/office/drawing/2014/main" id="{B207E0F0-B97D-45D3-A04E-B890F9179308}"/>
              </a:ext>
            </a:extLst>
          </xdr:cNvPr>
          <xdr:cNvSpPr/>
        </xdr:nvSpPr>
        <xdr:spPr>
          <a:xfrm>
            <a:off x="7353300" y="619124"/>
            <a:ext cx="857250" cy="5619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75.xml><?xml version="1.0" encoding="utf-8"?>
<xdr:wsDr xmlns:xdr="http://schemas.openxmlformats.org/drawingml/2006/spreadsheetDrawing" xmlns:a="http://schemas.openxmlformats.org/drawingml/2006/main">
  <xdr:twoCellAnchor>
    <xdr:from>
      <xdr:col>10</xdr:col>
      <xdr:colOff>28575</xdr:colOff>
      <xdr:row>0</xdr:row>
      <xdr:rowOff>161925</xdr:rowOff>
    </xdr:from>
    <xdr:to>
      <xdr:col>11</xdr:col>
      <xdr:colOff>123825</xdr:colOff>
      <xdr:row>5</xdr:row>
      <xdr:rowOff>95250</xdr:rowOff>
    </xdr:to>
    <xdr:grpSp>
      <xdr:nvGrpSpPr>
        <xdr:cNvPr id="4" name="Grupo 3">
          <a:extLst>
            <a:ext uri="{FF2B5EF4-FFF2-40B4-BE49-F238E27FC236}">
              <a16:creationId xmlns:a16="http://schemas.microsoft.com/office/drawing/2014/main" id="{08F2846D-D51D-B806-7D9F-AC0CD1247DD7}"/>
            </a:ext>
          </a:extLst>
        </xdr:cNvPr>
        <xdr:cNvGrpSpPr/>
      </xdr:nvGrpSpPr>
      <xdr:grpSpPr>
        <a:xfrm>
          <a:off x="9505950" y="161925"/>
          <a:ext cx="857250" cy="809625"/>
          <a:chOff x="9505950" y="161925"/>
          <a:chExt cx="857250" cy="809625"/>
        </a:xfrm>
      </xdr:grpSpPr>
      <xdr:pic>
        <xdr:nvPicPr>
          <xdr:cNvPr id="2" name="Imagen 1">
            <a:hlinkClick xmlns:r="http://schemas.openxmlformats.org/officeDocument/2006/relationships" r:id="rId1"/>
            <a:extLst>
              <a:ext uri="{FF2B5EF4-FFF2-40B4-BE49-F238E27FC236}">
                <a16:creationId xmlns:a16="http://schemas.microsoft.com/office/drawing/2014/main" id="{6F4F0433-9847-452D-842D-7C26A385BF1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705975" y="161925"/>
            <a:ext cx="407998" cy="439721"/>
          </a:xfrm>
          <a:prstGeom prst="rect">
            <a:avLst/>
          </a:prstGeom>
        </xdr:spPr>
      </xdr:pic>
      <xdr:sp macro="" textlink="">
        <xdr:nvSpPr>
          <xdr:cNvPr id="3" name="Rectángulo 2">
            <a:extLst>
              <a:ext uri="{FF2B5EF4-FFF2-40B4-BE49-F238E27FC236}">
                <a16:creationId xmlns:a16="http://schemas.microsoft.com/office/drawing/2014/main" id="{7F83633D-18DA-4CF1-84CE-9ECE61ABCE05}"/>
              </a:ext>
            </a:extLst>
          </xdr:cNvPr>
          <xdr:cNvSpPr/>
        </xdr:nvSpPr>
        <xdr:spPr>
          <a:xfrm>
            <a:off x="9505950" y="571500"/>
            <a:ext cx="857250" cy="4000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76.xml><?xml version="1.0" encoding="utf-8"?>
<xdr:wsDr xmlns:xdr="http://schemas.openxmlformats.org/drawingml/2006/spreadsheetDrawing" xmlns:a="http://schemas.openxmlformats.org/drawingml/2006/main">
  <xdr:twoCellAnchor>
    <xdr:from>
      <xdr:col>10</xdr:col>
      <xdr:colOff>28575</xdr:colOff>
      <xdr:row>1</xdr:row>
      <xdr:rowOff>9525</xdr:rowOff>
    </xdr:from>
    <xdr:to>
      <xdr:col>11</xdr:col>
      <xdr:colOff>123825</xdr:colOff>
      <xdr:row>6</xdr:row>
      <xdr:rowOff>9525</xdr:rowOff>
    </xdr:to>
    <xdr:grpSp>
      <xdr:nvGrpSpPr>
        <xdr:cNvPr id="4" name="Grupo 3">
          <a:extLst>
            <a:ext uri="{FF2B5EF4-FFF2-40B4-BE49-F238E27FC236}">
              <a16:creationId xmlns:a16="http://schemas.microsoft.com/office/drawing/2014/main" id="{89E6E35E-AE47-F033-509D-ED93C18BDF7A}"/>
            </a:ext>
          </a:extLst>
        </xdr:cNvPr>
        <xdr:cNvGrpSpPr/>
      </xdr:nvGrpSpPr>
      <xdr:grpSpPr>
        <a:xfrm>
          <a:off x="7143750" y="190500"/>
          <a:ext cx="857250" cy="847725"/>
          <a:chOff x="7143750" y="190500"/>
          <a:chExt cx="857250" cy="847725"/>
        </a:xfrm>
      </xdr:grpSpPr>
      <xdr:pic>
        <xdr:nvPicPr>
          <xdr:cNvPr id="2" name="Imagen 1">
            <a:hlinkClick xmlns:r="http://schemas.openxmlformats.org/officeDocument/2006/relationships" r:id="rId1"/>
            <a:extLst>
              <a:ext uri="{FF2B5EF4-FFF2-40B4-BE49-F238E27FC236}">
                <a16:creationId xmlns:a16="http://schemas.microsoft.com/office/drawing/2014/main" id="{05461FDF-7705-4DCC-AD8A-B0A5C13DB60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43775" y="190500"/>
            <a:ext cx="407998" cy="439721"/>
          </a:xfrm>
          <a:prstGeom prst="rect">
            <a:avLst/>
          </a:prstGeom>
        </xdr:spPr>
      </xdr:pic>
      <xdr:sp macro="" textlink="">
        <xdr:nvSpPr>
          <xdr:cNvPr id="3" name="Rectángulo 2">
            <a:extLst>
              <a:ext uri="{FF2B5EF4-FFF2-40B4-BE49-F238E27FC236}">
                <a16:creationId xmlns:a16="http://schemas.microsoft.com/office/drawing/2014/main" id="{0DF19021-909B-4C69-B6AE-9BE137AC2767}"/>
              </a:ext>
            </a:extLst>
          </xdr:cNvPr>
          <xdr:cNvSpPr/>
        </xdr:nvSpPr>
        <xdr:spPr>
          <a:xfrm>
            <a:off x="7143750" y="619125"/>
            <a:ext cx="857250" cy="4191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77.xml><?xml version="1.0" encoding="utf-8"?>
<xdr:wsDr xmlns:xdr="http://schemas.openxmlformats.org/drawingml/2006/spreadsheetDrawing" xmlns:a="http://schemas.openxmlformats.org/drawingml/2006/main">
  <xdr:twoCellAnchor>
    <xdr:from>
      <xdr:col>7</xdr:col>
      <xdr:colOff>0</xdr:colOff>
      <xdr:row>0</xdr:row>
      <xdr:rowOff>152400</xdr:rowOff>
    </xdr:from>
    <xdr:to>
      <xdr:col>8</xdr:col>
      <xdr:colOff>19050</xdr:colOff>
      <xdr:row>5</xdr:row>
      <xdr:rowOff>95250</xdr:rowOff>
    </xdr:to>
    <xdr:grpSp>
      <xdr:nvGrpSpPr>
        <xdr:cNvPr id="4" name="Grupo 3">
          <a:extLst>
            <a:ext uri="{FF2B5EF4-FFF2-40B4-BE49-F238E27FC236}">
              <a16:creationId xmlns:a16="http://schemas.microsoft.com/office/drawing/2014/main" id="{FC8816DE-7E06-3756-2DD8-62DAE55FEA38}"/>
            </a:ext>
          </a:extLst>
        </xdr:cNvPr>
        <xdr:cNvGrpSpPr/>
      </xdr:nvGrpSpPr>
      <xdr:grpSpPr>
        <a:xfrm>
          <a:off x="5953125" y="152400"/>
          <a:ext cx="857250" cy="876300"/>
          <a:chOff x="5953125" y="152400"/>
          <a:chExt cx="857250" cy="876300"/>
        </a:xfrm>
      </xdr:grpSpPr>
      <xdr:pic>
        <xdr:nvPicPr>
          <xdr:cNvPr id="2" name="Imagen 1">
            <a:hlinkClick xmlns:r="http://schemas.openxmlformats.org/officeDocument/2006/relationships" r:id="rId1"/>
            <a:extLst>
              <a:ext uri="{FF2B5EF4-FFF2-40B4-BE49-F238E27FC236}">
                <a16:creationId xmlns:a16="http://schemas.microsoft.com/office/drawing/2014/main" id="{9213835C-8328-4FBF-9CBD-1C6D65B7BF8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81725" y="152400"/>
            <a:ext cx="407998" cy="439721"/>
          </a:xfrm>
          <a:prstGeom prst="rect">
            <a:avLst/>
          </a:prstGeom>
        </xdr:spPr>
      </xdr:pic>
      <xdr:sp macro="" textlink="">
        <xdr:nvSpPr>
          <xdr:cNvPr id="3" name="Rectángulo 2">
            <a:extLst>
              <a:ext uri="{FF2B5EF4-FFF2-40B4-BE49-F238E27FC236}">
                <a16:creationId xmlns:a16="http://schemas.microsoft.com/office/drawing/2014/main" id="{C4CFC883-3739-4F40-A5E9-7E090747DA89}"/>
              </a:ext>
            </a:extLst>
          </xdr:cNvPr>
          <xdr:cNvSpPr/>
        </xdr:nvSpPr>
        <xdr:spPr>
          <a:xfrm>
            <a:off x="5953125" y="609600"/>
            <a:ext cx="857250" cy="4191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78.xml><?xml version="1.0" encoding="utf-8"?>
<xdr:wsDr xmlns:xdr="http://schemas.openxmlformats.org/drawingml/2006/spreadsheetDrawing" xmlns:a="http://schemas.openxmlformats.org/drawingml/2006/main">
  <xdr:twoCellAnchor>
    <xdr:from>
      <xdr:col>9</xdr:col>
      <xdr:colOff>285750</xdr:colOff>
      <xdr:row>0</xdr:row>
      <xdr:rowOff>180975</xdr:rowOff>
    </xdr:from>
    <xdr:to>
      <xdr:col>11</xdr:col>
      <xdr:colOff>85725</xdr:colOff>
      <xdr:row>5</xdr:row>
      <xdr:rowOff>95250</xdr:rowOff>
    </xdr:to>
    <xdr:grpSp>
      <xdr:nvGrpSpPr>
        <xdr:cNvPr id="4" name="Grupo 3">
          <a:extLst>
            <a:ext uri="{FF2B5EF4-FFF2-40B4-BE49-F238E27FC236}">
              <a16:creationId xmlns:a16="http://schemas.microsoft.com/office/drawing/2014/main" id="{6AAF8FDF-2950-57FC-F788-1FB959976A19}"/>
            </a:ext>
          </a:extLst>
        </xdr:cNvPr>
        <xdr:cNvGrpSpPr/>
      </xdr:nvGrpSpPr>
      <xdr:grpSpPr>
        <a:xfrm>
          <a:off x="7077075" y="180975"/>
          <a:ext cx="857250" cy="904875"/>
          <a:chOff x="7077075" y="180975"/>
          <a:chExt cx="857250" cy="904875"/>
        </a:xfrm>
      </xdr:grpSpPr>
      <xdr:pic>
        <xdr:nvPicPr>
          <xdr:cNvPr id="2" name="Imagen 1">
            <a:hlinkClick xmlns:r="http://schemas.openxmlformats.org/officeDocument/2006/relationships" r:id="rId1"/>
            <a:extLst>
              <a:ext uri="{FF2B5EF4-FFF2-40B4-BE49-F238E27FC236}">
                <a16:creationId xmlns:a16="http://schemas.microsoft.com/office/drawing/2014/main" id="{7E4997FB-6CB7-488C-9BA3-77B328C9A23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77100" y="180975"/>
            <a:ext cx="407998" cy="439721"/>
          </a:xfrm>
          <a:prstGeom prst="rect">
            <a:avLst/>
          </a:prstGeom>
        </xdr:spPr>
      </xdr:pic>
      <xdr:sp macro="" textlink="">
        <xdr:nvSpPr>
          <xdr:cNvPr id="3" name="Rectángulo 2">
            <a:extLst>
              <a:ext uri="{FF2B5EF4-FFF2-40B4-BE49-F238E27FC236}">
                <a16:creationId xmlns:a16="http://schemas.microsoft.com/office/drawing/2014/main" id="{5F0F2533-FD1B-4B0A-A2D0-9A6D56068D71}"/>
              </a:ext>
            </a:extLst>
          </xdr:cNvPr>
          <xdr:cNvSpPr/>
        </xdr:nvSpPr>
        <xdr:spPr>
          <a:xfrm>
            <a:off x="7077075" y="647700"/>
            <a:ext cx="857250" cy="4381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79.xml><?xml version="1.0" encoding="utf-8"?>
<xdr:wsDr xmlns:xdr="http://schemas.openxmlformats.org/drawingml/2006/spreadsheetDrawing" xmlns:a="http://schemas.openxmlformats.org/drawingml/2006/main">
  <xdr:twoCellAnchor>
    <xdr:from>
      <xdr:col>9</xdr:col>
      <xdr:colOff>333375</xdr:colOff>
      <xdr:row>1</xdr:row>
      <xdr:rowOff>38100</xdr:rowOff>
    </xdr:from>
    <xdr:to>
      <xdr:col>11</xdr:col>
      <xdr:colOff>76200</xdr:colOff>
      <xdr:row>5</xdr:row>
      <xdr:rowOff>76200</xdr:rowOff>
    </xdr:to>
    <xdr:grpSp>
      <xdr:nvGrpSpPr>
        <xdr:cNvPr id="4" name="Grupo 3">
          <a:extLst>
            <a:ext uri="{FF2B5EF4-FFF2-40B4-BE49-F238E27FC236}">
              <a16:creationId xmlns:a16="http://schemas.microsoft.com/office/drawing/2014/main" id="{46F1DE08-C0EE-5E7C-EBDA-751124AFC87E}"/>
            </a:ext>
          </a:extLst>
        </xdr:cNvPr>
        <xdr:cNvGrpSpPr/>
      </xdr:nvGrpSpPr>
      <xdr:grpSpPr>
        <a:xfrm>
          <a:off x="7591425" y="238125"/>
          <a:ext cx="857250" cy="876300"/>
          <a:chOff x="7591425" y="238125"/>
          <a:chExt cx="857250" cy="876300"/>
        </a:xfrm>
      </xdr:grpSpPr>
      <xdr:pic>
        <xdr:nvPicPr>
          <xdr:cNvPr id="2" name="Imagen 1">
            <a:hlinkClick xmlns:r="http://schemas.openxmlformats.org/officeDocument/2006/relationships" r:id="rId1"/>
            <a:extLst>
              <a:ext uri="{FF2B5EF4-FFF2-40B4-BE49-F238E27FC236}">
                <a16:creationId xmlns:a16="http://schemas.microsoft.com/office/drawing/2014/main" id="{72DCF2C1-B3F7-491F-AB0D-2A1C8C42665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20025" y="238125"/>
            <a:ext cx="407998" cy="439721"/>
          </a:xfrm>
          <a:prstGeom prst="rect">
            <a:avLst/>
          </a:prstGeom>
        </xdr:spPr>
      </xdr:pic>
      <xdr:sp macro="" textlink="">
        <xdr:nvSpPr>
          <xdr:cNvPr id="3" name="Rectángulo 2">
            <a:extLst>
              <a:ext uri="{FF2B5EF4-FFF2-40B4-BE49-F238E27FC236}">
                <a16:creationId xmlns:a16="http://schemas.microsoft.com/office/drawing/2014/main" id="{B684F9A8-F27C-4131-B6F3-8E0E9323FAAC}"/>
              </a:ext>
            </a:extLst>
          </xdr:cNvPr>
          <xdr:cNvSpPr/>
        </xdr:nvSpPr>
        <xdr:spPr>
          <a:xfrm>
            <a:off x="7591425" y="676275"/>
            <a:ext cx="857250" cy="4381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371475</xdr:colOff>
      <xdr:row>0</xdr:row>
      <xdr:rowOff>190500</xdr:rowOff>
    </xdr:from>
    <xdr:to>
      <xdr:col>6</xdr:col>
      <xdr:colOff>47625</xdr:colOff>
      <xdr:row>5</xdr:row>
      <xdr:rowOff>53975</xdr:rowOff>
    </xdr:to>
    <xdr:grpSp>
      <xdr:nvGrpSpPr>
        <xdr:cNvPr id="2" name="Grupo 1">
          <a:extLst>
            <a:ext uri="{FF2B5EF4-FFF2-40B4-BE49-F238E27FC236}">
              <a16:creationId xmlns:a16="http://schemas.microsoft.com/office/drawing/2014/main" id="{4C813DD3-47A2-B1DF-B011-FF41FF5272FF}"/>
            </a:ext>
          </a:extLst>
        </xdr:cNvPr>
        <xdr:cNvGrpSpPr/>
      </xdr:nvGrpSpPr>
      <xdr:grpSpPr>
        <a:xfrm>
          <a:off x="5000625" y="190500"/>
          <a:ext cx="828675" cy="873125"/>
          <a:chOff x="5000625" y="190500"/>
          <a:chExt cx="828675" cy="873125"/>
        </a:xfrm>
      </xdr:grpSpPr>
      <xdr:pic>
        <xdr:nvPicPr>
          <xdr:cNvPr id="3" name="Imagen 2">
            <a:hlinkClick xmlns:r="http://schemas.openxmlformats.org/officeDocument/2006/relationships" r:id="rId1"/>
            <a:extLst>
              <a:ext uri="{FF2B5EF4-FFF2-40B4-BE49-F238E27FC236}">
                <a16:creationId xmlns:a16="http://schemas.microsoft.com/office/drawing/2014/main" id="{B87DEA65-6AC6-4F89-A0A0-5CB0461F52A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45100" y="190500"/>
            <a:ext cx="414348" cy="398446"/>
          </a:xfrm>
          <a:prstGeom prst="rect">
            <a:avLst/>
          </a:prstGeom>
        </xdr:spPr>
      </xdr:pic>
      <xdr:sp macro="" textlink="">
        <xdr:nvSpPr>
          <xdr:cNvPr id="4" name="Rectángulo 3">
            <a:extLst>
              <a:ext uri="{FF2B5EF4-FFF2-40B4-BE49-F238E27FC236}">
                <a16:creationId xmlns:a16="http://schemas.microsoft.com/office/drawing/2014/main" id="{3039C860-5987-47F3-9AAD-0BBD9FB4D9FE}"/>
              </a:ext>
            </a:extLst>
          </xdr:cNvPr>
          <xdr:cNvSpPr/>
        </xdr:nvSpPr>
        <xdr:spPr>
          <a:xfrm>
            <a:off x="5000625" y="561975"/>
            <a:ext cx="828675" cy="5016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80.xml><?xml version="1.0" encoding="utf-8"?>
<xdr:wsDr xmlns:xdr="http://schemas.openxmlformats.org/drawingml/2006/spreadsheetDrawing" xmlns:a="http://schemas.openxmlformats.org/drawingml/2006/main">
  <xdr:twoCellAnchor>
    <xdr:from>
      <xdr:col>9</xdr:col>
      <xdr:colOff>333375</xdr:colOff>
      <xdr:row>1</xdr:row>
      <xdr:rowOff>0</xdr:rowOff>
    </xdr:from>
    <xdr:to>
      <xdr:col>11</xdr:col>
      <xdr:colOff>76200</xdr:colOff>
      <xdr:row>5</xdr:row>
      <xdr:rowOff>123825</xdr:rowOff>
    </xdr:to>
    <xdr:grpSp>
      <xdr:nvGrpSpPr>
        <xdr:cNvPr id="4" name="Grupo 3">
          <a:extLst>
            <a:ext uri="{FF2B5EF4-FFF2-40B4-BE49-F238E27FC236}">
              <a16:creationId xmlns:a16="http://schemas.microsoft.com/office/drawing/2014/main" id="{BC00DFA3-430D-FEE6-2C92-00BDFBC366AB}"/>
            </a:ext>
          </a:extLst>
        </xdr:cNvPr>
        <xdr:cNvGrpSpPr/>
      </xdr:nvGrpSpPr>
      <xdr:grpSpPr>
        <a:xfrm>
          <a:off x="8105775" y="180975"/>
          <a:ext cx="857250" cy="876300"/>
          <a:chOff x="8105775" y="180975"/>
          <a:chExt cx="857250" cy="876300"/>
        </a:xfrm>
      </xdr:grpSpPr>
      <xdr:pic>
        <xdr:nvPicPr>
          <xdr:cNvPr id="2" name="Imagen 1">
            <a:hlinkClick xmlns:r="http://schemas.openxmlformats.org/officeDocument/2006/relationships" r:id="rId1"/>
            <a:extLst>
              <a:ext uri="{FF2B5EF4-FFF2-40B4-BE49-F238E27FC236}">
                <a16:creationId xmlns:a16="http://schemas.microsoft.com/office/drawing/2014/main" id="{88E3D167-A0B2-4701-92AA-E56FEC9D182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343900" y="180975"/>
            <a:ext cx="407998" cy="439721"/>
          </a:xfrm>
          <a:prstGeom prst="rect">
            <a:avLst/>
          </a:prstGeom>
        </xdr:spPr>
      </xdr:pic>
      <xdr:sp macro="" textlink="">
        <xdr:nvSpPr>
          <xdr:cNvPr id="3" name="Rectángulo 2">
            <a:extLst>
              <a:ext uri="{FF2B5EF4-FFF2-40B4-BE49-F238E27FC236}">
                <a16:creationId xmlns:a16="http://schemas.microsoft.com/office/drawing/2014/main" id="{557B3612-C807-4C5E-B9CA-7D348CE3B02A}"/>
              </a:ext>
            </a:extLst>
          </xdr:cNvPr>
          <xdr:cNvSpPr/>
        </xdr:nvSpPr>
        <xdr:spPr>
          <a:xfrm>
            <a:off x="8105775" y="619125"/>
            <a:ext cx="857250" cy="4381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81.xml><?xml version="1.0" encoding="utf-8"?>
<xdr:wsDr xmlns:xdr="http://schemas.openxmlformats.org/drawingml/2006/spreadsheetDrawing" xmlns:a="http://schemas.openxmlformats.org/drawingml/2006/main">
  <xdr:twoCellAnchor>
    <xdr:from>
      <xdr:col>8</xdr:col>
      <xdr:colOff>82550</xdr:colOff>
      <xdr:row>1</xdr:row>
      <xdr:rowOff>85725</xdr:rowOff>
    </xdr:from>
    <xdr:to>
      <xdr:col>9</xdr:col>
      <xdr:colOff>149225</xdr:colOff>
      <xdr:row>8</xdr:row>
      <xdr:rowOff>9525</xdr:rowOff>
    </xdr:to>
    <xdr:grpSp>
      <xdr:nvGrpSpPr>
        <xdr:cNvPr id="4" name="Grupo 3">
          <a:extLst>
            <a:ext uri="{FF2B5EF4-FFF2-40B4-BE49-F238E27FC236}">
              <a16:creationId xmlns:a16="http://schemas.microsoft.com/office/drawing/2014/main" id="{52E2BEB4-6612-FFC4-9984-AF05EFCB7F91}"/>
            </a:ext>
          </a:extLst>
        </xdr:cNvPr>
        <xdr:cNvGrpSpPr/>
      </xdr:nvGrpSpPr>
      <xdr:grpSpPr>
        <a:xfrm>
          <a:off x="6635750" y="266700"/>
          <a:ext cx="857250" cy="857250"/>
          <a:chOff x="6635750" y="266700"/>
          <a:chExt cx="857250" cy="857250"/>
        </a:xfrm>
      </xdr:grpSpPr>
      <xdr:sp macro="" textlink="">
        <xdr:nvSpPr>
          <xdr:cNvPr id="2" name="Rectángulo 1">
            <a:extLst>
              <a:ext uri="{FF2B5EF4-FFF2-40B4-BE49-F238E27FC236}">
                <a16:creationId xmlns:a16="http://schemas.microsoft.com/office/drawing/2014/main" id="{A497CC62-4570-4DE9-9272-BA2DC9D776E6}"/>
              </a:ext>
            </a:extLst>
          </xdr:cNvPr>
          <xdr:cNvSpPr/>
        </xdr:nvSpPr>
        <xdr:spPr>
          <a:xfrm>
            <a:off x="6635750" y="685800"/>
            <a:ext cx="857250" cy="4381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pic>
        <xdr:nvPicPr>
          <xdr:cNvPr id="3" name="Imagen 2">
            <a:hlinkClick xmlns:r="http://schemas.openxmlformats.org/officeDocument/2006/relationships" r:id="rId1"/>
            <a:extLst>
              <a:ext uri="{FF2B5EF4-FFF2-40B4-BE49-F238E27FC236}">
                <a16:creationId xmlns:a16="http://schemas.microsoft.com/office/drawing/2014/main" id="{717BD438-B5BC-44F9-98B6-028A532D52E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92925" y="266700"/>
            <a:ext cx="411173" cy="430196"/>
          </a:xfrm>
          <a:prstGeom prst="rect">
            <a:avLst/>
          </a:prstGeom>
        </xdr:spPr>
      </xdr:pic>
    </xdr:grpSp>
    <xdr:clientData/>
  </xdr:twoCellAnchor>
</xdr:wsDr>
</file>

<file path=xl/drawings/drawing82.xml><?xml version="1.0" encoding="utf-8"?>
<xdr:wsDr xmlns:xdr="http://schemas.openxmlformats.org/drawingml/2006/spreadsheetDrawing" xmlns:a="http://schemas.openxmlformats.org/drawingml/2006/main">
  <xdr:twoCellAnchor>
    <xdr:from>
      <xdr:col>9</xdr:col>
      <xdr:colOff>228600</xdr:colOff>
      <xdr:row>1</xdr:row>
      <xdr:rowOff>66675</xdr:rowOff>
    </xdr:from>
    <xdr:to>
      <xdr:col>11</xdr:col>
      <xdr:colOff>101600</xdr:colOff>
      <xdr:row>5</xdr:row>
      <xdr:rowOff>152400</xdr:rowOff>
    </xdr:to>
    <xdr:grpSp>
      <xdr:nvGrpSpPr>
        <xdr:cNvPr id="5" name="Grupo 4">
          <a:extLst>
            <a:ext uri="{FF2B5EF4-FFF2-40B4-BE49-F238E27FC236}">
              <a16:creationId xmlns:a16="http://schemas.microsoft.com/office/drawing/2014/main" id="{E43665F4-8F5F-F210-4FDC-4892CF88AD11}"/>
            </a:ext>
          </a:extLst>
        </xdr:cNvPr>
        <xdr:cNvGrpSpPr/>
      </xdr:nvGrpSpPr>
      <xdr:grpSpPr>
        <a:xfrm>
          <a:off x="5934075" y="257175"/>
          <a:ext cx="835025" cy="847725"/>
          <a:chOff x="5934075" y="257175"/>
          <a:chExt cx="835025" cy="847725"/>
        </a:xfrm>
      </xdr:grpSpPr>
      <xdr:pic>
        <xdr:nvPicPr>
          <xdr:cNvPr id="3" name="Imagen 2">
            <a:hlinkClick xmlns:r="http://schemas.openxmlformats.org/officeDocument/2006/relationships" r:id="rId1"/>
            <a:extLst>
              <a:ext uri="{FF2B5EF4-FFF2-40B4-BE49-F238E27FC236}">
                <a16:creationId xmlns:a16="http://schemas.microsoft.com/office/drawing/2014/main" id="{F53AC647-6E94-4C13-A61F-7B0B0F191A1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91250" y="257175"/>
            <a:ext cx="411173" cy="420671"/>
          </a:xfrm>
          <a:prstGeom prst="rect">
            <a:avLst/>
          </a:prstGeom>
        </xdr:spPr>
      </xdr:pic>
      <xdr:sp macro="" textlink="">
        <xdr:nvSpPr>
          <xdr:cNvPr id="4" name="Rectángulo 3">
            <a:extLst>
              <a:ext uri="{FF2B5EF4-FFF2-40B4-BE49-F238E27FC236}">
                <a16:creationId xmlns:a16="http://schemas.microsoft.com/office/drawing/2014/main" id="{305288AF-FEC7-44F2-9DF5-9538652D9401}"/>
              </a:ext>
            </a:extLst>
          </xdr:cNvPr>
          <xdr:cNvSpPr/>
        </xdr:nvSpPr>
        <xdr:spPr>
          <a:xfrm>
            <a:off x="5934075" y="666750"/>
            <a:ext cx="835025" cy="4381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twoCellAnchor editAs="oneCell">
    <xdr:from>
      <xdr:col>1</xdr:col>
      <xdr:colOff>400050</xdr:colOff>
      <xdr:row>4</xdr:row>
      <xdr:rowOff>66675</xdr:rowOff>
    </xdr:from>
    <xdr:to>
      <xdr:col>9</xdr:col>
      <xdr:colOff>57150</xdr:colOff>
      <xdr:row>12</xdr:row>
      <xdr:rowOff>180975</xdr:rowOff>
    </xdr:to>
    <xdr:pic>
      <xdr:nvPicPr>
        <xdr:cNvPr id="6" name="Imagen 5" descr="Interfaz de usuario gráfica, Texto, Aplicación&#10;&#10;Descripción generada automáticamente">
          <a:extLst>
            <a:ext uri="{FF2B5EF4-FFF2-40B4-BE49-F238E27FC236}">
              <a16:creationId xmlns:a16="http://schemas.microsoft.com/office/drawing/2014/main" id="{F751D4C5-3DED-42A4-AFE1-B25428ABF5D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19125" y="828675"/>
          <a:ext cx="5143500" cy="1638300"/>
        </a:xfrm>
        <a:prstGeom prst="rect">
          <a:avLst/>
        </a:prstGeom>
        <a:noFill/>
        <a:ln>
          <a:noFill/>
        </a:ln>
      </xdr:spPr>
    </xdr:pic>
    <xdr:clientData/>
  </xdr:twoCellAnchor>
</xdr:wsDr>
</file>

<file path=xl/drawings/drawing83.xml><?xml version="1.0" encoding="utf-8"?>
<xdr:wsDr xmlns:xdr="http://schemas.openxmlformats.org/drawingml/2006/spreadsheetDrawing" xmlns:a="http://schemas.openxmlformats.org/drawingml/2006/main">
  <xdr:twoCellAnchor>
    <xdr:from>
      <xdr:col>8</xdr:col>
      <xdr:colOff>295275</xdr:colOff>
      <xdr:row>2</xdr:row>
      <xdr:rowOff>0</xdr:rowOff>
    </xdr:from>
    <xdr:to>
      <xdr:col>8</xdr:col>
      <xdr:colOff>1168400</xdr:colOff>
      <xdr:row>5</xdr:row>
      <xdr:rowOff>323850</xdr:rowOff>
    </xdr:to>
    <xdr:grpSp>
      <xdr:nvGrpSpPr>
        <xdr:cNvPr id="4" name="Grupo 3">
          <a:extLst>
            <a:ext uri="{FF2B5EF4-FFF2-40B4-BE49-F238E27FC236}">
              <a16:creationId xmlns:a16="http://schemas.microsoft.com/office/drawing/2014/main" id="{5B008728-4E52-B9C9-B6BF-329B5B4DB3F9}"/>
            </a:ext>
          </a:extLst>
        </xdr:cNvPr>
        <xdr:cNvGrpSpPr/>
      </xdr:nvGrpSpPr>
      <xdr:grpSpPr>
        <a:xfrm>
          <a:off x="10763250" y="314325"/>
          <a:ext cx="873125" cy="857250"/>
          <a:chOff x="10763250" y="314325"/>
          <a:chExt cx="873125" cy="857250"/>
        </a:xfrm>
      </xdr:grpSpPr>
      <xdr:pic>
        <xdr:nvPicPr>
          <xdr:cNvPr id="2" name="Imagen 1">
            <a:hlinkClick xmlns:r="http://schemas.openxmlformats.org/officeDocument/2006/relationships" r:id="rId1"/>
            <a:extLst>
              <a:ext uri="{FF2B5EF4-FFF2-40B4-BE49-F238E27FC236}">
                <a16:creationId xmlns:a16="http://schemas.microsoft.com/office/drawing/2014/main" id="{49F09C49-A72C-4A35-9407-B3790D63A8C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020425" y="314325"/>
            <a:ext cx="411173" cy="417496"/>
          </a:xfrm>
          <a:prstGeom prst="rect">
            <a:avLst/>
          </a:prstGeom>
        </xdr:spPr>
      </xdr:pic>
      <xdr:sp macro="" textlink="">
        <xdr:nvSpPr>
          <xdr:cNvPr id="3" name="Rectángulo 2">
            <a:extLst>
              <a:ext uri="{FF2B5EF4-FFF2-40B4-BE49-F238E27FC236}">
                <a16:creationId xmlns:a16="http://schemas.microsoft.com/office/drawing/2014/main" id="{A5C6E96A-4732-4F7D-B7DC-A85D7DF5E35B}"/>
              </a:ext>
            </a:extLst>
          </xdr:cNvPr>
          <xdr:cNvSpPr/>
        </xdr:nvSpPr>
        <xdr:spPr>
          <a:xfrm>
            <a:off x="10763250" y="742950"/>
            <a:ext cx="873125" cy="4286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84.xml><?xml version="1.0" encoding="utf-8"?>
<xdr:wsDr xmlns:xdr="http://schemas.openxmlformats.org/drawingml/2006/spreadsheetDrawing" xmlns:a="http://schemas.openxmlformats.org/drawingml/2006/main">
  <xdr:twoCellAnchor>
    <xdr:from>
      <xdr:col>13</xdr:col>
      <xdr:colOff>66675</xdr:colOff>
      <xdr:row>2</xdr:row>
      <xdr:rowOff>15875</xdr:rowOff>
    </xdr:from>
    <xdr:to>
      <xdr:col>14</xdr:col>
      <xdr:colOff>0</xdr:colOff>
      <xdr:row>6</xdr:row>
      <xdr:rowOff>352425</xdr:rowOff>
    </xdr:to>
    <xdr:grpSp>
      <xdr:nvGrpSpPr>
        <xdr:cNvPr id="4" name="Grupo 3">
          <a:extLst>
            <a:ext uri="{FF2B5EF4-FFF2-40B4-BE49-F238E27FC236}">
              <a16:creationId xmlns:a16="http://schemas.microsoft.com/office/drawing/2014/main" id="{0B92A0D8-6D45-EC71-CC9D-739ABAF85103}"/>
            </a:ext>
          </a:extLst>
        </xdr:cNvPr>
        <xdr:cNvGrpSpPr/>
      </xdr:nvGrpSpPr>
      <xdr:grpSpPr>
        <a:xfrm>
          <a:off x="11953875" y="330200"/>
          <a:ext cx="857250" cy="784225"/>
          <a:chOff x="11887200" y="330200"/>
          <a:chExt cx="857250" cy="869950"/>
        </a:xfrm>
      </xdr:grpSpPr>
      <xdr:pic>
        <xdr:nvPicPr>
          <xdr:cNvPr id="2" name="Imagen 1">
            <a:hlinkClick xmlns:r="http://schemas.openxmlformats.org/officeDocument/2006/relationships" r:id="rId1"/>
            <a:extLst>
              <a:ext uri="{FF2B5EF4-FFF2-40B4-BE49-F238E27FC236}">
                <a16:creationId xmlns:a16="http://schemas.microsoft.com/office/drawing/2014/main" id="{CA74DD14-C657-4196-B5B5-73AD01A6D50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141200" y="330200"/>
            <a:ext cx="411173" cy="433371"/>
          </a:xfrm>
          <a:prstGeom prst="rect">
            <a:avLst/>
          </a:prstGeom>
        </xdr:spPr>
      </xdr:pic>
      <xdr:sp macro="" textlink="">
        <xdr:nvSpPr>
          <xdr:cNvPr id="3" name="Rectángulo 2">
            <a:extLst>
              <a:ext uri="{FF2B5EF4-FFF2-40B4-BE49-F238E27FC236}">
                <a16:creationId xmlns:a16="http://schemas.microsoft.com/office/drawing/2014/main" id="{50500725-276B-403D-8E00-138903F950A9}"/>
              </a:ext>
            </a:extLst>
          </xdr:cNvPr>
          <xdr:cNvSpPr/>
        </xdr:nvSpPr>
        <xdr:spPr>
          <a:xfrm>
            <a:off x="11887200" y="771525"/>
            <a:ext cx="857250" cy="4286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85.xml><?xml version="1.0" encoding="utf-8"?>
<xdr:wsDr xmlns:xdr="http://schemas.openxmlformats.org/drawingml/2006/spreadsheetDrawing" xmlns:a="http://schemas.openxmlformats.org/drawingml/2006/main">
  <xdr:twoCellAnchor editAs="oneCell">
    <xdr:from>
      <xdr:col>0</xdr:col>
      <xdr:colOff>0</xdr:colOff>
      <xdr:row>4</xdr:row>
      <xdr:rowOff>12700</xdr:rowOff>
    </xdr:from>
    <xdr:to>
      <xdr:col>7</xdr:col>
      <xdr:colOff>722630</xdr:colOff>
      <xdr:row>28</xdr:row>
      <xdr:rowOff>141605</xdr:rowOff>
    </xdr:to>
    <xdr:pic>
      <xdr:nvPicPr>
        <xdr:cNvPr id="2" name="Imagen 1">
          <a:extLst>
            <a:ext uri="{FF2B5EF4-FFF2-40B4-BE49-F238E27FC236}">
              <a16:creationId xmlns:a16="http://schemas.microsoft.com/office/drawing/2014/main" id="{431F1F6A-BAFA-41A5-9CE9-896B642ACF4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9300"/>
          <a:ext cx="5628005" cy="4478655"/>
        </a:xfrm>
        <a:prstGeom prst="rect">
          <a:avLst/>
        </a:prstGeom>
        <a:noFill/>
        <a:ln>
          <a:noFill/>
        </a:ln>
      </xdr:spPr>
    </xdr:pic>
    <xdr:clientData/>
  </xdr:twoCellAnchor>
  <xdr:twoCellAnchor>
    <xdr:from>
      <xdr:col>8</xdr:col>
      <xdr:colOff>276225</xdr:colOff>
      <xdr:row>1</xdr:row>
      <xdr:rowOff>38100</xdr:rowOff>
    </xdr:from>
    <xdr:to>
      <xdr:col>10</xdr:col>
      <xdr:colOff>101600</xdr:colOff>
      <xdr:row>5</xdr:row>
      <xdr:rowOff>142875</xdr:rowOff>
    </xdr:to>
    <xdr:grpSp>
      <xdr:nvGrpSpPr>
        <xdr:cNvPr id="5" name="Grupo 4">
          <a:extLst>
            <a:ext uri="{FF2B5EF4-FFF2-40B4-BE49-F238E27FC236}">
              <a16:creationId xmlns:a16="http://schemas.microsoft.com/office/drawing/2014/main" id="{1B69DADC-3F80-061B-C6B8-E338E4F8ADDC}"/>
            </a:ext>
          </a:extLst>
        </xdr:cNvPr>
        <xdr:cNvGrpSpPr/>
      </xdr:nvGrpSpPr>
      <xdr:grpSpPr>
        <a:xfrm>
          <a:off x="5667375" y="228600"/>
          <a:ext cx="844550" cy="866775"/>
          <a:chOff x="5667375" y="228600"/>
          <a:chExt cx="844550" cy="866775"/>
        </a:xfrm>
      </xdr:grpSpPr>
      <xdr:pic>
        <xdr:nvPicPr>
          <xdr:cNvPr id="3" name="Imagen 2">
            <a:hlinkClick xmlns:r="http://schemas.openxmlformats.org/officeDocument/2006/relationships" r:id="rId2"/>
            <a:extLst>
              <a:ext uri="{FF2B5EF4-FFF2-40B4-BE49-F238E27FC236}">
                <a16:creationId xmlns:a16="http://schemas.microsoft.com/office/drawing/2014/main" id="{C73C3067-D750-4520-84D1-443E9D3BC49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911850" y="228600"/>
            <a:ext cx="414348" cy="417496"/>
          </a:xfrm>
          <a:prstGeom prst="rect">
            <a:avLst/>
          </a:prstGeom>
        </xdr:spPr>
      </xdr:pic>
      <xdr:sp macro="" textlink="">
        <xdr:nvSpPr>
          <xdr:cNvPr id="4" name="Rectángulo 3">
            <a:extLst>
              <a:ext uri="{FF2B5EF4-FFF2-40B4-BE49-F238E27FC236}">
                <a16:creationId xmlns:a16="http://schemas.microsoft.com/office/drawing/2014/main" id="{95255473-305D-48F7-BAD4-4782B696D1C1}"/>
              </a:ext>
            </a:extLst>
          </xdr:cNvPr>
          <xdr:cNvSpPr/>
        </xdr:nvSpPr>
        <xdr:spPr>
          <a:xfrm>
            <a:off x="5667375" y="657225"/>
            <a:ext cx="844550" cy="4381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86.xml><?xml version="1.0" encoding="utf-8"?>
<xdr:wsDr xmlns:xdr="http://schemas.openxmlformats.org/drawingml/2006/spreadsheetDrawing" xmlns:a="http://schemas.openxmlformats.org/drawingml/2006/main">
  <xdr:twoCellAnchor editAs="oneCell">
    <xdr:from>
      <xdr:col>1</xdr:col>
      <xdr:colOff>352135</xdr:colOff>
      <xdr:row>10</xdr:row>
      <xdr:rowOff>101887</xdr:rowOff>
    </xdr:from>
    <xdr:to>
      <xdr:col>25</xdr:col>
      <xdr:colOff>362814</xdr:colOff>
      <xdr:row>36</xdr:row>
      <xdr:rowOff>48779</xdr:rowOff>
    </xdr:to>
    <xdr:pic>
      <xdr:nvPicPr>
        <xdr:cNvPr id="2" name="Gráfico 1">
          <a:extLst>
            <a:ext uri="{FF2B5EF4-FFF2-40B4-BE49-F238E27FC236}">
              <a16:creationId xmlns:a16="http://schemas.microsoft.com/office/drawing/2014/main" id="{82472DE5-07D8-4EE9-8580-A5DB951D275A}"/>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94590" y="1660523"/>
          <a:ext cx="9760815" cy="3095625"/>
        </a:xfrm>
        <a:prstGeom prst="rect">
          <a:avLst/>
        </a:prstGeom>
      </xdr:spPr>
    </xdr:pic>
    <xdr:clientData/>
  </xdr:twoCellAnchor>
  <xdr:twoCellAnchor>
    <xdr:from>
      <xdr:col>28</xdr:col>
      <xdr:colOff>29152</xdr:colOff>
      <xdr:row>1</xdr:row>
      <xdr:rowOff>103910</xdr:rowOff>
    </xdr:from>
    <xdr:to>
      <xdr:col>30</xdr:col>
      <xdr:colOff>142009</xdr:colOff>
      <xdr:row>7</xdr:row>
      <xdr:rowOff>25978</xdr:rowOff>
    </xdr:to>
    <xdr:grpSp>
      <xdr:nvGrpSpPr>
        <xdr:cNvPr id="5" name="Grupo 4">
          <a:extLst>
            <a:ext uri="{FF2B5EF4-FFF2-40B4-BE49-F238E27FC236}">
              <a16:creationId xmlns:a16="http://schemas.microsoft.com/office/drawing/2014/main" id="{180347AC-5BAA-7D56-3B24-CAE378734352}"/>
            </a:ext>
          </a:extLst>
        </xdr:cNvPr>
        <xdr:cNvGrpSpPr/>
      </xdr:nvGrpSpPr>
      <xdr:grpSpPr>
        <a:xfrm>
          <a:off x="10688493" y="285751"/>
          <a:ext cx="857539" cy="926522"/>
          <a:chOff x="10688493" y="285751"/>
          <a:chExt cx="857539" cy="926522"/>
        </a:xfrm>
      </xdr:grpSpPr>
      <xdr:pic>
        <xdr:nvPicPr>
          <xdr:cNvPr id="3" name="Imagen 2">
            <a:hlinkClick xmlns:r="http://schemas.openxmlformats.org/officeDocument/2006/relationships" r:id="rId3"/>
            <a:extLst>
              <a:ext uri="{FF2B5EF4-FFF2-40B4-BE49-F238E27FC236}">
                <a16:creationId xmlns:a16="http://schemas.microsoft.com/office/drawing/2014/main" id="{17B7495F-0B44-4701-8459-E2767323BFF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896310" y="285751"/>
            <a:ext cx="393855" cy="423558"/>
          </a:xfrm>
          <a:prstGeom prst="rect">
            <a:avLst/>
          </a:prstGeom>
        </xdr:spPr>
      </xdr:pic>
      <xdr:sp macro="" textlink="">
        <xdr:nvSpPr>
          <xdr:cNvPr id="4" name="Rectángulo 3">
            <a:extLst>
              <a:ext uri="{FF2B5EF4-FFF2-40B4-BE49-F238E27FC236}">
                <a16:creationId xmlns:a16="http://schemas.microsoft.com/office/drawing/2014/main" id="{CDAA33B6-632F-4AD3-BD41-6E736BB7199E}"/>
              </a:ext>
            </a:extLst>
          </xdr:cNvPr>
          <xdr:cNvSpPr/>
        </xdr:nvSpPr>
        <xdr:spPr>
          <a:xfrm>
            <a:off x="10688493" y="701386"/>
            <a:ext cx="857539" cy="51088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87.xml><?xml version="1.0" encoding="utf-8"?>
<xdr:wsDr xmlns:xdr="http://schemas.openxmlformats.org/drawingml/2006/spreadsheetDrawing" xmlns:a="http://schemas.openxmlformats.org/drawingml/2006/main">
  <xdr:twoCellAnchor editAs="oneCell">
    <xdr:from>
      <xdr:col>1</xdr:col>
      <xdr:colOff>53974</xdr:colOff>
      <xdr:row>3</xdr:row>
      <xdr:rowOff>47625</xdr:rowOff>
    </xdr:from>
    <xdr:to>
      <xdr:col>9</xdr:col>
      <xdr:colOff>622299</xdr:colOff>
      <xdr:row>40</xdr:row>
      <xdr:rowOff>67677</xdr:rowOff>
    </xdr:to>
    <xdr:pic>
      <xdr:nvPicPr>
        <xdr:cNvPr id="2" name="Imagen 1">
          <a:extLst>
            <a:ext uri="{FF2B5EF4-FFF2-40B4-BE49-F238E27FC236}">
              <a16:creationId xmlns:a16="http://schemas.microsoft.com/office/drawing/2014/main" id="{56CDB757-0776-43C9-8C12-90B03880510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5774" y="600075"/>
          <a:ext cx="6667500" cy="6712952"/>
        </a:xfrm>
        <a:prstGeom prst="rect">
          <a:avLst/>
        </a:prstGeom>
        <a:noFill/>
        <a:ln>
          <a:noFill/>
        </a:ln>
      </xdr:spPr>
    </xdr:pic>
    <xdr:clientData/>
  </xdr:twoCellAnchor>
  <xdr:twoCellAnchor>
    <xdr:from>
      <xdr:col>10</xdr:col>
      <xdr:colOff>0</xdr:colOff>
      <xdr:row>1</xdr:row>
      <xdr:rowOff>66675</xdr:rowOff>
    </xdr:from>
    <xdr:to>
      <xdr:col>11</xdr:col>
      <xdr:colOff>92075</xdr:colOff>
      <xdr:row>5</xdr:row>
      <xdr:rowOff>142875</xdr:rowOff>
    </xdr:to>
    <xdr:grpSp>
      <xdr:nvGrpSpPr>
        <xdr:cNvPr id="5" name="Grupo 4">
          <a:extLst>
            <a:ext uri="{FF2B5EF4-FFF2-40B4-BE49-F238E27FC236}">
              <a16:creationId xmlns:a16="http://schemas.microsoft.com/office/drawing/2014/main" id="{87C1CB93-DF58-F110-1995-39091E353343}"/>
            </a:ext>
          </a:extLst>
        </xdr:cNvPr>
        <xdr:cNvGrpSpPr/>
      </xdr:nvGrpSpPr>
      <xdr:grpSpPr>
        <a:xfrm>
          <a:off x="6924675" y="257175"/>
          <a:ext cx="815975" cy="838200"/>
          <a:chOff x="6924675" y="257175"/>
          <a:chExt cx="815975" cy="838200"/>
        </a:xfrm>
      </xdr:grpSpPr>
      <xdr:pic>
        <xdr:nvPicPr>
          <xdr:cNvPr id="3" name="Imagen 2">
            <a:hlinkClick xmlns:r="http://schemas.openxmlformats.org/officeDocument/2006/relationships" r:id="rId2"/>
            <a:extLst>
              <a:ext uri="{FF2B5EF4-FFF2-40B4-BE49-F238E27FC236}">
                <a16:creationId xmlns:a16="http://schemas.microsoft.com/office/drawing/2014/main" id="{3842FE0D-3CFB-4268-8A51-12CC6A9587F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143750" y="257175"/>
            <a:ext cx="407998" cy="420671"/>
          </a:xfrm>
          <a:prstGeom prst="rect">
            <a:avLst/>
          </a:prstGeom>
        </xdr:spPr>
      </xdr:pic>
      <xdr:sp macro="" textlink="">
        <xdr:nvSpPr>
          <xdr:cNvPr id="4" name="Rectángulo 3">
            <a:extLst>
              <a:ext uri="{FF2B5EF4-FFF2-40B4-BE49-F238E27FC236}">
                <a16:creationId xmlns:a16="http://schemas.microsoft.com/office/drawing/2014/main" id="{0A64CB27-5FFF-4007-BCED-DB67ACB022E2}"/>
              </a:ext>
            </a:extLst>
          </xdr:cNvPr>
          <xdr:cNvSpPr/>
        </xdr:nvSpPr>
        <xdr:spPr>
          <a:xfrm>
            <a:off x="6924675" y="657225"/>
            <a:ext cx="815975" cy="4381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88.xml><?xml version="1.0" encoding="utf-8"?>
<xdr:wsDr xmlns:xdr="http://schemas.openxmlformats.org/drawingml/2006/spreadsheetDrawing" xmlns:a="http://schemas.openxmlformats.org/drawingml/2006/main">
  <xdr:twoCellAnchor>
    <xdr:from>
      <xdr:col>12</xdr:col>
      <xdr:colOff>123825</xdr:colOff>
      <xdr:row>1</xdr:row>
      <xdr:rowOff>76200</xdr:rowOff>
    </xdr:from>
    <xdr:to>
      <xdr:col>13</xdr:col>
      <xdr:colOff>53975</xdr:colOff>
      <xdr:row>6</xdr:row>
      <xdr:rowOff>63500</xdr:rowOff>
    </xdr:to>
    <xdr:grpSp>
      <xdr:nvGrpSpPr>
        <xdr:cNvPr id="4" name="Grupo 3">
          <a:extLst>
            <a:ext uri="{FF2B5EF4-FFF2-40B4-BE49-F238E27FC236}">
              <a16:creationId xmlns:a16="http://schemas.microsoft.com/office/drawing/2014/main" id="{7EECD816-74BF-F162-A60E-1A5E8DBDFAA6}"/>
            </a:ext>
          </a:extLst>
        </xdr:cNvPr>
        <xdr:cNvGrpSpPr/>
      </xdr:nvGrpSpPr>
      <xdr:grpSpPr>
        <a:xfrm>
          <a:off x="10315575" y="219075"/>
          <a:ext cx="854075" cy="815975"/>
          <a:chOff x="10067925" y="219075"/>
          <a:chExt cx="854075" cy="815975"/>
        </a:xfrm>
      </xdr:grpSpPr>
      <xdr:pic>
        <xdr:nvPicPr>
          <xdr:cNvPr id="2" name="Imagen 1">
            <a:hlinkClick xmlns:r="http://schemas.openxmlformats.org/officeDocument/2006/relationships" r:id="rId1"/>
            <a:extLst>
              <a:ext uri="{FF2B5EF4-FFF2-40B4-BE49-F238E27FC236}">
                <a16:creationId xmlns:a16="http://schemas.microsoft.com/office/drawing/2014/main" id="{3DB23D3A-8BB0-43E9-8313-889BC7E73A5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315575" y="219075"/>
            <a:ext cx="407998" cy="398446"/>
          </a:xfrm>
          <a:prstGeom prst="rect">
            <a:avLst/>
          </a:prstGeom>
        </xdr:spPr>
      </xdr:pic>
      <xdr:sp macro="" textlink="">
        <xdr:nvSpPr>
          <xdr:cNvPr id="3" name="Rectángulo 2">
            <a:extLst>
              <a:ext uri="{FF2B5EF4-FFF2-40B4-BE49-F238E27FC236}">
                <a16:creationId xmlns:a16="http://schemas.microsoft.com/office/drawing/2014/main" id="{015B1242-5872-4D13-80FC-AED53A89D747}"/>
              </a:ext>
            </a:extLst>
          </xdr:cNvPr>
          <xdr:cNvSpPr/>
        </xdr:nvSpPr>
        <xdr:spPr>
          <a:xfrm>
            <a:off x="10067925" y="619125"/>
            <a:ext cx="854075" cy="415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89.xml><?xml version="1.0" encoding="utf-8"?>
<xdr:wsDr xmlns:xdr="http://schemas.openxmlformats.org/drawingml/2006/spreadsheetDrawing" xmlns:a="http://schemas.openxmlformats.org/drawingml/2006/main">
  <xdr:twoCellAnchor>
    <xdr:from>
      <xdr:col>11</xdr:col>
      <xdr:colOff>47625</xdr:colOff>
      <xdr:row>1</xdr:row>
      <xdr:rowOff>104775</xdr:rowOff>
    </xdr:from>
    <xdr:to>
      <xdr:col>12</xdr:col>
      <xdr:colOff>139700</xdr:colOff>
      <xdr:row>8</xdr:row>
      <xdr:rowOff>15875</xdr:rowOff>
    </xdr:to>
    <xdr:grpSp>
      <xdr:nvGrpSpPr>
        <xdr:cNvPr id="4" name="Grupo 3">
          <a:extLst>
            <a:ext uri="{FF2B5EF4-FFF2-40B4-BE49-F238E27FC236}">
              <a16:creationId xmlns:a16="http://schemas.microsoft.com/office/drawing/2014/main" id="{E41B2513-72B4-F248-34E6-14CD4A6C0182}"/>
            </a:ext>
          </a:extLst>
        </xdr:cNvPr>
        <xdr:cNvGrpSpPr/>
      </xdr:nvGrpSpPr>
      <xdr:grpSpPr>
        <a:xfrm>
          <a:off x="10944225" y="285750"/>
          <a:ext cx="854075" cy="987425"/>
          <a:chOff x="10325100" y="285750"/>
          <a:chExt cx="854075" cy="1120775"/>
        </a:xfrm>
      </xdr:grpSpPr>
      <xdr:pic>
        <xdr:nvPicPr>
          <xdr:cNvPr id="2" name="Imagen 1">
            <a:hlinkClick xmlns:r="http://schemas.openxmlformats.org/officeDocument/2006/relationships" r:id="rId1"/>
            <a:extLst>
              <a:ext uri="{FF2B5EF4-FFF2-40B4-BE49-F238E27FC236}">
                <a16:creationId xmlns:a16="http://schemas.microsoft.com/office/drawing/2014/main" id="{A372E246-44AC-46D1-B137-1B0BBE5B6F6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553700" y="285750"/>
            <a:ext cx="407998" cy="439721"/>
          </a:xfrm>
          <a:prstGeom prst="rect">
            <a:avLst/>
          </a:prstGeom>
        </xdr:spPr>
      </xdr:pic>
      <xdr:sp macro="" textlink="">
        <xdr:nvSpPr>
          <xdr:cNvPr id="3" name="Rectángulo 2">
            <a:extLst>
              <a:ext uri="{FF2B5EF4-FFF2-40B4-BE49-F238E27FC236}">
                <a16:creationId xmlns:a16="http://schemas.microsoft.com/office/drawing/2014/main" id="{B5A2493C-94A6-407B-BE9D-C135F7AB3804}"/>
              </a:ext>
            </a:extLst>
          </xdr:cNvPr>
          <xdr:cNvSpPr/>
        </xdr:nvSpPr>
        <xdr:spPr>
          <a:xfrm>
            <a:off x="10325100" y="682625"/>
            <a:ext cx="854075" cy="7239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133350</xdr:colOff>
      <xdr:row>0</xdr:row>
      <xdr:rowOff>161925</xdr:rowOff>
    </xdr:from>
    <xdr:to>
      <xdr:col>6</xdr:col>
      <xdr:colOff>447675</xdr:colOff>
      <xdr:row>5</xdr:row>
      <xdr:rowOff>44450</xdr:rowOff>
    </xdr:to>
    <xdr:grpSp>
      <xdr:nvGrpSpPr>
        <xdr:cNvPr id="2" name="Grupo 1">
          <a:extLst>
            <a:ext uri="{FF2B5EF4-FFF2-40B4-BE49-F238E27FC236}">
              <a16:creationId xmlns:a16="http://schemas.microsoft.com/office/drawing/2014/main" id="{9D091EA2-8FFE-441A-B2A9-9C7A42CD5087}"/>
            </a:ext>
          </a:extLst>
        </xdr:cNvPr>
        <xdr:cNvGrpSpPr/>
      </xdr:nvGrpSpPr>
      <xdr:grpSpPr>
        <a:xfrm>
          <a:off x="7943850" y="161925"/>
          <a:ext cx="828675" cy="1101725"/>
          <a:chOff x="5000625" y="190500"/>
          <a:chExt cx="828675" cy="873125"/>
        </a:xfrm>
      </xdr:grpSpPr>
      <xdr:pic>
        <xdr:nvPicPr>
          <xdr:cNvPr id="3" name="Imagen 2">
            <a:hlinkClick xmlns:r="http://schemas.openxmlformats.org/officeDocument/2006/relationships" r:id="rId1"/>
            <a:extLst>
              <a:ext uri="{FF2B5EF4-FFF2-40B4-BE49-F238E27FC236}">
                <a16:creationId xmlns:a16="http://schemas.microsoft.com/office/drawing/2014/main" id="{70159533-1240-71C3-3007-E0D5A432934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45100" y="190500"/>
            <a:ext cx="414348" cy="398446"/>
          </a:xfrm>
          <a:prstGeom prst="rect">
            <a:avLst/>
          </a:prstGeom>
        </xdr:spPr>
      </xdr:pic>
      <xdr:sp macro="" textlink="">
        <xdr:nvSpPr>
          <xdr:cNvPr id="4" name="Rectángulo 3">
            <a:extLst>
              <a:ext uri="{FF2B5EF4-FFF2-40B4-BE49-F238E27FC236}">
                <a16:creationId xmlns:a16="http://schemas.microsoft.com/office/drawing/2014/main" id="{AE514B6B-EBB7-5942-2669-4C0B0F3EF1E4}"/>
              </a:ext>
            </a:extLst>
          </xdr:cNvPr>
          <xdr:cNvSpPr/>
        </xdr:nvSpPr>
        <xdr:spPr>
          <a:xfrm>
            <a:off x="5000625" y="561975"/>
            <a:ext cx="828675" cy="5016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90.xml><?xml version="1.0" encoding="utf-8"?>
<xdr:wsDr xmlns:xdr="http://schemas.openxmlformats.org/drawingml/2006/spreadsheetDrawing" xmlns:a="http://schemas.openxmlformats.org/drawingml/2006/main">
  <xdr:twoCellAnchor>
    <xdr:from>
      <xdr:col>10</xdr:col>
      <xdr:colOff>0</xdr:colOff>
      <xdr:row>1</xdr:row>
      <xdr:rowOff>85725</xdr:rowOff>
    </xdr:from>
    <xdr:to>
      <xdr:col>11</xdr:col>
      <xdr:colOff>92075</xdr:colOff>
      <xdr:row>7</xdr:row>
      <xdr:rowOff>85725</xdr:rowOff>
    </xdr:to>
    <xdr:grpSp>
      <xdr:nvGrpSpPr>
        <xdr:cNvPr id="4" name="Grupo 3">
          <a:extLst>
            <a:ext uri="{FF2B5EF4-FFF2-40B4-BE49-F238E27FC236}">
              <a16:creationId xmlns:a16="http://schemas.microsoft.com/office/drawing/2014/main" id="{3F45D01E-4760-D676-FF9F-8D107CE470B4}"/>
            </a:ext>
          </a:extLst>
        </xdr:cNvPr>
        <xdr:cNvGrpSpPr/>
      </xdr:nvGrpSpPr>
      <xdr:grpSpPr>
        <a:xfrm>
          <a:off x="8494568" y="267566"/>
          <a:ext cx="854075" cy="839932"/>
          <a:chOff x="9022773" y="267566"/>
          <a:chExt cx="854075" cy="839932"/>
        </a:xfrm>
      </xdr:grpSpPr>
      <xdr:pic>
        <xdr:nvPicPr>
          <xdr:cNvPr id="2" name="Imagen 1">
            <a:hlinkClick xmlns:r="http://schemas.openxmlformats.org/officeDocument/2006/relationships" r:id="rId1"/>
            <a:extLst>
              <a:ext uri="{FF2B5EF4-FFF2-40B4-BE49-F238E27FC236}">
                <a16:creationId xmlns:a16="http://schemas.microsoft.com/office/drawing/2014/main" id="{3D594F13-73AD-4865-B924-D3019D17604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279948" y="267566"/>
            <a:ext cx="407998" cy="419805"/>
          </a:xfrm>
          <a:prstGeom prst="rect">
            <a:avLst/>
          </a:prstGeom>
        </xdr:spPr>
      </xdr:pic>
      <xdr:sp macro="" textlink="">
        <xdr:nvSpPr>
          <xdr:cNvPr id="3" name="Rectángulo 2">
            <a:extLst>
              <a:ext uri="{FF2B5EF4-FFF2-40B4-BE49-F238E27FC236}">
                <a16:creationId xmlns:a16="http://schemas.microsoft.com/office/drawing/2014/main" id="{80395A72-89FA-43B6-A58D-226D5B8768A5}"/>
              </a:ext>
            </a:extLst>
          </xdr:cNvPr>
          <xdr:cNvSpPr/>
        </xdr:nvSpPr>
        <xdr:spPr>
          <a:xfrm>
            <a:off x="9022773" y="676275"/>
            <a:ext cx="854075" cy="431223"/>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91.xml><?xml version="1.0" encoding="utf-8"?>
<xdr:wsDr xmlns:xdr="http://schemas.openxmlformats.org/drawingml/2006/spreadsheetDrawing" xmlns:a="http://schemas.openxmlformats.org/drawingml/2006/main">
  <xdr:twoCellAnchor>
    <xdr:from>
      <xdr:col>5</xdr:col>
      <xdr:colOff>247650</xdr:colOff>
      <xdr:row>0</xdr:row>
      <xdr:rowOff>104775</xdr:rowOff>
    </xdr:from>
    <xdr:to>
      <xdr:col>7</xdr:col>
      <xdr:colOff>9525</xdr:colOff>
      <xdr:row>5</xdr:row>
      <xdr:rowOff>123825</xdr:rowOff>
    </xdr:to>
    <xdr:grpSp>
      <xdr:nvGrpSpPr>
        <xdr:cNvPr id="4" name="Grupo 3">
          <a:extLst>
            <a:ext uri="{FF2B5EF4-FFF2-40B4-BE49-F238E27FC236}">
              <a16:creationId xmlns:a16="http://schemas.microsoft.com/office/drawing/2014/main" id="{A7EE0472-7C6C-A63B-B785-83C8A6DF4251}"/>
            </a:ext>
          </a:extLst>
        </xdr:cNvPr>
        <xdr:cNvGrpSpPr/>
      </xdr:nvGrpSpPr>
      <xdr:grpSpPr>
        <a:xfrm>
          <a:off x="7972425" y="104775"/>
          <a:ext cx="800100" cy="866775"/>
          <a:chOff x="7972425" y="104775"/>
          <a:chExt cx="800100" cy="866775"/>
        </a:xfrm>
      </xdr:grpSpPr>
      <xdr:pic>
        <xdr:nvPicPr>
          <xdr:cNvPr id="2" name="Imagen 1">
            <a:hlinkClick xmlns:r="http://schemas.openxmlformats.org/officeDocument/2006/relationships" r:id="rId1"/>
            <a:extLst>
              <a:ext uri="{FF2B5EF4-FFF2-40B4-BE49-F238E27FC236}">
                <a16:creationId xmlns:a16="http://schemas.microsoft.com/office/drawing/2014/main" id="{A20EE54B-4DB6-49C1-8DA0-1350395CF00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201025" y="104775"/>
            <a:ext cx="369898" cy="314325"/>
          </a:xfrm>
          <a:prstGeom prst="rect">
            <a:avLst/>
          </a:prstGeom>
        </xdr:spPr>
      </xdr:pic>
      <xdr:sp macro="" textlink="">
        <xdr:nvSpPr>
          <xdr:cNvPr id="3" name="Rectángulo 2">
            <a:extLst>
              <a:ext uri="{FF2B5EF4-FFF2-40B4-BE49-F238E27FC236}">
                <a16:creationId xmlns:a16="http://schemas.microsoft.com/office/drawing/2014/main" id="{F842C550-05FB-4885-BED4-87B494D9E82D}"/>
              </a:ext>
            </a:extLst>
          </xdr:cNvPr>
          <xdr:cNvSpPr/>
        </xdr:nvSpPr>
        <xdr:spPr>
          <a:xfrm>
            <a:off x="7972425" y="447675"/>
            <a:ext cx="800100" cy="5238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9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18</xdr:col>
      <xdr:colOff>320390</xdr:colOff>
      <xdr:row>30</xdr:row>
      <xdr:rowOff>79839</xdr:rowOff>
    </xdr:to>
    <xdr:pic>
      <xdr:nvPicPr>
        <xdr:cNvPr id="2" name="Imagen 1">
          <a:extLst>
            <a:ext uri="{FF2B5EF4-FFF2-40B4-BE49-F238E27FC236}">
              <a16:creationId xmlns:a16="http://schemas.microsoft.com/office/drawing/2014/main" id="{8E18A822-CD0F-4F35-A881-FDF6690A7840}"/>
            </a:ext>
          </a:extLst>
        </xdr:cNvPr>
        <xdr:cNvPicPr>
          <a:picLocks noChangeAspect="1"/>
        </xdr:cNvPicPr>
      </xdr:nvPicPr>
      <xdr:blipFill>
        <a:blip xmlns:r="http://schemas.openxmlformats.org/officeDocument/2006/relationships" r:embed="rId1"/>
        <a:stretch>
          <a:fillRect/>
        </a:stretch>
      </xdr:blipFill>
      <xdr:spPr>
        <a:xfrm>
          <a:off x="276225" y="381000"/>
          <a:ext cx="10521665" cy="5413839"/>
        </a:xfrm>
        <a:prstGeom prst="rect">
          <a:avLst/>
        </a:prstGeom>
      </xdr:spPr>
    </xdr:pic>
    <xdr:clientData/>
  </xdr:twoCellAnchor>
  <xdr:twoCellAnchor editAs="oneCell">
    <xdr:from>
      <xdr:col>1</xdr:col>
      <xdr:colOff>10354</xdr:colOff>
      <xdr:row>31</xdr:row>
      <xdr:rowOff>31059</xdr:rowOff>
    </xdr:from>
    <xdr:to>
      <xdr:col>18</xdr:col>
      <xdr:colOff>339613</xdr:colOff>
      <xdr:row>64</xdr:row>
      <xdr:rowOff>48131</xdr:rowOff>
    </xdr:to>
    <xdr:pic>
      <xdr:nvPicPr>
        <xdr:cNvPr id="3" name="Imagen 2">
          <a:extLst>
            <a:ext uri="{FF2B5EF4-FFF2-40B4-BE49-F238E27FC236}">
              <a16:creationId xmlns:a16="http://schemas.microsoft.com/office/drawing/2014/main" id="{7F2C9448-3E6A-4050-80F9-C6A02649E1AE}"/>
            </a:ext>
          </a:extLst>
        </xdr:cNvPr>
        <xdr:cNvPicPr>
          <a:picLocks noChangeAspect="1"/>
        </xdr:cNvPicPr>
      </xdr:nvPicPr>
      <xdr:blipFill>
        <a:blip xmlns:r="http://schemas.openxmlformats.org/officeDocument/2006/relationships" r:embed="rId2"/>
        <a:stretch>
          <a:fillRect/>
        </a:stretch>
      </xdr:blipFill>
      <xdr:spPr>
        <a:xfrm>
          <a:off x="286579" y="5936559"/>
          <a:ext cx="10530534" cy="6303572"/>
        </a:xfrm>
        <a:prstGeom prst="rect">
          <a:avLst/>
        </a:prstGeom>
      </xdr:spPr>
    </xdr:pic>
    <xdr:clientData/>
  </xdr:twoCellAnchor>
  <xdr:twoCellAnchor>
    <xdr:from>
      <xdr:col>18</xdr:col>
      <xdr:colOff>579781</xdr:colOff>
      <xdr:row>1</xdr:row>
      <xdr:rowOff>144946</xdr:rowOff>
    </xdr:from>
    <xdr:to>
      <xdr:col>20</xdr:col>
      <xdr:colOff>147843</xdr:colOff>
      <xdr:row>6</xdr:row>
      <xdr:rowOff>120095</xdr:rowOff>
    </xdr:to>
    <xdr:grpSp>
      <xdr:nvGrpSpPr>
        <xdr:cNvPr id="6" name="Grupo 5">
          <a:extLst>
            <a:ext uri="{FF2B5EF4-FFF2-40B4-BE49-F238E27FC236}">
              <a16:creationId xmlns:a16="http://schemas.microsoft.com/office/drawing/2014/main" id="{6CE5B982-84E1-7B3A-70DA-C21926BBD91C}"/>
            </a:ext>
          </a:extLst>
        </xdr:cNvPr>
        <xdr:cNvGrpSpPr/>
      </xdr:nvGrpSpPr>
      <xdr:grpSpPr>
        <a:xfrm>
          <a:off x="11067634" y="331305"/>
          <a:ext cx="800100" cy="906942"/>
          <a:chOff x="11067634" y="331305"/>
          <a:chExt cx="800100" cy="906942"/>
        </a:xfrm>
      </xdr:grpSpPr>
      <xdr:pic>
        <xdr:nvPicPr>
          <xdr:cNvPr id="4" name="Imagen 3">
            <a:hlinkClick xmlns:r="http://schemas.openxmlformats.org/officeDocument/2006/relationships" r:id="rId3"/>
            <a:extLst>
              <a:ext uri="{FF2B5EF4-FFF2-40B4-BE49-F238E27FC236}">
                <a16:creationId xmlns:a16="http://schemas.microsoft.com/office/drawing/2014/main" id="{E8A9C6C5-3274-4AA0-AE39-5F96475A4A9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274702" y="331305"/>
            <a:ext cx="407998" cy="419100"/>
          </a:xfrm>
          <a:prstGeom prst="rect">
            <a:avLst/>
          </a:prstGeom>
        </xdr:spPr>
      </xdr:pic>
      <xdr:sp macro="" textlink="">
        <xdr:nvSpPr>
          <xdr:cNvPr id="5" name="Rectángulo 4">
            <a:extLst>
              <a:ext uri="{FF2B5EF4-FFF2-40B4-BE49-F238E27FC236}">
                <a16:creationId xmlns:a16="http://schemas.microsoft.com/office/drawing/2014/main" id="{AD69A039-8461-48D3-B9F7-98D8A2CEF96C}"/>
              </a:ext>
            </a:extLst>
          </xdr:cNvPr>
          <xdr:cNvSpPr/>
        </xdr:nvSpPr>
        <xdr:spPr>
          <a:xfrm>
            <a:off x="11067634" y="714372"/>
            <a:ext cx="800100" cy="5238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93.xml><?xml version="1.0" encoding="utf-8"?>
<xdr:wsDr xmlns:xdr="http://schemas.openxmlformats.org/drawingml/2006/spreadsheetDrawing" xmlns:a="http://schemas.openxmlformats.org/drawingml/2006/main">
  <xdr:twoCellAnchor>
    <xdr:from>
      <xdr:col>5</xdr:col>
      <xdr:colOff>285750</xdr:colOff>
      <xdr:row>1</xdr:row>
      <xdr:rowOff>104775</xdr:rowOff>
    </xdr:from>
    <xdr:to>
      <xdr:col>7</xdr:col>
      <xdr:colOff>180975</xdr:colOff>
      <xdr:row>90</xdr:row>
      <xdr:rowOff>0</xdr:rowOff>
    </xdr:to>
    <xdr:grpSp>
      <xdr:nvGrpSpPr>
        <xdr:cNvPr id="4" name="Grupo 3">
          <a:extLst>
            <a:ext uri="{FF2B5EF4-FFF2-40B4-BE49-F238E27FC236}">
              <a16:creationId xmlns:a16="http://schemas.microsoft.com/office/drawing/2014/main" id="{793AE74C-9103-302E-3673-F94196A9B9C5}"/>
            </a:ext>
          </a:extLst>
        </xdr:cNvPr>
        <xdr:cNvGrpSpPr/>
      </xdr:nvGrpSpPr>
      <xdr:grpSpPr>
        <a:xfrm>
          <a:off x="6591300" y="285750"/>
          <a:ext cx="800100" cy="962025"/>
          <a:chOff x="6591300" y="285750"/>
          <a:chExt cx="800100" cy="962025"/>
        </a:xfrm>
      </xdr:grpSpPr>
      <xdr:pic>
        <xdr:nvPicPr>
          <xdr:cNvPr id="2" name="Imagen 1">
            <a:hlinkClick xmlns:r="http://schemas.openxmlformats.org/officeDocument/2006/relationships" r:id="rId1"/>
            <a:extLst>
              <a:ext uri="{FF2B5EF4-FFF2-40B4-BE49-F238E27FC236}">
                <a16:creationId xmlns:a16="http://schemas.microsoft.com/office/drawing/2014/main" id="{16F086BC-6F2A-44C4-B695-C9619132AED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781800" y="285750"/>
            <a:ext cx="407998" cy="419100"/>
          </a:xfrm>
          <a:prstGeom prst="rect">
            <a:avLst/>
          </a:prstGeom>
        </xdr:spPr>
      </xdr:pic>
      <xdr:sp macro="" textlink="">
        <xdr:nvSpPr>
          <xdr:cNvPr id="3" name="Rectángulo 2">
            <a:extLst>
              <a:ext uri="{FF2B5EF4-FFF2-40B4-BE49-F238E27FC236}">
                <a16:creationId xmlns:a16="http://schemas.microsoft.com/office/drawing/2014/main" id="{4F22ED8D-D8C8-4173-9CCB-B7A2E7FE2350}"/>
              </a:ext>
            </a:extLst>
          </xdr:cNvPr>
          <xdr:cNvSpPr/>
        </xdr:nvSpPr>
        <xdr:spPr>
          <a:xfrm>
            <a:off x="6591300" y="723900"/>
            <a:ext cx="800100" cy="5238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94.xml><?xml version="1.0" encoding="utf-8"?>
<xdr:wsDr xmlns:xdr="http://schemas.openxmlformats.org/drawingml/2006/spreadsheetDrawing" xmlns:a="http://schemas.openxmlformats.org/drawingml/2006/main">
  <xdr:twoCellAnchor>
    <xdr:from>
      <xdr:col>7</xdr:col>
      <xdr:colOff>123825</xdr:colOff>
      <xdr:row>0</xdr:row>
      <xdr:rowOff>276225</xdr:rowOff>
    </xdr:from>
    <xdr:to>
      <xdr:col>8</xdr:col>
      <xdr:colOff>161925</xdr:colOff>
      <xdr:row>5</xdr:row>
      <xdr:rowOff>142875</xdr:rowOff>
    </xdr:to>
    <xdr:grpSp>
      <xdr:nvGrpSpPr>
        <xdr:cNvPr id="4" name="Grupo 3">
          <a:extLst>
            <a:ext uri="{FF2B5EF4-FFF2-40B4-BE49-F238E27FC236}">
              <a16:creationId xmlns:a16="http://schemas.microsoft.com/office/drawing/2014/main" id="{6E8EF59E-C9CF-D071-DD2D-C769664FFE41}"/>
            </a:ext>
          </a:extLst>
        </xdr:cNvPr>
        <xdr:cNvGrpSpPr/>
      </xdr:nvGrpSpPr>
      <xdr:grpSpPr>
        <a:xfrm>
          <a:off x="6638925" y="276225"/>
          <a:ext cx="800100" cy="942975"/>
          <a:chOff x="6638925" y="276225"/>
          <a:chExt cx="800100" cy="942975"/>
        </a:xfrm>
      </xdr:grpSpPr>
      <xdr:pic>
        <xdr:nvPicPr>
          <xdr:cNvPr id="2" name="Imagen 1">
            <a:hlinkClick xmlns:r="http://schemas.openxmlformats.org/officeDocument/2006/relationships" r:id="rId1"/>
            <a:extLst>
              <a:ext uri="{FF2B5EF4-FFF2-40B4-BE49-F238E27FC236}">
                <a16:creationId xmlns:a16="http://schemas.microsoft.com/office/drawing/2014/main" id="{C4F6D4B3-FA03-468B-990F-2B1529FA930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38950" y="276225"/>
            <a:ext cx="407998" cy="420671"/>
          </a:xfrm>
          <a:prstGeom prst="rect">
            <a:avLst/>
          </a:prstGeom>
        </xdr:spPr>
      </xdr:pic>
      <xdr:sp macro="" textlink="">
        <xdr:nvSpPr>
          <xdr:cNvPr id="3" name="Rectángulo 2">
            <a:extLst>
              <a:ext uri="{FF2B5EF4-FFF2-40B4-BE49-F238E27FC236}">
                <a16:creationId xmlns:a16="http://schemas.microsoft.com/office/drawing/2014/main" id="{DF8D84AF-A95B-492C-83D7-270D348F3915}"/>
              </a:ext>
            </a:extLst>
          </xdr:cNvPr>
          <xdr:cNvSpPr/>
        </xdr:nvSpPr>
        <xdr:spPr>
          <a:xfrm>
            <a:off x="6638925" y="695325"/>
            <a:ext cx="800100" cy="5238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95.xml><?xml version="1.0" encoding="utf-8"?>
<xdr:wsDr xmlns:xdr="http://schemas.openxmlformats.org/drawingml/2006/spreadsheetDrawing" xmlns:a="http://schemas.openxmlformats.org/drawingml/2006/main">
  <xdr:twoCellAnchor>
    <xdr:from>
      <xdr:col>6</xdr:col>
      <xdr:colOff>142875</xdr:colOff>
      <xdr:row>0</xdr:row>
      <xdr:rowOff>295275</xdr:rowOff>
    </xdr:from>
    <xdr:to>
      <xdr:col>7</xdr:col>
      <xdr:colOff>180975</xdr:colOff>
      <xdr:row>6</xdr:row>
      <xdr:rowOff>9525</xdr:rowOff>
    </xdr:to>
    <xdr:grpSp>
      <xdr:nvGrpSpPr>
        <xdr:cNvPr id="4" name="Grupo 3">
          <a:extLst>
            <a:ext uri="{FF2B5EF4-FFF2-40B4-BE49-F238E27FC236}">
              <a16:creationId xmlns:a16="http://schemas.microsoft.com/office/drawing/2014/main" id="{D849214C-9D1A-F26C-A2D1-6365BDF2EF01}"/>
            </a:ext>
          </a:extLst>
        </xdr:cNvPr>
        <xdr:cNvGrpSpPr/>
      </xdr:nvGrpSpPr>
      <xdr:grpSpPr>
        <a:xfrm>
          <a:off x="6257925" y="295275"/>
          <a:ext cx="800100" cy="962025"/>
          <a:chOff x="6257925" y="295275"/>
          <a:chExt cx="800100" cy="962025"/>
        </a:xfrm>
      </xdr:grpSpPr>
      <xdr:pic>
        <xdr:nvPicPr>
          <xdr:cNvPr id="2" name="Imagen 1">
            <a:hlinkClick xmlns:r="http://schemas.openxmlformats.org/officeDocument/2006/relationships" r:id="rId1"/>
            <a:extLst>
              <a:ext uri="{FF2B5EF4-FFF2-40B4-BE49-F238E27FC236}">
                <a16:creationId xmlns:a16="http://schemas.microsoft.com/office/drawing/2014/main" id="{92BF7EFD-9BB8-4F61-A3A2-D74352B1D15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67475" y="295275"/>
            <a:ext cx="407998" cy="420671"/>
          </a:xfrm>
          <a:prstGeom prst="rect">
            <a:avLst/>
          </a:prstGeom>
        </xdr:spPr>
      </xdr:pic>
      <xdr:sp macro="" textlink="">
        <xdr:nvSpPr>
          <xdr:cNvPr id="3" name="Rectángulo 2">
            <a:extLst>
              <a:ext uri="{FF2B5EF4-FFF2-40B4-BE49-F238E27FC236}">
                <a16:creationId xmlns:a16="http://schemas.microsoft.com/office/drawing/2014/main" id="{A9FE0C98-CED1-4DCC-A582-ED06C70B2009}"/>
              </a:ext>
            </a:extLst>
          </xdr:cNvPr>
          <xdr:cNvSpPr/>
        </xdr:nvSpPr>
        <xdr:spPr>
          <a:xfrm>
            <a:off x="6257925" y="733425"/>
            <a:ext cx="800100" cy="5238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96.xml><?xml version="1.0" encoding="utf-8"?>
<xdr:wsDr xmlns:xdr="http://schemas.openxmlformats.org/drawingml/2006/spreadsheetDrawing" xmlns:a="http://schemas.openxmlformats.org/drawingml/2006/main">
  <xdr:twoCellAnchor>
    <xdr:from>
      <xdr:col>6</xdr:col>
      <xdr:colOff>142875</xdr:colOff>
      <xdr:row>0</xdr:row>
      <xdr:rowOff>276225</xdr:rowOff>
    </xdr:from>
    <xdr:to>
      <xdr:col>7</xdr:col>
      <xdr:colOff>180975</xdr:colOff>
      <xdr:row>5</xdr:row>
      <xdr:rowOff>133350</xdr:rowOff>
    </xdr:to>
    <xdr:grpSp>
      <xdr:nvGrpSpPr>
        <xdr:cNvPr id="4" name="Grupo 3">
          <a:extLst>
            <a:ext uri="{FF2B5EF4-FFF2-40B4-BE49-F238E27FC236}">
              <a16:creationId xmlns:a16="http://schemas.microsoft.com/office/drawing/2014/main" id="{E3EAB533-C532-AB72-9C7F-FE84399B7E4F}"/>
            </a:ext>
          </a:extLst>
        </xdr:cNvPr>
        <xdr:cNvGrpSpPr/>
      </xdr:nvGrpSpPr>
      <xdr:grpSpPr>
        <a:xfrm>
          <a:off x="6172200" y="276225"/>
          <a:ext cx="800100" cy="933450"/>
          <a:chOff x="6172200" y="276225"/>
          <a:chExt cx="800100" cy="933450"/>
        </a:xfrm>
      </xdr:grpSpPr>
      <xdr:pic>
        <xdr:nvPicPr>
          <xdr:cNvPr id="2" name="Imagen 1">
            <a:hlinkClick xmlns:r="http://schemas.openxmlformats.org/officeDocument/2006/relationships" r:id="rId1"/>
            <a:extLst>
              <a:ext uri="{FF2B5EF4-FFF2-40B4-BE49-F238E27FC236}">
                <a16:creationId xmlns:a16="http://schemas.microsoft.com/office/drawing/2014/main" id="{551B7278-4675-4C10-A08B-6ED55269BBB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62700" y="276225"/>
            <a:ext cx="407998" cy="420671"/>
          </a:xfrm>
          <a:prstGeom prst="rect">
            <a:avLst/>
          </a:prstGeom>
        </xdr:spPr>
      </xdr:pic>
      <xdr:sp macro="" textlink="">
        <xdr:nvSpPr>
          <xdr:cNvPr id="3" name="Rectángulo 2">
            <a:extLst>
              <a:ext uri="{FF2B5EF4-FFF2-40B4-BE49-F238E27FC236}">
                <a16:creationId xmlns:a16="http://schemas.microsoft.com/office/drawing/2014/main" id="{FDBB7113-32BA-455E-9835-7BD0E75051FD}"/>
              </a:ext>
            </a:extLst>
          </xdr:cNvPr>
          <xdr:cNvSpPr/>
        </xdr:nvSpPr>
        <xdr:spPr>
          <a:xfrm>
            <a:off x="6172200" y="685800"/>
            <a:ext cx="800100" cy="5238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97.xml><?xml version="1.0" encoding="utf-8"?>
<xdr:wsDr xmlns:xdr="http://schemas.openxmlformats.org/drawingml/2006/spreadsheetDrawing" xmlns:a="http://schemas.openxmlformats.org/drawingml/2006/main">
  <xdr:twoCellAnchor>
    <xdr:from>
      <xdr:col>6</xdr:col>
      <xdr:colOff>142875</xdr:colOff>
      <xdr:row>0</xdr:row>
      <xdr:rowOff>361950</xdr:rowOff>
    </xdr:from>
    <xdr:to>
      <xdr:col>7</xdr:col>
      <xdr:colOff>180975</xdr:colOff>
      <xdr:row>6</xdr:row>
      <xdr:rowOff>0</xdr:rowOff>
    </xdr:to>
    <xdr:grpSp>
      <xdr:nvGrpSpPr>
        <xdr:cNvPr id="4" name="Grupo 3">
          <a:extLst>
            <a:ext uri="{FF2B5EF4-FFF2-40B4-BE49-F238E27FC236}">
              <a16:creationId xmlns:a16="http://schemas.microsoft.com/office/drawing/2014/main" id="{525958A2-0E07-5F89-BAA9-B76ADFC0CED1}"/>
            </a:ext>
          </a:extLst>
        </xdr:cNvPr>
        <xdr:cNvGrpSpPr/>
      </xdr:nvGrpSpPr>
      <xdr:grpSpPr>
        <a:xfrm>
          <a:off x="6210300" y="361950"/>
          <a:ext cx="800100" cy="942975"/>
          <a:chOff x="6210300" y="361950"/>
          <a:chExt cx="800100" cy="942975"/>
        </a:xfrm>
      </xdr:grpSpPr>
      <xdr:pic>
        <xdr:nvPicPr>
          <xdr:cNvPr id="2" name="Imagen 1">
            <a:hlinkClick xmlns:r="http://schemas.openxmlformats.org/officeDocument/2006/relationships" r:id="rId1"/>
            <a:extLst>
              <a:ext uri="{FF2B5EF4-FFF2-40B4-BE49-F238E27FC236}">
                <a16:creationId xmlns:a16="http://schemas.microsoft.com/office/drawing/2014/main" id="{0DD271DF-93B1-4B98-856B-3B81BA1DE6F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10325" y="361950"/>
            <a:ext cx="407998" cy="420671"/>
          </a:xfrm>
          <a:prstGeom prst="rect">
            <a:avLst/>
          </a:prstGeom>
        </xdr:spPr>
      </xdr:pic>
      <xdr:sp macro="" textlink="">
        <xdr:nvSpPr>
          <xdr:cNvPr id="3" name="Rectángulo 2">
            <a:extLst>
              <a:ext uri="{FF2B5EF4-FFF2-40B4-BE49-F238E27FC236}">
                <a16:creationId xmlns:a16="http://schemas.microsoft.com/office/drawing/2014/main" id="{DC38B0ED-2CE1-47AD-901D-13EE01004F19}"/>
              </a:ext>
            </a:extLst>
          </xdr:cNvPr>
          <xdr:cNvSpPr/>
        </xdr:nvSpPr>
        <xdr:spPr>
          <a:xfrm>
            <a:off x="6210300" y="781050"/>
            <a:ext cx="800100" cy="5238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98.xml><?xml version="1.0" encoding="utf-8"?>
<xdr:wsDr xmlns:xdr="http://schemas.openxmlformats.org/drawingml/2006/spreadsheetDrawing" xmlns:a="http://schemas.openxmlformats.org/drawingml/2006/main">
  <xdr:twoCellAnchor>
    <xdr:from>
      <xdr:col>4</xdr:col>
      <xdr:colOff>133350</xdr:colOff>
      <xdr:row>0</xdr:row>
      <xdr:rowOff>219075</xdr:rowOff>
    </xdr:from>
    <xdr:to>
      <xdr:col>5</xdr:col>
      <xdr:colOff>209550</xdr:colOff>
      <xdr:row>4</xdr:row>
      <xdr:rowOff>142875</xdr:rowOff>
    </xdr:to>
    <xdr:grpSp>
      <xdr:nvGrpSpPr>
        <xdr:cNvPr id="4" name="Grupo 3">
          <a:extLst>
            <a:ext uri="{FF2B5EF4-FFF2-40B4-BE49-F238E27FC236}">
              <a16:creationId xmlns:a16="http://schemas.microsoft.com/office/drawing/2014/main" id="{4A01B66C-AAFA-6522-5656-6966F07D183C}"/>
            </a:ext>
          </a:extLst>
        </xdr:cNvPr>
        <xdr:cNvGrpSpPr/>
      </xdr:nvGrpSpPr>
      <xdr:grpSpPr>
        <a:xfrm>
          <a:off x="7562850" y="219075"/>
          <a:ext cx="800100" cy="942975"/>
          <a:chOff x="7562850" y="219075"/>
          <a:chExt cx="800100" cy="942975"/>
        </a:xfrm>
      </xdr:grpSpPr>
      <xdr:pic>
        <xdr:nvPicPr>
          <xdr:cNvPr id="2" name="Imagen 1">
            <a:hlinkClick xmlns:r="http://schemas.openxmlformats.org/officeDocument/2006/relationships" r:id="rId1"/>
            <a:extLst>
              <a:ext uri="{FF2B5EF4-FFF2-40B4-BE49-F238E27FC236}">
                <a16:creationId xmlns:a16="http://schemas.microsoft.com/office/drawing/2014/main" id="{EA1C8DD9-0810-4368-B770-C0A510A83D0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743825" y="219075"/>
            <a:ext cx="407998" cy="420671"/>
          </a:xfrm>
          <a:prstGeom prst="rect">
            <a:avLst/>
          </a:prstGeom>
        </xdr:spPr>
      </xdr:pic>
      <xdr:sp macro="" textlink="">
        <xdr:nvSpPr>
          <xdr:cNvPr id="3" name="Rectángulo 2">
            <a:extLst>
              <a:ext uri="{FF2B5EF4-FFF2-40B4-BE49-F238E27FC236}">
                <a16:creationId xmlns:a16="http://schemas.microsoft.com/office/drawing/2014/main" id="{ADEADF74-8698-4300-ABD2-268BDA2595E2}"/>
              </a:ext>
            </a:extLst>
          </xdr:cNvPr>
          <xdr:cNvSpPr/>
        </xdr:nvSpPr>
        <xdr:spPr>
          <a:xfrm>
            <a:off x="7562850" y="638175"/>
            <a:ext cx="800100" cy="5238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drawings/drawing99.xml><?xml version="1.0" encoding="utf-8"?>
<xdr:wsDr xmlns:xdr="http://schemas.openxmlformats.org/drawingml/2006/spreadsheetDrawing" xmlns:a="http://schemas.openxmlformats.org/drawingml/2006/main">
  <xdr:twoCellAnchor>
    <xdr:from>
      <xdr:col>6</xdr:col>
      <xdr:colOff>152400</xdr:colOff>
      <xdr:row>0</xdr:row>
      <xdr:rowOff>257175</xdr:rowOff>
    </xdr:from>
    <xdr:to>
      <xdr:col>7</xdr:col>
      <xdr:colOff>190500</xdr:colOff>
      <xdr:row>5</xdr:row>
      <xdr:rowOff>57150</xdr:rowOff>
    </xdr:to>
    <xdr:grpSp>
      <xdr:nvGrpSpPr>
        <xdr:cNvPr id="4" name="Grupo 3">
          <a:extLst>
            <a:ext uri="{FF2B5EF4-FFF2-40B4-BE49-F238E27FC236}">
              <a16:creationId xmlns:a16="http://schemas.microsoft.com/office/drawing/2014/main" id="{72F940D3-B511-0134-0530-C6B19E83DD7B}"/>
            </a:ext>
          </a:extLst>
        </xdr:cNvPr>
        <xdr:cNvGrpSpPr/>
      </xdr:nvGrpSpPr>
      <xdr:grpSpPr>
        <a:xfrm>
          <a:off x="6096000" y="257175"/>
          <a:ext cx="800100" cy="971550"/>
          <a:chOff x="6096000" y="257175"/>
          <a:chExt cx="800100" cy="971550"/>
        </a:xfrm>
      </xdr:grpSpPr>
      <xdr:pic>
        <xdr:nvPicPr>
          <xdr:cNvPr id="2" name="Imagen 1">
            <a:hlinkClick xmlns:r="http://schemas.openxmlformats.org/officeDocument/2006/relationships" r:id="rId1"/>
            <a:extLst>
              <a:ext uri="{FF2B5EF4-FFF2-40B4-BE49-F238E27FC236}">
                <a16:creationId xmlns:a16="http://schemas.microsoft.com/office/drawing/2014/main" id="{A18268B3-022E-462E-8799-44E2E38C409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286500" y="257175"/>
            <a:ext cx="407998" cy="420671"/>
          </a:xfrm>
          <a:prstGeom prst="rect">
            <a:avLst/>
          </a:prstGeom>
        </xdr:spPr>
      </xdr:pic>
      <xdr:sp macro="" textlink="">
        <xdr:nvSpPr>
          <xdr:cNvPr id="3" name="Rectángulo 2">
            <a:extLst>
              <a:ext uri="{FF2B5EF4-FFF2-40B4-BE49-F238E27FC236}">
                <a16:creationId xmlns:a16="http://schemas.microsoft.com/office/drawing/2014/main" id="{F48AFB5A-E337-4059-93F3-EFDD561E9CD6}"/>
              </a:ext>
            </a:extLst>
          </xdr:cNvPr>
          <xdr:cNvSpPr/>
        </xdr:nvSpPr>
        <xdr:spPr>
          <a:xfrm>
            <a:off x="6096000" y="704850"/>
            <a:ext cx="800100" cy="5238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i="0" baseline="0">
                <a:solidFill>
                  <a:srgbClr val="346EB1"/>
                </a:solidFill>
                <a:effectLst/>
                <a:latin typeface="Arial" panose="020B0604020202020204" pitchFamily="34" charset="0"/>
                <a:ea typeface="Verdana" panose="020B0604030504040204" pitchFamily="34" charset="0"/>
                <a:cs typeface="Arial" panose="020B0604020202020204" pitchFamily="34" charset="0"/>
              </a:rPr>
              <a:t>↑ </a:t>
            </a:r>
            <a:r>
              <a:rPr lang="es-CO" sz="800" b="0" i="0" baseline="0">
                <a:solidFill>
                  <a:srgbClr val="346EB1"/>
                </a:solidFill>
                <a:effectLst/>
                <a:latin typeface="Verdana" panose="020B0604030504040204" pitchFamily="34" charset="0"/>
                <a:ea typeface="Verdana" panose="020B0604030504040204" pitchFamily="34" charset="0"/>
                <a:cs typeface="+mn-cs"/>
              </a:rPr>
              <a:t>Click para ir a listado</a:t>
            </a:r>
            <a:endParaRPr lang="es-CO" sz="800" b="0">
              <a:solidFill>
                <a:srgbClr val="346EB1"/>
              </a:solidFill>
              <a:latin typeface="Verdana" panose="020B0604030504040204" pitchFamily="34" charset="0"/>
              <a:ea typeface="Verdana" panose="020B0604030504040204" pitchFamily="34" charset="0"/>
            </a:endParaRPr>
          </a:p>
        </xdr:txBody>
      </xdr:sp>
    </xdr:grpSp>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00.xml.rels><?xml version="1.0" encoding="UTF-8" standalone="yes"?>
<Relationships xmlns="http://schemas.openxmlformats.org/package/2006/relationships"><Relationship Id="rId2" Type="http://schemas.openxmlformats.org/officeDocument/2006/relationships/drawing" Target="../drawings/drawing100.xml"/><Relationship Id="rId1" Type="http://schemas.openxmlformats.org/officeDocument/2006/relationships/printerSettings" Target="../printerSettings/printerSettings60.bin"/></Relationships>
</file>

<file path=xl/worksheets/_rels/sheet101.xml.rels><?xml version="1.0" encoding="UTF-8" standalone="yes"?>
<Relationships xmlns="http://schemas.openxmlformats.org/package/2006/relationships"><Relationship Id="rId2" Type="http://schemas.openxmlformats.org/officeDocument/2006/relationships/drawing" Target="../drawings/drawing101.xml"/><Relationship Id="rId1" Type="http://schemas.openxmlformats.org/officeDocument/2006/relationships/printerSettings" Target="../printerSettings/printerSettings61.bin"/></Relationships>
</file>

<file path=xl/worksheets/_rels/sheet102.xml.rels><?xml version="1.0" encoding="UTF-8" standalone="yes"?>
<Relationships xmlns="http://schemas.openxmlformats.org/package/2006/relationships"><Relationship Id="rId2" Type="http://schemas.openxmlformats.org/officeDocument/2006/relationships/drawing" Target="../drawings/drawing102.xml"/><Relationship Id="rId1" Type="http://schemas.openxmlformats.org/officeDocument/2006/relationships/printerSettings" Target="../printerSettings/printerSettings62.bin"/></Relationships>
</file>

<file path=xl/worksheets/_rels/sheet103.xml.rels><?xml version="1.0" encoding="UTF-8" standalone="yes"?>
<Relationships xmlns="http://schemas.openxmlformats.org/package/2006/relationships"><Relationship Id="rId2" Type="http://schemas.openxmlformats.org/officeDocument/2006/relationships/drawing" Target="../drawings/drawing103.xml"/><Relationship Id="rId1" Type="http://schemas.openxmlformats.org/officeDocument/2006/relationships/printerSettings" Target="../printerSettings/printerSettings63.bin"/></Relationships>
</file>

<file path=xl/worksheets/_rels/sheet104.xml.rels><?xml version="1.0" encoding="UTF-8" standalone="yes"?>
<Relationships xmlns="http://schemas.openxmlformats.org/package/2006/relationships"><Relationship Id="rId2" Type="http://schemas.openxmlformats.org/officeDocument/2006/relationships/drawing" Target="../drawings/drawing104.xml"/><Relationship Id="rId1" Type="http://schemas.openxmlformats.org/officeDocument/2006/relationships/printerSettings" Target="../printerSettings/printerSettings64.bin"/></Relationships>
</file>

<file path=xl/worksheets/_rels/sheet105.xml.rels><?xml version="1.0" encoding="UTF-8" standalone="yes"?>
<Relationships xmlns="http://schemas.openxmlformats.org/package/2006/relationships"><Relationship Id="rId2" Type="http://schemas.openxmlformats.org/officeDocument/2006/relationships/drawing" Target="../drawings/drawing105.xml"/><Relationship Id="rId1" Type="http://schemas.openxmlformats.org/officeDocument/2006/relationships/printerSettings" Target="../printerSettings/printerSettings65.bin"/></Relationships>
</file>

<file path=xl/worksheets/_rels/sheet106.xml.rels><?xml version="1.0" encoding="UTF-8" standalone="yes"?>
<Relationships xmlns="http://schemas.openxmlformats.org/package/2006/relationships"><Relationship Id="rId2" Type="http://schemas.openxmlformats.org/officeDocument/2006/relationships/drawing" Target="../drawings/drawing106.xml"/><Relationship Id="rId1" Type="http://schemas.openxmlformats.org/officeDocument/2006/relationships/printerSettings" Target="../printerSettings/printerSettings66.bin"/></Relationships>
</file>

<file path=xl/worksheets/_rels/sheet107.xml.rels><?xml version="1.0" encoding="UTF-8" standalone="yes"?>
<Relationships xmlns="http://schemas.openxmlformats.org/package/2006/relationships"><Relationship Id="rId2" Type="http://schemas.openxmlformats.org/officeDocument/2006/relationships/drawing" Target="../drawings/drawing107.xml"/><Relationship Id="rId1" Type="http://schemas.openxmlformats.org/officeDocument/2006/relationships/printerSettings" Target="../printerSettings/printerSettings67.bin"/></Relationships>
</file>

<file path=xl/worksheets/_rels/sheet108.xml.rels><?xml version="1.0" encoding="UTF-8" standalone="yes"?>
<Relationships xmlns="http://schemas.openxmlformats.org/package/2006/relationships"><Relationship Id="rId2" Type="http://schemas.openxmlformats.org/officeDocument/2006/relationships/drawing" Target="../drawings/drawing108.xml"/><Relationship Id="rId1" Type="http://schemas.openxmlformats.org/officeDocument/2006/relationships/printerSettings" Target="../printerSettings/printerSettings68.bin"/></Relationships>
</file>

<file path=xl/worksheets/_rels/sheet109.xml.rels><?xml version="1.0" encoding="UTF-8" standalone="yes"?>
<Relationships xmlns="http://schemas.openxmlformats.org/package/2006/relationships"><Relationship Id="rId2" Type="http://schemas.openxmlformats.org/officeDocument/2006/relationships/drawing" Target="../drawings/drawing109.xml"/><Relationship Id="rId1" Type="http://schemas.openxmlformats.org/officeDocument/2006/relationships/printerSettings" Target="../printerSettings/printerSettings69.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10.xml.rels><?xml version="1.0" encoding="UTF-8" standalone="yes"?>
<Relationships xmlns="http://schemas.openxmlformats.org/package/2006/relationships"><Relationship Id="rId2" Type="http://schemas.openxmlformats.org/officeDocument/2006/relationships/drawing" Target="../drawings/drawing110.xml"/><Relationship Id="rId1" Type="http://schemas.openxmlformats.org/officeDocument/2006/relationships/printerSettings" Target="../printerSettings/printerSettings70.bin"/></Relationships>
</file>

<file path=xl/worksheets/_rels/sheet111.xml.rels><?xml version="1.0" encoding="UTF-8" standalone="yes"?>
<Relationships xmlns="http://schemas.openxmlformats.org/package/2006/relationships"><Relationship Id="rId2" Type="http://schemas.openxmlformats.org/officeDocument/2006/relationships/drawing" Target="../drawings/drawing111.xml"/><Relationship Id="rId1" Type="http://schemas.openxmlformats.org/officeDocument/2006/relationships/printerSettings" Target="../printerSettings/printerSettings71.bin"/></Relationships>
</file>

<file path=xl/worksheets/_rels/sheet112.xml.rels><?xml version="1.0" encoding="UTF-8" standalone="yes"?>
<Relationships xmlns="http://schemas.openxmlformats.org/package/2006/relationships"><Relationship Id="rId2" Type="http://schemas.openxmlformats.org/officeDocument/2006/relationships/drawing" Target="../drawings/drawing112.xml"/><Relationship Id="rId1" Type="http://schemas.openxmlformats.org/officeDocument/2006/relationships/printerSettings" Target="../printerSettings/printerSettings72.bin"/></Relationships>
</file>

<file path=xl/worksheets/_rels/sheet113.xml.rels><?xml version="1.0" encoding="UTF-8" standalone="yes"?>
<Relationships xmlns="http://schemas.openxmlformats.org/package/2006/relationships"><Relationship Id="rId2" Type="http://schemas.openxmlformats.org/officeDocument/2006/relationships/drawing" Target="../drawings/drawing113.xml"/><Relationship Id="rId1" Type="http://schemas.openxmlformats.org/officeDocument/2006/relationships/printerSettings" Target="../printerSettings/printerSettings73.bin"/></Relationships>
</file>

<file path=xl/worksheets/_rels/sheet114.xml.rels><?xml version="1.0" encoding="UTF-8" standalone="yes"?>
<Relationships xmlns="http://schemas.openxmlformats.org/package/2006/relationships"><Relationship Id="rId2" Type="http://schemas.openxmlformats.org/officeDocument/2006/relationships/drawing" Target="../drawings/drawing114.xml"/><Relationship Id="rId1" Type="http://schemas.openxmlformats.org/officeDocument/2006/relationships/printerSettings" Target="../printerSettings/printerSettings74.bin"/></Relationships>
</file>

<file path=xl/worksheets/_rels/sheet115.xml.rels><?xml version="1.0" encoding="UTF-8" standalone="yes"?>
<Relationships xmlns="http://schemas.openxmlformats.org/package/2006/relationships"><Relationship Id="rId2" Type="http://schemas.openxmlformats.org/officeDocument/2006/relationships/drawing" Target="../drawings/drawing115.xml"/><Relationship Id="rId1" Type="http://schemas.openxmlformats.org/officeDocument/2006/relationships/printerSettings" Target="../printerSettings/printerSettings75.bin"/></Relationships>
</file>

<file path=xl/worksheets/_rels/sheet116.xml.rels><?xml version="1.0" encoding="UTF-8" standalone="yes"?>
<Relationships xmlns="http://schemas.openxmlformats.org/package/2006/relationships"><Relationship Id="rId2" Type="http://schemas.openxmlformats.org/officeDocument/2006/relationships/drawing" Target="../drawings/drawing116.xml"/><Relationship Id="rId1" Type="http://schemas.openxmlformats.org/officeDocument/2006/relationships/printerSettings" Target="../printerSettings/printerSettings76.bin"/></Relationships>
</file>

<file path=xl/worksheets/_rels/sheet117.xml.rels><?xml version="1.0" encoding="UTF-8" standalone="yes"?>
<Relationships xmlns="http://schemas.openxmlformats.org/package/2006/relationships"><Relationship Id="rId2" Type="http://schemas.openxmlformats.org/officeDocument/2006/relationships/drawing" Target="../drawings/drawing117.xml"/><Relationship Id="rId1" Type="http://schemas.openxmlformats.org/officeDocument/2006/relationships/printerSettings" Target="../printerSettings/printerSettings77.bin"/></Relationships>
</file>

<file path=xl/worksheets/_rels/sheet118.xml.rels><?xml version="1.0" encoding="UTF-8" standalone="yes"?>
<Relationships xmlns="http://schemas.openxmlformats.org/package/2006/relationships"><Relationship Id="rId2" Type="http://schemas.openxmlformats.org/officeDocument/2006/relationships/drawing" Target="../drawings/drawing118.xml"/><Relationship Id="rId1" Type="http://schemas.openxmlformats.org/officeDocument/2006/relationships/printerSettings" Target="../printerSettings/printerSettings78.bin"/></Relationships>
</file>

<file path=xl/worksheets/_rels/sheet119.xml.rels><?xml version="1.0" encoding="UTF-8" standalone="yes"?>
<Relationships xmlns="http://schemas.openxmlformats.org/package/2006/relationships"><Relationship Id="rId2" Type="http://schemas.openxmlformats.org/officeDocument/2006/relationships/drawing" Target="../drawings/drawing119.xml"/><Relationship Id="rId1" Type="http://schemas.openxmlformats.org/officeDocument/2006/relationships/printerSettings" Target="../printerSettings/printerSettings79.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20.xml.rels><?xml version="1.0" encoding="UTF-8" standalone="yes"?>
<Relationships xmlns="http://schemas.openxmlformats.org/package/2006/relationships"><Relationship Id="rId2" Type="http://schemas.openxmlformats.org/officeDocument/2006/relationships/drawing" Target="../drawings/drawing120.xml"/><Relationship Id="rId1" Type="http://schemas.openxmlformats.org/officeDocument/2006/relationships/printerSettings" Target="../printerSettings/printerSettings80.bin"/></Relationships>
</file>

<file path=xl/worksheets/_rels/sheet121.xml.rels><?xml version="1.0" encoding="UTF-8" standalone="yes"?>
<Relationships xmlns="http://schemas.openxmlformats.org/package/2006/relationships"><Relationship Id="rId2" Type="http://schemas.openxmlformats.org/officeDocument/2006/relationships/drawing" Target="../drawings/drawing121.xml"/><Relationship Id="rId1" Type="http://schemas.openxmlformats.org/officeDocument/2006/relationships/printerSettings" Target="../printerSettings/printerSettings81.bin"/></Relationships>
</file>

<file path=xl/worksheets/_rels/sheet122.xml.rels><?xml version="1.0" encoding="UTF-8" standalone="yes"?>
<Relationships xmlns="http://schemas.openxmlformats.org/package/2006/relationships"><Relationship Id="rId2" Type="http://schemas.openxmlformats.org/officeDocument/2006/relationships/drawing" Target="../drawings/drawing122.xml"/><Relationship Id="rId1" Type="http://schemas.openxmlformats.org/officeDocument/2006/relationships/printerSettings" Target="../printerSettings/printerSettings82.bin"/></Relationships>
</file>

<file path=xl/worksheets/_rels/sheet123.xml.rels><?xml version="1.0" encoding="UTF-8" standalone="yes"?>
<Relationships xmlns="http://schemas.openxmlformats.org/package/2006/relationships"><Relationship Id="rId2" Type="http://schemas.openxmlformats.org/officeDocument/2006/relationships/drawing" Target="../drawings/drawing123.xml"/><Relationship Id="rId1" Type="http://schemas.openxmlformats.org/officeDocument/2006/relationships/printerSettings" Target="../printerSettings/printerSettings83.bin"/></Relationships>
</file>

<file path=xl/worksheets/_rels/sheet124.xml.rels><?xml version="1.0" encoding="UTF-8" standalone="yes"?>
<Relationships xmlns="http://schemas.openxmlformats.org/package/2006/relationships"><Relationship Id="rId2" Type="http://schemas.openxmlformats.org/officeDocument/2006/relationships/drawing" Target="../drawings/drawing124.xml"/><Relationship Id="rId1" Type="http://schemas.openxmlformats.org/officeDocument/2006/relationships/printerSettings" Target="../printerSettings/printerSettings84.bin"/></Relationships>
</file>

<file path=xl/worksheets/_rels/sheet125.xml.rels><?xml version="1.0" encoding="UTF-8" standalone="yes"?>
<Relationships xmlns="http://schemas.openxmlformats.org/package/2006/relationships"><Relationship Id="rId2" Type="http://schemas.openxmlformats.org/officeDocument/2006/relationships/drawing" Target="../drawings/drawing125.xml"/><Relationship Id="rId1" Type="http://schemas.openxmlformats.org/officeDocument/2006/relationships/printerSettings" Target="../printerSettings/printerSettings85.bin"/></Relationships>
</file>

<file path=xl/worksheets/_rels/sheet126.xml.rels><?xml version="1.0" encoding="UTF-8" standalone="yes"?>
<Relationships xmlns="http://schemas.openxmlformats.org/package/2006/relationships"><Relationship Id="rId2" Type="http://schemas.openxmlformats.org/officeDocument/2006/relationships/drawing" Target="../drawings/drawing126.xml"/><Relationship Id="rId1" Type="http://schemas.openxmlformats.org/officeDocument/2006/relationships/printerSettings" Target="../printerSettings/printerSettings86.bin"/></Relationships>
</file>

<file path=xl/worksheets/_rels/sheet127.xml.rels><?xml version="1.0" encoding="UTF-8" standalone="yes"?>
<Relationships xmlns="http://schemas.openxmlformats.org/package/2006/relationships"><Relationship Id="rId2" Type="http://schemas.openxmlformats.org/officeDocument/2006/relationships/drawing" Target="../drawings/drawing127.xml"/><Relationship Id="rId1" Type="http://schemas.openxmlformats.org/officeDocument/2006/relationships/printerSettings" Target="../printerSettings/printerSettings87.bin"/></Relationships>
</file>

<file path=xl/worksheets/_rels/sheet128.xml.rels><?xml version="1.0" encoding="UTF-8" standalone="yes"?>
<Relationships xmlns="http://schemas.openxmlformats.org/package/2006/relationships"><Relationship Id="rId2" Type="http://schemas.openxmlformats.org/officeDocument/2006/relationships/drawing" Target="../drawings/drawing128.xml"/><Relationship Id="rId1" Type="http://schemas.openxmlformats.org/officeDocument/2006/relationships/printerSettings" Target="../printerSettings/printerSettings88.bin"/></Relationships>
</file>

<file path=xl/worksheets/_rels/sheet129.xml.rels><?xml version="1.0" encoding="UTF-8" standalone="yes"?>
<Relationships xmlns="http://schemas.openxmlformats.org/package/2006/relationships"><Relationship Id="rId2" Type="http://schemas.openxmlformats.org/officeDocument/2006/relationships/drawing" Target="../drawings/drawing129.xml"/><Relationship Id="rId1" Type="http://schemas.openxmlformats.org/officeDocument/2006/relationships/printerSettings" Target="../printerSettings/printerSettings89.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30.xml.rels><?xml version="1.0" encoding="UTF-8" standalone="yes"?>
<Relationships xmlns="http://schemas.openxmlformats.org/package/2006/relationships"><Relationship Id="rId2" Type="http://schemas.openxmlformats.org/officeDocument/2006/relationships/drawing" Target="../drawings/drawing130.xml"/><Relationship Id="rId1" Type="http://schemas.openxmlformats.org/officeDocument/2006/relationships/printerSettings" Target="../printerSettings/printerSettings90.bin"/></Relationships>
</file>

<file path=xl/worksheets/_rels/sheet131.xml.rels><?xml version="1.0" encoding="UTF-8" standalone="yes"?>
<Relationships xmlns="http://schemas.openxmlformats.org/package/2006/relationships"><Relationship Id="rId2" Type="http://schemas.openxmlformats.org/officeDocument/2006/relationships/drawing" Target="../drawings/drawing131.xml"/><Relationship Id="rId1" Type="http://schemas.openxmlformats.org/officeDocument/2006/relationships/printerSettings" Target="../printerSettings/printerSettings91.bin"/></Relationships>
</file>

<file path=xl/worksheets/_rels/sheet132.xml.rels><?xml version="1.0" encoding="UTF-8" standalone="yes"?>
<Relationships xmlns="http://schemas.openxmlformats.org/package/2006/relationships"><Relationship Id="rId2" Type="http://schemas.openxmlformats.org/officeDocument/2006/relationships/drawing" Target="../drawings/drawing132.xml"/><Relationship Id="rId1" Type="http://schemas.openxmlformats.org/officeDocument/2006/relationships/printerSettings" Target="../printerSettings/printerSettings92.bin"/></Relationships>
</file>

<file path=xl/worksheets/_rels/sheet133.xml.rels><?xml version="1.0" encoding="UTF-8" standalone="yes"?>
<Relationships xmlns="http://schemas.openxmlformats.org/package/2006/relationships"><Relationship Id="rId2" Type="http://schemas.openxmlformats.org/officeDocument/2006/relationships/drawing" Target="../drawings/drawing133.xml"/><Relationship Id="rId1" Type="http://schemas.openxmlformats.org/officeDocument/2006/relationships/printerSettings" Target="../printerSettings/printerSettings93.bin"/></Relationships>
</file>

<file path=xl/worksheets/_rels/sheet134.xml.rels><?xml version="1.0" encoding="UTF-8" standalone="yes"?>
<Relationships xmlns="http://schemas.openxmlformats.org/package/2006/relationships"><Relationship Id="rId2" Type="http://schemas.openxmlformats.org/officeDocument/2006/relationships/drawing" Target="../drawings/drawing134.xml"/><Relationship Id="rId1" Type="http://schemas.openxmlformats.org/officeDocument/2006/relationships/printerSettings" Target="../printerSettings/printerSettings94.bin"/></Relationships>
</file>

<file path=xl/worksheets/_rels/sheet135.xml.rels><?xml version="1.0" encoding="UTF-8" standalone="yes"?>
<Relationships xmlns="http://schemas.openxmlformats.org/package/2006/relationships"><Relationship Id="rId2" Type="http://schemas.openxmlformats.org/officeDocument/2006/relationships/drawing" Target="../drawings/drawing135.xml"/><Relationship Id="rId1" Type="http://schemas.openxmlformats.org/officeDocument/2006/relationships/printerSettings" Target="../printerSettings/printerSettings95.bin"/></Relationships>
</file>

<file path=xl/worksheets/_rels/sheet136.xml.rels><?xml version="1.0" encoding="UTF-8" standalone="yes"?>
<Relationships xmlns="http://schemas.openxmlformats.org/package/2006/relationships"><Relationship Id="rId2" Type="http://schemas.openxmlformats.org/officeDocument/2006/relationships/drawing" Target="../drawings/drawing136.xml"/><Relationship Id="rId1" Type="http://schemas.openxmlformats.org/officeDocument/2006/relationships/printerSettings" Target="../printerSettings/printerSettings96.bin"/></Relationships>
</file>

<file path=xl/worksheets/_rels/sheet137.xml.rels><?xml version="1.0" encoding="UTF-8" standalone="yes"?>
<Relationships xmlns="http://schemas.openxmlformats.org/package/2006/relationships"><Relationship Id="rId2" Type="http://schemas.openxmlformats.org/officeDocument/2006/relationships/drawing" Target="../drawings/drawing137.xml"/><Relationship Id="rId1" Type="http://schemas.openxmlformats.org/officeDocument/2006/relationships/printerSettings" Target="../printerSettings/printerSettings97.bin"/></Relationships>
</file>

<file path=xl/worksheets/_rels/sheet138.xml.rels><?xml version="1.0" encoding="UTF-8" standalone="yes"?>
<Relationships xmlns="http://schemas.openxmlformats.org/package/2006/relationships"><Relationship Id="rId2" Type="http://schemas.openxmlformats.org/officeDocument/2006/relationships/drawing" Target="../drawings/drawing138.xml"/><Relationship Id="rId1" Type="http://schemas.openxmlformats.org/officeDocument/2006/relationships/printerSettings" Target="../printerSettings/printerSettings98.bin"/></Relationships>
</file>

<file path=xl/worksheets/_rels/sheet139.xml.rels><?xml version="1.0" encoding="UTF-8" standalone="yes"?>
<Relationships xmlns="http://schemas.openxmlformats.org/package/2006/relationships"><Relationship Id="rId2" Type="http://schemas.openxmlformats.org/officeDocument/2006/relationships/drawing" Target="../drawings/drawing139.xml"/><Relationship Id="rId1" Type="http://schemas.openxmlformats.org/officeDocument/2006/relationships/printerSettings" Target="../printerSettings/printerSettings99.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40.xml.rels><?xml version="1.0" encoding="UTF-8" standalone="yes"?>
<Relationships xmlns="http://schemas.openxmlformats.org/package/2006/relationships"><Relationship Id="rId2" Type="http://schemas.openxmlformats.org/officeDocument/2006/relationships/drawing" Target="../drawings/drawing140.xml"/><Relationship Id="rId1" Type="http://schemas.openxmlformats.org/officeDocument/2006/relationships/printerSettings" Target="../printerSettings/printerSettings100.bin"/></Relationships>
</file>

<file path=xl/worksheets/_rels/sheet141.xml.rels><?xml version="1.0" encoding="UTF-8" standalone="yes"?>
<Relationships xmlns="http://schemas.openxmlformats.org/package/2006/relationships"><Relationship Id="rId2" Type="http://schemas.openxmlformats.org/officeDocument/2006/relationships/drawing" Target="../drawings/drawing141.xml"/><Relationship Id="rId1" Type="http://schemas.openxmlformats.org/officeDocument/2006/relationships/printerSettings" Target="../printerSettings/printerSettings101.bin"/></Relationships>
</file>

<file path=xl/worksheets/_rels/sheet142.xml.rels><?xml version="1.0" encoding="UTF-8" standalone="yes"?>
<Relationships xmlns="http://schemas.openxmlformats.org/package/2006/relationships"><Relationship Id="rId2" Type="http://schemas.openxmlformats.org/officeDocument/2006/relationships/drawing" Target="../drawings/drawing142.xml"/><Relationship Id="rId1" Type="http://schemas.openxmlformats.org/officeDocument/2006/relationships/printerSettings" Target="../printerSettings/printerSettings102.bin"/></Relationships>
</file>

<file path=xl/worksheets/_rels/sheet143.xml.rels><?xml version="1.0" encoding="UTF-8" standalone="yes"?>
<Relationships xmlns="http://schemas.openxmlformats.org/package/2006/relationships"><Relationship Id="rId2" Type="http://schemas.openxmlformats.org/officeDocument/2006/relationships/drawing" Target="../drawings/drawing143.xml"/><Relationship Id="rId1" Type="http://schemas.openxmlformats.org/officeDocument/2006/relationships/printerSettings" Target="../printerSettings/printerSettings103.bin"/></Relationships>
</file>

<file path=xl/worksheets/_rels/sheet144.xml.rels><?xml version="1.0" encoding="UTF-8" standalone="yes"?>
<Relationships xmlns="http://schemas.openxmlformats.org/package/2006/relationships"><Relationship Id="rId2" Type="http://schemas.openxmlformats.org/officeDocument/2006/relationships/drawing" Target="../drawings/drawing144.xml"/><Relationship Id="rId1" Type="http://schemas.openxmlformats.org/officeDocument/2006/relationships/printerSettings" Target="../printerSettings/printerSettings104.bin"/></Relationships>
</file>

<file path=xl/worksheets/_rels/sheet145.xml.rels><?xml version="1.0" encoding="UTF-8" standalone="yes"?>
<Relationships xmlns="http://schemas.openxmlformats.org/package/2006/relationships"><Relationship Id="rId2" Type="http://schemas.openxmlformats.org/officeDocument/2006/relationships/drawing" Target="../drawings/drawing145.xml"/><Relationship Id="rId1" Type="http://schemas.openxmlformats.org/officeDocument/2006/relationships/printerSettings" Target="../printerSettings/printerSettings105.bin"/></Relationships>
</file>

<file path=xl/worksheets/_rels/sheet146.xml.rels><?xml version="1.0" encoding="UTF-8" standalone="yes"?>
<Relationships xmlns="http://schemas.openxmlformats.org/package/2006/relationships"><Relationship Id="rId2" Type="http://schemas.openxmlformats.org/officeDocument/2006/relationships/drawing" Target="../drawings/drawing146.xml"/><Relationship Id="rId1" Type="http://schemas.openxmlformats.org/officeDocument/2006/relationships/printerSettings" Target="../printerSettings/printerSettings106.bin"/></Relationships>
</file>

<file path=xl/worksheets/_rels/sheet147.xml.rels><?xml version="1.0" encoding="UTF-8" standalone="yes"?>
<Relationships xmlns="http://schemas.openxmlformats.org/package/2006/relationships"><Relationship Id="rId2" Type="http://schemas.openxmlformats.org/officeDocument/2006/relationships/drawing" Target="../drawings/drawing147.xml"/><Relationship Id="rId1" Type="http://schemas.openxmlformats.org/officeDocument/2006/relationships/printerSettings" Target="../printerSettings/printerSettings107.bin"/></Relationships>
</file>

<file path=xl/worksheets/_rels/sheet148.xml.rels><?xml version="1.0" encoding="UTF-8" standalone="yes"?>
<Relationships xmlns="http://schemas.openxmlformats.org/package/2006/relationships"><Relationship Id="rId2" Type="http://schemas.openxmlformats.org/officeDocument/2006/relationships/drawing" Target="../drawings/drawing148.xml"/><Relationship Id="rId1" Type="http://schemas.openxmlformats.org/officeDocument/2006/relationships/printerSettings" Target="../printerSettings/printerSettings108.bin"/></Relationships>
</file>

<file path=xl/worksheets/_rels/sheet149.xml.rels><?xml version="1.0" encoding="UTF-8" standalone="yes"?>
<Relationships xmlns="http://schemas.openxmlformats.org/package/2006/relationships"><Relationship Id="rId2" Type="http://schemas.openxmlformats.org/officeDocument/2006/relationships/drawing" Target="../drawings/drawing149.xml"/><Relationship Id="rId1" Type="http://schemas.openxmlformats.org/officeDocument/2006/relationships/printerSettings" Target="../printerSettings/printerSettings109.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50.xml.rels><?xml version="1.0" encoding="UTF-8" standalone="yes"?>
<Relationships xmlns="http://schemas.openxmlformats.org/package/2006/relationships"><Relationship Id="rId1" Type="http://schemas.openxmlformats.org/officeDocument/2006/relationships/drawing" Target="../drawings/drawing150.xml"/></Relationships>
</file>

<file path=xl/worksheets/_rels/sheet151.xml.rels><?xml version="1.0" encoding="UTF-8" standalone="yes"?>
<Relationships xmlns="http://schemas.openxmlformats.org/package/2006/relationships"><Relationship Id="rId1" Type="http://schemas.openxmlformats.org/officeDocument/2006/relationships/drawing" Target="../drawings/drawing151.xml"/></Relationships>
</file>

<file path=xl/worksheets/_rels/sheet152.xml.rels><?xml version="1.0" encoding="UTF-8" standalone="yes"?>
<Relationships xmlns="http://schemas.openxmlformats.org/package/2006/relationships"><Relationship Id="rId1" Type="http://schemas.openxmlformats.org/officeDocument/2006/relationships/drawing" Target="../drawings/drawing152.xml"/></Relationships>
</file>

<file path=xl/worksheets/_rels/sheet153.xml.rels><?xml version="1.0" encoding="UTF-8" standalone="yes"?>
<Relationships xmlns="http://schemas.openxmlformats.org/package/2006/relationships"><Relationship Id="rId1" Type="http://schemas.openxmlformats.org/officeDocument/2006/relationships/drawing" Target="../drawings/drawing153.xml"/></Relationships>
</file>

<file path=xl/worksheets/_rels/sheet154.xml.rels><?xml version="1.0" encoding="UTF-8" standalone="yes"?>
<Relationships xmlns="http://schemas.openxmlformats.org/package/2006/relationships"><Relationship Id="rId1" Type="http://schemas.openxmlformats.org/officeDocument/2006/relationships/drawing" Target="../drawings/drawing154.xml"/></Relationships>
</file>

<file path=xl/worksheets/_rels/sheet155.xml.rels><?xml version="1.0" encoding="UTF-8" standalone="yes"?>
<Relationships xmlns="http://schemas.openxmlformats.org/package/2006/relationships"><Relationship Id="rId1" Type="http://schemas.openxmlformats.org/officeDocument/2006/relationships/drawing" Target="../drawings/drawing155.xml"/></Relationships>
</file>

<file path=xl/worksheets/_rels/sheet156.xml.rels><?xml version="1.0" encoding="UTF-8" standalone="yes"?>
<Relationships xmlns="http://schemas.openxmlformats.org/package/2006/relationships"><Relationship Id="rId1" Type="http://schemas.openxmlformats.org/officeDocument/2006/relationships/drawing" Target="../drawings/drawing156.xml"/></Relationships>
</file>

<file path=xl/worksheets/_rels/sheet157.xml.rels><?xml version="1.0" encoding="UTF-8" standalone="yes"?>
<Relationships xmlns="http://schemas.openxmlformats.org/package/2006/relationships"><Relationship Id="rId1" Type="http://schemas.openxmlformats.org/officeDocument/2006/relationships/drawing" Target="../drawings/drawing157.xml"/></Relationships>
</file>

<file path=xl/worksheets/_rels/sheet158.xml.rels><?xml version="1.0" encoding="UTF-8" standalone="yes"?>
<Relationships xmlns="http://schemas.openxmlformats.org/package/2006/relationships"><Relationship Id="rId1" Type="http://schemas.openxmlformats.org/officeDocument/2006/relationships/drawing" Target="../drawings/drawing158.xml"/></Relationships>
</file>

<file path=xl/worksheets/_rels/sheet159.xml.rels><?xml version="1.0" encoding="UTF-8" standalone="yes"?>
<Relationships xmlns="http://schemas.openxmlformats.org/package/2006/relationships"><Relationship Id="rId1" Type="http://schemas.openxmlformats.org/officeDocument/2006/relationships/drawing" Target="../drawings/drawing159.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60.xml.rels><?xml version="1.0" encoding="UTF-8" standalone="yes"?>
<Relationships xmlns="http://schemas.openxmlformats.org/package/2006/relationships"><Relationship Id="rId1" Type="http://schemas.openxmlformats.org/officeDocument/2006/relationships/drawing" Target="../drawings/drawing160.xml"/></Relationships>
</file>

<file path=xl/worksheets/_rels/sheet161.xml.rels><?xml version="1.0" encoding="UTF-8" standalone="yes"?>
<Relationships xmlns="http://schemas.openxmlformats.org/package/2006/relationships"><Relationship Id="rId2" Type="http://schemas.openxmlformats.org/officeDocument/2006/relationships/drawing" Target="../drawings/drawing161.xml"/><Relationship Id="rId1" Type="http://schemas.openxmlformats.org/officeDocument/2006/relationships/printerSettings" Target="../printerSettings/printerSettings110.bin"/></Relationships>
</file>

<file path=xl/worksheets/_rels/sheet162.xml.rels><?xml version="1.0" encoding="UTF-8" standalone="yes"?>
<Relationships xmlns="http://schemas.openxmlformats.org/package/2006/relationships"><Relationship Id="rId2" Type="http://schemas.openxmlformats.org/officeDocument/2006/relationships/drawing" Target="../drawings/drawing162.xml"/><Relationship Id="rId1" Type="http://schemas.openxmlformats.org/officeDocument/2006/relationships/printerSettings" Target="../printerSettings/printerSettings111.bin"/></Relationships>
</file>

<file path=xl/worksheets/_rels/sheet163.xml.rels><?xml version="1.0" encoding="UTF-8" standalone="yes"?>
<Relationships xmlns="http://schemas.openxmlformats.org/package/2006/relationships"><Relationship Id="rId1" Type="http://schemas.openxmlformats.org/officeDocument/2006/relationships/drawing" Target="../drawings/drawing163.xml"/></Relationships>
</file>

<file path=xl/worksheets/_rels/sheet164.xml.rels><?xml version="1.0" encoding="UTF-8" standalone="yes"?>
<Relationships xmlns="http://schemas.openxmlformats.org/package/2006/relationships"><Relationship Id="rId2" Type="http://schemas.openxmlformats.org/officeDocument/2006/relationships/drawing" Target="../drawings/drawing164.xml"/><Relationship Id="rId1" Type="http://schemas.openxmlformats.org/officeDocument/2006/relationships/printerSettings" Target="../printerSettings/printerSettings112.bin"/></Relationships>
</file>

<file path=xl/worksheets/_rels/sheet165.xml.rels><?xml version="1.0" encoding="UTF-8" standalone="yes"?>
<Relationships xmlns="http://schemas.openxmlformats.org/package/2006/relationships"><Relationship Id="rId1" Type="http://schemas.openxmlformats.org/officeDocument/2006/relationships/drawing" Target="../drawings/drawing165.xml"/></Relationships>
</file>

<file path=xl/worksheets/_rels/sheet166.xml.rels><?xml version="1.0" encoding="UTF-8" standalone="yes"?>
<Relationships xmlns="http://schemas.openxmlformats.org/package/2006/relationships"><Relationship Id="rId1" Type="http://schemas.openxmlformats.org/officeDocument/2006/relationships/drawing" Target="../drawings/drawing166.xml"/></Relationships>
</file>

<file path=xl/worksheets/_rels/sheet167.xml.rels><?xml version="1.0" encoding="UTF-8" standalone="yes"?>
<Relationships xmlns="http://schemas.openxmlformats.org/package/2006/relationships"><Relationship Id="rId1" Type="http://schemas.openxmlformats.org/officeDocument/2006/relationships/drawing" Target="../drawings/drawing167.xml"/></Relationships>
</file>

<file path=xl/worksheets/_rels/sheet168.xml.rels><?xml version="1.0" encoding="UTF-8" standalone="yes"?>
<Relationships xmlns="http://schemas.openxmlformats.org/package/2006/relationships"><Relationship Id="rId1" Type="http://schemas.openxmlformats.org/officeDocument/2006/relationships/drawing" Target="../drawings/drawing168.xml"/></Relationships>
</file>

<file path=xl/worksheets/_rels/sheet169.xml.rels><?xml version="1.0" encoding="UTF-8" standalone="yes"?>
<Relationships xmlns="http://schemas.openxmlformats.org/package/2006/relationships"><Relationship Id="rId2" Type="http://schemas.openxmlformats.org/officeDocument/2006/relationships/drawing" Target="../drawings/drawing169.xml"/><Relationship Id="rId1" Type="http://schemas.openxmlformats.org/officeDocument/2006/relationships/printerSettings" Target="../printerSettings/printerSettings113.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70.xml.rels><?xml version="1.0" encoding="UTF-8" standalone="yes"?>
<Relationships xmlns="http://schemas.openxmlformats.org/package/2006/relationships"><Relationship Id="rId2" Type="http://schemas.openxmlformats.org/officeDocument/2006/relationships/drawing" Target="../drawings/drawing170.xml"/><Relationship Id="rId1" Type="http://schemas.openxmlformats.org/officeDocument/2006/relationships/printerSettings" Target="../printerSettings/printerSettings114.bin"/></Relationships>
</file>

<file path=xl/worksheets/_rels/sheet171.xml.rels><?xml version="1.0" encoding="UTF-8" standalone="yes"?>
<Relationships xmlns="http://schemas.openxmlformats.org/package/2006/relationships"><Relationship Id="rId2" Type="http://schemas.openxmlformats.org/officeDocument/2006/relationships/drawing" Target="../drawings/drawing171.xml"/><Relationship Id="rId1" Type="http://schemas.openxmlformats.org/officeDocument/2006/relationships/printerSettings" Target="../printerSettings/printerSettings115.bin"/></Relationships>
</file>

<file path=xl/worksheets/_rels/sheet172.xml.rels><?xml version="1.0" encoding="UTF-8" standalone="yes"?>
<Relationships xmlns="http://schemas.openxmlformats.org/package/2006/relationships"><Relationship Id="rId2" Type="http://schemas.openxmlformats.org/officeDocument/2006/relationships/drawing" Target="../drawings/drawing172.xml"/><Relationship Id="rId1" Type="http://schemas.openxmlformats.org/officeDocument/2006/relationships/printerSettings" Target="../printerSettings/printerSettings1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9.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0.bin"/></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1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12.bin"/></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1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14.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1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16.bin"/></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17.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18.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19.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20.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21.bin"/></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22.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2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24.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25.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26.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27.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28.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29.bin"/></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30.bin"/></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3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32.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33.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34.bin"/></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35.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36.bin"/></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37.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38.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39.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40.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41.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42.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43.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44.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45.bin"/></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printerSettings" Target="../printerSettings/printerSettings4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81.xml"/><Relationship Id="rId1" Type="http://schemas.openxmlformats.org/officeDocument/2006/relationships/printerSettings" Target="../printerSettings/printerSettings47.bin"/></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3.xml.rels><?xml version="1.0" encoding="UTF-8" standalone="yes"?>
<Relationships xmlns="http://schemas.openxmlformats.org/package/2006/relationships"><Relationship Id="rId2" Type="http://schemas.openxmlformats.org/officeDocument/2006/relationships/drawing" Target="../drawings/drawing83.xml"/><Relationship Id="rId1" Type="http://schemas.openxmlformats.org/officeDocument/2006/relationships/printerSettings" Target="../printerSettings/printerSettings48.bin"/></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86.xml"/><Relationship Id="rId1" Type="http://schemas.openxmlformats.org/officeDocument/2006/relationships/printerSettings" Target="../printerSettings/printerSettings49.bin"/></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88.xml.rels><?xml version="1.0" encoding="UTF-8" standalone="yes"?>
<Relationships xmlns="http://schemas.openxmlformats.org/package/2006/relationships"><Relationship Id="rId2" Type="http://schemas.openxmlformats.org/officeDocument/2006/relationships/drawing" Target="../drawings/drawing88.xml"/><Relationship Id="rId1" Type="http://schemas.openxmlformats.org/officeDocument/2006/relationships/printerSettings" Target="../printerSettings/printerSettings50.bin"/></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0.xml.rels><?xml version="1.0" encoding="UTF-8" standalone="yes"?>
<Relationships xmlns="http://schemas.openxmlformats.org/package/2006/relationships"><Relationship Id="rId2" Type="http://schemas.openxmlformats.org/officeDocument/2006/relationships/drawing" Target="../drawings/drawing90.xml"/><Relationship Id="rId1" Type="http://schemas.openxmlformats.org/officeDocument/2006/relationships/printerSettings" Target="../printerSettings/printerSettings51.bin"/></Relationships>
</file>

<file path=xl/worksheets/_rels/sheet91.xml.rels><?xml version="1.0" encoding="UTF-8" standalone="yes"?>
<Relationships xmlns="http://schemas.openxmlformats.org/package/2006/relationships"><Relationship Id="rId2" Type="http://schemas.openxmlformats.org/officeDocument/2006/relationships/drawing" Target="../drawings/drawing91.xml"/><Relationship Id="rId1" Type="http://schemas.openxmlformats.org/officeDocument/2006/relationships/printerSettings" Target="../printerSettings/printerSettings52.bin"/></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93.xml.rels><?xml version="1.0" encoding="UTF-8" standalone="yes"?>
<Relationships xmlns="http://schemas.openxmlformats.org/package/2006/relationships"><Relationship Id="rId2" Type="http://schemas.openxmlformats.org/officeDocument/2006/relationships/drawing" Target="../drawings/drawing93.xml"/><Relationship Id="rId1" Type="http://schemas.openxmlformats.org/officeDocument/2006/relationships/printerSettings" Target="../printerSettings/printerSettings53.bin"/></Relationships>
</file>

<file path=xl/worksheets/_rels/sheet94.xml.rels><?xml version="1.0" encoding="UTF-8" standalone="yes"?>
<Relationships xmlns="http://schemas.openxmlformats.org/package/2006/relationships"><Relationship Id="rId2" Type="http://schemas.openxmlformats.org/officeDocument/2006/relationships/drawing" Target="../drawings/drawing94.xml"/><Relationship Id="rId1" Type="http://schemas.openxmlformats.org/officeDocument/2006/relationships/printerSettings" Target="../printerSettings/printerSettings54.bin"/></Relationships>
</file>

<file path=xl/worksheets/_rels/sheet95.xml.rels><?xml version="1.0" encoding="UTF-8" standalone="yes"?>
<Relationships xmlns="http://schemas.openxmlformats.org/package/2006/relationships"><Relationship Id="rId2" Type="http://schemas.openxmlformats.org/officeDocument/2006/relationships/drawing" Target="../drawings/drawing95.xml"/><Relationship Id="rId1" Type="http://schemas.openxmlformats.org/officeDocument/2006/relationships/printerSettings" Target="../printerSettings/printerSettings55.bin"/></Relationships>
</file>

<file path=xl/worksheets/_rels/sheet96.xml.rels><?xml version="1.0" encoding="UTF-8" standalone="yes"?>
<Relationships xmlns="http://schemas.openxmlformats.org/package/2006/relationships"><Relationship Id="rId2" Type="http://schemas.openxmlformats.org/officeDocument/2006/relationships/drawing" Target="../drawings/drawing96.xml"/><Relationship Id="rId1" Type="http://schemas.openxmlformats.org/officeDocument/2006/relationships/printerSettings" Target="../printerSettings/printerSettings56.bin"/></Relationships>
</file>

<file path=xl/worksheets/_rels/sheet97.xml.rels><?xml version="1.0" encoding="UTF-8" standalone="yes"?>
<Relationships xmlns="http://schemas.openxmlformats.org/package/2006/relationships"><Relationship Id="rId2" Type="http://schemas.openxmlformats.org/officeDocument/2006/relationships/drawing" Target="../drawings/drawing97.xml"/><Relationship Id="rId1" Type="http://schemas.openxmlformats.org/officeDocument/2006/relationships/printerSettings" Target="../printerSettings/printerSettings57.bin"/></Relationships>
</file>

<file path=xl/worksheets/_rels/sheet98.xml.rels><?xml version="1.0" encoding="UTF-8" standalone="yes"?>
<Relationships xmlns="http://schemas.openxmlformats.org/package/2006/relationships"><Relationship Id="rId2" Type="http://schemas.openxmlformats.org/officeDocument/2006/relationships/drawing" Target="../drawings/drawing98.xml"/><Relationship Id="rId1" Type="http://schemas.openxmlformats.org/officeDocument/2006/relationships/printerSettings" Target="../printerSettings/printerSettings58.bin"/></Relationships>
</file>

<file path=xl/worksheets/_rels/sheet99.xml.rels><?xml version="1.0" encoding="UTF-8" standalone="yes"?>
<Relationships xmlns="http://schemas.openxmlformats.org/package/2006/relationships"><Relationship Id="rId2" Type="http://schemas.openxmlformats.org/officeDocument/2006/relationships/drawing" Target="../drawings/drawing99.xml"/><Relationship Id="rId1" Type="http://schemas.openxmlformats.org/officeDocument/2006/relationships/printerSettings" Target="../printerSettings/printerSettings5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349DD-ECD2-4EC2-9B96-055EA80945B9}">
  <sheetPr codeName="Hoja1"/>
  <dimension ref="A1:R40"/>
  <sheetViews>
    <sheetView showGridLines="0" tabSelected="1" zoomScale="85" zoomScaleNormal="85" workbookViewId="0"/>
  </sheetViews>
  <sheetFormatPr baseColWidth="10" defaultColWidth="0" defaultRowHeight="14.25" zeroHeight="1"/>
  <cols>
    <col min="1" max="1" width="2.7109375" style="826" customWidth="1"/>
    <col min="2" max="17" width="11.42578125" style="826" customWidth="1"/>
    <col min="18" max="18" width="2.7109375" style="826" customWidth="1"/>
    <col min="19" max="16384" width="11.42578125" style="826" hidden="1"/>
  </cols>
  <sheetData>
    <row r="1" spans="1:18" s="267" customFormat="1">
      <c r="A1" s="826"/>
      <c r="R1" s="826"/>
    </row>
    <row r="2" spans="1:18" s="267" customFormat="1">
      <c r="A2" s="826"/>
      <c r="R2" s="826"/>
    </row>
    <row r="3" spans="1:18" s="267" customFormat="1">
      <c r="A3" s="826"/>
      <c r="R3" s="826"/>
    </row>
    <row r="4" spans="1:18" s="267" customFormat="1">
      <c r="A4" s="826"/>
      <c r="R4" s="826"/>
    </row>
    <row r="5" spans="1:18" s="267" customFormat="1">
      <c r="A5" s="826"/>
      <c r="R5" s="826"/>
    </row>
    <row r="6" spans="1:18" s="267" customFormat="1">
      <c r="A6" s="826"/>
      <c r="R6" s="826"/>
    </row>
    <row r="7" spans="1:18" s="267" customFormat="1">
      <c r="A7" s="826"/>
      <c r="R7" s="826"/>
    </row>
    <row r="8" spans="1:18" s="267" customFormat="1">
      <c r="A8" s="826"/>
      <c r="R8" s="826"/>
    </row>
    <row r="9" spans="1:18" s="267" customFormat="1">
      <c r="A9" s="826"/>
      <c r="R9" s="826"/>
    </row>
    <row r="10" spans="1:18" s="267" customFormat="1">
      <c r="A10" s="826"/>
      <c r="R10" s="826"/>
    </row>
    <row r="11" spans="1:18" s="267" customFormat="1">
      <c r="A11" s="826"/>
      <c r="R11" s="826"/>
    </row>
    <row r="12" spans="1:18" s="267" customFormat="1">
      <c r="A12" s="826"/>
      <c r="R12" s="826"/>
    </row>
    <row r="13" spans="1:18" s="267" customFormat="1">
      <c r="A13" s="826"/>
      <c r="R13" s="826"/>
    </row>
    <row r="14" spans="1:18" s="267" customFormat="1">
      <c r="A14" s="826"/>
      <c r="R14" s="826"/>
    </row>
    <row r="15" spans="1:18" s="267" customFormat="1">
      <c r="A15" s="826"/>
      <c r="R15" s="826"/>
    </row>
    <row r="16" spans="1:18" s="267" customFormat="1">
      <c r="A16" s="826"/>
      <c r="R16" s="826"/>
    </row>
    <row r="17" spans="1:18" s="267" customFormat="1">
      <c r="A17" s="826"/>
      <c r="R17" s="826"/>
    </row>
    <row r="18" spans="1:18" s="267" customFormat="1">
      <c r="A18" s="826"/>
      <c r="R18" s="826"/>
    </row>
    <row r="19" spans="1:18" s="267" customFormat="1">
      <c r="A19" s="826"/>
      <c r="R19" s="826"/>
    </row>
    <row r="20" spans="1:18" s="267" customFormat="1">
      <c r="A20" s="826"/>
      <c r="R20" s="826"/>
    </row>
    <row r="21" spans="1:18" s="267" customFormat="1">
      <c r="A21" s="826"/>
      <c r="R21" s="826"/>
    </row>
    <row r="22" spans="1:18" s="267" customFormat="1">
      <c r="A22" s="826"/>
      <c r="R22" s="826"/>
    </row>
    <row r="23" spans="1:18" s="267" customFormat="1">
      <c r="A23" s="826"/>
      <c r="R23" s="826"/>
    </row>
    <row r="24" spans="1:18" s="267" customFormat="1">
      <c r="A24" s="826"/>
      <c r="R24" s="826"/>
    </row>
    <row r="25" spans="1:18" s="267" customFormat="1">
      <c r="A25" s="826"/>
      <c r="R25" s="826"/>
    </row>
    <row r="26" spans="1:18" s="267" customFormat="1">
      <c r="A26" s="826"/>
      <c r="R26" s="826"/>
    </row>
    <row r="27" spans="1:18" s="267" customFormat="1">
      <c r="A27" s="826"/>
      <c r="R27" s="826"/>
    </row>
    <row r="28" spans="1:18" s="267" customFormat="1">
      <c r="A28" s="826"/>
      <c r="R28" s="826"/>
    </row>
    <row r="29" spans="1:18" s="267" customFormat="1">
      <c r="A29" s="826"/>
      <c r="R29" s="826"/>
    </row>
    <row r="30" spans="1:18" s="267" customFormat="1">
      <c r="A30" s="826"/>
      <c r="R30" s="826"/>
    </row>
    <row r="31" spans="1:18" s="267" customFormat="1">
      <c r="A31" s="826"/>
      <c r="R31" s="826"/>
    </row>
    <row r="32" spans="1:18" s="267" customFormat="1">
      <c r="A32" s="826"/>
      <c r="R32" s="826"/>
    </row>
    <row r="33" spans="1:18" s="267" customFormat="1">
      <c r="A33" s="826"/>
      <c r="R33" s="826"/>
    </row>
    <row r="34" spans="1:18" s="267" customFormat="1">
      <c r="A34" s="826"/>
      <c r="R34" s="826"/>
    </row>
    <row r="35" spans="1:18" s="267" customFormat="1">
      <c r="A35" s="826"/>
      <c r="R35" s="826"/>
    </row>
    <row r="36" spans="1:18" s="267" customFormat="1">
      <c r="A36" s="826"/>
      <c r="R36" s="826"/>
    </row>
    <row r="37" spans="1:18" s="267" customFormat="1">
      <c r="A37" s="826"/>
      <c r="R37" s="826"/>
    </row>
    <row r="38" spans="1:18" s="267" customFormat="1">
      <c r="A38" s="826"/>
      <c r="R38" s="826"/>
    </row>
    <row r="39" spans="1:18" s="267" customFormat="1">
      <c r="A39" s="826"/>
      <c r="R39" s="826"/>
    </row>
    <row r="40" spans="1:18"/>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42AF8-6138-4D60-8F34-BAC9B6515282}">
  <sheetPr codeName="Hoja9"/>
  <dimension ref="A1:XFC59"/>
  <sheetViews>
    <sheetView showGridLines="0" topLeftCell="D1" workbookViewId="0"/>
  </sheetViews>
  <sheetFormatPr baseColWidth="10" defaultColWidth="0" defaultRowHeight="13.5" zeroHeight="1"/>
  <cols>
    <col min="1" max="1" width="3.85546875" style="25" customWidth="1"/>
    <col min="2" max="2" width="39" style="25" customWidth="1"/>
    <col min="3" max="3" width="12.7109375" style="25" customWidth="1"/>
    <col min="4" max="4" width="15.28515625" style="25" bestFit="1" customWidth="1"/>
    <col min="5" max="5" width="11.28515625" style="25" bestFit="1" customWidth="1"/>
    <col min="6" max="6" width="15.28515625" style="25" bestFit="1" customWidth="1"/>
    <col min="7" max="7" width="9.5703125" style="971" bestFit="1" customWidth="1"/>
    <col min="8" max="8" width="9.5703125" style="971" customWidth="1"/>
    <col min="9" max="9" width="4.85546875" style="2" customWidth="1"/>
    <col min="10" max="10" width="11.42578125" style="2" customWidth="1"/>
    <col min="11" max="11" width="4.5703125" style="2" customWidth="1"/>
    <col min="12" max="13" width="0" style="2" hidden="1" customWidth="1"/>
    <col min="14" max="16383" width="11.42578125" style="2" hidden="1"/>
    <col min="16384" max="16384" width="2.140625" style="2" hidden="1" customWidth="1"/>
  </cols>
  <sheetData>
    <row r="1" spans="1:8" ht="12.75" customHeight="1">
      <c r="A1" s="47"/>
      <c r="B1" s="2527" t="s">
        <v>1378</v>
      </c>
      <c r="C1" s="2527"/>
      <c r="D1" s="2527"/>
      <c r="E1" s="2527"/>
      <c r="F1" s="2527"/>
      <c r="G1" s="2527"/>
      <c r="H1" s="2527"/>
    </row>
    <row r="2" spans="1:8" ht="12.75" customHeight="1">
      <c r="B2" s="2528" t="s">
        <v>7</v>
      </c>
      <c r="C2" s="2528"/>
      <c r="D2" s="2528"/>
      <c r="E2" s="2528"/>
      <c r="F2" s="2528"/>
      <c r="G2" s="2528"/>
      <c r="H2" s="2528"/>
    </row>
    <row r="3" spans="1:8" ht="40.5" customHeight="1">
      <c r="B3" s="989"/>
      <c r="C3" s="2522" t="s">
        <v>412</v>
      </c>
      <c r="D3" s="2523" t="s">
        <v>413</v>
      </c>
      <c r="E3" s="2523"/>
      <c r="F3" s="2524"/>
      <c r="G3" s="2525" t="s">
        <v>58</v>
      </c>
      <c r="H3" s="2526"/>
    </row>
    <row r="4" spans="1:8">
      <c r="B4" s="990" t="s">
        <v>414</v>
      </c>
      <c r="C4" s="2522"/>
      <c r="D4" s="991" t="s">
        <v>415</v>
      </c>
      <c r="E4" s="991" t="s">
        <v>85</v>
      </c>
      <c r="F4" s="992" t="s">
        <v>86</v>
      </c>
      <c r="G4" s="993" t="s">
        <v>416</v>
      </c>
      <c r="H4" s="994" t="s">
        <v>413</v>
      </c>
    </row>
    <row r="5" spans="1:8">
      <c r="B5" s="995"/>
      <c r="C5" s="996" t="s">
        <v>23</v>
      </c>
      <c r="D5" s="996" t="s">
        <v>24</v>
      </c>
      <c r="E5" s="996" t="s">
        <v>36</v>
      </c>
      <c r="F5" s="997" t="s">
        <v>417</v>
      </c>
      <c r="G5" s="998" t="s">
        <v>26</v>
      </c>
      <c r="H5" s="999" t="s">
        <v>38</v>
      </c>
    </row>
    <row r="6" spans="1:8">
      <c r="B6" s="75" t="s">
        <v>418</v>
      </c>
      <c r="C6" s="76">
        <v>97769</v>
      </c>
      <c r="D6" s="76">
        <v>10762637.234647002</v>
      </c>
      <c r="E6" s="76">
        <v>3313923.0903339996</v>
      </c>
      <c r="F6" s="77">
        <v>14076560.324980998</v>
      </c>
      <c r="G6" s="78">
        <v>14.043517106060738</v>
      </c>
      <c r="H6" s="79">
        <v>23.620193287488874</v>
      </c>
    </row>
    <row r="7" spans="1:8">
      <c r="B7" s="80" t="s">
        <v>362</v>
      </c>
      <c r="C7" s="81">
        <v>2883</v>
      </c>
      <c r="D7" s="81">
        <v>335514.93499999994</v>
      </c>
      <c r="E7" s="81">
        <v>0</v>
      </c>
      <c r="F7" s="82">
        <v>335514.93499999994</v>
      </c>
      <c r="G7" s="83">
        <v>0.41411346967620721</v>
      </c>
      <c r="H7" s="84">
        <v>0.56298750778450291</v>
      </c>
    </row>
    <row r="8" spans="1:8">
      <c r="B8" s="80" t="s">
        <v>419</v>
      </c>
      <c r="C8" s="81">
        <v>1960</v>
      </c>
      <c r="D8" s="81">
        <v>347068.94086099998</v>
      </c>
      <c r="E8" s="81">
        <v>0</v>
      </c>
      <c r="F8" s="82">
        <v>347068.94086099998</v>
      </c>
      <c r="G8" s="83">
        <v>0.28153395787907254</v>
      </c>
      <c r="H8" s="84">
        <v>0.58237490395097158</v>
      </c>
    </row>
    <row r="9" spans="1:8">
      <c r="B9" s="80" t="s">
        <v>420</v>
      </c>
      <c r="C9" s="81">
        <v>140</v>
      </c>
      <c r="D9" s="81">
        <v>21815.86</v>
      </c>
      <c r="E9" s="81">
        <v>0</v>
      </c>
      <c r="F9" s="82">
        <v>21815.86</v>
      </c>
      <c r="G9" s="83">
        <v>2.0109568419933752E-2</v>
      </c>
      <c r="H9" s="84">
        <v>3.6606586981219262E-2</v>
      </c>
    </row>
    <row r="10" spans="1:8">
      <c r="B10" s="80" t="s">
        <v>421</v>
      </c>
      <c r="C10" s="81">
        <v>1992</v>
      </c>
      <c r="D10" s="81">
        <v>103722.97900000001</v>
      </c>
      <c r="E10" s="81">
        <v>223369.24200000003</v>
      </c>
      <c r="F10" s="82">
        <v>327092.22100000002</v>
      </c>
      <c r="G10" s="83">
        <v>0.28613043066077171</v>
      </c>
      <c r="H10" s="84">
        <v>0.54885435820163386</v>
      </c>
    </row>
    <row r="11" spans="1:8">
      <c r="B11" s="80" t="s">
        <v>422</v>
      </c>
      <c r="C11" s="81">
        <v>691</v>
      </c>
      <c r="D11" s="81">
        <v>77410.541519999999</v>
      </c>
      <c r="E11" s="81">
        <v>0</v>
      </c>
      <c r="F11" s="82">
        <v>77410.541519999999</v>
      </c>
      <c r="G11" s="83">
        <v>9.9255084129815874E-2</v>
      </c>
      <c r="H11" s="84">
        <v>0.12989337671836754</v>
      </c>
    </row>
    <row r="12" spans="1:8">
      <c r="B12" s="80" t="s">
        <v>423</v>
      </c>
      <c r="C12" s="81">
        <v>180</v>
      </c>
      <c r="D12" s="81">
        <v>28399.305482</v>
      </c>
      <c r="E12" s="81">
        <v>0</v>
      </c>
      <c r="F12" s="82">
        <v>28399.305482</v>
      </c>
      <c r="G12" s="83">
        <v>2.5855159397057681E-2</v>
      </c>
      <c r="H12" s="84">
        <v>4.765347991475239E-2</v>
      </c>
    </row>
    <row r="13" spans="1:8">
      <c r="B13" s="80" t="s">
        <v>335</v>
      </c>
      <c r="C13" s="81">
        <v>1447</v>
      </c>
      <c r="D13" s="81">
        <v>175593.93469999998</v>
      </c>
      <c r="E13" s="81">
        <v>0</v>
      </c>
      <c r="F13" s="82">
        <v>175593.93469999998</v>
      </c>
      <c r="G13" s="83">
        <v>0.20784675359745816</v>
      </c>
      <c r="H13" s="84">
        <v>0.29464319279506218</v>
      </c>
    </row>
    <row r="14" spans="1:8">
      <c r="B14" s="80" t="s">
        <v>424</v>
      </c>
      <c r="C14" s="81">
        <v>948</v>
      </c>
      <c r="D14" s="81">
        <v>34476.061401999999</v>
      </c>
      <c r="E14" s="81">
        <v>96294.422325000007</v>
      </c>
      <c r="F14" s="82">
        <v>130770.48372700001</v>
      </c>
      <c r="G14" s="83">
        <v>0.13617050615783713</v>
      </c>
      <c r="H14" s="84">
        <v>0.21943031753634945</v>
      </c>
    </row>
    <row r="15" spans="1:8">
      <c r="B15" s="80" t="s">
        <v>354</v>
      </c>
      <c r="C15" s="81">
        <v>25418</v>
      </c>
      <c r="D15" s="81">
        <v>4429334</v>
      </c>
      <c r="E15" s="81">
        <v>300353</v>
      </c>
      <c r="F15" s="82">
        <v>4729687</v>
      </c>
      <c r="G15" s="83">
        <v>3.6510357864134009</v>
      </c>
      <c r="H15" s="84">
        <v>7.9363224076173022</v>
      </c>
    </row>
    <row r="16" spans="1:8">
      <c r="B16" s="80" t="s">
        <v>358</v>
      </c>
      <c r="C16" s="81">
        <v>9135</v>
      </c>
      <c r="D16" s="81">
        <v>43875</v>
      </c>
      <c r="E16" s="81">
        <v>961917</v>
      </c>
      <c r="F16" s="82">
        <v>1005792</v>
      </c>
      <c r="G16" s="83">
        <v>1.3121493394006776</v>
      </c>
      <c r="H16" s="84">
        <v>1.6876993312669997</v>
      </c>
    </row>
    <row r="17" spans="2:8">
      <c r="B17" s="80" t="s">
        <v>356</v>
      </c>
      <c r="C17" s="81">
        <v>2387</v>
      </c>
      <c r="D17" s="81">
        <v>314198.83199999999</v>
      </c>
      <c r="E17" s="81">
        <v>0</v>
      </c>
      <c r="F17" s="82">
        <v>314198.83199999999</v>
      </c>
      <c r="G17" s="83">
        <v>0.3428681415598705</v>
      </c>
      <c r="H17" s="84">
        <v>0.52721950328822698</v>
      </c>
    </row>
    <row r="18" spans="2:8">
      <c r="B18" s="80" t="s">
        <v>425</v>
      </c>
      <c r="C18" s="81">
        <v>2486</v>
      </c>
      <c r="D18" s="81">
        <v>235166</v>
      </c>
      <c r="E18" s="81">
        <v>0</v>
      </c>
      <c r="F18" s="82">
        <v>235166</v>
      </c>
      <c r="G18" s="83">
        <v>0.35708847922825221</v>
      </c>
      <c r="H18" s="84">
        <v>0.39460395483035782</v>
      </c>
    </row>
    <row r="19" spans="2:8">
      <c r="B19" s="80" t="s">
        <v>426</v>
      </c>
      <c r="C19" s="81">
        <v>556</v>
      </c>
      <c r="D19" s="81">
        <v>126701</v>
      </c>
      <c r="E19" s="81">
        <v>0</v>
      </c>
      <c r="F19" s="82">
        <v>126701</v>
      </c>
      <c r="G19" s="83">
        <v>7.9863714582022613E-2</v>
      </c>
      <c r="H19" s="84">
        <v>0.21260180332599593</v>
      </c>
    </row>
    <row r="20" spans="2:8">
      <c r="B20" s="80" t="s">
        <v>364</v>
      </c>
      <c r="C20" s="81">
        <v>2522</v>
      </c>
      <c r="D20" s="81">
        <v>220145.89999999997</v>
      </c>
      <c r="E20" s="81">
        <v>0</v>
      </c>
      <c r="F20" s="82">
        <v>220145.89999999997</v>
      </c>
      <c r="G20" s="83">
        <v>0.36225951110766375</v>
      </c>
      <c r="H20" s="84">
        <v>0.36940052039703214</v>
      </c>
    </row>
    <row r="21" spans="2:8">
      <c r="B21" s="80" t="s">
        <v>363</v>
      </c>
      <c r="C21" s="81">
        <v>21956</v>
      </c>
      <c r="D21" s="81">
        <v>1921256.8</v>
      </c>
      <c r="E21" s="81">
        <v>237162.4</v>
      </c>
      <c r="F21" s="82">
        <v>2158419.1999999997</v>
      </c>
      <c r="G21" s="83">
        <v>3.1537548873433248</v>
      </c>
      <c r="H21" s="84">
        <v>3.6217852602067344</v>
      </c>
    </row>
    <row r="22" spans="2:8">
      <c r="B22" s="80" t="s">
        <v>357</v>
      </c>
      <c r="C22" s="81">
        <v>1413</v>
      </c>
      <c r="D22" s="81">
        <v>125234.890182</v>
      </c>
      <c r="E22" s="81">
        <v>133736.81700000001</v>
      </c>
      <c r="F22" s="82">
        <v>258971.70718200001</v>
      </c>
      <c r="G22" s="83">
        <v>0.20296300126690284</v>
      </c>
      <c r="H22" s="84">
        <v>0.43454946651806209</v>
      </c>
    </row>
    <row r="23" spans="2:8">
      <c r="B23" s="80" t="s">
        <v>366</v>
      </c>
      <c r="C23" s="81">
        <v>1634</v>
      </c>
      <c r="D23" s="81">
        <v>108680.6565</v>
      </c>
      <c r="E23" s="81">
        <v>120017.0439</v>
      </c>
      <c r="F23" s="82">
        <v>228697.7004</v>
      </c>
      <c r="G23" s="83">
        <v>0.23470739141551253</v>
      </c>
      <c r="H23" s="84">
        <v>0.38375027443783671</v>
      </c>
    </row>
    <row r="24" spans="2:8">
      <c r="B24" s="80" t="s">
        <v>386</v>
      </c>
      <c r="C24" s="81">
        <v>1820</v>
      </c>
      <c r="D24" s="81">
        <v>311392</v>
      </c>
      <c r="E24" s="81">
        <v>0</v>
      </c>
      <c r="F24" s="82">
        <v>311392</v>
      </c>
      <c r="G24" s="83">
        <v>0.26142438945913882</v>
      </c>
      <c r="H24" s="84">
        <v>0.52250969401416347</v>
      </c>
    </row>
    <row r="25" spans="2:8">
      <c r="B25" s="80" t="s">
        <v>427</v>
      </c>
      <c r="C25" s="81">
        <v>3458</v>
      </c>
      <c r="D25" s="81">
        <v>940781</v>
      </c>
      <c r="E25" s="81">
        <v>0</v>
      </c>
      <c r="F25" s="82">
        <v>940781</v>
      </c>
      <c r="G25" s="83">
        <v>0.49670633997236369</v>
      </c>
      <c r="H25" s="84">
        <v>1.5786121430362332</v>
      </c>
    </row>
    <row r="26" spans="2:8">
      <c r="B26" s="80" t="s">
        <v>353</v>
      </c>
      <c r="C26" s="81">
        <v>3972</v>
      </c>
      <c r="D26" s="81">
        <v>174872.601</v>
      </c>
      <c r="E26" s="81">
        <v>343044.95400000003</v>
      </c>
      <c r="F26" s="82">
        <v>517917.55499999999</v>
      </c>
      <c r="G26" s="83">
        <v>0.57053718402840614</v>
      </c>
      <c r="H26" s="84">
        <v>0.86905554152840703</v>
      </c>
    </row>
    <row r="27" spans="2:8">
      <c r="B27" s="80" t="s">
        <v>428</v>
      </c>
      <c r="C27" s="81">
        <v>891</v>
      </c>
      <c r="D27" s="81">
        <v>114189.58500000001</v>
      </c>
      <c r="E27" s="81">
        <v>50249.993000000002</v>
      </c>
      <c r="F27" s="82">
        <v>164439.57800000004</v>
      </c>
      <c r="G27" s="83">
        <v>0.12798303901543553</v>
      </c>
      <c r="H27" s="84">
        <v>0.27592640011496183</v>
      </c>
    </row>
    <row r="28" spans="2:8">
      <c r="B28" s="80" t="s">
        <v>355</v>
      </c>
      <c r="C28" s="81">
        <v>3162</v>
      </c>
      <c r="D28" s="81">
        <v>307657.03700000001</v>
      </c>
      <c r="E28" s="81">
        <v>84302.241999999998</v>
      </c>
      <c r="F28" s="82">
        <v>391959.27899999998</v>
      </c>
      <c r="G28" s="83">
        <v>0.4541889667416466</v>
      </c>
      <c r="H28" s="84">
        <v>0.65770001456781857</v>
      </c>
    </row>
    <row r="29" spans="2:8">
      <c r="B29" s="80" t="s">
        <v>429</v>
      </c>
      <c r="C29" s="81">
        <v>6224</v>
      </c>
      <c r="D29" s="81">
        <v>184428.17499999999</v>
      </c>
      <c r="E29" s="81">
        <v>763475.97610900004</v>
      </c>
      <c r="F29" s="82">
        <v>947904.15110900009</v>
      </c>
      <c r="G29" s="83">
        <v>0.8940139560404835</v>
      </c>
      <c r="H29" s="84">
        <v>1.5905646514705551</v>
      </c>
    </row>
    <row r="30" spans="2:8">
      <c r="B30" s="80" t="s">
        <v>360</v>
      </c>
      <c r="C30" s="81">
        <v>494</v>
      </c>
      <c r="D30" s="81">
        <v>80721.2</v>
      </c>
      <c r="E30" s="81">
        <v>0</v>
      </c>
      <c r="F30" s="82">
        <v>80721.2</v>
      </c>
      <c r="G30" s="83">
        <v>7.0958048567480531E-2</v>
      </c>
      <c r="H30" s="84">
        <v>0.13544859698533068</v>
      </c>
    </row>
    <row r="31" spans="2:8">
      <c r="B31" s="86" t="s">
        <v>1379</v>
      </c>
      <c r="C31" s="76">
        <v>510608</v>
      </c>
      <c r="D31" s="76">
        <v>26772182.999999996</v>
      </c>
      <c r="E31" s="76">
        <v>256274</v>
      </c>
      <c r="F31" s="77">
        <v>27028456.999999996</v>
      </c>
      <c r="G31" s="87">
        <v>73.343617941182387</v>
      </c>
      <c r="H31" s="88">
        <v>45.353222936828736</v>
      </c>
    </row>
    <row r="32" spans="2:8">
      <c r="B32" s="80" t="s">
        <v>430</v>
      </c>
      <c r="C32" s="81">
        <v>63489</v>
      </c>
      <c r="D32" s="81">
        <v>6424246.6504129823</v>
      </c>
      <c r="E32" s="81">
        <v>0</v>
      </c>
      <c r="F32" s="82">
        <v>6424246.6504129823</v>
      </c>
      <c r="G32" s="83">
        <v>9.119545638665528</v>
      </c>
      <c r="H32" s="84">
        <v>10.779760403538956</v>
      </c>
    </row>
    <row r="33" spans="2:8">
      <c r="B33" s="80" t="s">
        <v>431</v>
      </c>
      <c r="C33" s="81">
        <v>143803</v>
      </c>
      <c r="D33" s="81">
        <v>10720206</v>
      </c>
      <c r="E33" s="81">
        <v>0</v>
      </c>
      <c r="F33" s="82">
        <v>10720206</v>
      </c>
      <c r="G33" s="83">
        <v>20.655830482083811</v>
      </c>
      <c r="H33" s="84">
        <v>17.988296285160825</v>
      </c>
    </row>
    <row r="34" spans="2:8">
      <c r="B34" s="80" t="s">
        <v>432</v>
      </c>
      <c r="C34" s="81">
        <v>240350</v>
      </c>
      <c r="D34" s="81">
        <v>7533660.0143659199</v>
      </c>
      <c r="E34" s="81">
        <v>0</v>
      </c>
      <c r="F34" s="82">
        <v>7533660.0143659199</v>
      </c>
      <c r="G34" s="83">
        <v>34.523819783793414</v>
      </c>
      <c r="H34" s="84">
        <v>12.641334359627338</v>
      </c>
    </row>
    <row r="35" spans="2:8">
      <c r="B35" s="80" t="s">
        <v>433</v>
      </c>
      <c r="C35" s="81">
        <v>37915</v>
      </c>
      <c r="D35" s="81">
        <v>529917</v>
      </c>
      <c r="E35" s="81">
        <v>0</v>
      </c>
      <c r="F35" s="82">
        <v>529917</v>
      </c>
      <c r="G35" s="83">
        <v>5.4461020474413449</v>
      </c>
      <c r="H35" s="84">
        <v>0.88919037586997574</v>
      </c>
    </row>
    <row r="36" spans="2:8">
      <c r="B36" s="80" t="s">
        <v>434</v>
      </c>
      <c r="C36" s="81">
        <v>20115</v>
      </c>
      <c r="D36" s="81">
        <v>1282884.3352210941</v>
      </c>
      <c r="E36" s="81">
        <v>256274</v>
      </c>
      <c r="F36" s="82">
        <v>1539158.3352210941</v>
      </c>
      <c r="G36" s="83">
        <v>2.8893140626211964</v>
      </c>
      <c r="H36" s="84">
        <v>2.5826776242669149</v>
      </c>
    </row>
    <row r="37" spans="2:8">
      <c r="B37" s="80" t="s">
        <v>435</v>
      </c>
      <c r="C37" s="81">
        <v>4936</v>
      </c>
      <c r="D37" s="81">
        <v>281269</v>
      </c>
      <c r="E37" s="81">
        <v>0</v>
      </c>
      <c r="F37" s="82">
        <v>281269</v>
      </c>
      <c r="G37" s="83">
        <v>0.70900592657709294</v>
      </c>
      <c r="H37" s="84">
        <v>0.47196388836472924</v>
      </c>
    </row>
    <row r="38" spans="2:8">
      <c r="B38" s="86" t="s">
        <v>1380</v>
      </c>
      <c r="C38" s="76">
        <v>87809</v>
      </c>
      <c r="D38" s="76">
        <v>18459421.064427</v>
      </c>
      <c r="E38" s="76">
        <v>31010.951969999998</v>
      </c>
      <c r="F38" s="77">
        <v>18490432.016396999</v>
      </c>
      <c r="G38" s="87">
        <v>12.612864952756878</v>
      </c>
      <c r="H38" s="88">
        <v>31.026583775682383</v>
      </c>
    </row>
    <row r="39" spans="2:8">
      <c r="B39" s="80" t="s">
        <v>387</v>
      </c>
      <c r="C39" s="81">
        <v>886</v>
      </c>
      <c r="D39" s="81">
        <v>770084</v>
      </c>
      <c r="E39" s="397">
        <v>0</v>
      </c>
      <c r="F39" s="82">
        <v>770084</v>
      </c>
      <c r="G39" s="83">
        <v>0.12726484014329503</v>
      </c>
      <c r="H39" s="84">
        <v>1.2921859110227722</v>
      </c>
    </row>
    <row r="40" spans="2:8">
      <c r="B40" s="80" t="s">
        <v>424</v>
      </c>
      <c r="C40" s="81">
        <v>143</v>
      </c>
      <c r="D40" s="81">
        <v>5733.509427</v>
      </c>
      <c r="E40" s="397">
        <v>18531.951969999998</v>
      </c>
      <c r="F40" s="82">
        <v>24265.461396999999</v>
      </c>
      <c r="G40" s="83">
        <v>2.0540487743218046E-2</v>
      </c>
      <c r="H40" s="84">
        <v>4.0716970280736071E-2</v>
      </c>
    </row>
    <row r="41" spans="2:8">
      <c r="B41" s="80" t="s">
        <v>361</v>
      </c>
      <c r="C41" s="81">
        <v>27163</v>
      </c>
      <c r="D41" s="81">
        <v>5587240.8999999994</v>
      </c>
      <c r="E41" s="397">
        <v>0</v>
      </c>
      <c r="F41" s="82">
        <v>5587240.8999999994</v>
      </c>
      <c r="G41" s="83">
        <v>3.9016871927904324</v>
      </c>
      <c r="H41" s="84">
        <v>9.3752811024124547</v>
      </c>
    </row>
    <row r="42" spans="2:8">
      <c r="B42" s="80" t="s">
        <v>436</v>
      </c>
      <c r="C42" s="81">
        <v>15133</v>
      </c>
      <c r="D42" s="81">
        <v>2915386</v>
      </c>
      <c r="E42" s="397">
        <v>12479</v>
      </c>
      <c r="F42" s="82">
        <v>2927865</v>
      </c>
      <c r="G42" s="83">
        <v>2.1737007064204108</v>
      </c>
      <c r="H42" s="84">
        <v>4.9129002840945786</v>
      </c>
    </row>
    <row r="43" spans="2:8">
      <c r="B43" s="80" t="s">
        <v>359</v>
      </c>
      <c r="C43" s="81">
        <v>38191</v>
      </c>
      <c r="D43" s="81">
        <v>8161574.1000000006</v>
      </c>
      <c r="E43" s="397">
        <v>0</v>
      </c>
      <c r="F43" s="82">
        <v>8161574.1000000006</v>
      </c>
      <c r="G43" s="83">
        <v>5.4857466251834994</v>
      </c>
      <c r="H43" s="84">
        <v>13.694961931150839</v>
      </c>
    </row>
    <row r="44" spans="2:8">
      <c r="B44" s="80" t="s">
        <v>437</v>
      </c>
      <c r="C44" s="81">
        <v>4316</v>
      </c>
      <c r="D44" s="81">
        <v>523954.55499999999</v>
      </c>
      <c r="E44" s="397">
        <v>0</v>
      </c>
      <c r="F44" s="82">
        <v>523954.55499999999</v>
      </c>
      <c r="G44" s="83">
        <v>0.61994926643167192</v>
      </c>
      <c r="H44" s="84">
        <v>0.87918550961610198</v>
      </c>
    </row>
    <row r="45" spans="2:8" ht="23.25">
      <c r="B45" s="965" t="s">
        <v>438</v>
      </c>
      <c r="C45" s="85">
        <v>1977</v>
      </c>
      <c r="D45" s="85">
        <v>495448</v>
      </c>
      <c r="E45" s="85">
        <v>0</v>
      </c>
      <c r="F45" s="966">
        <v>495448</v>
      </c>
      <c r="G45" s="967">
        <v>0.28397583404435023</v>
      </c>
      <c r="H45" s="968">
        <v>0.83135206710490095</v>
      </c>
    </row>
    <row r="46" spans="2:8">
      <c r="B46" s="1000" t="s">
        <v>439</v>
      </c>
      <c r="C46" s="1001">
        <v>185578</v>
      </c>
      <c r="D46" s="1001">
        <v>29222058.299074002</v>
      </c>
      <c r="E46" s="1001">
        <v>3344934.0423039994</v>
      </c>
      <c r="F46" s="1002">
        <v>32566992.341377996</v>
      </c>
      <c r="G46" s="1003">
        <v>26.656382058817613</v>
      </c>
      <c r="H46" s="1004">
        <v>54.646777063171257</v>
      </c>
    </row>
    <row r="47" spans="2:8">
      <c r="B47" s="1005" t="s">
        <v>440</v>
      </c>
      <c r="C47" s="996">
        <v>696186</v>
      </c>
      <c r="D47" s="996">
        <v>55994241.299073994</v>
      </c>
      <c r="E47" s="996">
        <v>3601208.0423039994</v>
      </c>
      <c r="F47" s="997">
        <v>59595449.341377996</v>
      </c>
      <c r="G47" s="1006">
        <v>100</v>
      </c>
      <c r="H47" s="1007">
        <v>100</v>
      </c>
    </row>
    <row r="48" spans="2:8">
      <c r="B48" s="89" t="s">
        <v>441</v>
      </c>
      <c r="C48" s="76">
        <v>466568</v>
      </c>
      <c r="D48" s="76">
        <v>46379347.331896</v>
      </c>
      <c r="E48" s="76">
        <v>0</v>
      </c>
      <c r="F48" s="77">
        <v>46379347.331896</v>
      </c>
      <c r="G48" s="78"/>
      <c r="H48" s="79"/>
    </row>
    <row r="49" spans="2:8">
      <c r="B49" s="80" t="s">
        <v>442</v>
      </c>
      <c r="C49" s="81">
        <v>362450</v>
      </c>
      <c r="D49" s="81">
        <v>37673542.197408997</v>
      </c>
      <c r="E49" s="969">
        <v>0</v>
      </c>
      <c r="F49" s="82">
        <v>37673542.197408997</v>
      </c>
      <c r="G49" s="83"/>
      <c r="H49" s="84"/>
    </row>
    <row r="50" spans="2:8">
      <c r="B50" s="80" t="s">
        <v>443</v>
      </c>
      <c r="C50" s="81">
        <v>49399</v>
      </c>
      <c r="D50" s="81">
        <v>3581471</v>
      </c>
      <c r="E50" s="969">
        <v>0</v>
      </c>
      <c r="F50" s="82">
        <v>3581471</v>
      </c>
      <c r="G50" s="83"/>
      <c r="H50" s="84"/>
    </row>
    <row r="51" spans="2:8">
      <c r="B51" s="80" t="s">
        <v>444</v>
      </c>
      <c r="C51" s="81">
        <v>54719</v>
      </c>
      <c r="D51" s="81">
        <v>5124334.1344870003</v>
      </c>
      <c r="E51" s="969">
        <v>0</v>
      </c>
      <c r="F51" s="82">
        <v>5124334.1344870003</v>
      </c>
      <c r="G51" s="83"/>
      <c r="H51" s="84"/>
    </row>
    <row r="52" spans="2:8">
      <c r="B52" s="1005" t="s">
        <v>445</v>
      </c>
      <c r="C52" s="996">
        <v>1162754</v>
      </c>
      <c r="D52" s="996">
        <v>102373588.63097</v>
      </c>
      <c r="E52" s="996">
        <v>3601208.0423039994</v>
      </c>
      <c r="F52" s="997">
        <v>105974796.673274</v>
      </c>
      <c r="G52" s="1008"/>
      <c r="H52" s="1009"/>
    </row>
    <row r="53" spans="2:8">
      <c r="B53" s="25" t="s">
        <v>404</v>
      </c>
      <c r="G53" s="970"/>
      <c r="H53" s="970"/>
    </row>
    <row r="59" spans="2:8"/>
  </sheetData>
  <mergeCells count="5">
    <mergeCell ref="C3:C4"/>
    <mergeCell ref="D3:F3"/>
    <mergeCell ref="G3:H3"/>
    <mergeCell ref="B1:H1"/>
    <mergeCell ref="B2:H2"/>
  </mergeCells>
  <pageMargins left="0.7" right="0.7" top="0.75" bottom="0.75" header="0.3" footer="0.3"/>
  <ignoredErrors>
    <ignoredError sqref="B2 C5:H5" numberStoredAsText="1"/>
  </ignoredErrors>
  <drawing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C6E70-1F82-486E-8934-1BF61453F421}">
  <sheetPr codeName="Hoja100"/>
  <dimension ref="A1:H16"/>
  <sheetViews>
    <sheetView showGridLines="0" workbookViewId="0">
      <selection sqref="A1:E1"/>
    </sheetView>
  </sheetViews>
  <sheetFormatPr baseColWidth="10" defaultColWidth="0" defaultRowHeight="13.5" zeroHeight="1"/>
  <cols>
    <col min="1" max="1" width="39.140625" style="1952" bestFit="1" customWidth="1"/>
    <col min="2" max="2" width="13.28515625" style="1952" customWidth="1"/>
    <col min="3" max="4" width="10.85546875" style="1952" customWidth="1"/>
    <col min="5" max="5" width="12.7109375" style="1952" customWidth="1"/>
    <col min="6" max="6" width="4.28515625" style="1957" customWidth="1"/>
    <col min="7" max="7" width="11.42578125" style="1952" customWidth="1"/>
    <col min="8" max="8" width="4.28515625" style="1952" customWidth="1"/>
    <col min="9" max="16384" width="11.42578125" style="1952" hidden="1"/>
  </cols>
  <sheetData>
    <row r="1" spans="1:5" ht="39.75" customHeight="1">
      <c r="A1" s="2789" t="s">
        <v>2052</v>
      </c>
      <c r="B1" s="2783"/>
      <c r="C1" s="2783"/>
      <c r="D1" s="2783"/>
      <c r="E1" s="2783"/>
    </row>
    <row r="2" spans="1:5" ht="14.25" thickBot="1">
      <c r="A2" s="2790" t="s">
        <v>1</v>
      </c>
      <c r="B2" s="2790"/>
      <c r="C2" s="2790"/>
      <c r="D2" s="2790"/>
      <c r="E2" s="2790"/>
    </row>
    <row r="3" spans="1:5" ht="18">
      <c r="A3" s="2235" t="s">
        <v>1977</v>
      </c>
      <c r="B3" s="2236" t="s">
        <v>447</v>
      </c>
      <c r="C3" s="2236" t="s">
        <v>448</v>
      </c>
      <c r="D3" s="2236" t="s">
        <v>86</v>
      </c>
      <c r="E3" s="2236" t="s">
        <v>87</v>
      </c>
    </row>
    <row r="4" spans="1:5">
      <c r="A4" s="2243" t="s">
        <v>910</v>
      </c>
      <c r="B4" s="2244">
        <v>13120.609</v>
      </c>
      <c r="C4" s="2244">
        <v>209.52045437699999</v>
      </c>
      <c r="D4" s="2244">
        <v>13330.129454377</v>
      </c>
      <c r="E4" s="2244">
        <v>94.364082300157946</v>
      </c>
    </row>
    <row r="5" spans="1:5">
      <c r="A5" s="1953" t="s">
        <v>1982</v>
      </c>
      <c r="B5" s="934">
        <v>12351.038</v>
      </c>
      <c r="C5" s="934">
        <v>190.52045437699999</v>
      </c>
      <c r="D5" s="934">
        <v>12541.558454377</v>
      </c>
      <c r="E5" s="798">
        <v>88.781782518434198</v>
      </c>
    </row>
    <row r="6" spans="1:5">
      <c r="A6" s="1953" t="s">
        <v>269</v>
      </c>
      <c r="B6" s="934">
        <v>518.37400000000002</v>
      </c>
      <c r="C6" s="934">
        <v>0</v>
      </c>
      <c r="D6" s="934">
        <v>518.37400000000002</v>
      </c>
      <c r="E6" s="798">
        <v>3.6695732750142458</v>
      </c>
    </row>
    <row r="7" spans="1:5">
      <c r="A7" s="1953" t="s">
        <v>2053</v>
      </c>
      <c r="B7" s="934">
        <v>251.197</v>
      </c>
      <c r="C7" s="934">
        <v>19</v>
      </c>
      <c r="D7" s="934">
        <v>270.197</v>
      </c>
      <c r="E7" s="798">
        <v>1.9127265067094879</v>
      </c>
    </row>
    <row r="8" spans="1:5">
      <c r="A8" s="2243" t="s">
        <v>354</v>
      </c>
      <c r="B8" s="2244">
        <v>796.14521438506461</v>
      </c>
      <c r="C8" s="2244">
        <v>0</v>
      </c>
      <c r="D8" s="2244">
        <v>796.14521438506461</v>
      </c>
      <c r="E8" s="2249">
        <v>5.6359176998420457</v>
      </c>
    </row>
    <row r="9" spans="1:5">
      <c r="A9" s="1953" t="s">
        <v>264</v>
      </c>
      <c r="B9" s="934">
        <v>796.14521438506461</v>
      </c>
      <c r="C9" s="934">
        <v>0</v>
      </c>
      <c r="D9" s="934">
        <v>796.14521438506461</v>
      </c>
      <c r="E9" s="798">
        <v>5.6359176998420457</v>
      </c>
    </row>
    <row r="10" spans="1:5" ht="14.25" thickBot="1">
      <c r="A10" s="2239" t="s">
        <v>843</v>
      </c>
      <c r="B10" s="2240">
        <v>13916.754214385064</v>
      </c>
      <c r="C10" s="2240">
        <v>209.52045437699999</v>
      </c>
      <c r="D10" s="2240">
        <v>14126.274668762064</v>
      </c>
      <c r="E10" s="2248">
        <v>100</v>
      </c>
    </row>
    <row r="11" spans="1:5" ht="8.1" customHeight="1" thickBot="1">
      <c r="A11" s="1"/>
      <c r="B11" s="1"/>
      <c r="C11" s="1"/>
      <c r="D11" s="1"/>
      <c r="E11" s="1964"/>
    </row>
    <row r="12" spans="1:5" ht="15" thickTop="1" thickBot="1">
      <c r="A12" s="2246" t="s">
        <v>2002</v>
      </c>
      <c r="B12" s="2247">
        <v>3.3910059023599066</v>
      </c>
      <c r="C12" s="2247">
        <v>5.105250021036823E-2</v>
      </c>
      <c r="D12" s="2247">
        <v>3.4420584025702743</v>
      </c>
      <c r="E12" s="1961"/>
    </row>
    <row r="13" spans="1:5" ht="6.95" customHeight="1" thickTop="1" thickBot="1">
      <c r="A13" s="1"/>
      <c r="B13" s="1"/>
      <c r="C13" s="1"/>
      <c r="D13" s="1"/>
      <c r="E13" s="1"/>
    </row>
    <row r="14" spans="1:5" ht="15" thickTop="1" thickBot="1">
      <c r="A14" s="2246" t="s">
        <v>333</v>
      </c>
      <c r="B14" s="2247">
        <v>0.78187808194898989</v>
      </c>
      <c r="C14" s="2247">
        <v>1.1771383504642016E-2</v>
      </c>
      <c r="D14" s="2247">
        <v>0.7936494654536318</v>
      </c>
      <c r="E14" s="1"/>
    </row>
    <row r="15" spans="1:5" s="1" customFormat="1" ht="6.95" customHeight="1" thickTop="1">
      <c r="A15" s="1959"/>
      <c r="B15" s="1960"/>
    </row>
    <row r="16" spans="1:5" s="1957" customFormat="1" ht="20.25" customHeight="1">
      <c r="A16" s="2595" t="s">
        <v>109</v>
      </c>
      <c r="B16" s="2595"/>
      <c r="C16" s="2595"/>
      <c r="D16" s="2595"/>
      <c r="E16" s="2595"/>
    </row>
  </sheetData>
  <mergeCells count="3">
    <mergeCell ref="A1:E1"/>
    <mergeCell ref="A2:E2"/>
    <mergeCell ref="A16:E16"/>
  </mergeCells>
  <pageMargins left="0.7" right="0.7" top="0.75" bottom="0.75" header="0.3" footer="0.3"/>
  <pageSetup orientation="landscape" r:id="rId1"/>
  <drawing r:id="rId2"/>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47B93-8BD4-42E3-A97B-51CBAB8C603D}">
  <sheetPr codeName="Hoja101"/>
  <dimension ref="A1:I61"/>
  <sheetViews>
    <sheetView showGridLines="0" workbookViewId="0"/>
  </sheetViews>
  <sheetFormatPr baseColWidth="10" defaultColWidth="0" defaultRowHeight="13.5" zeroHeight="1"/>
  <cols>
    <col min="1" max="1" width="4.85546875" style="1952" customWidth="1"/>
    <col min="2" max="2" width="39.140625" style="1952" bestFit="1" customWidth="1"/>
    <col min="3" max="3" width="13.140625" style="1952" customWidth="1"/>
    <col min="4" max="5" width="10.85546875" style="1952" customWidth="1"/>
    <col min="6" max="6" width="12.7109375" style="1967" customWidth="1"/>
    <col min="7" max="7" width="3" style="1964" customWidth="1"/>
    <col min="8" max="8" width="11.42578125" style="1" customWidth="1"/>
    <col min="9" max="9" width="4.28515625" style="1" customWidth="1"/>
    <col min="10" max="16384" width="11.42578125" style="1952" hidden="1"/>
  </cols>
  <sheetData>
    <row r="1" spans="1:6" ht="27" customHeight="1">
      <c r="A1" s="267"/>
      <c r="B1" s="2783" t="s">
        <v>2054</v>
      </c>
      <c r="C1" s="2783"/>
      <c r="D1" s="2783"/>
      <c r="E1" s="2783"/>
      <c r="F1" s="2783"/>
    </row>
    <row r="2" spans="1:6" ht="14.25" thickBot="1">
      <c r="B2" s="2790" t="s">
        <v>1</v>
      </c>
      <c r="C2" s="2790"/>
      <c r="D2" s="2790"/>
      <c r="E2" s="2790"/>
      <c r="F2" s="2790"/>
    </row>
    <row r="3" spans="1:6" ht="18">
      <c r="B3" s="2253" t="s">
        <v>1977</v>
      </c>
      <c r="C3" s="2236" t="s">
        <v>447</v>
      </c>
      <c r="D3" s="2236" t="s">
        <v>448</v>
      </c>
      <c r="E3" s="2236" t="s">
        <v>86</v>
      </c>
      <c r="F3" s="2254" t="s">
        <v>87</v>
      </c>
    </row>
    <row r="4" spans="1:6" s="1957" customFormat="1">
      <c r="B4" s="2243" t="s">
        <v>335</v>
      </c>
      <c r="C4" s="2244">
        <v>6877.925538613229</v>
      </c>
      <c r="D4" s="2244">
        <v>4819.0683411810014</v>
      </c>
      <c r="E4" s="2244">
        <v>11696.993879794234</v>
      </c>
      <c r="F4" s="2249">
        <v>99.374893165766423</v>
      </c>
    </row>
    <row r="5" spans="1:6" s="1957" customFormat="1">
      <c r="B5" s="1561" t="s">
        <v>1987</v>
      </c>
      <c r="C5" s="934">
        <v>385.06196720608938</v>
      </c>
      <c r="D5" s="934">
        <v>4634.6136855080003</v>
      </c>
      <c r="E5" s="934">
        <v>5019.6756527140915</v>
      </c>
      <c r="F5" s="798">
        <v>42.645976978491547</v>
      </c>
    </row>
    <row r="6" spans="1:6" s="1957" customFormat="1">
      <c r="B6" s="1561" t="s">
        <v>2055</v>
      </c>
      <c r="C6" s="934">
        <v>1445.8379266520001</v>
      </c>
      <c r="D6" s="934">
        <v>81.055146706000002</v>
      </c>
      <c r="E6" s="934">
        <v>1526.893073358</v>
      </c>
      <c r="F6" s="798">
        <v>12.972122376041556</v>
      </c>
    </row>
    <row r="7" spans="1:6" s="1957" customFormat="1">
      <c r="B7" s="1561" t="s">
        <v>2056</v>
      </c>
      <c r="C7" s="934">
        <v>635.28316018999999</v>
      </c>
      <c r="D7" s="934">
        <v>0</v>
      </c>
      <c r="E7" s="934">
        <v>635.28316018999999</v>
      </c>
      <c r="F7" s="798">
        <v>5.3972154574643803</v>
      </c>
    </row>
    <row r="8" spans="1:6" s="1957" customFormat="1">
      <c r="B8" s="1561" t="s">
        <v>2057</v>
      </c>
      <c r="C8" s="934">
        <v>476.37810675600002</v>
      </c>
      <c r="D8" s="934">
        <v>0</v>
      </c>
      <c r="E8" s="934">
        <v>476.37810675600002</v>
      </c>
      <c r="F8" s="798">
        <v>4.0471957112984587</v>
      </c>
    </row>
    <row r="9" spans="1:6" s="1957" customFormat="1">
      <c r="B9" s="1561" t="s">
        <v>2058</v>
      </c>
      <c r="C9" s="934">
        <v>271.72163657499999</v>
      </c>
      <c r="D9" s="934">
        <v>7.4032760580000003</v>
      </c>
      <c r="E9" s="934">
        <v>279.12491263300001</v>
      </c>
      <c r="F9" s="798">
        <v>2.3713792328064547</v>
      </c>
    </row>
    <row r="10" spans="1:6" s="1957" customFormat="1">
      <c r="B10" s="1561" t="s">
        <v>2059</v>
      </c>
      <c r="C10" s="934">
        <v>265.61896236400003</v>
      </c>
      <c r="D10" s="934">
        <v>0</v>
      </c>
      <c r="E10" s="934">
        <v>265.61896236400003</v>
      </c>
      <c r="F10" s="798">
        <v>2.2566358740531851</v>
      </c>
    </row>
    <row r="11" spans="1:6" s="1957" customFormat="1">
      <c r="B11" s="1561" t="s">
        <v>2060</v>
      </c>
      <c r="C11" s="934">
        <v>250.455196194</v>
      </c>
      <c r="D11" s="934">
        <v>0</v>
      </c>
      <c r="E11" s="934">
        <v>250.455196194</v>
      </c>
      <c r="F11" s="798">
        <v>2.1278081035490493</v>
      </c>
    </row>
    <row r="12" spans="1:6" s="1957" customFormat="1">
      <c r="B12" s="1561" t="s">
        <v>2061</v>
      </c>
      <c r="C12" s="934">
        <v>238.24823955599999</v>
      </c>
      <c r="D12" s="934">
        <v>4.7463227090000002</v>
      </c>
      <c r="E12" s="934">
        <v>242.99456226499998</v>
      </c>
      <c r="F12" s="798">
        <v>2.0644243224457703</v>
      </c>
    </row>
    <row r="13" spans="1:6" s="1957" customFormat="1">
      <c r="B13" s="1561" t="s">
        <v>2062</v>
      </c>
      <c r="C13" s="934">
        <v>224.82189955499999</v>
      </c>
      <c r="D13" s="934">
        <v>5.3591511929999998</v>
      </c>
      <c r="E13" s="934">
        <v>230.18105074799999</v>
      </c>
      <c r="F13" s="798">
        <v>1.9555637595382529</v>
      </c>
    </row>
    <row r="14" spans="1:6" s="1957" customFormat="1">
      <c r="B14" s="1561" t="s">
        <v>2063</v>
      </c>
      <c r="C14" s="934">
        <v>186.48046512400001</v>
      </c>
      <c r="D14" s="934">
        <v>0</v>
      </c>
      <c r="E14" s="934">
        <v>186.48046512400001</v>
      </c>
      <c r="F14" s="798">
        <v>1.5842939211254778</v>
      </c>
    </row>
    <row r="15" spans="1:6" s="1957" customFormat="1">
      <c r="B15" s="1561" t="s">
        <v>2064</v>
      </c>
      <c r="C15" s="934">
        <v>183.05399534799997</v>
      </c>
      <c r="D15" s="934">
        <v>2.7597716330000002</v>
      </c>
      <c r="E15" s="934">
        <v>185.81376698099999</v>
      </c>
      <c r="F15" s="798">
        <v>1.5786298114050401</v>
      </c>
    </row>
    <row r="16" spans="1:6" s="1957" customFormat="1">
      <c r="B16" s="1561" t="s">
        <v>2065</v>
      </c>
      <c r="C16" s="934">
        <v>178.36058108500001</v>
      </c>
      <c r="D16" s="934">
        <v>5.803011862</v>
      </c>
      <c r="E16" s="934">
        <v>184.16359294700001</v>
      </c>
      <c r="F16" s="798">
        <v>1.5646103231485793</v>
      </c>
    </row>
    <row r="17" spans="2:6" s="1957" customFormat="1">
      <c r="B17" s="1561" t="s">
        <v>2066</v>
      </c>
      <c r="C17" s="934">
        <v>156.08164312299996</v>
      </c>
      <c r="D17" s="934">
        <v>3.631717825</v>
      </c>
      <c r="E17" s="934">
        <v>159.71336094799997</v>
      </c>
      <c r="F17" s="798">
        <v>1.3568869356057303</v>
      </c>
    </row>
    <row r="18" spans="2:6" s="1957" customFormat="1">
      <c r="B18" s="1561" t="s">
        <v>2067</v>
      </c>
      <c r="C18" s="934">
        <v>147.66100964899999</v>
      </c>
      <c r="D18" s="934">
        <v>0</v>
      </c>
      <c r="E18" s="934">
        <v>147.66100964899999</v>
      </c>
      <c r="F18" s="798">
        <v>1.2544930098635483</v>
      </c>
    </row>
    <row r="19" spans="2:6" s="1957" customFormat="1">
      <c r="B19" s="1561" t="s">
        <v>2068</v>
      </c>
      <c r="C19" s="934">
        <v>138.346060115</v>
      </c>
      <c r="D19" s="934">
        <v>3.497448463</v>
      </c>
      <c r="E19" s="934">
        <v>141.84350857800001</v>
      </c>
      <c r="F19" s="798">
        <v>1.2050688968509728</v>
      </c>
    </row>
    <row r="20" spans="2:6" s="1957" customFormat="1">
      <c r="B20" s="1561" t="s">
        <v>2069</v>
      </c>
      <c r="C20" s="934">
        <v>136.74947711600001</v>
      </c>
      <c r="D20" s="934">
        <v>0</v>
      </c>
      <c r="E20" s="934">
        <v>136.74947711600001</v>
      </c>
      <c r="F20" s="798">
        <v>1.161791210505102</v>
      </c>
    </row>
    <row r="21" spans="2:6" s="1957" customFormat="1">
      <c r="B21" s="1561" t="s">
        <v>2070</v>
      </c>
      <c r="C21" s="934">
        <v>133.778378089</v>
      </c>
      <c r="D21" s="934">
        <v>0</v>
      </c>
      <c r="E21" s="934">
        <v>133.778378089</v>
      </c>
      <c r="F21" s="798">
        <v>1.1365494559631024</v>
      </c>
    </row>
    <row r="22" spans="2:6" s="1957" customFormat="1">
      <c r="B22" s="1561" t="s">
        <v>2071</v>
      </c>
      <c r="C22" s="934">
        <v>127.470573137</v>
      </c>
      <c r="D22" s="934">
        <v>4.3548347869999997</v>
      </c>
      <c r="E22" s="934">
        <v>131.82540792399999</v>
      </c>
      <c r="F22" s="798">
        <v>1.1199574834018395</v>
      </c>
    </row>
    <row r="23" spans="2:6" s="1957" customFormat="1">
      <c r="B23" s="1561" t="s">
        <v>2072</v>
      </c>
      <c r="C23" s="934">
        <v>121.17888277099999</v>
      </c>
      <c r="D23" s="934">
        <v>0</v>
      </c>
      <c r="E23" s="934">
        <v>121.17888277099999</v>
      </c>
      <c r="F23" s="798">
        <v>1.0295071240583473</v>
      </c>
    </row>
    <row r="24" spans="2:6" s="1957" customFormat="1">
      <c r="B24" s="1561" t="s">
        <v>2073</v>
      </c>
      <c r="C24" s="934">
        <v>110.85694672800001</v>
      </c>
      <c r="D24" s="934">
        <v>1.2544424329999999</v>
      </c>
      <c r="E24" s="934">
        <v>112.11138916100001</v>
      </c>
      <c r="F24" s="798">
        <v>0.95247184319600753</v>
      </c>
    </row>
    <row r="25" spans="2:6" s="1957" customFormat="1">
      <c r="B25" s="1561" t="s">
        <v>2074</v>
      </c>
      <c r="C25" s="934">
        <v>108.091191188</v>
      </c>
      <c r="D25" s="934">
        <v>0</v>
      </c>
      <c r="E25" s="934">
        <v>108.091191188</v>
      </c>
      <c r="F25" s="798">
        <v>0.91831719216535024</v>
      </c>
    </row>
    <row r="26" spans="2:6" s="1957" customFormat="1">
      <c r="B26" s="1561" t="s">
        <v>2075</v>
      </c>
      <c r="C26" s="934">
        <v>98.198734373000008</v>
      </c>
      <c r="D26" s="934">
        <v>0</v>
      </c>
      <c r="E26" s="934">
        <v>98.198734373000008</v>
      </c>
      <c r="F26" s="798">
        <v>0.83427321905224505</v>
      </c>
    </row>
    <row r="27" spans="2:6" s="1957" customFormat="1">
      <c r="B27" s="1561" t="s">
        <v>2076</v>
      </c>
      <c r="C27" s="934">
        <v>83.780693569999997</v>
      </c>
      <c r="D27" s="934">
        <v>1.4601348329999999</v>
      </c>
      <c r="E27" s="934">
        <v>85.240828403000009</v>
      </c>
      <c r="F27" s="798">
        <v>0.72418591502747398</v>
      </c>
    </row>
    <row r="28" spans="2:6" s="1957" customFormat="1">
      <c r="B28" s="1561" t="s">
        <v>2077</v>
      </c>
      <c r="C28" s="934">
        <v>80.173534547999992</v>
      </c>
      <c r="D28" s="934">
        <v>2.0565618739999998</v>
      </c>
      <c r="E28" s="934">
        <v>82.230096421999988</v>
      </c>
      <c r="F28" s="798">
        <v>0.6986074482831709</v>
      </c>
    </row>
    <row r="29" spans="2:6" s="1957" customFormat="1">
      <c r="B29" s="1561" t="s">
        <v>2078</v>
      </c>
      <c r="C29" s="934">
        <v>79.336724877999998</v>
      </c>
      <c r="D29" s="934">
        <v>1.591369338</v>
      </c>
      <c r="E29" s="934">
        <v>80.928094215999991</v>
      </c>
      <c r="F29" s="798">
        <v>0.68754594551993964</v>
      </c>
    </row>
    <row r="30" spans="2:6" s="1957" customFormat="1">
      <c r="B30" s="1561" t="s">
        <v>2079</v>
      </c>
      <c r="C30" s="934">
        <v>74.348634622000006</v>
      </c>
      <c r="D30" s="934">
        <v>0</v>
      </c>
      <c r="E30" s="934">
        <v>74.348634622000006</v>
      </c>
      <c r="F30" s="798">
        <v>0.6316484131315816</v>
      </c>
    </row>
    <row r="31" spans="2:6" s="1957" customFormat="1">
      <c r="B31" s="1561" t="s">
        <v>2080</v>
      </c>
      <c r="C31" s="934">
        <v>67.064984025000001</v>
      </c>
      <c r="D31" s="934">
        <v>1.6493633670000001</v>
      </c>
      <c r="E31" s="934">
        <v>68.714347391999993</v>
      </c>
      <c r="F31" s="798">
        <v>0.58378084157426935</v>
      </c>
    </row>
    <row r="32" spans="2:6" s="1957" customFormat="1">
      <c r="B32" s="1561" t="s">
        <v>2081</v>
      </c>
      <c r="C32" s="934">
        <v>68.409623520000011</v>
      </c>
      <c r="D32" s="934">
        <v>0</v>
      </c>
      <c r="E32" s="934">
        <v>68.409623520000011</v>
      </c>
      <c r="F32" s="798">
        <v>0.58119197963792457</v>
      </c>
    </row>
    <row r="33" spans="2:6" s="1957" customFormat="1">
      <c r="B33" s="1561" t="s">
        <v>2082</v>
      </c>
      <c r="C33" s="934">
        <v>64.003006141</v>
      </c>
      <c r="D33" s="934">
        <v>0</v>
      </c>
      <c r="E33" s="934">
        <v>64.003006141</v>
      </c>
      <c r="F33" s="798">
        <v>0.54375440073852976</v>
      </c>
    </row>
    <row r="34" spans="2:6" s="1957" customFormat="1">
      <c r="B34" s="1561" t="s">
        <v>2083</v>
      </c>
      <c r="C34" s="934">
        <v>63.644977738999998</v>
      </c>
      <c r="D34" s="934">
        <v>0</v>
      </c>
      <c r="E34" s="934">
        <v>63.644977738999998</v>
      </c>
      <c r="F34" s="798">
        <v>0.54071267612409524</v>
      </c>
    </row>
    <row r="35" spans="2:6" s="1957" customFormat="1" ht="11.1" customHeight="1">
      <c r="B35" s="1561" t="s">
        <v>2084</v>
      </c>
      <c r="C35" s="934">
        <v>56.303252096000001</v>
      </c>
      <c r="D35" s="934">
        <v>0</v>
      </c>
      <c r="E35" s="934">
        <v>56.303252096000001</v>
      </c>
      <c r="F35" s="798">
        <v>0.47833911169180138</v>
      </c>
    </row>
    <row r="36" spans="2:6" s="1957" customFormat="1">
      <c r="B36" s="1561" t="s">
        <v>2085</v>
      </c>
      <c r="C36" s="934">
        <v>55.619106926000001</v>
      </c>
      <c r="D36" s="934">
        <v>0</v>
      </c>
      <c r="E36" s="934">
        <v>55.619106926000001</v>
      </c>
      <c r="F36" s="798">
        <v>0.4725267761569365</v>
      </c>
    </row>
    <row r="37" spans="2:6" s="1957" customFormat="1">
      <c r="B37" s="1561" t="s">
        <v>2086</v>
      </c>
      <c r="C37" s="934">
        <v>51.761871059999997</v>
      </c>
      <c r="D37" s="934">
        <v>0.71011520500000003</v>
      </c>
      <c r="E37" s="934">
        <v>52.471986264999998</v>
      </c>
      <c r="F37" s="798">
        <v>0.44578958344908221</v>
      </c>
    </row>
    <row r="38" spans="2:6" s="1957" customFormat="1">
      <c r="B38" s="1561" t="s">
        <v>2009</v>
      </c>
      <c r="C38" s="934">
        <v>20.212896196715</v>
      </c>
      <c r="D38" s="934">
        <v>19.207038725</v>
      </c>
      <c r="E38" s="934">
        <v>39.419934921715004</v>
      </c>
      <c r="F38" s="798">
        <v>0.33490244260226998</v>
      </c>
    </row>
    <row r="39" spans="2:6" s="1957" customFormat="1">
      <c r="B39" s="1561" t="s">
        <v>2087</v>
      </c>
      <c r="C39" s="934">
        <v>35.837489752000003</v>
      </c>
      <c r="D39" s="934">
        <v>0</v>
      </c>
      <c r="E39" s="934">
        <v>35.837489752000003</v>
      </c>
      <c r="F39" s="798">
        <v>0.30446683584115003</v>
      </c>
    </row>
    <row r="40" spans="2:6" s="1957" customFormat="1">
      <c r="B40" s="1561" t="s">
        <v>2088</v>
      </c>
      <c r="C40" s="934">
        <v>10.551753913228</v>
      </c>
      <c r="D40" s="934">
        <v>12.125395222999998</v>
      </c>
      <c r="E40" s="934">
        <v>22.677149136228</v>
      </c>
      <c r="F40" s="798">
        <v>0.19265969495031071</v>
      </c>
    </row>
    <row r="41" spans="2:6" s="1957" customFormat="1">
      <c r="B41" s="1561" t="s">
        <v>2089</v>
      </c>
      <c r="C41" s="934">
        <v>22.633694499000001</v>
      </c>
      <c r="D41" s="934">
        <v>0</v>
      </c>
      <c r="E41" s="934">
        <v>22.633694499000001</v>
      </c>
      <c r="F41" s="798">
        <v>0.1922905146312931</v>
      </c>
    </row>
    <row r="42" spans="2:6" s="1957" customFormat="1">
      <c r="B42" s="1561" t="s">
        <v>2090</v>
      </c>
      <c r="C42" s="934">
        <v>11.649713325616</v>
      </c>
      <c r="D42" s="934">
        <v>8.1840714699999992</v>
      </c>
      <c r="E42" s="934">
        <v>19.833784795616001</v>
      </c>
      <c r="F42" s="798">
        <v>0.16850314408917291</v>
      </c>
    </row>
    <row r="43" spans="2:6" s="1957" customFormat="1">
      <c r="B43" s="1561" t="s">
        <v>2091</v>
      </c>
      <c r="C43" s="934">
        <v>7.4938803749700007</v>
      </c>
      <c r="D43" s="934">
        <v>9.3879999999999999</v>
      </c>
      <c r="E43" s="934">
        <v>16.881880374969999</v>
      </c>
      <c r="F43" s="798">
        <v>0.14342446238241544</v>
      </c>
    </row>
    <row r="44" spans="2:6" s="1957" customFormat="1">
      <c r="B44" s="1561" t="s">
        <v>2092</v>
      </c>
      <c r="C44" s="934">
        <v>5.3646685326109997</v>
      </c>
      <c r="D44" s="934">
        <v>8.2174819689999996</v>
      </c>
      <c r="E44" s="934">
        <v>13.582150501611</v>
      </c>
      <c r="F44" s="798">
        <v>0.11539073790493397</v>
      </c>
    </row>
    <row r="45" spans="2:6" s="1957" customFormat="1">
      <c r="B45" s="2243" t="s">
        <v>354</v>
      </c>
      <c r="C45" s="2244">
        <v>35.893000000000001</v>
      </c>
      <c r="D45" s="2244">
        <v>0</v>
      </c>
      <c r="E45" s="2244">
        <v>35.893000000000001</v>
      </c>
      <c r="F45" s="2249">
        <v>0.30493843777762142</v>
      </c>
    </row>
    <row r="46" spans="2:6" s="1957" customFormat="1">
      <c r="B46" s="1561" t="s">
        <v>264</v>
      </c>
      <c r="C46" s="934">
        <v>35.893000000000001</v>
      </c>
      <c r="D46" s="934">
        <v>0</v>
      </c>
      <c r="E46" s="934">
        <v>35.893000000000001</v>
      </c>
      <c r="F46" s="798">
        <v>0.30493843777762142</v>
      </c>
    </row>
    <row r="47" spans="2:6" s="1957" customFormat="1">
      <c r="B47" s="2243" t="s">
        <v>423</v>
      </c>
      <c r="C47" s="2244">
        <v>26.947653333000002</v>
      </c>
      <c r="D47" s="2244">
        <v>0</v>
      </c>
      <c r="E47" s="2244">
        <v>26.947653333000002</v>
      </c>
      <c r="F47" s="2249">
        <v>0.228940888450058</v>
      </c>
    </row>
    <row r="48" spans="2:6" s="1957" customFormat="1">
      <c r="B48" s="1561" t="s">
        <v>1997</v>
      </c>
      <c r="C48" s="934">
        <v>26.947653333000002</v>
      </c>
      <c r="D48" s="934">
        <v>0</v>
      </c>
      <c r="E48" s="934">
        <v>26.947653333000002</v>
      </c>
      <c r="F48" s="798">
        <v>0.228940888450058</v>
      </c>
    </row>
    <row r="49" spans="2:6" s="1957" customFormat="1">
      <c r="B49" s="2243" t="s">
        <v>910</v>
      </c>
      <c r="C49" s="2244">
        <v>10.353</v>
      </c>
      <c r="D49" s="2244">
        <v>0</v>
      </c>
      <c r="E49" s="2244">
        <v>10.353</v>
      </c>
      <c r="F49" s="2249">
        <v>8.7956639074797713E-2</v>
      </c>
    </row>
    <row r="50" spans="2:6" s="1957" customFormat="1">
      <c r="B50" s="1561" t="s">
        <v>1981</v>
      </c>
      <c r="C50" s="934">
        <v>10.353</v>
      </c>
      <c r="D50" s="934">
        <v>0</v>
      </c>
      <c r="E50" s="934">
        <v>10.353</v>
      </c>
      <c r="F50" s="798">
        <v>8.7956639074797713E-2</v>
      </c>
    </row>
    <row r="51" spans="2:6" s="1957" customFormat="1">
      <c r="B51" s="2243" t="s">
        <v>1972</v>
      </c>
      <c r="C51" s="2244">
        <v>0.23899999999999999</v>
      </c>
      <c r="D51" s="2244">
        <v>0</v>
      </c>
      <c r="E51" s="2244">
        <v>0.23899999999999999</v>
      </c>
      <c r="F51" s="2249">
        <v>2.0304874663263453E-3</v>
      </c>
    </row>
    <row r="52" spans="2:6" s="1957" customFormat="1">
      <c r="B52" s="1561" t="s">
        <v>386</v>
      </c>
      <c r="C52" s="934">
        <v>0.23899999999999999</v>
      </c>
      <c r="D52" s="934">
        <v>0</v>
      </c>
      <c r="E52" s="934">
        <v>0.23899999999999999</v>
      </c>
      <c r="F52" s="798">
        <v>2.0304874663263453E-3</v>
      </c>
    </row>
    <row r="53" spans="2:6" s="1957" customFormat="1">
      <c r="B53" s="2243" t="s">
        <v>424</v>
      </c>
      <c r="C53" s="2244">
        <v>0.14599999999999999</v>
      </c>
      <c r="D53" s="2244">
        <v>0</v>
      </c>
      <c r="E53" s="2244">
        <v>0.14599999999999999</v>
      </c>
      <c r="F53" s="2249">
        <v>1.2403814647851314E-3</v>
      </c>
    </row>
    <row r="54" spans="2:6" s="1957" customFormat="1">
      <c r="B54" s="1561" t="s">
        <v>2093</v>
      </c>
      <c r="C54" s="934">
        <v>0.14599999999999999</v>
      </c>
      <c r="D54" s="934">
        <v>0</v>
      </c>
      <c r="E54" s="934">
        <v>0.14599999999999999</v>
      </c>
      <c r="F54" s="798">
        <v>1.2403814647851314E-3</v>
      </c>
    </row>
    <row r="55" spans="2:6" s="1957" customFormat="1" ht="14.25" thickBot="1">
      <c r="B55" s="2255" t="s">
        <v>843</v>
      </c>
      <c r="C55" s="2240">
        <v>6951.5041919462274</v>
      </c>
      <c r="D55" s="2240">
        <v>4819.0683411810014</v>
      </c>
      <c r="E55" s="2240">
        <v>11770.572533127233</v>
      </c>
      <c r="F55" s="2248">
        <v>100</v>
      </c>
    </row>
    <row r="56" spans="2:6" s="1957" customFormat="1" ht="9.9499999999999993" customHeight="1" thickBot="1">
      <c r="B56" s="1"/>
      <c r="C56" s="1"/>
      <c r="D56" s="1"/>
      <c r="E56" s="1"/>
      <c r="F56" s="1965"/>
    </row>
    <row r="57" spans="2:6" s="1957" customFormat="1" ht="15" thickTop="1" thickBot="1">
      <c r="B57" s="2246" t="s">
        <v>2002</v>
      </c>
      <c r="C57" s="2247">
        <v>1.6938282721702063</v>
      </c>
      <c r="D57" s="2247">
        <v>1.1742313571888152</v>
      </c>
      <c r="E57" s="2247">
        <v>2.8680596293590228</v>
      </c>
      <c r="F57" s="1966"/>
    </row>
    <row r="58" spans="2:6" s="1957" customFormat="1" ht="6.95" customHeight="1" thickTop="1" thickBot="1">
      <c r="B58" s="1"/>
      <c r="C58" s="1"/>
      <c r="D58" s="1"/>
      <c r="E58" s="1"/>
      <c r="F58" s="1965"/>
    </row>
    <row r="59" spans="2:6" s="1957" customFormat="1" ht="15" thickTop="1" thickBot="1">
      <c r="B59" s="2246" t="s">
        <v>333</v>
      </c>
      <c r="C59" s="2247">
        <v>0.39055290339475462</v>
      </c>
      <c r="D59" s="2247">
        <v>0.27074732034061366</v>
      </c>
      <c r="E59" s="2247">
        <v>0.66130022373536856</v>
      </c>
      <c r="F59" s="1965"/>
    </row>
    <row r="60" spans="2:6" s="1957" customFormat="1" ht="14.25" thickTop="1">
      <c r="B60" s="1"/>
      <c r="C60" s="1"/>
      <c r="D60" s="1"/>
      <c r="E60" s="1"/>
      <c r="F60" s="1965"/>
    </row>
    <row r="61" spans="2:6" s="1957" customFormat="1" ht="27" customHeight="1">
      <c r="B61" s="2793" t="s">
        <v>109</v>
      </c>
      <c r="C61" s="2793"/>
      <c r="D61" s="2793"/>
      <c r="E61" s="2793"/>
      <c r="F61" s="2793"/>
    </row>
  </sheetData>
  <mergeCells count="3">
    <mergeCell ref="B1:F1"/>
    <mergeCell ref="B2:F2"/>
    <mergeCell ref="B61:F61"/>
  </mergeCells>
  <pageMargins left="0.7" right="0.7" top="0.75" bottom="0.75" header="0.3" footer="0.3"/>
  <pageSetup orientation="landscape" r:id="rId1"/>
  <drawing r:id="rId2"/>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554C3-E9F2-4602-A658-487E61885DCF}">
  <sheetPr codeName="Hoja102"/>
  <dimension ref="A1:H12"/>
  <sheetViews>
    <sheetView showGridLines="0" workbookViewId="0">
      <selection activeCell="G10" sqref="G10"/>
    </sheetView>
  </sheetViews>
  <sheetFormatPr baseColWidth="10" defaultColWidth="0" defaultRowHeight="13.5" zeroHeight="1"/>
  <cols>
    <col min="1" max="1" width="39.140625" style="1952" bestFit="1" customWidth="1"/>
    <col min="2" max="2" width="13.7109375" style="1952" customWidth="1"/>
    <col min="3" max="4" width="10.85546875" style="1952" customWidth="1"/>
    <col min="5" max="5" width="12.7109375" style="1952" customWidth="1"/>
    <col min="6" max="6" width="3.5703125" style="1957" customWidth="1"/>
    <col min="7" max="7" width="11.42578125" style="1952" customWidth="1"/>
    <col min="8" max="8" width="3.5703125" style="1952" customWidth="1"/>
    <col min="9" max="16384" width="11.42578125" style="1952" hidden="1"/>
  </cols>
  <sheetData>
    <row r="1" spans="1:5" ht="39" customHeight="1">
      <c r="A1" s="2789" t="s">
        <v>2094</v>
      </c>
      <c r="B1" s="2783"/>
      <c r="C1" s="2783"/>
      <c r="D1" s="2783"/>
      <c r="E1" s="2783"/>
    </row>
    <row r="2" spans="1:5" ht="14.25" thickBot="1">
      <c r="A2" s="2790" t="s">
        <v>1</v>
      </c>
      <c r="B2" s="2790"/>
      <c r="C2" s="2790"/>
      <c r="D2" s="2790"/>
      <c r="E2" s="2790"/>
    </row>
    <row r="3" spans="1:5" ht="18">
      <c r="A3" s="2253" t="s">
        <v>1977</v>
      </c>
      <c r="B3" s="2236" t="s">
        <v>447</v>
      </c>
      <c r="C3" s="2236" t="s">
        <v>448</v>
      </c>
      <c r="D3" s="2236" t="s">
        <v>86</v>
      </c>
      <c r="E3" s="2236" t="s">
        <v>87</v>
      </c>
    </row>
    <row r="4" spans="1:5">
      <c r="A4" s="2243" t="s">
        <v>358</v>
      </c>
      <c r="B4" s="2244">
        <v>893.66866863259997</v>
      </c>
      <c r="C4" s="2244">
        <v>9059.6215827820015</v>
      </c>
      <c r="D4" s="2244">
        <v>9953.2902514146026</v>
      </c>
      <c r="E4" s="2249">
        <v>100</v>
      </c>
    </row>
    <row r="5" spans="1:5">
      <c r="A5" s="1953" t="s">
        <v>618</v>
      </c>
      <c r="B5" s="934">
        <v>893.66866863259997</v>
      </c>
      <c r="C5" s="934">
        <v>9059.6215827820015</v>
      </c>
      <c r="D5" s="934">
        <v>9953.2902514146026</v>
      </c>
      <c r="E5" s="798">
        <v>100</v>
      </c>
    </row>
    <row r="6" spans="1:5" s="1957" customFormat="1" ht="14.25" thickBot="1">
      <c r="A6" s="2239" t="s">
        <v>843</v>
      </c>
      <c r="B6" s="2240">
        <v>893.66866863259997</v>
      </c>
      <c r="C6" s="2240">
        <v>9059.6215827820015</v>
      </c>
      <c r="D6" s="2240">
        <v>9953.2902514146026</v>
      </c>
      <c r="E6" s="2248">
        <v>100</v>
      </c>
    </row>
    <row r="7" spans="1:5" s="1957" customFormat="1" ht="8.1" customHeight="1" thickBot="1">
      <c r="A7" s="1"/>
      <c r="B7" s="1"/>
      <c r="C7" s="1"/>
      <c r="D7" s="1"/>
      <c r="E7" s="1964"/>
    </row>
    <row r="8" spans="1:5" s="1957" customFormat="1" ht="15" thickTop="1" thickBot="1">
      <c r="A8" s="2246" t="s">
        <v>2002</v>
      </c>
      <c r="B8" s="2247">
        <v>0.21775449098287974</v>
      </c>
      <c r="C8" s="2247">
        <v>2.2074996645845726</v>
      </c>
      <c r="D8" s="2247">
        <v>2.4252541555674525</v>
      </c>
      <c r="E8" s="1961"/>
    </row>
    <row r="9" spans="1:5" s="1957" customFormat="1" ht="6.95" customHeight="1" thickTop="1" thickBot="1">
      <c r="A9" s="1"/>
      <c r="B9" s="1"/>
      <c r="C9" s="1"/>
      <c r="D9" s="1"/>
      <c r="E9" s="1"/>
    </row>
    <row r="10" spans="1:5" s="1957" customFormat="1" ht="15" thickTop="1" thickBot="1">
      <c r="A10" s="2246" t="s">
        <v>333</v>
      </c>
      <c r="B10" s="2247">
        <v>5.0208542434852461E-2</v>
      </c>
      <c r="C10" s="2247">
        <v>0.50899221450698418</v>
      </c>
      <c r="D10" s="2247">
        <v>0.55920075694183669</v>
      </c>
      <c r="E10" s="1"/>
    </row>
    <row r="11" spans="1:5" ht="8.1" customHeight="1" thickTop="1">
      <c r="A11" s="1"/>
      <c r="B11" s="1"/>
      <c r="C11" s="1"/>
      <c r="D11" s="1"/>
      <c r="E11" s="1"/>
    </row>
    <row r="12" spans="1:5" ht="31.5" customHeight="1">
      <c r="A12" s="2793" t="s">
        <v>109</v>
      </c>
      <c r="B12" s="2793"/>
      <c r="C12" s="2793"/>
      <c r="D12" s="2793"/>
      <c r="E12" s="2793"/>
    </row>
  </sheetData>
  <mergeCells count="3">
    <mergeCell ref="A1:E1"/>
    <mergeCell ref="A2:E2"/>
    <mergeCell ref="A12:E12"/>
  </mergeCells>
  <pageMargins left="0.7" right="0.7" top="0.75" bottom="0.75" header="0.3" footer="0.3"/>
  <pageSetup orientation="landscape" r:id="rId1"/>
  <drawing r:id="rId2"/>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75BE0-98D8-4363-BF0A-1D93A1E10ED9}">
  <sheetPr codeName="Hoja103"/>
  <dimension ref="A1:H19"/>
  <sheetViews>
    <sheetView showGridLines="0" workbookViewId="0">
      <selection activeCell="G12" sqref="G12"/>
    </sheetView>
  </sheetViews>
  <sheetFormatPr baseColWidth="10" defaultColWidth="0" defaultRowHeight="13.5" zeroHeight="1"/>
  <cols>
    <col min="1" max="1" width="34.7109375" style="1952" customWidth="1"/>
    <col min="2" max="2" width="13.42578125" style="1952" customWidth="1"/>
    <col min="3" max="4" width="10.85546875" style="1952" customWidth="1"/>
    <col min="5" max="5" width="12.7109375" style="1952" customWidth="1"/>
    <col min="6" max="6" width="4" style="1957" customWidth="1"/>
    <col min="7" max="7" width="11.42578125" style="1952" customWidth="1"/>
    <col min="8" max="8" width="5.140625" style="1952" customWidth="1"/>
    <col min="9" max="16384" width="11.42578125" style="1952" hidden="1"/>
  </cols>
  <sheetData>
    <row r="1" spans="1:5" ht="25.35" customHeight="1">
      <c r="A1" s="2789" t="s">
        <v>2095</v>
      </c>
      <c r="B1" s="2783"/>
      <c r="C1" s="2783"/>
      <c r="D1" s="2783"/>
      <c r="E1" s="2783"/>
    </row>
    <row r="2" spans="1:5" ht="14.25" thickBot="1">
      <c r="A2" s="2790" t="s">
        <v>1</v>
      </c>
      <c r="B2" s="2790"/>
      <c r="C2" s="2790"/>
      <c r="D2" s="2790"/>
      <c r="E2" s="2790"/>
    </row>
    <row r="3" spans="1:5" ht="18">
      <c r="A3" s="2253" t="s">
        <v>1977</v>
      </c>
      <c r="B3" s="2236" t="s">
        <v>447</v>
      </c>
      <c r="C3" s="2236" t="s">
        <v>448</v>
      </c>
      <c r="D3" s="2236" t="s">
        <v>86</v>
      </c>
      <c r="E3" s="2236" t="s">
        <v>87</v>
      </c>
    </row>
    <row r="4" spans="1:5">
      <c r="A4" s="2243" t="s">
        <v>359</v>
      </c>
      <c r="B4" s="2244">
        <v>7803.4198000000006</v>
      </c>
      <c r="C4" s="2244">
        <v>1299.9999999999998</v>
      </c>
      <c r="D4" s="2244">
        <v>9103.4197999999997</v>
      </c>
      <c r="E4" s="2249">
        <v>96.278532650113846</v>
      </c>
    </row>
    <row r="5" spans="1:5">
      <c r="A5" s="1953" t="s">
        <v>2096</v>
      </c>
      <c r="B5" s="934">
        <v>6734.4216000000006</v>
      </c>
      <c r="C5" s="934">
        <v>0</v>
      </c>
      <c r="D5" s="934">
        <v>6734.4216000000006</v>
      </c>
      <c r="E5" s="798">
        <v>71.223808649935279</v>
      </c>
    </row>
    <row r="6" spans="1:5">
      <c r="A6" s="1953" t="s">
        <v>1571</v>
      </c>
      <c r="B6" s="934">
        <v>62.713799999999999</v>
      </c>
      <c r="C6" s="934">
        <v>1299.9999999999998</v>
      </c>
      <c r="D6" s="934">
        <v>1362.7137999999998</v>
      </c>
      <c r="E6" s="798">
        <v>14.412175640418196</v>
      </c>
    </row>
    <row r="7" spans="1:5">
      <c r="A7" s="1953" t="s">
        <v>2097</v>
      </c>
      <c r="B7" s="934">
        <v>335.7405</v>
      </c>
      <c r="C7" s="934">
        <v>0</v>
      </c>
      <c r="D7" s="934">
        <v>335.7405</v>
      </c>
      <c r="E7" s="798">
        <v>3.550819736031019</v>
      </c>
    </row>
    <row r="8" spans="1:5">
      <c r="A8" s="1953" t="s">
        <v>2098</v>
      </c>
      <c r="B8" s="934">
        <v>303.55539999999996</v>
      </c>
      <c r="C8" s="934">
        <v>0</v>
      </c>
      <c r="D8" s="934">
        <v>303.55539999999996</v>
      </c>
      <c r="E8" s="798">
        <v>3.2104274143238314</v>
      </c>
    </row>
    <row r="9" spans="1:5">
      <c r="A9" s="1953" t="s">
        <v>2099</v>
      </c>
      <c r="B9" s="934">
        <v>241.53890000000001</v>
      </c>
      <c r="C9" s="934">
        <v>0</v>
      </c>
      <c r="D9" s="934">
        <v>241.53890000000001</v>
      </c>
      <c r="E9" s="798">
        <v>2.5545356998611211</v>
      </c>
    </row>
    <row r="10" spans="1:5">
      <c r="A10" s="1953" t="s">
        <v>2100</v>
      </c>
      <c r="B10" s="934">
        <v>125.4496</v>
      </c>
      <c r="C10" s="934">
        <v>0</v>
      </c>
      <c r="D10" s="934">
        <v>125.4496</v>
      </c>
      <c r="E10" s="798">
        <v>1.3267655095444157</v>
      </c>
    </row>
    <row r="11" spans="1:5">
      <c r="A11" s="2243" t="s">
        <v>354</v>
      </c>
      <c r="B11" s="2244">
        <v>351.8757362155028</v>
      </c>
      <c r="C11" s="2244">
        <v>0</v>
      </c>
      <c r="D11" s="2244">
        <v>351.8757362155028</v>
      </c>
      <c r="E11" s="2249">
        <v>3.721467349886153</v>
      </c>
    </row>
    <row r="12" spans="1:5">
      <c r="A12" s="1953" t="s">
        <v>264</v>
      </c>
      <c r="B12" s="934">
        <v>351.8757362155028</v>
      </c>
      <c r="C12" s="934">
        <v>0</v>
      </c>
      <c r="D12" s="934">
        <v>351.8757362155028</v>
      </c>
      <c r="E12" s="798">
        <v>3.721467349886153</v>
      </c>
    </row>
    <row r="13" spans="1:5" s="1957" customFormat="1" ht="14.25" thickBot="1">
      <c r="A13" s="2239" t="s">
        <v>843</v>
      </c>
      <c r="B13" s="2240">
        <v>8155.2955362155035</v>
      </c>
      <c r="C13" s="2240">
        <v>1299.9999999999998</v>
      </c>
      <c r="D13" s="2240">
        <v>9455.2955362155026</v>
      </c>
      <c r="E13" s="2248">
        <v>100</v>
      </c>
    </row>
    <row r="14" spans="1:5" s="1957" customFormat="1" ht="8.1" customHeight="1" thickBot="1">
      <c r="A14" s="1"/>
      <c r="B14" s="1"/>
      <c r="C14" s="1"/>
      <c r="D14" s="1"/>
      <c r="E14" s="1964"/>
    </row>
    <row r="15" spans="1:5" s="1957" customFormat="1" ht="15" thickTop="1" thickBot="1">
      <c r="A15" s="2246" t="s">
        <v>2002</v>
      </c>
      <c r="B15" s="2247">
        <v>1.9871483589335013</v>
      </c>
      <c r="C15" s="2247">
        <v>0.31676263050699183</v>
      </c>
      <c r="D15" s="2247">
        <v>2.3039109894404932</v>
      </c>
      <c r="E15" s="1961"/>
    </row>
    <row r="16" spans="1:5"/>
    <row r="17" spans="1:5" s="1957" customFormat="1" ht="15" thickTop="1" thickBot="1">
      <c r="A17" s="2246" t="s">
        <v>333</v>
      </c>
      <c r="B17" s="2247">
        <v>0.45818491390703142</v>
      </c>
      <c r="C17" s="2247">
        <v>7.3037253577636754E-2</v>
      </c>
      <c r="D17" s="2247">
        <v>0.53122216748466822</v>
      </c>
      <c r="E17" s="1"/>
    </row>
    <row r="18" spans="1:5" s="1957" customFormat="1" ht="6.95" customHeight="1" thickTop="1">
      <c r="A18" s="1"/>
      <c r="B18" s="1"/>
      <c r="C18" s="1"/>
      <c r="D18" s="1"/>
      <c r="E18" s="1"/>
    </row>
    <row r="19" spans="1:5" s="1957" customFormat="1" ht="24.75" customHeight="1">
      <c r="A19" s="2793" t="s">
        <v>109</v>
      </c>
      <c r="B19" s="2793"/>
      <c r="C19" s="2793"/>
      <c r="D19" s="2793"/>
      <c r="E19" s="2793"/>
    </row>
  </sheetData>
  <mergeCells count="3">
    <mergeCell ref="A1:E1"/>
    <mergeCell ref="A2:E2"/>
    <mergeCell ref="A19:E19"/>
  </mergeCells>
  <pageMargins left="0.7" right="0.7" top="0.75" bottom="0.75" header="0.3" footer="0.3"/>
  <pageSetup orientation="landscape" r:id="rId1"/>
  <drawing r:id="rId2"/>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78755-2C94-4071-B084-B8DE65410281}">
  <sheetPr codeName="Hoja104"/>
  <dimension ref="A1:H16"/>
  <sheetViews>
    <sheetView showGridLines="0" workbookViewId="0">
      <selection sqref="A1:E1"/>
    </sheetView>
  </sheetViews>
  <sheetFormatPr baseColWidth="10" defaultColWidth="0" defaultRowHeight="13.5" zeroHeight="1"/>
  <cols>
    <col min="1" max="1" width="39.140625" style="1952" customWidth="1"/>
    <col min="2" max="2" width="12.85546875" style="1952" customWidth="1"/>
    <col min="3" max="4" width="10.85546875" style="1952" customWidth="1"/>
    <col min="5" max="5" width="12.7109375" style="1952" customWidth="1"/>
    <col min="6" max="6" width="4.5703125" style="1957" customWidth="1"/>
    <col min="7" max="7" width="11.42578125" style="1952" customWidth="1"/>
    <col min="8" max="8" width="4" style="1952" customWidth="1"/>
    <col min="9" max="16384" width="11.42578125" style="1952" hidden="1"/>
  </cols>
  <sheetData>
    <row r="1" spans="1:5" ht="23.1" customHeight="1">
      <c r="A1" s="2789" t="s">
        <v>2101</v>
      </c>
      <c r="B1" s="2783"/>
      <c r="C1" s="2783"/>
      <c r="D1" s="2783"/>
      <c r="E1" s="2783"/>
    </row>
    <row r="2" spans="1:5" ht="14.25" thickBot="1">
      <c r="A2" s="2790" t="s">
        <v>1</v>
      </c>
      <c r="B2" s="2790"/>
      <c r="C2" s="2790"/>
      <c r="D2" s="2790"/>
      <c r="E2" s="2790"/>
    </row>
    <row r="3" spans="1:5" ht="18">
      <c r="A3" s="2253" t="s">
        <v>1977</v>
      </c>
      <c r="B3" s="2236" t="s">
        <v>447</v>
      </c>
      <c r="C3" s="2236" t="s">
        <v>448</v>
      </c>
      <c r="D3" s="2236" t="s">
        <v>86</v>
      </c>
      <c r="E3" s="2236" t="s">
        <v>87</v>
      </c>
    </row>
    <row r="4" spans="1:5">
      <c r="A4" s="2243" t="s">
        <v>429</v>
      </c>
      <c r="B4" s="2244">
        <v>128.35716866302599</v>
      </c>
      <c r="C4" s="2244">
        <v>9033.2481358269997</v>
      </c>
      <c r="D4" s="2244">
        <v>9161.6053044900236</v>
      </c>
      <c r="E4" s="2249">
        <v>99.964698006012711</v>
      </c>
    </row>
    <row r="5" spans="1:5">
      <c r="A5" s="1953" t="s">
        <v>2102</v>
      </c>
      <c r="B5" s="934">
        <v>27.483449589399999</v>
      </c>
      <c r="C5" s="934">
        <v>6465.1590029149993</v>
      </c>
      <c r="D5" s="934">
        <v>6492.6424525043985</v>
      </c>
      <c r="E5" s="798">
        <v>70.842938595873974</v>
      </c>
    </row>
    <row r="6" spans="1:5">
      <c r="A6" s="1953" t="s">
        <v>2103</v>
      </c>
      <c r="B6" s="934">
        <v>100.1860891685</v>
      </c>
      <c r="C6" s="934">
        <v>2568.089132912</v>
      </c>
      <c r="D6" s="934">
        <v>2668.2752220805</v>
      </c>
      <c r="E6" s="798">
        <v>29.114256498419554</v>
      </c>
    </row>
    <row r="7" spans="1:5">
      <c r="A7" s="1953" t="s">
        <v>762</v>
      </c>
      <c r="B7" s="934">
        <v>0.68762990512599997</v>
      </c>
      <c r="C7" s="934">
        <v>0</v>
      </c>
      <c r="D7" s="934">
        <v>0.68762990512599997</v>
      </c>
      <c r="E7" s="798">
        <v>7.5029117192088064E-3</v>
      </c>
    </row>
    <row r="8" spans="1:5">
      <c r="A8" s="2243" t="s">
        <v>354</v>
      </c>
      <c r="B8" s="2244">
        <v>3.2353715043846001</v>
      </c>
      <c r="C8" s="2244">
        <v>0</v>
      </c>
      <c r="D8" s="2244">
        <v>3.2353715043846001</v>
      </c>
      <c r="E8" s="2249">
        <v>3.5301993987293785E-2</v>
      </c>
    </row>
    <row r="9" spans="1:5">
      <c r="A9" s="1953" t="s">
        <v>264</v>
      </c>
      <c r="B9" s="934">
        <v>3.2353715043846001</v>
      </c>
      <c r="C9" s="934">
        <v>0</v>
      </c>
      <c r="D9" s="934">
        <v>3.2353715043846001</v>
      </c>
      <c r="E9" s="798">
        <v>3.5301993987293785E-2</v>
      </c>
    </row>
    <row r="10" spans="1:5" s="1957" customFormat="1" ht="14.25" thickBot="1">
      <c r="A10" s="2239" t="s">
        <v>843</v>
      </c>
      <c r="B10" s="2240">
        <v>131.59254016741059</v>
      </c>
      <c r="C10" s="2240">
        <v>9033.2481358269997</v>
      </c>
      <c r="D10" s="2240">
        <v>9164.8406759944082</v>
      </c>
      <c r="E10" s="2248">
        <v>100</v>
      </c>
    </row>
    <row r="11" spans="1:5" s="1957" customFormat="1" ht="8.1" customHeight="1" thickBot="1">
      <c r="A11" s="1952"/>
      <c r="B11" s="1952"/>
      <c r="C11" s="1952"/>
      <c r="D11" s="1952"/>
    </row>
    <row r="12" spans="1:5" s="1957" customFormat="1" ht="15" thickTop="1" thickBot="1">
      <c r="A12" s="2246" t="s">
        <v>2002</v>
      </c>
      <c r="B12" s="2247">
        <v>3.2064307060404591E-2</v>
      </c>
      <c r="C12" s="2247">
        <v>2.2010734165591859</v>
      </c>
      <c r="D12" s="2247">
        <v>2.2331377236195897</v>
      </c>
      <c r="E12" s="1961"/>
    </row>
    <row r="13" spans="1:5" s="1957" customFormat="1" ht="6.95" customHeight="1" thickTop="1" thickBot="1">
      <c r="A13" s="1"/>
      <c r="B13" s="1"/>
      <c r="C13" s="1"/>
      <c r="D13" s="1"/>
      <c r="E13" s="1"/>
    </row>
    <row r="14" spans="1:5" s="1957" customFormat="1" ht="15" thickTop="1" thickBot="1">
      <c r="A14" s="2246" t="s">
        <v>333</v>
      </c>
      <c r="B14" s="2247">
        <v>7.3931982501019376E-3</v>
      </c>
      <c r="C14" s="2247">
        <v>0.50751048825085487</v>
      </c>
      <c r="D14" s="2247">
        <v>0.51490368650095664</v>
      </c>
      <c r="E14" s="1"/>
    </row>
    <row r="15" spans="1:5" s="1957" customFormat="1" ht="14.25" thickTop="1">
      <c r="A15" s="1"/>
      <c r="B15" s="1"/>
      <c r="C15" s="1"/>
      <c r="D15" s="1"/>
      <c r="E15" s="1"/>
    </row>
    <row r="16" spans="1:5" s="1957" customFormat="1" ht="21.75" customHeight="1">
      <c r="A16" s="2793" t="s">
        <v>109</v>
      </c>
      <c r="B16" s="2793"/>
      <c r="C16" s="2793"/>
      <c r="D16" s="2793"/>
      <c r="E16" s="2793"/>
    </row>
  </sheetData>
  <mergeCells count="3">
    <mergeCell ref="A1:E1"/>
    <mergeCell ref="A2:E2"/>
    <mergeCell ref="A16:E16"/>
  </mergeCells>
  <pageMargins left="0.7" right="0.7" top="0.75" bottom="0.75" header="0.3" footer="0.3"/>
  <pageSetup orientation="landscape" r:id="rId1"/>
  <drawing r:id="rId2"/>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815AA-5047-410F-84E6-DC3C050A899F}">
  <sheetPr codeName="Hoja105"/>
  <dimension ref="A1:H15"/>
  <sheetViews>
    <sheetView showGridLines="0" workbookViewId="0">
      <selection activeCell="G5" sqref="G5"/>
    </sheetView>
  </sheetViews>
  <sheetFormatPr baseColWidth="10" defaultColWidth="0" defaultRowHeight="13.5" zeroHeight="1"/>
  <cols>
    <col min="1" max="1" width="39.140625" style="1952" bestFit="1" customWidth="1"/>
    <col min="2" max="2" width="13.85546875" style="1952" customWidth="1"/>
    <col min="3" max="4" width="10.85546875" style="1952" customWidth="1"/>
    <col min="5" max="5" width="12.7109375" style="1952" customWidth="1"/>
    <col min="6" max="6" width="3" style="1957" customWidth="1"/>
    <col min="7" max="7" width="11.42578125" style="1952" customWidth="1"/>
    <col min="8" max="8" width="4" style="1952" customWidth="1"/>
    <col min="9" max="16384" width="11.42578125" style="1952" hidden="1"/>
  </cols>
  <sheetData>
    <row r="1" spans="1:5" ht="25.7" customHeight="1">
      <c r="A1" s="2789" t="s">
        <v>2104</v>
      </c>
      <c r="B1" s="2783"/>
      <c r="C1" s="2783"/>
      <c r="D1" s="2783"/>
      <c r="E1" s="2783"/>
    </row>
    <row r="2" spans="1:5" ht="14.25" thickBot="1">
      <c r="A2" s="2790" t="s">
        <v>1</v>
      </c>
      <c r="B2" s="2790"/>
      <c r="C2" s="2790"/>
      <c r="D2" s="2790"/>
      <c r="E2" s="2790"/>
    </row>
    <row r="3" spans="1:5" ht="18">
      <c r="A3" s="2253" t="s">
        <v>1977</v>
      </c>
      <c r="B3" s="2236" t="s">
        <v>447</v>
      </c>
      <c r="C3" s="2236" t="s">
        <v>448</v>
      </c>
      <c r="D3" s="2236" t="s">
        <v>86</v>
      </c>
      <c r="E3" s="2236" t="s">
        <v>87</v>
      </c>
    </row>
    <row r="4" spans="1:5" s="1957" customFormat="1">
      <c r="A4" s="2243" t="s">
        <v>360</v>
      </c>
      <c r="B4" s="2244">
        <v>4254.4156857930002</v>
      </c>
      <c r="C4" s="2244">
        <v>1443.195309987</v>
      </c>
      <c r="D4" s="2244">
        <v>5697.6109957799999</v>
      </c>
      <c r="E4" s="2249">
        <v>99.987382769170026</v>
      </c>
    </row>
    <row r="5" spans="1:5" s="1957" customFormat="1">
      <c r="A5" s="1953" t="s">
        <v>2001</v>
      </c>
      <c r="B5" s="934">
        <v>4246.0959308430001</v>
      </c>
      <c r="C5" s="934">
        <v>1434.7349948999999</v>
      </c>
      <c r="D5" s="934">
        <v>5680.8309257430001</v>
      </c>
      <c r="E5" s="798">
        <v>99.692909298284476</v>
      </c>
    </row>
    <row r="6" spans="1:5" s="1957" customFormat="1">
      <c r="A6" s="1953" t="s">
        <v>2105</v>
      </c>
      <c r="B6" s="934">
        <v>8.3197549500000001</v>
      </c>
      <c r="C6" s="934">
        <v>8.4603150869999997</v>
      </c>
      <c r="D6" s="934">
        <v>16.780070037000002</v>
      </c>
      <c r="E6" s="798">
        <v>0.29447347088554798</v>
      </c>
    </row>
    <row r="7" spans="1:5" s="1957" customFormat="1">
      <c r="A7" s="2243" t="s">
        <v>354</v>
      </c>
      <c r="B7" s="2244">
        <v>0.71897144541879998</v>
      </c>
      <c r="C7" s="2244">
        <v>0</v>
      </c>
      <c r="D7" s="2244">
        <v>0.71897144541879998</v>
      </c>
      <c r="E7" s="2249">
        <v>1.2617230829980794E-2</v>
      </c>
    </row>
    <row r="8" spans="1:5" s="1957" customFormat="1">
      <c r="A8" s="1953" t="s">
        <v>264</v>
      </c>
      <c r="B8" s="934">
        <v>0.71897144541879998</v>
      </c>
      <c r="C8" s="934">
        <v>0</v>
      </c>
      <c r="D8" s="934">
        <v>0.71897144541879998</v>
      </c>
      <c r="E8" s="798">
        <v>1.2617230829980794E-2</v>
      </c>
    </row>
    <row r="9" spans="1:5" s="1957" customFormat="1" ht="14.25" thickBot="1">
      <c r="A9" s="2239" t="s">
        <v>843</v>
      </c>
      <c r="B9" s="2240">
        <v>4255.1346572384191</v>
      </c>
      <c r="C9" s="2240">
        <v>1443.195309987</v>
      </c>
      <c r="D9" s="2240">
        <v>5698.3299672254188</v>
      </c>
      <c r="E9" s="2248">
        <v>100</v>
      </c>
    </row>
    <row r="10" spans="1:5" s="1957" customFormat="1" ht="8.1" customHeight="1" thickBot="1">
      <c r="A10" s="1952"/>
      <c r="B10" s="1952"/>
      <c r="C10" s="1952"/>
      <c r="D10" s="1952"/>
    </row>
    <row r="11" spans="1:5" s="1957" customFormat="1" ht="15" thickTop="1" thickBot="1">
      <c r="A11" s="2246" t="s">
        <v>2002</v>
      </c>
      <c r="B11" s="2256">
        <v>1.03682126706793</v>
      </c>
      <c r="C11" s="2256">
        <v>0.3516541097898736</v>
      </c>
      <c r="D11" s="2256">
        <v>1.3884753768578035</v>
      </c>
      <c r="E11" s="1968"/>
    </row>
    <row r="12" spans="1:5" s="1957" customFormat="1" ht="6" customHeight="1" thickTop="1" thickBot="1">
      <c r="A12" s="1"/>
      <c r="B12" s="1969"/>
      <c r="C12" s="1969"/>
      <c r="D12" s="1969"/>
      <c r="E12" s="1969"/>
    </row>
    <row r="13" spans="1:5" s="1957" customFormat="1" ht="15" thickTop="1" thickBot="1">
      <c r="A13" s="2246" t="s">
        <v>333</v>
      </c>
      <c r="B13" s="2256">
        <v>0.23906411459054833</v>
      </c>
      <c r="C13" s="2256">
        <v>8.1082324475058906E-2</v>
      </c>
      <c r="D13" s="2256">
        <v>0.32014643906560725</v>
      </c>
      <c r="E13" s="1969"/>
    </row>
    <row r="14" spans="1:5" ht="14.25" thickTop="1">
      <c r="A14" s="1"/>
      <c r="B14" s="1"/>
      <c r="C14" s="1"/>
      <c r="D14" s="1"/>
      <c r="E14" s="1"/>
    </row>
    <row r="15" spans="1:5" ht="23.25" customHeight="1">
      <c r="A15" s="2793" t="s">
        <v>109</v>
      </c>
      <c r="B15" s="2793"/>
      <c r="C15" s="2793"/>
      <c r="D15" s="2793"/>
      <c r="E15" s="2793"/>
    </row>
  </sheetData>
  <mergeCells count="3">
    <mergeCell ref="A1:E1"/>
    <mergeCell ref="A2:E2"/>
    <mergeCell ref="A15:E15"/>
  </mergeCells>
  <pageMargins left="0.7" right="0.7" top="0.75" bottom="0.75" header="0.3" footer="0.3"/>
  <pageSetup orientation="landscape" r:id="rId1"/>
  <drawing r:id="rId2"/>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A1237-78C0-4327-B567-3FE34A5D8D49}">
  <sheetPr codeName="Hoja106"/>
  <dimension ref="A1:H15"/>
  <sheetViews>
    <sheetView showGridLines="0" workbookViewId="0">
      <selection activeCell="G12" sqref="G12"/>
    </sheetView>
  </sheetViews>
  <sheetFormatPr baseColWidth="10" defaultColWidth="0" defaultRowHeight="13.5" zeroHeight="1"/>
  <cols>
    <col min="1" max="1" width="39.140625" style="1952" bestFit="1" customWidth="1"/>
    <col min="2" max="2" width="13.42578125" style="1952" customWidth="1"/>
    <col min="3" max="3" width="12.7109375" style="1952" bestFit="1" customWidth="1"/>
    <col min="4" max="4" width="10.85546875" style="1952" customWidth="1"/>
    <col min="5" max="5" width="12.7109375" style="1952" customWidth="1"/>
    <col min="6" max="6" width="5" style="1957" customWidth="1"/>
    <col min="7" max="7" width="11.42578125" style="1952" customWidth="1"/>
    <col min="8" max="8" width="3.7109375" style="1952" customWidth="1"/>
    <col min="9" max="16384" width="11.42578125" style="1952" hidden="1"/>
  </cols>
  <sheetData>
    <row r="1" spans="1:5" ht="23.1" customHeight="1">
      <c r="A1" s="2789" t="s">
        <v>2106</v>
      </c>
      <c r="B1" s="2783"/>
      <c r="C1" s="2783"/>
      <c r="D1" s="2783"/>
      <c r="E1" s="2783"/>
    </row>
    <row r="2" spans="1:5" ht="14.25" thickBot="1">
      <c r="A2" s="2790" t="s">
        <v>1</v>
      </c>
      <c r="B2" s="2790"/>
      <c r="C2" s="2790"/>
      <c r="D2" s="2790"/>
      <c r="E2" s="2790"/>
    </row>
    <row r="3" spans="1:5" ht="18">
      <c r="A3" s="2253" t="s">
        <v>1977</v>
      </c>
      <c r="B3" s="2236" t="s">
        <v>447</v>
      </c>
      <c r="C3" s="2236" t="s">
        <v>448</v>
      </c>
      <c r="D3" s="2236" t="s">
        <v>86</v>
      </c>
      <c r="E3" s="2236" t="s">
        <v>87</v>
      </c>
    </row>
    <row r="4" spans="1:5" s="1957" customFormat="1">
      <c r="A4" s="2243" t="s">
        <v>361</v>
      </c>
      <c r="B4" s="2258">
        <v>5308.6879599490003</v>
      </c>
      <c r="C4" s="2259">
        <v>104.88097882599999</v>
      </c>
      <c r="D4" s="2258">
        <v>5413.5689387749999</v>
      </c>
      <c r="E4" s="2260">
        <v>95.697818944229823</v>
      </c>
    </row>
    <row r="5" spans="1:5" s="1957" customFormat="1">
      <c r="A5" s="1953" t="s">
        <v>2000</v>
      </c>
      <c r="B5" s="1970">
        <v>5025.1978479999998</v>
      </c>
      <c r="C5" s="1971">
        <v>43.628035826000001</v>
      </c>
      <c r="D5" s="1970">
        <v>5068.8258838259999</v>
      </c>
      <c r="E5" s="1972">
        <v>89.603658358504376</v>
      </c>
    </row>
    <row r="6" spans="1:5" s="1957" customFormat="1">
      <c r="A6" s="1953" t="s">
        <v>794</v>
      </c>
      <c r="B6" s="1970">
        <v>283.49011194900004</v>
      </c>
      <c r="C6" s="1971">
        <v>61.252942999999995</v>
      </c>
      <c r="D6" s="1970">
        <v>344.743054949</v>
      </c>
      <c r="E6" s="1972">
        <v>6.0941605857254348</v>
      </c>
    </row>
    <row r="7" spans="1:5" s="1957" customFormat="1">
      <c r="A7" s="2243" t="s">
        <v>354</v>
      </c>
      <c r="B7" s="2258">
        <v>243.37183427426379</v>
      </c>
      <c r="C7" s="2261">
        <v>0</v>
      </c>
      <c r="D7" s="2258">
        <v>243.37183427426379</v>
      </c>
      <c r="E7" s="2260">
        <v>4.3021810557701645</v>
      </c>
    </row>
    <row r="8" spans="1:5" s="1957" customFormat="1">
      <c r="A8" s="1953" t="s">
        <v>264</v>
      </c>
      <c r="B8" s="1970">
        <v>243.37183427426379</v>
      </c>
      <c r="C8" s="1973">
        <v>0</v>
      </c>
      <c r="D8" s="1970">
        <v>243.37183427426379</v>
      </c>
      <c r="E8" s="1972">
        <v>4.3021810557701645</v>
      </c>
    </row>
    <row r="9" spans="1:5" s="1957" customFormat="1" ht="14.25" thickBot="1">
      <c r="A9" s="2255" t="s">
        <v>843</v>
      </c>
      <c r="B9" s="2240">
        <v>5552.0597942232644</v>
      </c>
      <c r="C9" s="2257">
        <v>104.88097882599999</v>
      </c>
      <c r="D9" s="2240">
        <v>5656.940773049264</v>
      </c>
      <c r="E9" s="2248">
        <v>100</v>
      </c>
    </row>
    <row r="10" spans="1:5" s="1957" customFormat="1" ht="8.1" customHeight="1" thickBot="1">
      <c r="A10" s="1"/>
      <c r="B10" s="1969"/>
      <c r="C10" s="1969"/>
      <c r="D10" s="1969"/>
      <c r="E10" s="1974"/>
    </row>
    <row r="11" spans="1:5" s="1957" customFormat="1" ht="15" thickTop="1" thickBot="1">
      <c r="A11" s="2246" t="s">
        <v>2002</v>
      </c>
      <c r="B11" s="2256">
        <v>1.3528346655002073</v>
      </c>
      <c r="C11" s="2256">
        <v>2.5555672879286059E-2</v>
      </c>
      <c r="D11" s="2256">
        <v>1.3783903383794931</v>
      </c>
      <c r="E11" s="1968"/>
    </row>
    <row r="12" spans="1:5" s="1957" customFormat="1" ht="8.1" customHeight="1" thickTop="1" thickBot="1">
      <c r="A12" s="1"/>
      <c r="B12" s="1969"/>
      <c r="C12" s="1969"/>
      <c r="D12" s="1969"/>
      <c r="E12" s="1969"/>
    </row>
    <row r="13" spans="1:5" s="1957" customFormat="1" ht="15" thickTop="1" thickBot="1">
      <c r="A13" s="2246" t="s">
        <v>333</v>
      </c>
      <c r="B13" s="2256">
        <v>0.31192861466837407</v>
      </c>
      <c r="C13" s="2256">
        <v>5.8924758815271632E-3</v>
      </c>
      <c r="D13" s="2256">
        <v>0.31782109054990115</v>
      </c>
      <c r="E13" s="1969"/>
    </row>
    <row r="14" spans="1:5" ht="9" customHeight="1" thickTop="1">
      <c r="A14" s="1"/>
      <c r="B14" s="1"/>
      <c r="C14" s="1"/>
      <c r="D14" s="1"/>
      <c r="E14" s="1"/>
    </row>
    <row r="15" spans="1:5" ht="24.75" customHeight="1">
      <c r="A15" s="2793" t="s">
        <v>109</v>
      </c>
      <c r="B15" s="2793"/>
      <c r="C15" s="2793"/>
      <c r="D15" s="2793"/>
      <c r="E15" s="2793"/>
    </row>
  </sheetData>
  <mergeCells count="3">
    <mergeCell ref="A1:E1"/>
    <mergeCell ref="A2:E2"/>
    <mergeCell ref="A15:E15"/>
  </mergeCells>
  <pageMargins left="0.7" right="0.7" top="0.75" bottom="0.75" header="0.3" footer="0.3"/>
  <pageSetup orientation="landscape" r:id="rId1"/>
  <drawing r:id="rId2"/>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8FAE6-5A33-4571-B3F0-DD9544052A87}">
  <sheetPr codeName="Hoja107"/>
  <dimension ref="A1:H16"/>
  <sheetViews>
    <sheetView showGridLines="0" workbookViewId="0">
      <selection activeCell="G10" sqref="G10"/>
    </sheetView>
  </sheetViews>
  <sheetFormatPr baseColWidth="10" defaultColWidth="0" defaultRowHeight="13.5" zeroHeight="1"/>
  <cols>
    <col min="1" max="1" width="39.140625" style="1952" bestFit="1" customWidth="1"/>
    <col min="2" max="2" width="13.28515625" style="1952" customWidth="1"/>
    <col min="3" max="4" width="10.85546875" style="1952" customWidth="1"/>
    <col min="5" max="5" width="12.7109375" style="1952" customWidth="1"/>
    <col min="6" max="6" width="3.85546875" style="1957" customWidth="1"/>
    <col min="7" max="7" width="11.42578125" style="1952" customWidth="1"/>
    <col min="8" max="8" width="4.7109375" style="1952" customWidth="1"/>
    <col min="9" max="16384" width="11.42578125" style="1952" hidden="1"/>
  </cols>
  <sheetData>
    <row r="1" spans="1:5" ht="26.45" customHeight="1">
      <c r="A1" s="2789" t="s">
        <v>2107</v>
      </c>
      <c r="B1" s="2783"/>
      <c r="C1" s="2783"/>
      <c r="D1" s="2783"/>
      <c r="E1" s="2783"/>
    </row>
    <row r="2" spans="1:5" ht="14.25" thickBot="1">
      <c r="A2" s="2790" t="s">
        <v>1</v>
      </c>
      <c r="B2" s="2790"/>
      <c r="C2" s="2790"/>
      <c r="D2" s="2790"/>
      <c r="E2" s="2790"/>
    </row>
    <row r="3" spans="1:5" ht="18">
      <c r="A3" s="2253" t="s">
        <v>1977</v>
      </c>
      <c r="B3" s="2236" t="s">
        <v>447</v>
      </c>
      <c r="C3" s="2236" t="s">
        <v>448</v>
      </c>
      <c r="D3" s="2236" t="s">
        <v>86</v>
      </c>
      <c r="E3" s="2236" t="s">
        <v>87</v>
      </c>
    </row>
    <row r="4" spans="1:5">
      <c r="A4" s="2243" t="s">
        <v>357</v>
      </c>
      <c r="B4" s="2258">
        <v>15.122987897224</v>
      </c>
      <c r="C4" s="2259">
        <v>5368.2519176440001</v>
      </c>
      <c r="D4" s="2258">
        <v>5383.3749055412245</v>
      </c>
      <c r="E4" s="2260">
        <v>99.993322744092026</v>
      </c>
    </row>
    <row r="5" spans="1:5">
      <c r="A5" s="1953" t="s">
        <v>370</v>
      </c>
      <c r="B5" s="1970">
        <v>1.9938443499999998</v>
      </c>
      <c r="C5" s="1971">
        <v>5230.8921950330005</v>
      </c>
      <c r="D5" s="1970">
        <v>5232.8860393830009</v>
      </c>
      <c r="E5" s="1972">
        <v>97.198072175965606</v>
      </c>
    </row>
    <row r="6" spans="1:5">
      <c r="A6" s="1953" t="s">
        <v>1998</v>
      </c>
      <c r="B6" s="1970">
        <v>4.758129432424</v>
      </c>
      <c r="C6" s="1971">
        <v>130.019508092</v>
      </c>
      <c r="D6" s="1970">
        <v>134.77763752442399</v>
      </c>
      <c r="E6" s="1972">
        <v>2.5034228609629157</v>
      </c>
    </row>
    <row r="7" spans="1:5">
      <c r="A7" s="1953" t="s">
        <v>2108</v>
      </c>
      <c r="B7" s="1970">
        <v>8.3710141148000012</v>
      </c>
      <c r="C7" s="1971">
        <v>7.3402145189999999</v>
      </c>
      <c r="D7" s="1970">
        <v>15.711228633800001</v>
      </c>
      <c r="E7" s="1972">
        <v>0.29182770716353063</v>
      </c>
    </row>
    <row r="8" spans="1:5" s="1957" customFormat="1">
      <c r="A8" s="2243" t="s">
        <v>354</v>
      </c>
      <c r="B8" s="2258">
        <v>0.35948572270939999</v>
      </c>
      <c r="C8" s="2259">
        <v>0</v>
      </c>
      <c r="D8" s="2258">
        <v>0.35948572270939999</v>
      </c>
      <c r="E8" s="2260">
        <v>6.6772559079572996E-3</v>
      </c>
    </row>
    <row r="9" spans="1:5" s="1957" customFormat="1">
      <c r="A9" s="1953" t="s">
        <v>264</v>
      </c>
      <c r="B9" s="1970">
        <v>0.35948572270939999</v>
      </c>
      <c r="C9" s="1971">
        <v>0</v>
      </c>
      <c r="D9" s="1970">
        <v>0.35948572270939999</v>
      </c>
      <c r="E9" s="1972">
        <v>6.6772559079572996E-3</v>
      </c>
    </row>
    <row r="10" spans="1:5" s="1957" customFormat="1" ht="14.25" thickBot="1">
      <c r="A10" s="2239" t="s">
        <v>843</v>
      </c>
      <c r="B10" s="2240">
        <v>15.482473619933401</v>
      </c>
      <c r="C10" s="2240">
        <v>5368.2519176440001</v>
      </c>
      <c r="D10" s="2240">
        <v>5383.7343912639344</v>
      </c>
      <c r="E10" s="2248">
        <v>100</v>
      </c>
    </row>
    <row r="11" spans="1:5" s="1957" customFormat="1" ht="8.1" customHeight="1" thickBot="1">
      <c r="A11" s="1"/>
      <c r="B11" s="1"/>
      <c r="C11" s="1"/>
      <c r="D11" s="1"/>
      <c r="E11" s="1964"/>
    </row>
    <row r="12" spans="1:5" s="1957" customFormat="1" ht="15" thickTop="1" thickBot="1">
      <c r="A12" s="2246" t="s">
        <v>2002</v>
      </c>
      <c r="B12" s="2247">
        <v>3.7725146696963177E-3</v>
      </c>
      <c r="C12" s="2247">
        <v>1.3080473835823978</v>
      </c>
      <c r="D12" s="2247">
        <v>1.3118198982520943</v>
      </c>
      <c r="E12" s="1961"/>
    </row>
    <row r="13" spans="1:5" s="1957" customFormat="1" ht="6.95" customHeight="1" thickTop="1" thickBot="1">
      <c r="A13" s="1"/>
      <c r="B13" s="1"/>
      <c r="C13" s="1"/>
      <c r="D13" s="1"/>
      <c r="E13" s="1"/>
    </row>
    <row r="14" spans="1:5" s="1957" customFormat="1" ht="15" thickTop="1" thickBot="1">
      <c r="A14" s="2246" t="s">
        <v>333</v>
      </c>
      <c r="B14" s="2247">
        <v>8.6984411676011301E-4</v>
      </c>
      <c r="C14" s="2247">
        <v>0.30160182813661496</v>
      </c>
      <c r="D14" s="2247">
        <v>0.30247167225337512</v>
      </c>
      <c r="E14" s="1"/>
    </row>
    <row r="15" spans="1:5" s="1957" customFormat="1" ht="8.1" customHeight="1" thickTop="1">
      <c r="A15" s="1"/>
      <c r="B15" s="1"/>
      <c r="C15" s="1"/>
      <c r="D15" s="1"/>
      <c r="E15" s="1"/>
    </row>
    <row r="16" spans="1:5" s="1957" customFormat="1" ht="24.75" customHeight="1">
      <c r="A16" s="2793" t="s">
        <v>109</v>
      </c>
      <c r="B16" s="2793"/>
      <c r="C16" s="2793"/>
      <c r="D16" s="2793"/>
      <c r="E16" s="2793"/>
    </row>
  </sheetData>
  <mergeCells count="3">
    <mergeCell ref="A1:E1"/>
    <mergeCell ref="A2:E2"/>
    <mergeCell ref="A16:E16"/>
  </mergeCells>
  <pageMargins left="0.7" right="0.7" top="0.75" bottom="0.75" header="0.3" footer="0.3"/>
  <pageSetup orientation="landscape" r:id="rId1"/>
  <drawing r:id="rId2"/>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F11B8-C685-4108-BB34-84E5B3169375}">
  <sheetPr codeName="Hoja108"/>
  <dimension ref="A1:H21"/>
  <sheetViews>
    <sheetView showGridLines="0" workbookViewId="0">
      <selection activeCell="H10" sqref="H10"/>
    </sheetView>
  </sheetViews>
  <sheetFormatPr baseColWidth="10" defaultColWidth="0" defaultRowHeight="13.5" zeroHeight="1"/>
  <cols>
    <col min="1" max="1" width="36.140625" style="1952" customWidth="1"/>
    <col min="2" max="2" width="13.140625" style="1952" customWidth="1"/>
    <col min="3" max="4" width="10.85546875" style="1952" customWidth="1"/>
    <col min="5" max="5" width="12.7109375" style="1952" customWidth="1"/>
    <col min="6" max="6" width="4.7109375" style="1952" customWidth="1"/>
    <col min="7" max="7" width="11.42578125" style="1952" customWidth="1"/>
    <col min="8" max="8" width="3.28515625" style="1952" customWidth="1"/>
    <col min="9" max="16384" width="11.42578125" style="1952" hidden="1"/>
  </cols>
  <sheetData>
    <row r="1" spans="1:5" ht="22.35" customHeight="1">
      <c r="A1" s="2789" t="s">
        <v>2109</v>
      </c>
      <c r="B1" s="2783"/>
      <c r="C1" s="2783"/>
      <c r="D1" s="2783"/>
      <c r="E1" s="2783"/>
    </row>
    <row r="2" spans="1:5" ht="14.25" thickBot="1">
      <c r="A2" s="2790" t="s">
        <v>1</v>
      </c>
      <c r="B2" s="2790"/>
      <c r="C2" s="2790"/>
      <c r="D2" s="2790"/>
      <c r="E2" s="2790"/>
    </row>
    <row r="3" spans="1:5" ht="18">
      <c r="A3" s="2253" t="s">
        <v>1977</v>
      </c>
      <c r="B3" s="2236" t="s">
        <v>447</v>
      </c>
      <c r="C3" s="2236" t="s">
        <v>448</v>
      </c>
      <c r="D3" s="2236" t="s">
        <v>86</v>
      </c>
      <c r="E3" s="2236" t="s">
        <v>87</v>
      </c>
    </row>
    <row r="4" spans="1:5" s="1957" customFormat="1">
      <c r="A4" s="2243" t="s">
        <v>356</v>
      </c>
      <c r="B4" s="2244">
        <v>222.70232258999999</v>
      </c>
      <c r="C4" s="2244">
        <v>5399.6065668789997</v>
      </c>
      <c r="D4" s="2244">
        <v>5622.308889469</v>
      </c>
      <c r="E4" s="2249">
        <v>99.834034081805243</v>
      </c>
    </row>
    <row r="5" spans="1:5" s="1957" customFormat="1">
      <c r="A5" s="1953" t="s">
        <v>2110</v>
      </c>
      <c r="B5" s="934">
        <v>222.70232258999999</v>
      </c>
      <c r="C5" s="934">
        <v>5399.6065668789997</v>
      </c>
      <c r="D5" s="934">
        <v>5622.308889469</v>
      </c>
      <c r="E5" s="798">
        <v>99.834034081805243</v>
      </c>
    </row>
    <row r="6" spans="1:5" s="1957" customFormat="1">
      <c r="A6" s="2243" t="s">
        <v>354</v>
      </c>
      <c r="B6" s="2244">
        <v>9.3466287904444005</v>
      </c>
      <c r="C6" s="2244">
        <v>0</v>
      </c>
      <c r="D6" s="2244">
        <v>9.3466287904444005</v>
      </c>
      <c r="E6" s="2249">
        <v>0.16596591819474654</v>
      </c>
    </row>
    <row r="7" spans="1:5" s="1957" customFormat="1">
      <c r="A7" s="1953" t="s">
        <v>264</v>
      </c>
      <c r="B7" s="934">
        <v>9.3466287904444005</v>
      </c>
      <c r="C7" s="934">
        <v>0</v>
      </c>
      <c r="D7" s="934">
        <v>9.3466287904444005</v>
      </c>
      <c r="E7" s="798">
        <v>0.16596591819474654</v>
      </c>
    </row>
    <row r="8" spans="1:5" s="1957" customFormat="1" ht="14.25" thickBot="1">
      <c r="A8" s="2239" t="s">
        <v>843</v>
      </c>
      <c r="B8" s="2240">
        <v>232.04895138044441</v>
      </c>
      <c r="C8" s="2240">
        <v>5399.6065668789997</v>
      </c>
      <c r="D8" s="2240">
        <v>5631.6555182594448</v>
      </c>
      <c r="E8" s="2248">
        <v>100</v>
      </c>
    </row>
    <row r="9" spans="1:5" s="1957" customFormat="1" ht="8.1" customHeight="1" thickBot="1">
      <c r="A9" s="1"/>
      <c r="B9" s="1"/>
      <c r="C9" s="1"/>
      <c r="D9" s="1"/>
      <c r="E9" s="1964"/>
    </row>
    <row r="10" spans="1:5" s="1957" customFormat="1" ht="15" thickTop="1" thickBot="1">
      <c r="A10" s="2246" t="s">
        <v>2002</v>
      </c>
      <c r="B10" s="2256">
        <v>5.6541874035122022E-2</v>
      </c>
      <c r="C10" s="2256">
        <v>1.3156873690980151</v>
      </c>
      <c r="D10" s="2256">
        <v>1.3722292431331373</v>
      </c>
      <c r="E10" s="1968"/>
    </row>
    <row r="11" spans="1:5" s="1957" customFormat="1" ht="9" customHeight="1" thickTop="1" thickBot="1">
      <c r="A11" s="1"/>
      <c r="B11" s="1969"/>
      <c r="C11" s="1969"/>
      <c r="D11" s="1969"/>
      <c r="E11" s="1969"/>
    </row>
    <row r="12" spans="1:5" s="1957" customFormat="1" ht="15" thickTop="1" thickBot="1">
      <c r="A12" s="2246" t="s">
        <v>333</v>
      </c>
      <c r="B12" s="2256">
        <v>1.3037090849537091E-2</v>
      </c>
      <c r="C12" s="2256">
        <v>0.30336341080354934</v>
      </c>
      <c r="D12" s="2256">
        <v>0.31640050165308647</v>
      </c>
      <c r="E12" s="1969"/>
    </row>
    <row r="13" spans="1:5" ht="9.9499999999999993" customHeight="1" thickTop="1">
      <c r="A13" s="1"/>
      <c r="B13" s="1"/>
      <c r="C13" s="1"/>
      <c r="D13" s="1"/>
      <c r="E13" s="1"/>
    </row>
    <row r="14" spans="1:5" ht="21" customHeight="1">
      <c r="A14" s="2793" t="s">
        <v>109</v>
      </c>
      <c r="B14" s="2793"/>
      <c r="C14" s="2793"/>
      <c r="D14" s="2793"/>
      <c r="E14" s="2793"/>
    </row>
    <row r="15" spans="1:5"/>
    <row r="17" s="1952" customFormat="1" hidden="1"/>
    <row r="18" s="1952" customFormat="1" hidden="1"/>
    <row r="19" s="1952" customFormat="1" hidden="1"/>
    <row r="20" s="1952" customFormat="1" hidden="1"/>
    <row r="21" s="1952" customFormat="1" hidden="1"/>
  </sheetData>
  <mergeCells count="3">
    <mergeCell ref="A1:E1"/>
    <mergeCell ref="A2:E2"/>
    <mergeCell ref="A14:E14"/>
  </mergeCells>
  <pageMargins left="0.7" right="0.7" top="0.75" bottom="0.75" header="0.3" footer="0.3"/>
  <pageSetup orientation="landscape" r:id="rId1"/>
  <drawing r:id="rId2"/>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E6EFC-300C-48E0-AF6E-B5328830C7A7}">
  <sheetPr codeName="Hoja109"/>
  <dimension ref="A1:H29"/>
  <sheetViews>
    <sheetView showGridLines="0" workbookViewId="0">
      <selection sqref="A1:E1"/>
    </sheetView>
  </sheetViews>
  <sheetFormatPr baseColWidth="10" defaultColWidth="0" defaultRowHeight="13.5" zeroHeight="1"/>
  <cols>
    <col min="1" max="1" width="39.140625" style="1952" bestFit="1" customWidth="1"/>
    <col min="2" max="2" width="13.42578125" style="1952" customWidth="1"/>
    <col min="3" max="4" width="10.85546875" style="1952" customWidth="1"/>
    <col min="5" max="5" width="12.7109375" style="1952" customWidth="1"/>
    <col min="6" max="6" width="3.85546875" style="1957" customWidth="1"/>
    <col min="7" max="7" width="11.42578125" style="1952" customWidth="1"/>
    <col min="8" max="8" width="3.5703125" style="1952" customWidth="1"/>
    <col min="9" max="16384" width="11.42578125" style="1952" hidden="1"/>
  </cols>
  <sheetData>
    <row r="1" spans="1:5" ht="25.35" customHeight="1">
      <c r="A1" s="2789" t="s">
        <v>2111</v>
      </c>
      <c r="B1" s="2783"/>
      <c r="C1" s="2783"/>
      <c r="D1" s="2783"/>
      <c r="E1" s="2783"/>
    </row>
    <row r="2" spans="1:5" ht="14.25" thickBot="1">
      <c r="A2" s="2794" t="s">
        <v>1</v>
      </c>
      <c r="B2" s="2794"/>
      <c r="C2" s="2794"/>
      <c r="D2" s="2794"/>
      <c r="E2" s="2794"/>
    </row>
    <row r="3" spans="1:5" ht="18">
      <c r="A3" s="2253" t="s">
        <v>1977</v>
      </c>
      <c r="B3" s="2236" t="s">
        <v>447</v>
      </c>
      <c r="C3" s="2236" t="s">
        <v>448</v>
      </c>
      <c r="D3" s="2236" t="s">
        <v>86</v>
      </c>
      <c r="E3" s="2236" t="s">
        <v>87</v>
      </c>
    </row>
    <row r="4" spans="1:5" s="1957" customFormat="1">
      <c r="A4" s="2243" t="s">
        <v>910</v>
      </c>
      <c r="B4" s="2244">
        <v>4870.3879034000001</v>
      </c>
      <c r="C4" s="2244">
        <v>118.11249279</v>
      </c>
      <c r="D4" s="2244">
        <v>4988.5003961900002</v>
      </c>
      <c r="E4" s="2249">
        <v>99.985589500231583</v>
      </c>
    </row>
    <row r="5" spans="1:5" s="1957" customFormat="1">
      <c r="A5" s="1953" t="s">
        <v>2112</v>
      </c>
      <c r="B5" s="934">
        <v>2161.4171889999998</v>
      </c>
      <c r="C5" s="934">
        <v>24.328987810000001</v>
      </c>
      <c r="D5" s="934">
        <v>2185.7461768099997</v>
      </c>
      <c r="E5" s="798">
        <v>43.809382104718075</v>
      </c>
    </row>
    <row r="6" spans="1:5" s="1957" customFormat="1">
      <c r="A6" s="1953" t="s">
        <v>2113</v>
      </c>
      <c r="B6" s="934">
        <v>1958.404</v>
      </c>
      <c r="C6" s="934">
        <v>16.683504980000002</v>
      </c>
      <c r="D6" s="934">
        <v>1975.0875049800002</v>
      </c>
      <c r="E6" s="798">
        <v>39.587104904470642</v>
      </c>
    </row>
    <row r="7" spans="1:5" s="1957" customFormat="1">
      <c r="A7" s="1953" t="s">
        <v>377</v>
      </c>
      <c r="B7" s="934">
        <v>456.79261560000003</v>
      </c>
      <c r="C7" s="934">
        <v>29.9</v>
      </c>
      <c r="D7" s="934">
        <v>486.69261560000007</v>
      </c>
      <c r="E7" s="798">
        <v>9.754885077956839</v>
      </c>
    </row>
    <row r="8" spans="1:5" s="1957" customFormat="1">
      <c r="A8" s="1953" t="s">
        <v>1985</v>
      </c>
      <c r="B8" s="934">
        <v>85.468000000000004</v>
      </c>
      <c r="C8" s="934">
        <v>0</v>
      </c>
      <c r="D8" s="934">
        <v>85.468000000000004</v>
      </c>
      <c r="E8" s="798">
        <v>1.713053560130521</v>
      </c>
    </row>
    <row r="9" spans="1:5" s="1957" customFormat="1">
      <c r="A9" s="1953" t="s">
        <v>1986</v>
      </c>
      <c r="B9" s="934">
        <v>24.826789999999999</v>
      </c>
      <c r="C9" s="934">
        <v>38.200000000000003</v>
      </c>
      <c r="D9" s="934">
        <v>63.026790000000005</v>
      </c>
      <c r="E9" s="798">
        <v>1.2632595473522104</v>
      </c>
    </row>
    <row r="10" spans="1:5" s="1957" customFormat="1">
      <c r="A10" s="1953" t="s">
        <v>2048</v>
      </c>
      <c r="B10" s="934">
        <v>42.283051999999998</v>
      </c>
      <c r="C10" s="934">
        <v>4</v>
      </c>
      <c r="D10" s="934">
        <v>46.283051999999998</v>
      </c>
      <c r="E10" s="798">
        <v>0.92766119486013487</v>
      </c>
    </row>
    <row r="11" spans="1:5" s="1957" customFormat="1">
      <c r="A11" s="1953" t="s">
        <v>400</v>
      </c>
      <c r="B11" s="934">
        <v>38.013500000000008</v>
      </c>
      <c r="C11" s="934">
        <v>0</v>
      </c>
      <c r="D11" s="934">
        <v>38.013500000000008</v>
      </c>
      <c r="E11" s="798">
        <v>0.76191278031569198</v>
      </c>
    </row>
    <row r="12" spans="1:5" s="1957" customFormat="1">
      <c r="A12" s="1953" t="s">
        <v>1980</v>
      </c>
      <c r="B12" s="934">
        <v>37.632639999999995</v>
      </c>
      <c r="C12" s="934">
        <v>0</v>
      </c>
      <c r="D12" s="934">
        <v>37.632639999999995</v>
      </c>
      <c r="E12" s="798">
        <v>0.75427912118114648</v>
      </c>
    </row>
    <row r="13" spans="1:5" s="1957" customFormat="1">
      <c r="A13" s="1953" t="s">
        <v>1981</v>
      </c>
      <c r="B13" s="934">
        <v>19.223399999999998</v>
      </c>
      <c r="C13" s="934">
        <v>0</v>
      </c>
      <c r="D13" s="934">
        <v>19.223399999999998</v>
      </c>
      <c r="E13" s="798">
        <v>0.38529875284098197</v>
      </c>
    </row>
    <row r="14" spans="1:5" s="1957" customFormat="1">
      <c r="A14" s="1953" t="s">
        <v>1983</v>
      </c>
      <c r="B14" s="934">
        <v>16</v>
      </c>
      <c r="C14" s="934">
        <v>0</v>
      </c>
      <c r="D14" s="934">
        <v>16</v>
      </c>
      <c r="E14" s="798">
        <v>0.32069145132784588</v>
      </c>
    </row>
    <row r="15" spans="1:5" s="1957" customFormat="1">
      <c r="A15" s="1953" t="s">
        <v>1979</v>
      </c>
      <c r="B15" s="934">
        <v>13.1761822</v>
      </c>
      <c r="C15" s="934">
        <v>0</v>
      </c>
      <c r="D15" s="934">
        <v>13.1761822</v>
      </c>
      <c r="E15" s="798">
        <v>0.26409306204238309</v>
      </c>
    </row>
    <row r="16" spans="1:5" s="1957" customFormat="1">
      <c r="A16" s="1953" t="s">
        <v>269</v>
      </c>
      <c r="B16" s="934">
        <v>7.84</v>
      </c>
      <c r="C16" s="934">
        <v>0</v>
      </c>
      <c r="D16" s="934">
        <v>7.84</v>
      </c>
      <c r="E16" s="798">
        <v>0.15713881115064449</v>
      </c>
    </row>
    <row r="17" spans="1:5" s="1957" customFormat="1">
      <c r="A17" s="1953" t="s">
        <v>2051</v>
      </c>
      <c r="B17" s="934">
        <v>5.2038495999999999</v>
      </c>
      <c r="C17" s="934">
        <v>0</v>
      </c>
      <c r="D17" s="934">
        <v>5.2038495999999999</v>
      </c>
      <c r="E17" s="798">
        <v>0.10430188004473939</v>
      </c>
    </row>
    <row r="18" spans="1:5" s="1957" customFormat="1">
      <c r="A18" s="1953" t="s">
        <v>1982</v>
      </c>
      <c r="B18" s="934">
        <v>0</v>
      </c>
      <c r="C18" s="934">
        <v>5</v>
      </c>
      <c r="D18" s="934">
        <v>5</v>
      </c>
      <c r="E18" s="798">
        <v>0.10021607853995185</v>
      </c>
    </row>
    <row r="19" spans="1:5" s="1957" customFormat="1">
      <c r="A19" s="1953" t="s">
        <v>2049</v>
      </c>
      <c r="B19" s="934">
        <v>4.1066849999999997</v>
      </c>
      <c r="C19" s="934">
        <v>0</v>
      </c>
      <c r="D19" s="934">
        <v>4.1066849999999997</v>
      </c>
      <c r="E19" s="798">
        <v>8.231117329976842E-2</v>
      </c>
    </row>
    <row r="20" spans="1:5" s="1957" customFormat="1">
      <c r="A20" s="2243" t="s">
        <v>354</v>
      </c>
      <c r="B20" s="2244">
        <v>0.71897144541879998</v>
      </c>
      <c r="C20" s="2244">
        <v>0</v>
      </c>
      <c r="D20" s="2244">
        <v>0.71897144541879998</v>
      </c>
      <c r="E20" s="2249">
        <v>1.4410499768414631E-2</v>
      </c>
    </row>
    <row r="21" spans="1:5" s="1957" customFormat="1">
      <c r="A21" s="1953" t="s">
        <v>264</v>
      </c>
      <c r="B21" s="934">
        <v>0.71897144541879998</v>
      </c>
      <c r="C21" s="934">
        <v>0</v>
      </c>
      <c r="D21" s="934">
        <v>0.71897144541879998</v>
      </c>
      <c r="E21" s="798">
        <v>1.4410499768414631E-2</v>
      </c>
    </row>
    <row r="22" spans="1:5" s="1957" customFormat="1" ht="14.25" thickBot="1">
      <c r="A22" s="2239" t="s">
        <v>843</v>
      </c>
      <c r="B22" s="2240">
        <v>4871.106874845419</v>
      </c>
      <c r="C22" s="2240">
        <v>118.11249279</v>
      </c>
      <c r="D22" s="2240">
        <v>4989.2193676354191</v>
      </c>
      <c r="E22" s="2248">
        <v>100</v>
      </c>
    </row>
    <row r="23" spans="1:5" s="1957" customFormat="1" ht="8.1" customHeight="1" thickBot="1">
      <c r="A23" s="1952"/>
      <c r="B23" s="1952"/>
      <c r="C23" s="1952"/>
      <c r="D23" s="1952"/>
    </row>
    <row r="24" spans="1:5" s="1957" customFormat="1" ht="15" thickTop="1" thickBot="1">
      <c r="A24" s="2246" t="s">
        <v>2002</v>
      </c>
      <c r="B24" s="2256">
        <v>1.186911251659021</v>
      </c>
      <c r="C24" s="2256">
        <v>2.8779710701460393E-2</v>
      </c>
      <c r="D24" s="2256">
        <v>1.2156909623604817</v>
      </c>
      <c r="E24" s="1968"/>
    </row>
    <row r="25" spans="1:5" s="1957" customFormat="1" ht="15" thickTop="1" thickBot="1">
      <c r="A25" s="1"/>
      <c r="B25" s="1969"/>
      <c r="C25" s="1969"/>
      <c r="D25" s="1969"/>
      <c r="E25" s="1969"/>
    </row>
    <row r="26" spans="1:5" s="1957" customFormat="1" ht="15" thickTop="1" thickBot="1">
      <c r="A26" s="2246" t="s">
        <v>333</v>
      </c>
      <c r="B26" s="2256">
        <v>0.27367097540142649</v>
      </c>
      <c r="C26" s="2256">
        <v>6.6358554512230923E-3</v>
      </c>
      <c r="D26" s="2256">
        <v>0.28030683085264962</v>
      </c>
      <c r="E26" s="1969"/>
    </row>
    <row r="27" spans="1:5" ht="14.25" thickTop="1">
      <c r="A27" s="1"/>
      <c r="B27" s="1"/>
      <c r="C27" s="1"/>
      <c r="D27" s="1"/>
      <c r="E27" s="1"/>
    </row>
    <row r="28" spans="1:5" ht="21" customHeight="1">
      <c r="A28" s="2793" t="s">
        <v>109</v>
      </c>
      <c r="B28" s="2793"/>
      <c r="C28" s="2793"/>
      <c r="D28" s="2793"/>
      <c r="E28" s="2793"/>
    </row>
    <row r="29" spans="1:5"/>
  </sheetData>
  <mergeCells count="3">
    <mergeCell ref="A1:E1"/>
    <mergeCell ref="A2:E2"/>
    <mergeCell ref="A28:E28"/>
  </mergeCells>
  <pageMargins left="0.7" right="0.7" top="0.75" bottom="0.75" header="0.3" footer="0.3"/>
  <pageSetup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23A9A-40BF-42F3-80E0-28475E74DCA5}">
  <sheetPr codeName="Hoja10"/>
  <dimension ref="A1:WVS26"/>
  <sheetViews>
    <sheetView showGridLines="0" workbookViewId="0"/>
  </sheetViews>
  <sheetFormatPr baseColWidth="10" defaultColWidth="0" defaultRowHeight="10.5" zeroHeight="1"/>
  <cols>
    <col min="1" max="1" width="3.42578125" style="110" customWidth="1"/>
    <col min="2" max="2" width="28.5703125" style="110" customWidth="1"/>
    <col min="3" max="3" width="11.7109375" style="110" customWidth="1"/>
    <col min="4" max="4" width="10.42578125" style="110" customWidth="1"/>
    <col min="5" max="5" width="13.140625" style="110" customWidth="1"/>
    <col min="6" max="6" width="8.85546875" style="110" bestFit="1" customWidth="1"/>
    <col min="7" max="7" width="7" style="110" customWidth="1"/>
    <col min="8" max="8" width="5.140625" style="110" bestFit="1" customWidth="1"/>
    <col min="9" max="9" width="15.42578125" style="110" customWidth="1"/>
    <col min="10" max="10" width="27.140625" style="110" hidden="1" customWidth="1"/>
    <col min="11" max="11" width="5.42578125" style="110" hidden="1" customWidth="1"/>
    <col min="12" max="248" width="11.42578125" style="110" hidden="1"/>
    <col min="249" max="249" width="36.140625" style="110" hidden="1"/>
    <col min="250" max="250" width="9.140625" style="110" hidden="1"/>
    <col min="251" max="251" width="9.28515625" style="110" hidden="1"/>
    <col min="252" max="252" width="9.42578125" style="110" hidden="1"/>
    <col min="253" max="253" width="8.85546875" style="110" hidden="1"/>
    <col min="254" max="254" width="9.140625" style="110" hidden="1"/>
    <col min="255" max="255" width="9.42578125" style="110" hidden="1"/>
    <col min="256" max="256" width="7" style="110" hidden="1"/>
    <col min="257" max="257" width="27" style="110" hidden="1"/>
    <col min="258" max="258" width="8.42578125" style="110" hidden="1"/>
    <col min="259" max="259" width="8" style="110" hidden="1"/>
    <col min="260" max="260" width="8.28515625" style="110" hidden="1"/>
    <col min="261" max="261" width="6.5703125" style="110" hidden="1"/>
    <col min="262" max="262" width="0" style="110" hidden="1"/>
    <col min="263" max="263" width="9.42578125" style="110" hidden="1"/>
    <col min="264" max="264" width="8.85546875" style="110" hidden="1"/>
    <col min="265" max="265" width="7.85546875" style="110" hidden="1"/>
    <col min="266" max="266" width="8.5703125" style="110" hidden="1"/>
    <col min="267" max="504" width="11.42578125" style="110" hidden="1"/>
    <col min="505" max="505" width="36.140625" style="110" hidden="1"/>
    <col min="506" max="506" width="9.140625" style="110" hidden="1"/>
    <col min="507" max="507" width="9.28515625" style="110" hidden="1"/>
    <col min="508" max="508" width="9.42578125" style="110" hidden="1"/>
    <col min="509" max="509" width="8.85546875" style="110" hidden="1"/>
    <col min="510" max="510" width="9.140625" style="110" hidden="1"/>
    <col min="511" max="511" width="9.42578125" style="110" hidden="1"/>
    <col min="512" max="512" width="7" style="110" hidden="1"/>
    <col min="513" max="513" width="27" style="110" hidden="1"/>
    <col min="514" max="514" width="8.42578125" style="110" hidden="1"/>
    <col min="515" max="515" width="8" style="110" hidden="1"/>
    <col min="516" max="516" width="8.28515625" style="110" hidden="1"/>
    <col min="517" max="517" width="6.5703125" style="110" hidden="1"/>
    <col min="518" max="518" width="0" style="110" hidden="1"/>
    <col min="519" max="519" width="9.42578125" style="110" hidden="1"/>
    <col min="520" max="520" width="8.85546875" style="110" hidden="1"/>
    <col min="521" max="521" width="7.85546875" style="110" hidden="1"/>
    <col min="522" max="522" width="8.5703125" style="110" hidden="1"/>
    <col min="523" max="760" width="11.42578125" style="110" hidden="1"/>
    <col min="761" max="761" width="36.140625" style="110" hidden="1"/>
    <col min="762" max="762" width="9.140625" style="110" hidden="1"/>
    <col min="763" max="763" width="9.28515625" style="110" hidden="1"/>
    <col min="764" max="764" width="9.42578125" style="110" hidden="1"/>
    <col min="765" max="765" width="8.85546875" style="110" hidden="1"/>
    <col min="766" max="766" width="9.140625" style="110" hidden="1"/>
    <col min="767" max="767" width="9.42578125" style="110" hidden="1"/>
    <col min="768" max="768" width="7" style="110" hidden="1"/>
    <col min="769" max="769" width="27" style="110" hidden="1"/>
    <col min="770" max="770" width="8.42578125" style="110" hidden="1"/>
    <col min="771" max="771" width="8" style="110" hidden="1"/>
    <col min="772" max="772" width="8.28515625" style="110" hidden="1"/>
    <col min="773" max="773" width="6.5703125" style="110" hidden="1"/>
    <col min="774" max="774" width="0" style="110" hidden="1"/>
    <col min="775" max="775" width="9.42578125" style="110" hidden="1"/>
    <col min="776" max="776" width="8.85546875" style="110" hidden="1"/>
    <col min="777" max="777" width="7.85546875" style="110" hidden="1"/>
    <col min="778" max="778" width="8.5703125" style="110" hidden="1"/>
    <col min="779" max="1016" width="11.42578125" style="110" hidden="1"/>
    <col min="1017" max="1017" width="36.140625" style="110" hidden="1"/>
    <col min="1018" max="1018" width="9.140625" style="110" hidden="1"/>
    <col min="1019" max="1019" width="9.28515625" style="110" hidden="1"/>
    <col min="1020" max="1020" width="9.42578125" style="110" hidden="1"/>
    <col min="1021" max="1021" width="8.85546875" style="110" hidden="1"/>
    <col min="1022" max="1022" width="9.140625" style="110" hidden="1"/>
    <col min="1023" max="1023" width="9.42578125" style="110" hidden="1"/>
    <col min="1024" max="1024" width="7" style="110" hidden="1"/>
    <col min="1025" max="1025" width="27" style="110" hidden="1"/>
    <col min="1026" max="1026" width="8.42578125" style="110" hidden="1"/>
    <col min="1027" max="1027" width="8" style="110" hidden="1"/>
    <col min="1028" max="1028" width="8.28515625" style="110" hidden="1"/>
    <col min="1029" max="1029" width="6.5703125" style="110" hidden="1"/>
    <col min="1030" max="1030" width="0" style="110" hidden="1"/>
    <col min="1031" max="1031" width="9.42578125" style="110" hidden="1"/>
    <col min="1032" max="1032" width="8.85546875" style="110" hidden="1"/>
    <col min="1033" max="1033" width="7.85546875" style="110" hidden="1"/>
    <col min="1034" max="1034" width="8.5703125" style="110" hidden="1"/>
    <col min="1035" max="1272" width="11.42578125" style="110" hidden="1"/>
    <col min="1273" max="1273" width="36.140625" style="110" hidden="1"/>
    <col min="1274" max="1274" width="9.140625" style="110" hidden="1"/>
    <col min="1275" max="1275" width="9.28515625" style="110" hidden="1"/>
    <col min="1276" max="1276" width="9.42578125" style="110" hidden="1"/>
    <col min="1277" max="1277" width="8.85546875" style="110" hidden="1"/>
    <col min="1278" max="1278" width="9.140625" style="110" hidden="1"/>
    <col min="1279" max="1279" width="9.42578125" style="110" hidden="1"/>
    <col min="1280" max="1280" width="7" style="110" hidden="1"/>
    <col min="1281" max="1281" width="27" style="110" hidden="1"/>
    <col min="1282" max="1282" width="8.42578125" style="110" hidden="1"/>
    <col min="1283" max="1283" width="8" style="110" hidden="1"/>
    <col min="1284" max="1284" width="8.28515625" style="110" hidden="1"/>
    <col min="1285" max="1285" width="6.5703125" style="110" hidden="1"/>
    <col min="1286" max="1286" width="0" style="110" hidden="1"/>
    <col min="1287" max="1287" width="9.42578125" style="110" hidden="1"/>
    <col min="1288" max="1288" width="8.85546875" style="110" hidden="1"/>
    <col min="1289" max="1289" width="7.85546875" style="110" hidden="1"/>
    <col min="1290" max="1290" width="8.5703125" style="110" hidden="1"/>
    <col min="1291" max="1528" width="11.42578125" style="110" hidden="1"/>
    <col min="1529" max="1529" width="36.140625" style="110" hidden="1"/>
    <col min="1530" max="1530" width="9.140625" style="110" hidden="1"/>
    <col min="1531" max="1531" width="9.28515625" style="110" hidden="1"/>
    <col min="1532" max="1532" width="9.42578125" style="110" hidden="1"/>
    <col min="1533" max="1533" width="8.85546875" style="110" hidden="1"/>
    <col min="1534" max="1534" width="9.140625" style="110" hidden="1"/>
    <col min="1535" max="1535" width="9.42578125" style="110" hidden="1"/>
    <col min="1536" max="1536" width="7" style="110" hidden="1"/>
    <col min="1537" max="1537" width="27" style="110" hidden="1"/>
    <col min="1538" max="1538" width="8.42578125" style="110" hidden="1"/>
    <col min="1539" max="1539" width="8" style="110" hidden="1"/>
    <col min="1540" max="1540" width="8.28515625" style="110" hidden="1"/>
    <col min="1541" max="1541" width="6.5703125" style="110" hidden="1"/>
    <col min="1542" max="1542" width="0" style="110" hidden="1"/>
    <col min="1543" max="1543" width="9.42578125" style="110" hidden="1"/>
    <col min="1544" max="1544" width="8.85546875" style="110" hidden="1"/>
    <col min="1545" max="1545" width="7.85546875" style="110" hidden="1"/>
    <col min="1546" max="1546" width="8.5703125" style="110" hidden="1"/>
    <col min="1547" max="1784" width="11.42578125" style="110" hidden="1"/>
    <col min="1785" max="1785" width="36.140625" style="110" hidden="1"/>
    <col min="1786" max="1786" width="9.140625" style="110" hidden="1"/>
    <col min="1787" max="1787" width="9.28515625" style="110" hidden="1"/>
    <col min="1788" max="1788" width="9.42578125" style="110" hidden="1"/>
    <col min="1789" max="1789" width="8.85546875" style="110" hidden="1"/>
    <col min="1790" max="1790" width="9.140625" style="110" hidden="1"/>
    <col min="1791" max="1791" width="9.42578125" style="110" hidden="1"/>
    <col min="1792" max="1792" width="7" style="110" hidden="1"/>
    <col min="1793" max="1793" width="27" style="110" hidden="1"/>
    <col min="1794" max="1794" width="8.42578125" style="110" hidden="1"/>
    <col min="1795" max="1795" width="8" style="110" hidden="1"/>
    <col min="1796" max="1796" width="8.28515625" style="110" hidden="1"/>
    <col min="1797" max="1797" width="6.5703125" style="110" hidden="1"/>
    <col min="1798" max="1798" width="0" style="110" hidden="1"/>
    <col min="1799" max="1799" width="9.42578125" style="110" hidden="1"/>
    <col min="1800" max="1800" width="8.85546875" style="110" hidden="1"/>
    <col min="1801" max="1801" width="7.85546875" style="110" hidden="1"/>
    <col min="1802" max="1802" width="8.5703125" style="110" hidden="1"/>
    <col min="1803" max="2040" width="11.42578125" style="110" hidden="1"/>
    <col min="2041" max="2041" width="36.140625" style="110" hidden="1"/>
    <col min="2042" max="2042" width="9.140625" style="110" hidden="1"/>
    <col min="2043" max="2043" width="9.28515625" style="110" hidden="1"/>
    <col min="2044" max="2044" width="9.42578125" style="110" hidden="1"/>
    <col min="2045" max="2045" width="8.85546875" style="110" hidden="1"/>
    <col min="2046" max="2046" width="9.140625" style="110" hidden="1"/>
    <col min="2047" max="2047" width="9.42578125" style="110" hidden="1"/>
    <col min="2048" max="2048" width="7" style="110" hidden="1"/>
    <col min="2049" max="2049" width="27" style="110" hidden="1"/>
    <col min="2050" max="2050" width="8.42578125" style="110" hidden="1"/>
    <col min="2051" max="2051" width="8" style="110" hidden="1"/>
    <col min="2052" max="2052" width="8.28515625" style="110" hidden="1"/>
    <col min="2053" max="2053" width="6.5703125" style="110" hidden="1"/>
    <col min="2054" max="2054" width="0" style="110" hidden="1"/>
    <col min="2055" max="2055" width="9.42578125" style="110" hidden="1"/>
    <col min="2056" max="2056" width="8.85546875" style="110" hidden="1"/>
    <col min="2057" max="2057" width="7.85546875" style="110" hidden="1"/>
    <col min="2058" max="2058" width="8.5703125" style="110" hidden="1"/>
    <col min="2059" max="2296" width="11.42578125" style="110" hidden="1"/>
    <col min="2297" max="2297" width="36.140625" style="110" hidden="1"/>
    <col min="2298" max="2298" width="9.140625" style="110" hidden="1"/>
    <col min="2299" max="2299" width="9.28515625" style="110" hidden="1"/>
    <col min="2300" max="2300" width="9.42578125" style="110" hidden="1"/>
    <col min="2301" max="2301" width="8.85546875" style="110" hidden="1"/>
    <col min="2302" max="2302" width="9.140625" style="110" hidden="1"/>
    <col min="2303" max="2303" width="9.42578125" style="110" hidden="1"/>
    <col min="2304" max="2304" width="7" style="110" hidden="1"/>
    <col min="2305" max="2305" width="27" style="110" hidden="1"/>
    <col min="2306" max="2306" width="8.42578125" style="110" hidden="1"/>
    <col min="2307" max="2307" width="8" style="110" hidden="1"/>
    <col min="2308" max="2308" width="8.28515625" style="110" hidden="1"/>
    <col min="2309" max="2309" width="6.5703125" style="110" hidden="1"/>
    <col min="2310" max="2310" width="0" style="110" hidden="1"/>
    <col min="2311" max="2311" width="9.42578125" style="110" hidden="1"/>
    <col min="2312" max="2312" width="8.85546875" style="110" hidden="1"/>
    <col min="2313" max="2313" width="7.85546875" style="110" hidden="1"/>
    <col min="2314" max="2314" width="8.5703125" style="110" hidden="1"/>
    <col min="2315" max="2552" width="11.42578125" style="110" hidden="1"/>
    <col min="2553" max="2553" width="36.140625" style="110" hidden="1"/>
    <col min="2554" max="2554" width="9.140625" style="110" hidden="1"/>
    <col min="2555" max="2555" width="9.28515625" style="110" hidden="1"/>
    <col min="2556" max="2556" width="9.42578125" style="110" hidden="1"/>
    <col min="2557" max="2557" width="8.85546875" style="110" hidden="1"/>
    <col min="2558" max="2558" width="9.140625" style="110" hidden="1"/>
    <col min="2559" max="2559" width="9.42578125" style="110" hidden="1"/>
    <col min="2560" max="2560" width="7" style="110" hidden="1"/>
    <col min="2561" max="2561" width="27" style="110" hidden="1"/>
    <col min="2562" max="2562" width="8.42578125" style="110" hidden="1"/>
    <col min="2563" max="2563" width="8" style="110" hidden="1"/>
    <col min="2564" max="2564" width="8.28515625" style="110" hidden="1"/>
    <col min="2565" max="2565" width="6.5703125" style="110" hidden="1"/>
    <col min="2566" max="2566" width="0" style="110" hidden="1"/>
    <col min="2567" max="2567" width="9.42578125" style="110" hidden="1"/>
    <col min="2568" max="2568" width="8.85546875" style="110" hidden="1"/>
    <col min="2569" max="2569" width="7.85546875" style="110" hidden="1"/>
    <col min="2570" max="2570" width="8.5703125" style="110" hidden="1"/>
    <col min="2571" max="2808" width="11.42578125" style="110" hidden="1"/>
    <col min="2809" max="2809" width="36.140625" style="110" hidden="1"/>
    <col min="2810" max="2810" width="9.140625" style="110" hidden="1"/>
    <col min="2811" max="2811" width="9.28515625" style="110" hidden="1"/>
    <col min="2812" max="2812" width="9.42578125" style="110" hidden="1"/>
    <col min="2813" max="2813" width="8.85546875" style="110" hidden="1"/>
    <col min="2814" max="2814" width="9.140625" style="110" hidden="1"/>
    <col min="2815" max="2815" width="9.42578125" style="110" hidden="1"/>
    <col min="2816" max="2816" width="7" style="110" hidden="1"/>
    <col min="2817" max="2817" width="27" style="110" hidden="1"/>
    <col min="2818" max="2818" width="8.42578125" style="110" hidden="1"/>
    <col min="2819" max="2819" width="8" style="110" hidden="1"/>
    <col min="2820" max="2820" width="8.28515625" style="110" hidden="1"/>
    <col min="2821" max="2821" width="6.5703125" style="110" hidden="1"/>
    <col min="2822" max="2822" width="0" style="110" hidden="1"/>
    <col min="2823" max="2823" width="9.42578125" style="110" hidden="1"/>
    <col min="2824" max="2824" width="8.85546875" style="110" hidden="1"/>
    <col min="2825" max="2825" width="7.85546875" style="110" hidden="1"/>
    <col min="2826" max="2826" width="8.5703125" style="110" hidden="1"/>
    <col min="2827" max="3064" width="11.42578125" style="110" hidden="1"/>
    <col min="3065" max="3065" width="36.140625" style="110" hidden="1"/>
    <col min="3066" max="3066" width="9.140625" style="110" hidden="1"/>
    <col min="3067" max="3067" width="9.28515625" style="110" hidden="1"/>
    <col min="3068" max="3068" width="9.42578125" style="110" hidden="1"/>
    <col min="3069" max="3069" width="8.85546875" style="110" hidden="1"/>
    <col min="3070" max="3070" width="9.140625" style="110" hidden="1"/>
    <col min="3071" max="3071" width="9.42578125" style="110" hidden="1"/>
    <col min="3072" max="3072" width="7" style="110" hidden="1"/>
    <col min="3073" max="3073" width="27" style="110" hidden="1"/>
    <col min="3074" max="3074" width="8.42578125" style="110" hidden="1"/>
    <col min="3075" max="3075" width="8" style="110" hidden="1"/>
    <col min="3076" max="3076" width="8.28515625" style="110" hidden="1"/>
    <col min="3077" max="3077" width="6.5703125" style="110" hidden="1"/>
    <col min="3078" max="3078" width="0" style="110" hidden="1"/>
    <col min="3079" max="3079" width="9.42578125" style="110" hidden="1"/>
    <col min="3080" max="3080" width="8.85546875" style="110" hidden="1"/>
    <col min="3081" max="3081" width="7.85546875" style="110" hidden="1"/>
    <col min="3082" max="3082" width="8.5703125" style="110" hidden="1"/>
    <col min="3083" max="3320" width="11.42578125" style="110" hidden="1"/>
    <col min="3321" max="3321" width="36.140625" style="110" hidden="1"/>
    <col min="3322" max="3322" width="9.140625" style="110" hidden="1"/>
    <col min="3323" max="3323" width="9.28515625" style="110" hidden="1"/>
    <col min="3324" max="3324" width="9.42578125" style="110" hidden="1"/>
    <col min="3325" max="3325" width="8.85546875" style="110" hidden="1"/>
    <col min="3326" max="3326" width="9.140625" style="110" hidden="1"/>
    <col min="3327" max="3327" width="9.42578125" style="110" hidden="1"/>
    <col min="3328" max="3328" width="7" style="110" hidden="1"/>
    <col min="3329" max="3329" width="27" style="110" hidden="1"/>
    <col min="3330" max="3330" width="8.42578125" style="110" hidden="1"/>
    <col min="3331" max="3331" width="8" style="110" hidden="1"/>
    <col min="3332" max="3332" width="8.28515625" style="110" hidden="1"/>
    <col min="3333" max="3333" width="6.5703125" style="110" hidden="1"/>
    <col min="3334" max="3334" width="0" style="110" hidden="1"/>
    <col min="3335" max="3335" width="9.42578125" style="110" hidden="1"/>
    <col min="3336" max="3336" width="8.85546875" style="110" hidden="1"/>
    <col min="3337" max="3337" width="7.85546875" style="110" hidden="1"/>
    <col min="3338" max="3338" width="8.5703125" style="110" hidden="1"/>
    <col min="3339" max="3576" width="11.42578125" style="110" hidden="1"/>
    <col min="3577" max="3577" width="36.140625" style="110" hidden="1"/>
    <col min="3578" max="3578" width="9.140625" style="110" hidden="1"/>
    <col min="3579" max="3579" width="9.28515625" style="110" hidden="1"/>
    <col min="3580" max="3580" width="9.42578125" style="110" hidden="1"/>
    <col min="3581" max="3581" width="8.85546875" style="110" hidden="1"/>
    <col min="3582" max="3582" width="9.140625" style="110" hidden="1"/>
    <col min="3583" max="3583" width="9.42578125" style="110" hidden="1"/>
    <col min="3584" max="3584" width="7" style="110" hidden="1"/>
    <col min="3585" max="3585" width="27" style="110" hidden="1"/>
    <col min="3586" max="3586" width="8.42578125" style="110" hidden="1"/>
    <col min="3587" max="3587" width="8" style="110" hidden="1"/>
    <col min="3588" max="3588" width="8.28515625" style="110" hidden="1"/>
    <col min="3589" max="3589" width="6.5703125" style="110" hidden="1"/>
    <col min="3590" max="3590" width="0" style="110" hidden="1"/>
    <col min="3591" max="3591" width="9.42578125" style="110" hidden="1"/>
    <col min="3592" max="3592" width="8.85546875" style="110" hidden="1"/>
    <col min="3593" max="3593" width="7.85546875" style="110" hidden="1"/>
    <col min="3594" max="3594" width="8.5703125" style="110" hidden="1"/>
    <col min="3595" max="3832" width="11.42578125" style="110" hidden="1"/>
    <col min="3833" max="3833" width="36.140625" style="110" hidden="1"/>
    <col min="3834" max="3834" width="9.140625" style="110" hidden="1"/>
    <col min="3835" max="3835" width="9.28515625" style="110" hidden="1"/>
    <col min="3836" max="3836" width="9.42578125" style="110" hidden="1"/>
    <col min="3837" max="3837" width="8.85546875" style="110" hidden="1"/>
    <col min="3838" max="3838" width="9.140625" style="110" hidden="1"/>
    <col min="3839" max="3839" width="9.42578125" style="110" hidden="1"/>
    <col min="3840" max="3840" width="7" style="110" hidden="1"/>
    <col min="3841" max="3841" width="27" style="110" hidden="1"/>
    <col min="3842" max="3842" width="8.42578125" style="110" hidden="1"/>
    <col min="3843" max="3843" width="8" style="110" hidden="1"/>
    <col min="3844" max="3844" width="8.28515625" style="110" hidden="1"/>
    <col min="3845" max="3845" width="6.5703125" style="110" hidden="1"/>
    <col min="3846" max="3846" width="0" style="110" hidden="1"/>
    <col min="3847" max="3847" width="9.42578125" style="110" hidden="1"/>
    <col min="3848" max="3848" width="8.85546875" style="110" hidden="1"/>
    <col min="3849" max="3849" width="7.85546875" style="110" hidden="1"/>
    <col min="3850" max="3850" width="8.5703125" style="110" hidden="1"/>
    <col min="3851" max="4088" width="11.42578125" style="110" hidden="1"/>
    <col min="4089" max="4089" width="36.140625" style="110" hidden="1"/>
    <col min="4090" max="4090" width="9.140625" style="110" hidden="1"/>
    <col min="4091" max="4091" width="9.28515625" style="110" hidden="1"/>
    <col min="4092" max="4092" width="9.42578125" style="110" hidden="1"/>
    <col min="4093" max="4093" width="8.85546875" style="110" hidden="1"/>
    <col min="4094" max="4094" width="9.140625" style="110" hidden="1"/>
    <col min="4095" max="4095" width="9.42578125" style="110" hidden="1"/>
    <col min="4096" max="4096" width="7" style="110" hidden="1"/>
    <col min="4097" max="4097" width="27" style="110" hidden="1"/>
    <col min="4098" max="4098" width="8.42578125" style="110" hidden="1"/>
    <col min="4099" max="4099" width="8" style="110" hidden="1"/>
    <col min="4100" max="4100" width="8.28515625" style="110" hidden="1"/>
    <col min="4101" max="4101" width="6.5703125" style="110" hidden="1"/>
    <col min="4102" max="4102" width="0" style="110" hidden="1"/>
    <col min="4103" max="4103" width="9.42578125" style="110" hidden="1"/>
    <col min="4104" max="4104" width="8.85546875" style="110" hidden="1"/>
    <col min="4105" max="4105" width="7.85546875" style="110" hidden="1"/>
    <col min="4106" max="4106" width="8.5703125" style="110" hidden="1"/>
    <col min="4107" max="4344" width="11.42578125" style="110" hidden="1"/>
    <col min="4345" max="4345" width="36.140625" style="110" hidden="1"/>
    <col min="4346" max="4346" width="9.140625" style="110" hidden="1"/>
    <col min="4347" max="4347" width="9.28515625" style="110" hidden="1"/>
    <col min="4348" max="4348" width="9.42578125" style="110" hidden="1"/>
    <col min="4349" max="4349" width="8.85546875" style="110" hidden="1"/>
    <col min="4350" max="4350" width="9.140625" style="110" hidden="1"/>
    <col min="4351" max="4351" width="9.42578125" style="110" hidden="1"/>
    <col min="4352" max="4352" width="7" style="110" hidden="1"/>
    <col min="4353" max="4353" width="27" style="110" hidden="1"/>
    <col min="4354" max="4354" width="8.42578125" style="110" hidden="1"/>
    <col min="4355" max="4355" width="8" style="110" hidden="1"/>
    <col min="4356" max="4356" width="8.28515625" style="110" hidden="1"/>
    <col min="4357" max="4357" width="6.5703125" style="110" hidden="1"/>
    <col min="4358" max="4358" width="0" style="110" hidden="1"/>
    <col min="4359" max="4359" width="9.42578125" style="110" hidden="1"/>
    <col min="4360" max="4360" width="8.85546875" style="110" hidden="1"/>
    <col min="4361" max="4361" width="7.85546875" style="110" hidden="1"/>
    <col min="4362" max="4362" width="8.5703125" style="110" hidden="1"/>
    <col min="4363" max="4600" width="11.42578125" style="110" hidden="1"/>
    <col min="4601" max="4601" width="36.140625" style="110" hidden="1"/>
    <col min="4602" max="4602" width="9.140625" style="110" hidden="1"/>
    <col min="4603" max="4603" width="9.28515625" style="110" hidden="1"/>
    <col min="4604" max="4604" width="9.42578125" style="110" hidden="1"/>
    <col min="4605" max="4605" width="8.85546875" style="110" hidden="1"/>
    <col min="4606" max="4606" width="9.140625" style="110" hidden="1"/>
    <col min="4607" max="4607" width="9.42578125" style="110" hidden="1"/>
    <col min="4608" max="4608" width="7" style="110" hidden="1"/>
    <col min="4609" max="4609" width="27" style="110" hidden="1"/>
    <col min="4610" max="4610" width="8.42578125" style="110" hidden="1"/>
    <col min="4611" max="4611" width="8" style="110" hidden="1"/>
    <col min="4612" max="4612" width="8.28515625" style="110" hidden="1"/>
    <col min="4613" max="4613" width="6.5703125" style="110" hidden="1"/>
    <col min="4614" max="4614" width="0" style="110" hidden="1"/>
    <col min="4615" max="4615" width="9.42578125" style="110" hidden="1"/>
    <col min="4616" max="4616" width="8.85546875" style="110" hidden="1"/>
    <col min="4617" max="4617" width="7.85546875" style="110" hidden="1"/>
    <col min="4618" max="4618" width="8.5703125" style="110" hidden="1"/>
    <col min="4619" max="4856" width="11.42578125" style="110" hidden="1"/>
    <col min="4857" max="4857" width="36.140625" style="110" hidden="1"/>
    <col min="4858" max="4858" width="9.140625" style="110" hidden="1"/>
    <col min="4859" max="4859" width="9.28515625" style="110" hidden="1"/>
    <col min="4860" max="4860" width="9.42578125" style="110" hidden="1"/>
    <col min="4861" max="4861" width="8.85546875" style="110" hidden="1"/>
    <col min="4862" max="4862" width="9.140625" style="110" hidden="1"/>
    <col min="4863" max="4863" width="9.42578125" style="110" hidden="1"/>
    <col min="4864" max="4864" width="7" style="110" hidden="1"/>
    <col min="4865" max="4865" width="27" style="110" hidden="1"/>
    <col min="4866" max="4866" width="8.42578125" style="110" hidden="1"/>
    <col min="4867" max="4867" width="8" style="110" hidden="1"/>
    <col min="4868" max="4868" width="8.28515625" style="110" hidden="1"/>
    <col min="4869" max="4869" width="6.5703125" style="110" hidden="1"/>
    <col min="4870" max="4870" width="0" style="110" hidden="1"/>
    <col min="4871" max="4871" width="9.42578125" style="110" hidden="1"/>
    <col min="4872" max="4872" width="8.85546875" style="110" hidden="1"/>
    <col min="4873" max="4873" width="7.85546875" style="110" hidden="1"/>
    <col min="4874" max="4874" width="8.5703125" style="110" hidden="1"/>
    <col min="4875" max="5112" width="11.42578125" style="110" hidden="1"/>
    <col min="5113" max="5113" width="36.140625" style="110" hidden="1"/>
    <col min="5114" max="5114" width="9.140625" style="110" hidden="1"/>
    <col min="5115" max="5115" width="9.28515625" style="110" hidden="1"/>
    <col min="5116" max="5116" width="9.42578125" style="110" hidden="1"/>
    <col min="5117" max="5117" width="8.85546875" style="110" hidden="1"/>
    <col min="5118" max="5118" width="9.140625" style="110" hidden="1"/>
    <col min="5119" max="5119" width="9.42578125" style="110" hidden="1"/>
    <col min="5120" max="5120" width="7" style="110" hidden="1"/>
    <col min="5121" max="5121" width="27" style="110" hidden="1"/>
    <col min="5122" max="5122" width="8.42578125" style="110" hidden="1"/>
    <col min="5123" max="5123" width="8" style="110" hidden="1"/>
    <col min="5124" max="5124" width="8.28515625" style="110" hidden="1"/>
    <col min="5125" max="5125" width="6.5703125" style="110" hidden="1"/>
    <col min="5126" max="5126" width="0" style="110" hidden="1"/>
    <col min="5127" max="5127" width="9.42578125" style="110" hidden="1"/>
    <col min="5128" max="5128" width="8.85546875" style="110" hidden="1"/>
    <col min="5129" max="5129" width="7.85546875" style="110" hidden="1"/>
    <col min="5130" max="5130" width="8.5703125" style="110" hidden="1"/>
    <col min="5131" max="5368" width="11.42578125" style="110" hidden="1"/>
    <col min="5369" max="5369" width="36.140625" style="110" hidden="1"/>
    <col min="5370" max="5370" width="9.140625" style="110" hidden="1"/>
    <col min="5371" max="5371" width="9.28515625" style="110" hidden="1"/>
    <col min="5372" max="5372" width="9.42578125" style="110" hidden="1"/>
    <col min="5373" max="5373" width="8.85546875" style="110" hidden="1"/>
    <col min="5374" max="5374" width="9.140625" style="110" hidden="1"/>
    <col min="5375" max="5375" width="9.42578125" style="110" hidden="1"/>
    <col min="5376" max="5376" width="7" style="110" hidden="1"/>
    <col min="5377" max="5377" width="27" style="110" hidden="1"/>
    <col min="5378" max="5378" width="8.42578125" style="110" hidden="1"/>
    <col min="5379" max="5379" width="8" style="110" hidden="1"/>
    <col min="5380" max="5380" width="8.28515625" style="110" hidden="1"/>
    <col min="5381" max="5381" width="6.5703125" style="110" hidden="1"/>
    <col min="5382" max="5382" width="0" style="110" hidden="1"/>
    <col min="5383" max="5383" width="9.42578125" style="110" hidden="1"/>
    <col min="5384" max="5384" width="8.85546875" style="110" hidden="1"/>
    <col min="5385" max="5385" width="7.85546875" style="110" hidden="1"/>
    <col min="5386" max="5386" width="8.5703125" style="110" hidden="1"/>
    <col min="5387" max="5624" width="11.42578125" style="110" hidden="1"/>
    <col min="5625" max="5625" width="36.140625" style="110" hidden="1"/>
    <col min="5626" max="5626" width="9.140625" style="110" hidden="1"/>
    <col min="5627" max="5627" width="9.28515625" style="110" hidden="1"/>
    <col min="5628" max="5628" width="9.42578125" style="110" hidden="1"/>
    <col min="5629" max="5629" width="8.85546875" style="110" hidden="1"/>
    <col min="5630" max="5630" width="9.140625" style="110" hidden="1"/>
    <col min="5631" max="5631" width="9.42578125" style="110" hidden="1"/>
    <col min="5632" max="5632" width="7" style="110" hidden="1"/>
    <col min="5633" max="5633" width="27" style="110" hidden="1"/>
    <col min="5634" max="5634" width="8.42578125" style="110" hidden="1"/>
    <col min="5635" max="5635" width="8" style="110" hidden="1"/>
    <col min="5636" max="5636" width="8.28515625" style="110" hidden="1"/>
    <col min="5637" max="5637" width="6.5703125" style="110" hidden="1"/>
    <col min="5638" max="5638" width="0" style="110" hidden="1"/>
    <col min="5639" max="5639" width="9.42578125" style="110" hidden="1"/>
    <col min="5640" max="5640" width="8.85546875" style="110" hidden="1"/>
    <col min="5641" max="5641" width="7.85546875" style="110" hidden="1"/>
    <col min="5642" max="5642" width="8.5703125" style="110" hidden="1"/>
    <col min="5643" max="5880" width="11.42578125" style="110" hidden="1"/>
    <col min="5881" max="5881" width="36.140625" style="110" hidden="1"/>
    <col min="5882" max="5882" width="9.140625" style="110" hidden="1"/>
    <col min="5883" max="5883" width="9.28515625" style="110" hidden="1"/>
    <col min="5884" max="5884" width="9.42578125" style="110" hidden="1"/>
    <col min="5885" max="5885" width="8.85546875" style="110" hidden="1"/>
    <col min="5886" max="5886" width="9.140625" style="110" hidden="1"/>
    <col min="5887" max="5887" width="9.42578125" style="110" hidden="1"/>
    <col min="5888" max="5888" width="7" style="110" hidden="1"/>
    <col min="5889" max="5889" width="27" style="110" hidden="1"/>
    <col min="5890" max="5890" width="8.42578125" style="110" hidden="1"/>
    <col min="5891" max="5891" width="8" style="110" hidden="1"/>
    <col min="5892" max="5892" width="8.28515625" style="110" hidden="1"/>
    <col min="5893" max="5893" width="6.5703125" style="110" hidden="1"/>
    <col min="5894" max="5894" width="0" style="110" hidden="1"/>
    <col min="5895" max="5895" width="9.42578125" style="110" hidden="1"/>
    <col min="5896" max="5896" width="8.85546875" style="110" hidden="1"/>
    <col min="5897" max="5897" width="7.85546875" style="110" hidden="1"/>
    <col min="5898" max="5898" width="8.5703125" style="110" hidden="1"/>
    <col min="5899" max="6136" width="11.42578125" style="110" hidden="1"/>
    <col min="6137" max="6137" width="36.140625" style="110" hidden="1"/>
    <col min="6138" max="6138" width="9.140625" style="110" hidden="1"/>
    <col min="6139" max="6139" width="9.28515625" style="110" hidden="1"/>
    <col min="6140" max="6140" width="9.42578125" style="110" hidden="1"/>
    <col min="6141" max="6141" width="8.85546875" style="110" hidden="1"/>
    <col min="6142" max="6142" width="9.140625" style="110" hidden="1"/>
    <col min="6143" max="6143" width="9.42578125" style="110" hidden="1"/>
    <col min="6144" max="6144" width="7" style="110" hidden="1"/>
    <col min="6145" max="6145" width="27" style="110" hidden="1"/>
    <col min="6146" max="6146" width="8.42578125" style="110" hidden="1"/>
    <col min="6147" max="6147" width="8" style="110" hidden="1"/>
    <col min="6148" max="6148" width="8.28515625" style="110" hidden="1"/>
    <col min="6149" max="6149" width="6.5703125" style="110" hidden="1"/>
    <col min="6150" max="6150" width="0" style="110" hidden="1"/>
    <col min="6151" max="6151" width="9.42578125" style="110" hidden="1"/>
    <col min="6152" max="6152" width="8.85546875" style="110" hidden="1"/>
    <col min="6153" max="6153" width="7.85546875" style="110" hidden="1"/>
    <col min="6154" max="6154" width="8.5703125" style="110" hidden="1"/>
    <col min="6155" max="6392" width="11.42578125" style="110" hidden="1"/>
    <col min="6393" max="6393" width="36.140625" style="110" hidden="1"/>
    <col min="6394" max="6394" width="9.140625" style="110" hidden="1"/>
    <col min="6395" max="6395" width="9.28515625" style="110" hidden="1"/>
    <col min="6396" max="6396" width="9.42578125" style="110" hidden="1"/>
    <col min="6397" max="6397" width="8.85546875" style="110" hidden="1"/>
    <col min="6398" max="6398" width="9.140625" style="110" hidden="1"/>
    <col min="6399" max="6399" width="9.42578125" style="110" hidden="1"/>
    <col min="6400" max="6400" width="7" style="110" hidden="1"/>
    <col min="6401" max="6401" width="27" style="110" hidden="1"/>
    <col min="6402" max="6402" width="8.42578125" style="110" hidden="1"/>
    <col min="6403" max="6403" width="8" style="110" hidden="1"/>
    <col min="6404" max="6404" width="8.28515625" style="110" hidden="1"/>
    <col min="6405" max="6405" width="6.5703125" style="110" hidden="1"/>
    <col min="6406" max="6406" width="0" style="110" hidden="1"/>
    <col min="6407" max="6407" width="9.42578125" style="110" hidden="1"/>
    <col min="6408" max="6408" width="8.85546875" style="110" hidden="1"/>
    <col min="6409" max="6409" width="7.85546875" style="110" hidden="1"/>
    <col min="6410" max="6410" width="8.5703125" style="110" hidden="1"/>
    <col min="6411" max="6648" width="11.42578125" style="110" hidden="1"/>
    <col min="6649" max="6649" width="36.140625" style="110" hidden="1"/>
    <col min="6650" max="6650" width="9.140625" style="110" hidden="1"/>
    <col min="6651" max="6651" width="9.28515625" style="110" hidden="1"/>
    <col min="6652" max="6652" width="9.42578125" style="110" hidden="1"/>
    <col min="6653" max="6653" width="8.85546875" style="110" hidden="1"/>
    <col min="6654" max="6654" width="9.140625" style="110" hidden="1"/>
    <col min="6655" max="6655" width="9.42578125" style="110" hidden="1"/>
    <col min="6656" max="6656" width="7" style="110" hidden="1"/>
    <col min="6657" max="6657" width="27" style="110" hidden="1"/>
    <col min="6658" max="6658" width="8.42578125" style="110" hidden="1"/>
    <col min="6659" max="6659" width="8" style="110" hidden="1"/>
    <col min="6660" max="6660" width="8.28515625" style="110" hidden="1"/>
    <col min="6661" max="6661" width="6.5703125" style="110" hidden="1"/>
    <col min="6662" max="6662" width="0" style="110" hidden="1"/>
    <col min="6663" max="6663" width="9.42578125" style="110" hidden="1"/>
    <col min="6664" max="6664" width="8.85546875" style="110" hidden="1"/>
    <col min="6665" max="6665" width="7.85546875" style="110" hidden="1"/>
    <col min="6666" max="6666" width="8.5703125" style="110" hidden="1"/>
    <col min="6667" max="6904" width="11.42578125" style="110" hidden="1"/>
    <col min="6905" max="6905" width="36.140625" style="110" hidden="1"/>
    <col min="6906" max="6906" width="9.140625" style="110" hidden="1"/>
    <col min="6907" max="6907" width="9.28515625" style="110" hidden="1"/>
    <col min="6908" max="6908" width="9.42578125" style="110" hidden="1"/>
    <col min="6909" max="6909" width="8.85546875" style="110" hidden="1"/>
    <col min="6910" max="6910" width="9.140625" style="110" hidden="1"/>
    <col min="6911" max="6911" width="9.42578125" style="110" hidden="1"/>
    <col min="6912" max="6912" width="7" style="110" hidden="1"/>
    <col min="6913" max="6913" width="27" style="110" hidden="1"/>
    <col min="6914" max="6914" width="8.42578125" style="110" hidden="1"/>
    <col min="6915" max="6915" width="8" style="110" hidden="1"/>
    <col min="6916" max="6916" width="8.28515625" style="110" hidden="1"/>
    <col min="6917" max="6917" width="6.5703125" style="110" hidden="1"/>
    <col min="6918" max="6918" width="0" style="110" hidden="1"/>
    <col min="6919" max="6919" width="9.42578125" style="110" hidden="1"/>
    <col min="6920" max="6920" width="8.85546875" style="110" hidden="1"/>
    <col min="6921" max="6921" width="7.85546875" style="110" hidden="1"/>
    <col min="6922" max="6922" width="8.5703125" style="110" hidden="1"/>
    <col min="6923" max="7160" width="11.42578125" style="110" hidden="1"/>
    <col min="7161" max="7161" width="36.140625" style="110" hidden="1"/>
    <col min="7162" max="7162" width="9.140625" style="110" hidden="1"/>
    <col min="7163" max="7163" width="9.28515625" style="110" hidden="1"/>
    <col min="7164" max="7164" width="9.42578125" style="110" hidden="1"/>
    <col min="7165" max="7165" width="8.85546875" style="110" hidden="1"/>
    <col min="7166" max="7166" width="9.140625" style="110" hidden="1"/>
    <col min="7167" max="7167" width="9.42578125" style="110" hidden="1"/>
    <col min="7168" max="7168" width="7" style="110" hidden="1"/>
    <col min="7169" max="7169" width="27" style="110" hidden="1"/>
    <col min="7170" max="7170" width="8.42578125" style="110" hidden="1"/>
    <col min="7171" max="7171" width="8" style="110" hidden="1"/>
    <col min="7172" max="7172" width="8.28515625" style="110" hidden="1"/>
    <col min="7173" max="7173" width="6.5703125" style="110" hidden="1"/>
    <col min="7174" max="7174" width="0" style="110" hidden="1"/>
    <col min="7175" max="7175" width="9.42578125" style="110" hidden="1"/>
    <col min="7176" max="7176" width="8.85546875" style="110" hidden="1"/>
    <col min="7177" max="7177" width="7.85546875" style="110" hidden="1"/>
    <col min="7178" max="7178" width="8.5703125" style="110" hidden="1"/>
    <col min="7179" max="7416" width="11.42578125" style="110" hidden="1"/>
    <col min="7417" max="7417" width="36.140625" style="110" hidden="1"/>
    <col min="7418" max="7418" width="9.140625" style="110" hidden="1"/>
    <col min="7419" max="7419" width="9.28515625" style="110" hidden="1"/>
    <col min="7420" max="7420" width="9.42578125" style="110" hidden="1"/>
    <col min="7421" max="7421" width="8.85546875" style="110" hidden="1"/>
    <col min="7422" max="7422" width="9.140625" style="110" hidden="1"/>
    <col min="7423" max="7423" width="9.42578125" style="110" hidden="1"/>
    <col min="7424" max="7424" width="7" style="110" hidden="1"/>
    <col min="7425" max="7425" width="27" style="110" hidden="1"/>
    <col min="7426" max="7426" width="8.42578125" style="110" hidden="1"/>
    <col min="7427" max="7427" width="8" style="110" hidden="1"/>
    <col min="7428" max="7428" width="8.28515625" style="110" hidden="1"/>
    <col min="7429" max="7429" width="6.5703125" style="110" hidden="1"/>
    <col min="7430" max="7430" width="0" style="110" hidden="1"/>
    <col min="7431" max="7431" width="9.42578125" style="110" hidden="1"/>
    <col min="7432" max="7432" width="8.85546875" style="110" hidden="1"/>
    <col min="7433" max="7433" width="7.85546875" style="110" hidden="1"/>
    <col min="7434" max="7434" width="8.5703125" style="110" hidden="1"/>
    <col min="7435" max="7672" width="11.42578125" style="110" hidden="1"/>
    <col min="7673" max="7673" width="36.140625" style="110" hidden="1"/>
    <col min="7674" max="7674" width="9.140625" style="110" hidden="1"/>
    <col min="7675" max="7675" width="9.28515625" style="110" hidden="1"/>
    <col min="7676" max="7676" width="9.42578125" style="110" hidden="1"/>
    <col min="7677" max="7677" width="8.85546875" style="110" hidden="1"/>
    <col min="7678" max="7678" width="9.140625" style="110" hidden="1"/>
    <col min="7679" max="7679" width="9.42578125" style="110" hidden="1"/>
    <col min="7680" max="7680" width="7" style="110" hidden="1"/>
    <col min="7681" max="7681" width="27" style="110" hidden="1"/>
    <col min="7682" max="7682" width="8.42578125" style="110" hidden="1"/>
    <col min="7683" max="7683" width="8" style="110" hidden="1"/>
    <col min="7684" max="7684" width="8.28515625" style="110" hidden="1"/>
    <col min="7685" max="7685" width="6.5703125" style="110" hidden="1"/>
    <col min="7686" max="7686" width="0" style="110" hidden="1"/>
    <col min="7687" max="7687" width="9.42578125" style="110" hidden="1"/>
    <col min="7688" max="7688" width="8.85546875" style="110" hidden="1"/>
    <col min="7689" max="7689" width="7.85546875" style="110" hidden="1"/>
    <col min="7690" max="7690" width="8.5703125" style="110" hidden="1"/>
    <col min="7691" max="7928" width="11.42578125" style="110" hidden="1"/>
    <col min="7929" max="7929" width="36.140625" style="110" hidden="1"/>
    <col min="7930" max="7930" width="9.140625" style="110" hidden="1"/>
    <col min="7931" max="7931" width="9.28515625" style="110" hidden="1"/>
    <col min="7932" max="7932" width="9.42578125" style="110" hidden="1"/>
    <col min="7933" max="7933" width="8.85546875" style="110" hidden="1"/>
    <col min="7934" max="7934" width="9.140625" style="110" hidden="1"/>
    <col min="7935" max="7935" width="9.42578125" style="110" hidden="1"/>
    <col min="7936" max="7936" width="7" style="110" hidden="1"/>
    <col min="7937" max="7937" width="27" style="110" hidden="1"/>
    <col min="7938" max="7938" width="8.42578125" style="110" hidden="1"/>
    <col min="7939" max="7939" width="8" style="110" hidden="1"/>
    <col min="7940" max="7940" width="8.28515625" style="110" hidden="1"/>
    <col min="7941" max="7941" width="6.5703125" style="110" hidden="1"/>
    <col min="7942" max="7942" width="0" style="110" hidden="1"/>
    <col min="7943" max="7943" width="9.42578125" style="110" hidden="1"/>
    <col min="7944" max="7944" width="8.85546875" style="110" hidden="1"/>
    <col min="7945" max="7945" width="7.85546875" style="110" hidden="1"/>
    <col min="7946" max="7946" width="8.5703125" style="110" hidden="1"/>
    <col min="7947" max="8184" width="11.42578125" style="110" hidden="1"/>
    <col min="8185" max="8185" width="36.140625" style="110" hidden="1"/>
    <col min="8186" max="8186" width="9.140625" style="110" hidden="1"/>
    <col min="8187" max="8187" width="9.28515625" style="110" hidden="1"/>
    <col min="8188" max="8188" width="9.42578125" style="110" hidden="1"/>
    <col min="8189" max="8189" width="8.85546875" style="110" hidden="1"/>
    <col min="8190" max="8190" width="9.140625" style="110" hidden="1"/>
    <col min="8191" max="8191" width="9.42578125" style="110" hidden="1"/>
    <col min="8192" max="8192" width="7" style="110" hidden="1"/>
    <col min="8193" max="8193" width="27" style="110" hidden="1"/>
    <col min="8194" max="8194" width="8.42578125" style="110" hidden="1"/>
    <col min="8195" max="8195" width="8" style="110" hidden="1"/>
    <col min="8196" max="8196" width="8.28515625" style="110" hidden="1"/>
    <col min="8197" max="8197" width="6.5703125" style="110" hidden="1"/>
    <col min="8198" max="8198" width="0" style="110" hidden="1"/>
    <col min="8199" max="8199" width="9.42578125" style="110" hidden="1"/>
    <col min="8200" max="8200" width="8.85546875" style="110" hidden="1"/>
    <col min="8201" max="8201" width="7.85546875" style="110" hidden="1"/>
    <col min="8202" max="8202" width="8.5703125" style="110" hidden="1"/>
    <col min="8203" max="8440" width="11.42578125" style="110" hidden="1"/>
    <col min="8441" max="8441" width="36.140625" style="110" hidden="1"/>
    <col min="8442" max="8442" width="9.140625" style="110" hidden="1"/>
    <col min="8443" max="8443" width="9.28515625" style="110" hidden="1"/>
    <col min="8444" max="8444" width="9.42578125" style="110" hidden="1"/>
    <col min="8445" max="8445" width="8.85546875" style="110" hidden="1"/>
    <col min="8446" max="8446" width="9.140625" style="110" hidden="1"/>
    <col min="8447" max="8447" width="9.42578125" style="110" hidden="1"/>
    <col min="8448" max="8448" width="7" style="110" hidden="1"/>
    <col min="8449" max="8449" width="27" style="110" hidden="1"/>
    <col min="8450" max="8450" width="8.42578125" style="110" hidden="1"/>
    <col min="8451" max="8451" width="8" style="110" hidden="1"/>
    <col min="8452" max="8452" width="8.28515625" style="110" hidden="1"/>
    <col min="8453" max="8453" width="6.5703125" style="110" hidden="1"/>
    <col min="8454" max="8454" width="0" style="110" hidden="1"/>
    <col min="8455" max="8455" width="9.42578125" style="110" hidden="1"/>
    <col min="8456" max="8456" width="8.85546875" style="110" hidden="1"/>
    <col min="8457" max="8457" width="7.85546875" style="110" hidden="1"/>
    <col min="8458" max="8458" width="8.5703125" style="110" hidden="1"/>
    <col min="8459" max="8696" width="11.42578125" style="110" hidden="1"/>
    <col min="8697" max="8697" width="36.140625" style="110" hidden="1"/>
    <col min="8698" max="8698" width="9.140625" style="110" hidden="1"/>
    <col min="8699" max="8699" width="9.28515625" style="110" hidden="1"/>
    <col min="8700" max="8700" width="9.42578125" style="110" hidden="1"/>
    <col min="8701" max="8701" width="8.85546875" style="110" hidden="1"/>
    <col min="8702" max="8702" width="9.140625" style="110" hidden="1"/>
    <col min="8703" max="8703" width="9.42578125" style="110" hidden="1"/>
    <col min="8704" max="8704" width="7" style="110" hidden="1"/>
    <col min="8705" max="8705" width="27" style="110" hidden="1"/>
    <col min="8706" max="8706" width="8.42578125" style="110" hidden="1"/>
    <col min="8707" max="8707" width="8" style="110" hidden="1"/>
    <col min="8708" max="8708" width="8.28515625" style="110" hidden="1"/>
    <col min="8709" max="8709" width="6.5703125" style="110" hidden="1"/>
    <col min="8710" max="8710" width="0" style="110" hidden="1"/>
    <col min="8711" max="8711" width="9.42578125" style="110" hidden="1"/>
    <col min="8712" max="8712" width="8.85546875" style="110" hidden="1"/>
    <col min="8713" max="8713" width="7.85546875" style="110" hidden="1"/>
    <col min="8714" max="8714" width="8.5703125" style="110" hidden="1"/>
    <col min="8715" max="8952" width="11.42578125" style="110" hidden="1"/>
    <col min="8953" max="8953" width="36.140625" style="110" hidden="1"/>
    <col min="8954" max="8954" width="9.140625" style="110" hidden="1"/>
    <col min="8955" max="8955" width="9.28515625" style="110" hidden="1"/>
    <col min="8956" max="8956" width="9.42578125" style="110" hidden="1"/>
    <col min="8957" max="8957" width="8.85546875" style="110" hidden="1"/>
    <col min="8958" max="8958" width="9.140625" style="110" hidden="1"/>
    <col min="8959" max="8959" width="9.42578125" style="110" hidden="1"/>
    <col min="8960" max="8960" width="7" style="110" hidden="1"/>
    <col min="8961" max="8961" width="27" style="110" hidden="1"/>
    <col min="8962" max="8962" width="8.42578125" style="110" hidden="1"/>
    <col min="8963" max="8963" width="8" style="110" hidden="1"/>
    <col min="8964" max="8964" width="8.28515625" style="110" hidden="1"/>
    <col min="8965" max="8965" width="6.5703125" style="110" hidden="1"/>
    <col min="8966" max="8966" width="0" style="110" hidden="1"/>
    <col min="8967" max="8967" width="9.42578125" style="110" hidden="1"/>
    <col min="8968" max="8968" width="8.85546875" style="110" hidden="1"/>
    <col min="8969" max="8969" width="7.85546875" style="110" hidden="1"/>
    <col min="8970" max="8970" width="8.5703125" style="110" hidden="1"/>
    <col min="8971" max="9208" width="11.42578125" style="110" hidden="1"/>
    <col min="9209" max="9209" width="36.140625" style="110" hidden="1"/>
    <col min="9210" max="9210" width="9.140625" style="110" hidden="1"/>
    <col min="9211" max="9211" width="9.28515625" style="110" hidden="1"/>
    <col min="9212" max="9212" width="9.42578125" style="110" hidden="1"/>
    <col min="9213" max="9213" width="8.85546875" style="110" hidden="1"/>
    <col min="9214" max="9214" width="9.140625" style="110" hidden="1"/>
    <col min="9215" max="9215" width="9.42578125" style="110" hidden="1"/>
    <col min="9216" max="9216" width="7" style="110" hidden="1"/>
    <col min="9217" max="9217" width="27" style="110" hidden="1"/>
    <col min="9218" max="9218" width="8.42578125" style="110" hidden="1"/>
    <col min="9219" max="9219" width="8" style="110" hidden="1"/>
    <col min="9220" max="9220" width="8.28515625" style="110" hidden="1"/>
    <col min="9221" max="9221" width="6.5703125" style="110" hidden="1"/>
    <col min="9222" max="9222" width="0" style="110" hidden="1"/>
    <col min="9223" max="9223" width="9.42578125" style="110" hidden="1"/>
    <col min="9224" max="9224" width="8.85546875" style="110" hidden="1"/>
    <col min="9225" max="9225" width="7.85546875" style="110" hidden="1"/>
    <col min="9226" max="9226" width="8.5703125" style="110" hidden="1"/>
    <col min="9227" max="9464" width="11.42578125" style="110" hidden="1"/>
    <col min="9465" max="9465" width="36.140625" style="110" hidden="1"/>
    <col min="9466" max="9466" width="9.140625" style="110" hidden="1"/>
    <col min="9467" max="9467" width="9.28515625" style="110" hidden="1"/>
    <col min="9468" max="9468" width="9.42578125" style="110" hidden="1"/>
    <col min="9469" max="9469" width="8.85546875" style="110" hidden="1"/>
    <col min="9470" max="9470" width="9.140625" style="110" hidden="1"/>
    <col min="9471" max="9471" width="9.42578125" style="110" hidden="1"/>
    <col min="9472" max="9472" width="7" style="110" hidden="1"/>
    <col min="9473" max="9473" width="27" style="110" hidden="1"/>
    <col min="9474" max="9474" width="8.42578125" style="110" hidden="1"/>
    <col min="9475" max="9475" width="8" style="110" hidden="1"/>
    <col min="9476" max="9476" width="8.28515625" style="110" hidden="1"/>
    <col min="9477" max="9477" width="6.5703125" style="110" hidden="1"/>
    <col min="9478" max="9478" width="0" style="110" hidden="1"/>
    <col min="9479" max="9479" width="9.42578125" style="110" hidden="1"/>
    <col min="9480" max="9480" width="8.85546875" style="110" hidden="1"/>
    <col min="9481" max="9481" width="7.85546875" style="110" hidden="1"/>
    <col min="9482" max="9482" width="8.5703125" style="110" hidden="1"/>
    <col min="9483" max="9720" width="11.42578125" style="110" hidden="1"/>
    <col min="9721" max="9721" width="36.140625" style="110" hidden="1"/>
    <col min="9722" max="9722" width="9.140625" style="110" hidden="1"/>
    <col min="9723" max="9723" width="9.28515625" style="110" hidden="1"/>
    <col min="9724" max="9724" width="9.42578125" style="110" hidden="1"/>
    <col min="9725" max="9725" width="8.85546875" style="110" hidden="1"/>
    <col min="9726" max="9726" width="9.140625" style="110" hidden="1"/>
    <col min="9727" max="9727" width="9.42578125" style="110" hidden="1"/>
    <col min="9728" max="9728" width="7" style="110" hidden="1"/>
    <col min="9729" max="9729" width="27" style="110" hidden="1"/>
    <col min="9730" max="9730" width="8.42578125" style="110" hidden="1"/>
    <col min="9731" max="9731" width="8" style="110" hidden="1"/>
    <col min="9732" max="9732" width="8.28515625" style="110" hidden="1"/>
    <col min="9733" max="9733" width="6.5703125" style="110" hidden="1"/>
    <col min="9734" max="9734" width="0" style="110" hidden="1"/>
    <col min="9735" max="9735" width="9.42578125" style="110" hidden="1"/>
    <col min="9736" max="9736" width="8.85546875" style="110" hidden="1"/>
    <col min="9737" max="9737" width="7.85546875" style="110" hidden="1"/>
    <col min="9738" max="9738" width="8.5703125" style="110" hidden="1"/>
    <col min="9739" max="9976" width="11.42578125" style="110" hidden="1"/>
    <col min="9977" max="9977" width="36.140625" style="110" hidden="1"/>
    <col min="9978" max="9978" width="9.140625" style="110" hidden="1"/>
    <col min="9979" max="9979" width="9.28515625" style="110" hidden="1"/>
    <col min="9980" max="9980" width="9.42578125" style="110" hidden="1"/>
    <col min="9981" max="9981" width="8.85546875" style="110" hidden="1"/>
    <col min="9982" max="9982" width="9.140625" style="110" hidden="1"/>
    <col min="9983" max="9983" width="9.42578125" style="110" hidden="1"/>
    <col min="9984" max="9984" width="7" style="110" hidden="1"/>
    <col min="9985" max="9985" width="27" style="110" hidden="1"/>
    <col min="9986" max="9986" width="8.42578125" style="110" hidden="1"/>
    <col min="9987" max="9987" width="8" style="110" hidden="1"/>
    <col min="9988" max="9988" width="8.28515625" style="110" hidden="1"/>
    <col min="9989" max="9989" width="6.5703125" style="110" hidden="1"/>
    <col min="9990" max="9990" width="0" style="110" hidden="1"/>
    <col min="9991" max="9991" width="9.42578125" style="110" hidden="1"/>
    <col min="9992" max="9992" width="8.85546875" style="110" hidden="1"/>
    <col min="9993" max="9993" width="7.85546875" style="110" hidden="1"/>
    <col min="9994" max="9994" width="8.5703125" style="110" hidden="1"/>
    <col min="9995" max="10232" width="11.42578125" style="110" hidden="1"/>
    <col min="10233" max="10233" width="36.140625" style="110" hidden="1"/>
    <col min="10234" max="10234" width="9.140625" style="110" hidden="1"/>
    <col min="10235" max="10235" width="9.28515625" style="110" hidden="1"/>
    <col min="10236" max="10236" width="9.42578125" style="110" hidden="1"/>
    <col min="10237" max="10237" width="8.85546875" style="110" hidden="1"/>
    <col min="10238" max="10238" width="9.140625" style="110" hidden="1"/>
    <col min="10239" max="10239" width="9.42578125" style="110" hidden="1"/>
    <col min="10240" max="10240" width="7" style="110" hidden="1"/>
    <col min="10241" max="10241" width="27" style="110" hidden="1"/>
    <col min="10242" max="10242" width="8.42578125" style="110" hidden="1"/>
    <col min="10243" max="10243" width="8" style="110" hidden="1"/>
    <col min="10244" max="10244" width="8.28515625" style="110" hidden="1"/>
    <col min="10245" max="10245" width="6.5703125" style="110" hidden="1"/>
    <col min="10246" max="10246" width="0" style="110" hidden="1"/>
    <col min="10247" max="10247" width="9.42578125" style="110" hidden="1"/>
    <col min="10248" max="10248" width="8.85546875" style="110" hidden="1"/>
    <col min="10249" max="10249" width="7.85546875" style="110" hidden="1"/>
    <col min="10250" max="10250" width="8.5703125" style="110" hidden="1"/>
    <col min="10251" max="10488" width="11.42578125" style="110" hidden="1"/>
    <col min="10489" max="10489" width="36.140625" style="110" hidden="1"/>
    <col min="10490" max="10490" width="9.140625" style="110" hidden="1"/>
    <col min="10491" max="10491" width="9.28515625" style="110" hidden="1"/>
    <col min="10492" max="10492" width="9.42578125" style="110" hidden="1"/>
    <col min="10493" max="10493" width="8.85546875" style="110" hidden="1"/>
    <col min="10494" max="10494" width="9.140625" style="110" hidden="1"/>
    <col min="10495" max="10495" width="9.42578125" style="110" hidden="1"/>
    <col min="10496" max="10496" width="7" style="110" hidden="1"/>
    <col min="10497" max="10497" width="27" style="110" hidden="1"/>
    <col min="10498" max="10498" width="8.42578125" style="110" hidden="1"/>
    <col min="10499" max="10499" width="8" style="110" hidden="1"/>
    <col min="10500" max="10500" width="8.28515625" style="110" hidden="1"/>
    <col min="10501" max="10501" width="6.5703125" style="110" hidden="1"/>
    <col min="10502" max="10502" width="0" style="110" hidden="1"/>
    <col min="10503" max="10503" width="9.42578125" style="110" hidden="1"/>
    <col min="10504" max="10504" width="8.85546875" style="110" hidden="1"/>
    <col min="10505" max="10505" width="7.85546875" style="110" hidden="1"/>
    <col min="10506" max="10506" width="8.5703125" style="110" hidden="1"/>
    <col min="10507" max="10744" width="11.42578125" style="110" hidden="1"/>
    <col min="10745" max="10745" width="36.140625" style="110" hidden="1"/>
    <col min="10746" max="10746" width="9.140625" style="110" hidden="1"/>
    <col min="10747" max="10747" width="9.28515625" style="110" hidden="1"/>
    <col min="10748" max="10748" width="9.42578125" style="110" hidden="1"/>
    <col min="10749" max="10749" width="8.85546875" style="110" hidden="1"/>
    <col min="10750" max="10750" width="9.140625" style="110" hidden="1"/>
    <col min="10751" max="10751" width="9.42578125" style="110" hidden="1"/>
    <col min="10752" max="10752" width="7" style="110" hidden="1"/>
    <col min="10753" max="10753" width="27" style="110" hidden="1"/>
    <col min="10754" max="10754" width="8.42578125" style="110" hidden="1"/>
    <col min="10755" max="10755" width="8" style="110" hidden="1"/>
    <col min="10756" max="10756" width="8.28515625" style="110" hidden="1"/>
    <col min="10757" max="10757" width="6.5703125" style="110" hidden="1"/>
    <col min="10758" max="10758" width="0" style="110" hidden="1"/>
    <col min="10759" max="10759" width="9.42578125" style="110" hidden="1"/>
    <col min="10760" max="10760" width="8.85546875" style="110" hidden="1"/>
    <col min="10761" max="10761" width="7.85546875" style="110" hidden="1"/>
    <col min="10762" max="10762" width="8.5703125" style="110" hidden="1"/>
    <col min="10763" max="11000" width="11.42578125" style="110" hidden="1"/>
    <col min="11001" max="11001" width="36.140625" style="110" hidden="1"/>
    <col min="11002" max="11002" width="9.140625" style="110" hidden="1"/>
    <col min="11003" max="11003" width="9.28515625" style="110" hidden="1"/>
    <col min="11004" max="11004" width="9.42578125" style="110" hidden="1"/>
    <col min="11005" max="11005" width="8.85546875" style="110" hidden="1"/>
    <col min="11006" max="11006" width="9.140625" style="110" hidden="1"/>
    <col min="11007" max="11007" width="9.42578125" style="110" hidden="1"/>
    <col min="11008" max="11008" width="7" style="110" hidden="1"/>
    <col min="11009" max="11009" width="27" style="110" hidden="1"/>
    <col min="11010" max="11010" width="8.42578125" style="110" hidden="1"/>
    <col min="11011" max="11011" width="8" style="110" hidden="1"/>
    <col min="11012" max="11012" width="8.28515625" style="110" hidden="1"/>
    <col min="11013" max="11013" width="6.5703125" style="110" hidden="1"/>
    <col min="11014" max="11014" width="0" style="110" hidden="1"/>
    <col min="11015" max="11015" width="9.42578125" style="110" hidden="1"/>
    <col min="11016" max="11016" width="8.85546875" style="110" hidden="1"/>
    <col min="11017" max="11017" width="7.85546875" style="110" hidden="1"/>
    <col min="11018" max="11018" width="8.5703125" style="110" hidden="1"/>
    <col min="11019" max="11256" width="11.42578125" style="110" hidden="1"/>
    <col min="11257" max="11257" width="36.140625" style="110" hidden="1"/>
    <col min="11258" max="11258" width="9.140625" style="110" hidden="1"/>
    <col min="11259" max="11259" width="9.28515625" style="110" hidden="1"/>
    <col min="11260" max="11260" width="9.42578125" style="110" hidden="1"/>
    <col min="11261" max="11261" width="8.85546875" style="110" hidden="1"/>
    <col min="11262" max="11262" width="9.140625" style="110" hidden="1"/>
    <col min="11263" max="11263" width="9.42578125" style="110" hidden="1"/>
    <col min="11264" max="11264" width="7" style="110" hidden="1"/>
    <col min="11265" max="11265" width="27" style="110" hidden="1"/>
    <col min="11266" max="11266" width="8.42578125" style="110" hidden="1"/>
    <col min="11267" max="11267" width="8" style="110" hidden="1"/>
    <col min="11268" max="11268" width="8.28515625" style="110" hidden="1"/>
    <col min="11269" max="11269" width="6.5703125" style="110" hidden="1"/>
    <col min="11270" max="11270" width="0" style="110" hidden="1"/>
    <col min="11271" max="11271" width="9.42578125" style="110" hidden="1"/>
    <col min="11272" max="11272" width="8.85546875" style="110" hidden="1"/>
    <col min="11273" max="11273" width="7.85546875" style="110" hidden="1"/>
    <col min="11274" max="11274" width="8.5703125" style="110" hidden="1"/>
    <col min="11275" max="11512" width="11.42578125" style="110" hidden="1"/>
    <col min="11513" max="11513" width="36.140625" style="110" hidden="1"/>
    <col min="11514" max="11514" width="9.140625" style="110" hidden="1"/>
    <col min="11515" max="11515" width="9.28515625" style="110" hidden="1"/>
    <col min="11516" max="11516" width="9.42578125" style="110" hidden="1"/>
    <col min="11517" max="11517" width="8.85546875" style="110" hidden="1"/>
    <col min="11518" max="11518" width="9.140625" style="110" hidden="1"/>
    <col min="11519" max="11519" width="9.42578125" style="110" hidden="1"/>
    <col min="11520" max="11520" width="7" style="110" hidden="1"/>
    <col min="11521" max="11521" width="27" style="110" hidden="1"/>
    <col min="11522" max="11522" width="8.42578125" style="110" hidden="1"/>
    <col min="11523" max="11523" width="8" style="110" hidden="1"/>
    <col min="11524" max="11524" width="8.28515625" style="110" hidden="1"/>
    <col min="11525" max="11525" width="6.5703125" style="110" hidden="1"/>
    <col min="11526" max="11526" width="0" style="110" hidden="1"/>
    <col min="11527" max="11527" width="9.42578125" style="110" hidden="1"/>
    <col min="11528" max="11528" width="8.85546875" style="110" hidden="1"/>
    <col min="11529" max="11529" width="7.85546875" style="110" hidden="1"/>
    <col min="11530" max="11530" width="8.5703125" style="110" hidden="1"/>
    <col min="11531" max="11768" width="11.42578125" style="110" hidden="1"/>
    <col min="11769" max="11769" width="36.140625" style="110" hidden="1"/>
    <col min="11770" max="11770" width="9.140625" style="110" hidden="1"/>
    <col min="11771" max="11771" width="9.28515625" style="110" hidden="1"/>
    <col min="11772" max="11772" width="9.42578125" style="110" hidden="1"/>
    <col min="11773" max="11773" width="8.85546875" style="110" hidden="1"/>
    <col min="11774" max="11774" width="9.140625" style="110" hidden="1"/>
    <col min="11775" max="11775" width="9.42578125" style="110" hidden="1"/>
    <col min="11776" max="11776" width="7" style="110" hidden="1"/>
    <col min="11777" max="11777" width="27" style="110" hidden="1"/>
    <col min="11778" max="11778" width="8.42578125" style="110" hidden="1"/>
    <col min="11779" max="11779" width="8" style="110" hidden="1"/>
    <col min="11780" max="11780" width="8.28515625" style="110" hidden="1"/>
    <col min="11781" max="11781" width="6.5703125" style="110" hidden="1"/>
    <col min="11782" max="11782" width="0" style="110" hidden="1"/>
    <col min="11783" max="11783" width="9.42578125" style="110" hidden="1"/>
    <col min="11784" max="11784" width="8.85546875" style="110" hidden="1"/>
    <col min="11785" max="11785" width="7.85546875" style="110" hidden="1"/>
    <col min="11786" max="11786" width="8.5703125" style="110" hidden="1"/>
    <col min="11787" max="12024" width="11.42578125" style="110" hidden="1"/>
    <col min="12025" max="12025" width="36.140625" style="110" hidden="1"/>
    <col min="12026" max="12026" width="9.140625" style="110" hidden="1"/>
    <col min="12027" max="12027" width="9.28515625" style="110" hidden="1"/>
    <col min="12028" max="12028" width="9.42578125" style="110" hidden="1"/>
    <col min="12029" max="12029" width="8.85546875" style="110" hidden="1"/>
    <col min="12030" max="12030" width="9.140625" style="110" hidden="1"/>
    <col min="12031" max="12031" width="9.42578125" style="110" hidden="1"/>
    <col min="12032" max="12032" width="7" style="110" hidden="1"/>
    <col min="12033" max="12033" width="27" style="110" hidden="1"/>
    <col min="12034" max="12034" width="8.42578125" style="110" hidden="1"/>
    <col min="12035" max="12035" width="8" style="110" hidden="1"/>
    <col min="12036" max="12036" width="8.28515625" style="110" hidden="1"/>
    <col min="12037" max="12037" width="6.5703125" style="110" hidden="1"/>
    <col min="12038" max="12038" width="0" style="110" hidden="1"/>
    <col min="12039" max="12039" width="9.42578125" style="110" hidden="1"/>
    <col min="12040" max="12040" width="8.85546875" style="110" hidden="1"/>
    <col min="12041" max="12041" width="7.85546875" style="110" hidden="1"/>
    <col min="12042" max="12042" width="8.5703125" style="110" hidden="1"/>
    <col min="12043" max="12280" width="11.42578125" style="110" hidden="1"/>
    <col min="12281" max="12281" width="36.140625" style="110" hidden="1"/>
    <col min="12282" max="12282" width="9.140625" style="110" hidden="1"/>
    <col min="12283" max="12283" width="9.28515625" style="110" hidden="1"/>
    <col min="12284" max="12284" width="9.42578125" style="110" hidden="1"/>
    <col min="12285" max="12285" width="8.85546875" style="110" hidden="1"/>
    <col min="12286" max="12286" width="9.140625" style="110" hidden="1"/>
    <col min="12287" max="12287" width="9.42578125" style="110" hidden="1"/>
    <col min="12288" max="12288" width="7" style="110" hidden="1"/>
    <col min="12289" max="12289" width="27" style="110" hidden="1"/>
    <col min="12290" max="12290" width="8.42578125" style="110" hidden="1"/>
    <col min="12291" max="12291" width="8" style="110" hidden="1"/>
    <col min="12292" max="12292" width="8.28515625" style="110" hidden="1"/>
    <col min="12293" max="12293" width="6.5703125" style="110" hidden="1"/>
    <col min="12294" max="12294" width="0" style="110" hidden="1"/>
    <col min="12295" max="12295" width="9.42578125" style="110" hidden="1"/>
    <col min="12296" max="12296" width="8.85546875" style="110" hidden="1"/>
    <col min="12297" max="12297" width="7.85546875" style="110" hidden="1"/>
    <col min="12298" max="12298" width="8.5703125" style="110" hidden="1"/>
    <col min="12299" max="12536" width="11.42578125" style="110" hidden="1"/>
    <col min="12537" max="12537" width="36.140625" style="110" hidden="1"/>
    <col min="12538" max="12538" width="9.140625" style="110" hidden="1"/>
    <col min="12539" max="12539" width="9.28515625" style="110" hidden="1"/>
    <col min="12540" max="12540" width="9.42578125" style="110" hidden="1"/>
    <col min="12541" max="12541" width="8.85546875" style="110" hidden="1"/>
    <col min="12542" max="12542" width="9.140625" style="110" hidden="1"/>
    <col min="12543" max="12543" width="9.42578125" style="110" hidden="1"/>
    <col min="12544" max="12544" width="7" style="110" hidden="1"/>
    <col min="12545" max="12545" width="27" style="110" hidden="1"/>
    <col min="12546" max="12546" width="8.42578125" style="110" hidden="1"/>
    <col min="12547" max="12547" width="8" style="110" hidden="1"/>
    <col min="12548" max="12548" width="8.28515625" style="110" hidden="1"/>
    <col min="12549" max="12549" width="6.5703125" style="110" hidden="1"/>
    <col min="12550" max="12550" width="0" style="110" hidden="1"/>
    <col min="12551" max="12551" width="9.42578125" style="110" hidden="1"/>
    <col min="12552" max="12552" width="8.85546875" style="110" hidden="1"/>
    <col min="12553" max="12553" width="7.85546875" style="110" hidden="1"/>
    <col min="12554" max="12554" width="8.5703125" style="110" hidden="1"/>
    <col min="12555" max="12792" width="11.42578125" style="110" hidden="1"/>
    <col min="12793" max="12793" width="36.140625" style="110" hidden="1"/>
    <col min="12794" max="12794" width="9.140625" style="110" hidden="1"/>
    <col min="12795" max="12795" width="9.28515625" style="110" hidden="1"/>
    <col min="12796" max="12796" width="9.42578125" style="110" hidden="1"/>
    <col min="12797" max="12797" width="8.85546875" style="110" hidden="1"/>
    <col min="12798" max="12798" width="9.140625" style="110" hidden="1"/>
    <col min="12799" max="12799" width="9.42578125" style="110" hidden="1"/>
    <col min="12800" max="12800" width="7" style="110" hidden="1"/>
    <col min="12801" max="12801" width="27" style="110" hidden="1"/>
    <col min="12802" max="12802" width="8.42578125" style="110" hidden="1"/>
    <col min="12803" max="12803" width="8" style="110" hidden="1"/>
    <col min="12804" max="12804" width="8.28515625" style="110" hidden="1"/>
    <col min="12805" max="12805" width="6.5703125" style="110" hidden="1"/>
    <col min="12806" max="12806" width="0" style="110" hidden="1"/>
    <col min="12807" max="12807" width="9.42578125" style="110" hidden="1"/>
    <col min="12808" max="12808" width="8.85546875" style="110" hidden="1"/>
    <col min="12809" max="12809" width="7.85546875" style="110" hidden="1"/>
    <col min="12810" max="12810" width="8.5703125" style="110" hidden="1"/>
    <col min="12811" max="13048" width="11.42578125" style="110" hidden="1"/>
    <col min="13049" max="13049" width="36.140625" style="110" hidden="1"/>
    <col min="13050" max="13050" width="9.140625" style="110" hidden="1"/>
    <col min="13051" max="13051" width="9.28515625" style="110" hidden="1"/>
    <col min="13052" max="13052" width="9.42578125" style="110" hidden="1"/>
    <col min="13053" max="13053" width="8.85546875" style="110" hidden="1"/>
    <col min="13054" max="13054" width="9.140625" style="110" hidden="1"/>
    <col min="13055" max="13055" width="9.42578125" style="110" hidden="1"/>
    <col min="13056" max="13056" width="7" style="110" hidden="1"/>
    <col min="13057" max="13057" width="27" style="110" hidden="1"/>
    <col min="13058" max="13058" width="8.42578125" style="110" hidden="1"/>
    <col min="13059" max="13059" width="8" style="110" hidden="1"/>
    <col min="13060" max="13060" width="8.28515625" style="110" hidden="1"/>
    <col min="13061" max="13061" width="6.5703125" style="110" hidden="1"/>
    <col min="13062" max="13062" width="0" style="110" hidden="1"/>
    <col min="13063" max="13063" width="9.42578125" style="110" hidden="1"/>
    <col min="13064" max="13064" width="8.85546875" style="110" hidden="1"/>
    <col min="13065" max="13065" width="7.85546875" style="110" hidden="1"/>
    <col min="13066" max="13066" width="8.5703125" style="110" hidden="1"/>
    <col min="13067" max="13304" width="11.42578125" style="110" hidden="1"/>
    <col min="13305" max="13305" width="36.140625" style="110" hidden="1"/>
    <col min="13306" max="13306" width="9.140625" style="110" hidden="1"/>
    <col min="13307" max="13307" width="9.28515625" style="110" hidden="1"/>
    <col min="13308" max="13308" width="9.42578125" style="110" hidden="1"/>
    <col min="13309" max="13309" width="8.85546875" style="110" hidden="1"/>
    <col min="13310" max="13310" width="9.140625" style="110" hidden="1"/>
    <col min="13311" max="13311" width="9.42578125" style="110" hidden="1"/>
    <col min="13312" max="13312" width="7" style="110" hidden="1"/>
    <col min="13313" max="13313" width="27" style="110" hidden="1"/>
    <col min="13314" max="13314" width="8.42578125" style="110" hidden="1"/>
    <col min="13315" max="13315" width="8" style="110" hidden="1"/>
    <col min="13316" max="13316" width="8.28515625" style="110" hidden="1"/>
    <col min="13317" max="13317" width="6.5703125" style="110" hidden="1"/>
    <col min="13318" max="13318" width="0" style="110" hidden="1"/>
    <col min="13319" max="13319" width="9.42578125" style="110" hidden="1"/>
    <col min="13320" max="13320" width="8.85546875" style="110" hidden="1"/>
    <col min="13321" max="13321" width="7.85546875" style="110" hidden="1"/>
    <col min="13322" max="13322" width="8.5703125" style="110" hidden="1"/>
    <col min="13323" max="13560" width="11.42578125" style="110" hidden="1"/>
    <col min="13561" max="13561" width="36.140625" style="110" hidden="1"/>
    <col min="13562" max="13562" width="9.140625" style="110" hidden="1"/>
    <col min="13563" max="13563" width="9.28515625" style="110" hidden="1"/>
    <col min="13564" max="13564" width="9.42578125" style="110" hidden="1"/>
    <col min="13565" max="13565" width="8.85546875" style="110" hidden="1"/>
    <col min="13566" max="13566" width="9.140625" style="110" hidden="1"/>
    <col min="13567" max="13567" width="9.42578125" style="110" hidden="1"/>
    <col min="13568" max="13568" width="7" style="110" hidden="1"/>
    <col min="13569" max="13569" width="27" style="110" hidden="1"/>
    <col min="13570" max="13570" width="8.42578125" style="110" hidden="1"/>
    <col min="13571" max="13571" width="8" style="110" hidden="1"/>
    <col min="13572" max="13572" width="8.28515625" style="110" hidden="1"/>
    <col min="13573" max="13573" width="6.5703125" style="110" hidden="1"/>
    <col min="13574" max="13574" width="0" style="110" hidden="1"/>
    <col min="13575" max="13575" width="9.42578125" style="110" hidden="1"/>
    <col min="13576" max="13576" width="8.85546875" style="110" hidden="1"/>
    <col min="13577" max="13577" width="7.85546875" style="110" hidden="1"/>
    <col min="13578" max="13578" width="8.5703125" style="110" hidden="1"/>
    <col min="13579" max="13816" width="11.42578125" style="110" hidden="1"/>
    <col min="13817" max="13817" width="36.140625" style="110" hidden="1"/>
    <col min="13818" max="13818" width="9.140625" style="110" hidden="1"/>
    <col min="13819" max="13819" width="9.28515625" style="110" hidden="1"/>
    <col min="13820" max="13820" width="9.42578125" style="110" hidden="1"/>
    <col min="13821" max="13821" width="8.85546875" style="110" hidden="1"/>
    <col min="13822" max="13822" width="9.140625" style="110" hidden="1"/>
    <col min="13823" max="13823" width="9.42578125" style="110" hidden="1"/>
    <col min="13824" max="13824" width="7" style="110" hidden="1"/>
    <col min="13825" max="13825" width="27" style="110" hidden="1"/>
    <col min="13826" max="13826" width="8.42578125" style="110" hidden="1"/>
    <col min="13827" max="13827" width="8" style="110" hidden="1"/>
    <col min="13828" max="13828" width="8.28515625" style="110" hidden="1"/>
    <col min="13829" max="13829" width="6.5703125" style="110" hidden="1"/>
    <col min="13830" max="13830" width="0" style="110" hidden="1"/>
    <col min="13831" max="13831" width="9.42578125" style="110" hidden="1"/>
    <col min="13832" max="13832" width="8.85546875" style="110" hidden="1"/>
    <col min="13833" max="13833" width="7.85546875" style="110" hidden="1"/>
    <col min="13834" max="13834" width="8.5703125" style="110" hidden="1"/>
    <col min="13835" max="14072" width="11.42578125" style="110" hidden="1"/>
    <col min="14073" max="14073" width="36.140625" style="110" hidden="1"/>
    <col min="14074" max="14074" width="9.140625" style="110" hidden="1"/>
    <col min="14075" max="14075" width="9.28515625" style="110" hidden="1"/>
    <col min="14076" max="14076" width="9.42578125" style="110" hidden="1"/>
    <col min="14077" max="14077" width="8.85546875" style="110" hidden="1"/>
    <col min="14078" max="14078" width="9.140625" style="110" hidden="1"/>
    <col min="14079" max="14079" width="9.42578125" style="110" hidden="1"/>
    <col min="14080" max="14080" width="7" style="110" hidden="1"/>
    <col min="14081" max="14081" width="27" style="110" hidden="1"/>
    <col min="14082" max="14082" width="8.42578125" style="110" hidden="1"/>
    <col min="14083" max="14083" width="8" style="110" hidden="1"/>
    <col min="14084" max="14084" width="8.28515625" style="110" hidden="1"/>
    <col min="14085" max="14085" width="6.5703125" style="110" hidden="1"/>
    <col min="14086" max="14086" width="0" style="110" hidden="1"/>
    <col min="14087" max="14087" width="9.42578125" style="110" hidden="1"/>
    <col min="14088" max="14088" width="8.85546875" style="110" hidden="1"/>
    <col min="14089" max="14089" width="7.85546875" style="110" hidden="1"/>
    <col min="14090" max="14090" width="8.5703125" style="110" hidden="1"/>
    <col min="14091" max="14328" width="11.42578125" style="110" hidden="1"/>
    <col min="14329" max="14329" width="36.140625" style="110" hidden="1"/>
    <col min="14330" max="14330" width="9.140625" style="110" hidden="1"/>
    <col min="14331" max="14331" width="9.28515625" style="110" hidden="1"/>
    <col min="14332" max="14332" width="9.42578125" style="110" hidden="1"/>
    <col min="14333" max="14333" width="8.85546875" style="110" hidden="1"/>
    <col min="14334" max="14334" width="9.140625" style="110" hidden="1"/>
    <col min="14335" max="14335" width="9.42578125" style="110" hidden="1"/>
    <col min="14336" max="14336" width="7" style="110" hidden="1"/>
    <col min="14337" max="14337" width="27" style="110" hidden="1"/>
    <col min="14338" max="14338" width="8.42578125" style="110" hidden="1"/>
    <col min="14339" max="14339" width="8" style="110" hidden="1"/>
    <col min="14340" max="14340" width="8.28515625" style="110" hidden="1"/>
    <col min="14341" max="14341" width="6.5703125" style="110" hidden="1"/>
    <col min="14342" max="14342" width="0" style="110" hidden="1"/>
    <col min="14343" max="14343" width="9.42578125" style="110" hidden="1"/>
    <col min="14344" max="14344" width="8.85546875" style="110" hidden="1"/>
    <col min="14345" max="14345" width="7.85546875" style="110" hidden="1"/>
    <col min="14346" max="14346" width="8.5703125" style="110" hidden="1"/>
    <col min="14347" max="14584" width="11.42578125" style="110" hidden="1"/>
    <col min="14585" max="14585" width="36.140625" style="110" hidden="1"/>
    <col min="14586" max="14586" width="9.140625" style="110" hidden="1"/>
    <col min="14587" max="14587" width="9.28515625" style="110" hidden="1"/>
    <col min="14588" max="14588" width="9.42578125" style="110" hidden="1"/>
    <col min="14589" max="14589" width="8.85546875" style="110" hidden="1"/>
    <col min="14590" max="14590" width="9.140625" style="110" hidden="1"/>
    <col min="14591" max="14591" width="9.42578125" style="110" hidden="1"/>
    <col min="14592" max="14592" width="7" style="110" hidden="1"/>
    <col min="14593" max="14593" width="27" style="110" hidden="1"/>
    <col min="14594" max="14594" width="8.42578125" style="110" hidden="1"/>
    <col min="14595" max="14595" width="8" style="110" hidden="1"/>
    <col min="14596" max="14596" width="8.28515625" style="110" hidden="1"/>
    <col min="14597" max="14597" width="6.5703125" style="110" hidden="1"/>
    <col min="14598" max="14598" width="0" style="110" hidden="1"/>
    <col min="14599" max="14599" width="9.42578125" style="110" hidden="1"/>
    <col min="14600" max="14600" width="8.85546875" style="110" hidden="1"/>
    <col min="14601" max="14601" width="7.85546875" style="110" hidden="1"/>
    <col min="14602" max="14602" width="8.5703125" style="110" hidden="1"/>
    <col min="14603" max="14840" width="11.42578125" style="110" hidden="1"/>
    <col min="14841" max="14841" width="36.140625" style="110" hidden="1"/>
    <col min="14842" max="14842" width="9.140625" style="110" hidden="1"/>
    <col min="14843" max="14843" width="9.28515625" style="110" hidden="1"/>
    <col min="14844" max="14844" width="9.42578125" style="110" hidden="1"/>
    <col min="14845" max="14845" width="8.85546875" style="110" hidden="1"/>
    <col min="14846" max="14846" width="9.140625" style="110" hidden="1"/>
    <col min="14847" max="14847" width="9.42578125" style="110" hidden="1"/>
    <col min="14848" max="14848" width="7" style="110" hidden="1"/>
    <col min="14849" max="14849" width="27" style="110" hidden="1"/>
    <col min="14850" max="14850" width="8.42578125" style="110" hidden="1"/>
    <col min="14851" max="14851" width="8" style="110" hidden="1"/>
    <col min="14852" max="14852" width="8.28515625" style="110" hidden="1"/>
    <col min="14853" max="14853" width="6.5703125" style="110" hidden="1"/>
    <col min="14854" max="14854" width="0" style="110" hidden="1"/>
    <col min="14855" max="14855" width="9.42578125" style="110" hidden="1"/>
    <col min="14856" max="14856" width="8.85546875" style="110" hidden="1"/>
    <col min="14857" max="14857" width="7.85546875" style="110" hidden="1"/>
    <col min="14858" max="14858" width="8.5703125" style="110" hidden="1"/>
    <col min="14859" max="15096" width="11.42578125" style="110" hidden="1"/>
    <col min="15097" max="15097" width="36.140625" style="110" hidden="1"/>
    <col min="15098" max="15098" width="9.140625" style="110" hidden="1"/>
    <col min="15099" max="15099" width="9.28515625" style="110" hidden="1"/>
    <col min="15100" max="15100" width="9.42578125" style="110" hidden="1"/>
    <col min="15101" max="15101" width="8.85546875" style="110" hidden="1"/>
    <col min="15102" max="15102" width="9.140625" style="110" hidden="1"/>
    <col min="15103" max="15103" width="9.42578125" style="110" hidden="1"/>
    <col min="15104" max="15104" width="7" style="110" hidden="1"/>
    <col min="15105" max="15105" width="27" style="110" hidden="1"/>
    <col min="15106" max="15106" width="8.42578125" style="110" hidden="1"/>
    <col min="15107" max="15107" width="8" style="110" hidden="1"/>
    <col min="15108" max="15108" width="8.28515625" style="110" hidden="1"/>
    <col min="15109" max="15109" width="6.5703125" style="110" hidden="1"/>
    <col min="15110" max="15110" width="0" style="110" hidden="1"/>
    <col min="15111" max="15111" width="9.42578125" style="110" hidden="1"/>
    <col min="15112" max="15112" width="8.85546875" style="110" hidden="1"/>
    <col min="15113" max="15113" width="7.85546875" style="110" hidden="1"/>
    <col min="15114" max="15114" width="8.5703125" style="110" hidden="1"/>
    <col min="15115" max="15352" width="11.42578125" style="110" hidden="1"/>
    <col min="15353" max="15353" width="36.140625" style="110" hidden="1"/>
    <col min="15354" max="15354" width="9.140625" style="110" hidden="1"/>
    <col min="15355" max="15355" width="9.28515625" style="110" hidden="1"/>
    <col min="15356" max="15356" width="9.42578125" style="110" hidden="1"/>
    <col min="15357" max="15357" width="8.85546875" style="110" hidden="1"/>
    <col min="15358" max="15358" width="9.140625" style="110" hidden="1"/>
    <col min="15359" max="15359" width="9.42578125" style="110" hidden="1"/>
    <col min="15360" max="15360" width="7" style="110" hidden="1"/>
    <col min="15361" max="15361" width="27" style="110" hidden="1"/>
    <col min="15362" max="15362" width="8.42578125" style="110" hidden="1"/>
    <col min="15363" max="15363" width="8" style="110" hidden="1"/>
    <col min="15364" max="15364" width="8.28515625" style="110" hidden="1"/>
    <col min="15365" max="15365" width="6.5703125" style="110" hidden="1"/>
    <col min="15366" max="15366" width="0" style="110" hidden="1"/>
    <col min="15367" max="15367" width="9.42578125" style="110" hidden="1"/>
    <col min="15368" max="15368" width="8.85546875" style="110" hidden="1"/>
    <col min="15369" max="15369" width="7.85546875" style="110" hidden="1"/>
    <col min="15370" max="15370" width="8.5703125" style="110" hidden="1"/>
    <col min="15371" max="15608" width="11.42578125" style="110" hidden="1"/>
    <col min="15609" max="15609" width="36.140625" style="110" hidden="1"/>
    <col min="15610" max="15610" width="9.140625" style="110" hidden="1"/>
    <col min="15611" max="15611" width="9.28515625" style="110" hidden="1"/>
    <col min="15612" max="15612" width="9.42578125" style="110" hidden="1"/>
    <col min="15613" max="15613" width="8.85546875" style="110" hidden="1"/>
    <col min="15614" max="15614" width="9.140625" style="110" hidden="1"/>
    <col min="15615" max="15615" width="9.42578125" style="110" hidden="1"/>
    <col min="15616" max="15616" width="7" style="110" hidden="1"/>
    <col min="15617" max="15617" width="27" style="110" hidden="1"/>
    <col min="15618" max="15618" width="8.42578125" style="110" hidden="1"/>
    <col min="15619" max="15619" width="8" style="110" hidden="1"/>
    <col min="15620" max="15620" width="8.28515625" style="110" hidden="1"/>
    <col min="15621" max="15621" width="6.5703125" style="110" hidden="1"/>
    <col min="15622" max="15622" width="0" style="110" hidden="1"/>
    <col min="15623" max="15623" width="9.42578125" style="110" hidden="1"/>
    <col min="15624" max="15624" width="8.85546875" style="110" hidden="1"/>
    <col min="15625" max="15625" width="7.85546875" style="110" hidden="1"/>
    <col min="15626" max="15626" width="8.5703125" style="110" hidden="1"/>
    <col min="15627" max="15864" width="11.42578125" style="110" hidden="1"/>
    <col min="15865" max="15865" width="36.140625" style="110" hidden="1"/>
    <col min="15866" max="15866" width="9.140625" style="110" hidden="1"/>
    <col min="15867" max="15867" width="9.28515625" style="110" hidden="1"/>
    <col min="15868" max="15868" width="9.42578125" style="110" hidden="1"/>
    <col min="15869" max="15869" width="8.85546875" style="110" hidden="1"/>
    <col min="15870" max="15870" width="9.140625" style="110" hidden="1"/>
    <col min="15871" max="15871" width="9.42578125" style="110" hidden="1"/>
    <col min="15872" max="15872" width="7" style="110" hidden="1"/>
    <col min="15873" max="15873" width="27" style="110" hidden="1"/>
    <col min="15874" max="15874" width="8.42578125" style="110" hidden="1"/>
    <col min="15875" max="15875" width="8" style="110" hidden="1"/>
    <col min="15876" max="15876" width="8.28515625" style="110" hidden="1"/>
    <col min="15877" max="15877" width="6.5703125" style="110" hidden="1"/>
    <col min="15878" max="15878" width="0" style="110" hidden="1"/>
    <col min="15879" max="15879" width="9.42578125" style="110" hidden="1"/>
    <col min="15880" max="15880" width="8.85546875" style="110" hidden="1"/>
    <col min="15881" max="15881" width="7.85546875" style="110" hidden="1"/>
    <col min="15882" max="15882" width="8.5703125" style="110" hidden="1"/>
    <col min="15883" max="16120" width="11.42578125" style="110" hidden="1"/>
    <col min="16121" max="16121" width="36.140625" style="110" hidden="1"/>
    <col min="16122" max="16122" width="9.140625" style="110" hidden="1"/>
    <col min="16123" max="16123" width="9.28515625" style="110" hidden="1"/>
    <col min="16124" max="16124" width="9.42578125" style="110" hidden="1"/>
    <col min="16125" max="16125" width="8.85546875" style="110" hidden="1"/>
    <col min="16126" max="16126" width="9.140625" style="110" hidden="1"/>
    <col min="16127" max="16127" width="9.42578125" style="110" hidden="1"/>
    <col min="16128" max="16128" width="7" style="110" hidden="1"/>
    <col min="16129" max="16129" width="27" style="110" hidden="1"/>
    <col min="16130" max="16130" width="8.42578125" style="110" hidden="1"/>
    <col min="16131" max="16131" width="8" style="110" hidden="1"/>
    <col min="16132" max="16132" width="8.28515625" style="110" hidden="1"/>
    <col min="16133" max="16133" width="6.5703125" style="110" hidden="1"/>
    <col min="16134" max="16134" width="0" style="110" hidden="1"/>
    <col min="16135" max="16135" width="9.42578125" style="110" hidden="1"/>
    <col min="16136" max="16136" width="8.85546875" style="110" hidden="1"/>
    <col min="16137" max="16137" width="7.85546875" style="110" hidden="1"/>
    <col min="16138" max="16139" width="8.5703125" style="110" hidden="1"/>
    <col min="16140" max="16384" width="11.42578125" style="110" hidden="1"/>
  </cols>
  <sheetData>
    <row r="1" spans="1:8" ht="14.25">
      <c r="A1" s="2457"/>
      <c r="B1" s="2509" t="s">
        <v>2546</v>
      </c>
      <c r="C1" s="2509"/>
      <c r="D1" s="2509"/>
      <c r="E1" s="2509"/>
      <c r="F1" s="2509"/>
      <c r="G1" s="2509"/>
      <c r="H1" s="114"/>
    </row>
    <row r="2" spans="1:8">
      <c r="B2" s="2532" t="s">
        <v>1</v>
      </c>
      <c r="C2" s="2532"/>
      <c r="D2" s="2532"/>
      <c r="E2" s="2532"/>
      <c r="F2" s="2532"/>
      <c r="G2" s="2532"/>
      <c r="H2" s="114"/>
    </row>
    <row r="3" spans="1:8" ht="21" customHeight="1">
      <c r="B3" s="1016" t="s">
        <v>0</v>
      </c>
      <c r="C3" s="2529" t="s">
        <v>2535</v>
      </c>
      <c r="D3" s="2529" t="s">
        <v>1382</v>
      </c>
      <c r="E3" s="1018" t="s">
        <v>40</v>
      </c>
      <c r="F3" s="2530" t="s">
        <v>22</v>
      </c>
      <c r="G3" s="2531"/>
      <c r="H3" s="114"/>
    </row>
    <row r="4" spans="1:8">
      <c r="B4" s="1019"/>
      <c r="C4" s="2529"/>
      <c r="D4" s="2529"/>
      <c r="E4" s="1020" t="s">
        <v>1395</v>
      </c>
      <c r="F4" s="1021">
        <v>2024</v>
      </c>
      <c r="G4" s="1021">
        <v>2025</v>
      </c>
      <c r="H4" s="114"/>
    </row>
    <row r="5" spans="1:8">
      <c r="B5" s="1022"/>
      <c r="C5" s="1023" t="s">
        <v>23</v>
      </c>
      <c r="D5" s="1024" t="s">
        <v>24</v>
      </c>
      <c r="E5" s="1025" t="s">
        <v>59</v>
      </c>
      <c r="F5" s="1024" t="s">
        <v>60</v>
      </c>
      <c r="G5" s="1024" t="s">
        <v>26</v>
      </c>
      <c r="H5" s="114"/>
    </row>
    <row r="6" spans="1:8">
      <c r="B6" s="110" t="s">
        <v>27</v>
      </c>
      <c r="C6" s="111">
        <v>330676.09806531004</v>
      </c>
      <c r="D6" s="111">
        <v>319122.60555263399</v>
      </c>
      <c r="E6" s="112">
        <v>-3.4939000974888113</v>
      </c>
      <c r="F6" s="113">
        <v>19.632002411992836</v>
      </c>
      <c r="G6" s="113">
        <v>17.929106664497105</v>
      </c>
      <c r="H6" s="114"/>
    </row>
    <row r="7" spans="1:8">
      <c r="B7" s="110" t="s">
        <v>28</v>
      </c>
      <c r="C7" s="111">
        <v>147904.25581561701</v>
      </c>
      <c r="D7" s="111">
        <v>162802.99288472737</v>
      </c>
      <c r="E7" s="112">
        <v>10.073230812021849</v>
      </c>
      <c r="F7" s="113">
        <v>8.7809694256846864</v>
      </c>
      <c r="G7" s="113">
        <v>9.1466795956835263</v>
      </c>
      <c r="H7" s="114"/>
    </row>
    <row r="8" spans="1:8">
      <c r="B8" s="110" t="s">
        <v>29</v>
      </c>
      <c r="C8" s="111">
        <v>15969.710471580998</v>
      </c>
      <c r="D8" s="111">
        <v>19092.908298705999</v>
      </c>
      <c r="E8" s="112">
        <v>19.557009707113405</v>
      </c>
      <c r="F8" s="113">
        <v>0.94811023938895111</v>
      </c>
      <c r="G8" s="113">
        <v>1.0726873730244157</v>
      </c>
      <c r="H8" s="114"/>
    </row>
    <row r="9" spans="1:8">
      <c r="B9" s="114" t="s">
        <v>30</v>
      </c>
      <c r="C9" s="111">
        <v>8694.0982397539992</v>
      </c>
      <c r="D9" s="111">
        <v>9988.6275039860011</v>
      </c>
      <c r="E9" s="112">
        <v>14.889747372680141</v>
      </c>
      <c r="F9" s="113">
        <v>0.516162367378735</v>
      </c>
      <c r="G9" s="113">
        <v>0.56118609222547544</v>
      </c>
      <c r="H9" s="114"/>
    </row>
    <row r="10" spans="1:8">
      <c r="B10" s="1026" t="s">
        <v>31</v>
      </c>
      <c r="C10" s="1027">
        <v>503244.16259226203</v>
      </c>
      <c r="D10" s="1027">
        <v>511007.13424005336</v>
      </c>
      <c r="E10" s="1028">
        <v>1.5425855329952443</v>
      </c>
      <c r="F10" s="1029">
        <v>29.877244444445207</v>
      </c>
      <c r="G10" s="1029">
        <v>28.709659725430527</v>
      </c>
      <c r="H10" s="114"/>
    </row>
    <row r="11" spans="1:8">
      <c r="B11" s="110" t="s">
        <v>453</v>
      </c>
      <c r="C11" s="115"/>
      <c r="D11" s="115"/>
      <c r="E11" s="115"/>
      <c r="F11" s="116"/>
      <c r="H11" s="114"/>
    </row>
    <row r="12" spans="1:8">
      <c r="B12" s="117" t="s">
        <v>454</v>
      </c>
      <c r="C12" s="115"/>
      <c r="D12" s="115"/>
      <c r="E12" s="115"/>
      <c r="F12" s="116"/>
      <c r="H12" s="114"/>
    </row>
    <row r="13" spans="1:8"/>
    <row r="17"/>
    <row r="18"/>
    <row r="19"/>
    <row r="20"/>
    <row r="21"/>
    <row r="22"/>
    <row r="23"/>
    <row r="24"/>
    <row r="25"/>
    <row r="26"/>
  </sheetData>
  <mergeCells count="5">
    <mergeCell ref="C3:C4"/>
    <mergeCell ref="D3:D4"/>
    <mergeCell ref="F3:G3"/>
    <mergeCell ref="B1:G1"/>
    <mergeCell ref="B2:G2"/>
  </mergeCells>
  <pageMargins left="0.7" right="0.7" top="0.75" bottom="0.75" header="0.3" footer="0.3"/>
  <ignoredErrors>
    <ignoredError sqref="B5:G5" numberStoredAsText="1"/>
  </ignoredErrors>
  <drawing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4AF59-AE23-4DBB-8F81-507AA00C167A}">
  <sheetPr codeName="Hoja110"/>
  <dimension ref="A1:H13"/>
  <sheetViews>
    <sheetView showGridLines="0" workbookViewId="0">
      <selection activeCell="G11" sqref="G11"/>
    </sheetView>
  </sheetViews>
  <sheetFormatPr baseColWidth="10" defaultColWidth="0" defaultRowHeight="13.5" zeroHeight="1"/>
  <cols>
    <col min="1" max="1" width="34.140625" style="1952" customWidth="1"/>
    <col min="2" max="2" width="13.5703125" style="1952" customWidth="1"/>
    <col min="3" max="4" width="10.85546875" style="1952" customWidth="1"/>
    <col min="5" max="5" width="12.7109375" style="1952" customWidth="1"/>
    <col min="6" max="6" width="3.140625" style="1957" customWidth="1"/>
    <col min="7" max="7" width="11.42578125" style="1952" customWidth="1"/>
    <col min="8" max="8" width="5" style="1952" customWidth="1"/>
    <col min="9" max="16384" width="11.42578125" style="1952" hidden="1"/>
  </cols>
  <sheetData>
    <row r="1" spans="1:5" ht="23.1" customHeight="1">
      <c r="A1" s="2789" t="s">
        <v>2114</v>
      </c>
      <c r="B1" s="2783"/>
      <c r="C1" s="2783"/>
      <c r="D1" s="2783"/>
      <c r="E1" s="2783"/>
    </row>
    <row r="2" spans="1:5" ht="14.25" thickBot="1">
      <c r="A2" s="2790" t="s">
        <v>1</v>
      </c>
      <c r="B2" s="2790"/>
      <c r="C2" s="2790"/>
      <c r="D2" s="2790"/>
      <c r="E2" s="2790"/>
    </row>
    <row r="3" spans="1:5" ht="18">
      <c r="A3" s="2253" t="s">
        <v>1977</v>
      </c>
      <c r="B3" s="2236" t="s">
        <v>447</v>
      </c>
      <c r="C3" s="2236" t="s">
        <v>448</v>
      </c>
      <c r="D3" s="2236" t="s">
        <v>86</v>
      </c>
      <c r="E3" s="2236" t="s">
        <v>87</v>
      </c>
    </row>
    <row r="4" spans="1:5">
      <c r="A4" s="2243" t="s">
        <v>355</v>
      </c>
      <c r="B4" s="2244">
        <v>41.910085289500003</v>
      </c>
      <c r="C4" s="2244">
        <v>4705.362368557001</v>
      </c>
      <c r="D4" s="2244">
        <v>4747.2724538465009</v>
      </c>
      <c r="E4" s="2249">
        <v>100</v>
      </c>
    </row>
    <row r="5" spans="1:5">
      <c r="A5" s="1953" t="s">
        <v>619</v>
      </c>
      <c r="B5" s="934">
        <v>38.273217868000003</v>
      </c>
      <c r="C5" s="934">
        <v>4698.2623685570006</v>
      </c>
      <c r="D5" s="934">
        <v>4736.5355864250005</v>
      </c>
      <c r="E5" s="798">
        <v>99.773830814938805</v>
      </c>
    </row>
    <row r="6" spans="1:5">
      <c r="A6" s="1953" t="s">
        <v>1978</v>
      </c>
      <c r="B6" s="934">
        <v>3.6368674214999999</v>
      </c>
      <c r="C6" s="934">
        <v>7.1</v>
      </c>
      <c r="D6" s="934">
        <v>10.7368674215</v>
      </c>
      <c r="E6" s="798">
        <v>0.22616918506121134</v>
      </c>
    </row>
    <row r="7" spans="1:5" s="1957" customFormat="1" ht="14.25" thickBot="1">
      <c r="A7" s="2239" t="s">
        <v>843</v>
      </c>
      <c r="B7" s="2240">
        <v>41.910085289500003</v>
      </c>
      <c r="C7" s="2240">
        <v>4705.362368557001</v>
      </c>
      <c r="D7" s="2240">
        <v>4747.2724538465009</v>
      </c>
      <c r="E7" s="2248">
        <v>100</v>
      </c>
    </row>
    <row r="8" spans="1:5" s="1957" customFormat="1" ht="8.1" customHeight="1" thickBot="1">
      <c r="A8" s="1952"/>
      <c r="B8" s="1952"/>
      <c r="C8" s="1952"/>
      <c r="D8" s="1952"/>
    </row>
    <row r="9" spans="1:5" s="1957" customFormat="1" ht="15" thickTop="1" thickBot="1">
      <c r="A9" s="2246" t="s">
        <v>2002</v>
      </c>
      <c r="B9" s="2256">
        <v>1.0211960662364928E-2</v>
      </c>
      <c r="C9" s="2256">
        <v>1.146525354886712</v>
      </c>
      <c r="D9" s="2256">
        <v>1.1567373155490768</v>
      </c>
      <c r="E9" s="1968"/>
    </row>
    <row r="10" spans="1:5" s="1957" customFormat="1" ht="6.95" customHeight="1" thickTop="1" thickBot="1">
      <c r="A10" s="1"/>
      <c r="B10" s="1969"/>
      <c r="C10" s="1969"/>
      <c r="D10" s="1969"/>
      <c r="E10" s="1969"/>
    </row>
    <row r="11" spans="1:5" s="1957" customFormat="1" ht="15" thickTop="1" thickBot="1">
      <c r="A11" s="2246" t="s">
        <v>333</v>
      </c>
      <c r="B11" s="2256">
        <v>2.354613482115072E-3</v>
      </c>
      <c r="C11" s="2256">
        <v>0.26435903422074386</v>
      </c>
      <c r="D11" s="2256">
        <v>0.26671364770285888</v>
      </c>
      <c r="E11" s="1969"/>
    </row>
    <row r="12" spans="1:5" ht="6.95" customHeight="1" thickTop="1">
      <c r="A12" s="1"/>
      <c r="B12" s="1"/>
      <c r="C12" s="1"/>
      <c r="D12" s="1"/>
      <c r="E12" s="1"/>
    </row>
    <row r="13" spans="1:5" ht="23.25" customHeight="1">
      <c r="A13" s="2793" t="s">
        <v>109</v>
      </c>
      <c r="B13" s="2793"/>
      <c r="C13" s="2793"/>
      <c r="D13" s="2793"/>
      <c r="E13" s="2793"/>
    </row>
  </sheetData>
  <mergeCells count="3">
    <mergeCell ref="A1:E1"/>
    <mergeCell ref="A2:E2"/>
    <mergeCell ref="A13:E13"/>
  </mergeCells>
  <pageMargins left="0.7" right="0.7" top="0.75" bottom="0.75" header="0.3" footer="0.3"/>
  <pageSetup orientation="landscape" r:id="rId1"/>
  <drawing r:id="rId2"/>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1C5B0-2AD5-4BB1-A3BB-5F79D80DEE05}">
  <sheetPr codeName="Hoja111"/>
  <dimension ref="A1:H17"/>
  <sheetViews>
    <sheetView showGridLines="0" workbookViewId="0">
      <selection sqref="A1:E1"/>
    </sheetView>
  </sheetViews>
  <sheetFormatPr baseColWidth="10" defaultColWidth="0" defaultRowHeight="13.5" zeroHeight="1"/>
  <cols>
    <col min="1" max="1" width="39.140625" style="1952" bestFit="1" customWidth="1"/>
    <col min="2" max="2" width="13.85546875" style="1952" customWidth="1"/>
    <col min="3" max="4" width="10.85546875" style="1952" customWidth="1"/>
    <col min="5" max="5" width="12.7109375" style="1952" customWidth="1"/>
    <col min="6" max="6" width="2.7109375" style="1952" customWidth="1"/>
    <col min="7" max="7" width="11.42578125" style="1952" customWidth="1"/>
    <col min="8" max="8" width="4.28515625" style="1952" customWidth="1"/>
    <col min="9" max="16384" width="11.42578125" style="1952" hidden="1"/>
  </cols>
  <sheetData>
    <row r="1" spans="1:5" ht="22.35" customHeight="1">
      <c r="A1" s="2789" t="s">
        <v>2115</v>
      </c>
      <c r="B1" s="2783"/>
      <c r="C1" s="2783"/>
      <c r="D1" s="2783"/>
      <c r="E1" s="2783"/>
    </row>
    <row r="2" spans="1:5" ht="14.25" thickBot="1">
      <c r="A2" s="2790" t="s">
        <v>1</v>
      </c>
      <c r="B2" s="2790"/>
      <c r="C2" s="2790"/>
      <c r="D2" s="2790"/>
      <c r="E2" s="2790"/>
    </row>
    <row r="3" spans="1:5" ht="18">
      <c r="A3" s="2253" t="s">
        <v>1977</v>
      </c>
      <c r="B3" s="2236" t="s">
        <v>447</v>
      </c>
      <c r="C3" s="2236" t="s">
        <v>448</v>
      </c>
      <c r="D3" s="2236" t="s">
        <v>86</v>
      </c>
      <c r="E3" s="2236" t="s">
        <v>87</v>
      </c>
    </row>
    <row r="4" spans="1:5" s="1957" customFormat="1">
      <c r="A4" s="2243" t="s">
        <v>356</v>
      </c>
      <c r="B4" s="2244">
        <v>1775.1316087814998</v>
      </c>
      <c r="C4" s="2244">
        <v>2475.9704072189998</v>
      </c>
      <c r="D4" s="2244">
        <v>4251.1020160005</v>
      </c>
      <c r="E4" s="2249">
        <v>99.719293240314641</v>
      </c>
    </row>
    <row r="5" spans="1:5" s="1957" customFormat="1">
      <c r="A5" s="1953" t="s">
        <v>2116</v>
      </c>
      <c r="B5" s="934">
        <v>1766.7674886339998</v>
      </c>
      <c r="C5" s="934">
        <v>2420.6916717549998</v>
      </c>
      <c r="D5" s="934">
        <v>4187.4591603890003</v>
      </c>
      <c r="E5" s="798">
        <v>98.22640491218533</v>
      </c>
    </row>
    <row r="6" spans="1:5" s="1957" customFormat="1">
      <c r="A6" s="1953" t="s">
        <v>401</v>
      </c>
      <c r="B6" s="934">
        <v>8.3641201474999995</v>
      </c>
      <c r="C6" s="934">
        <v>55.278735464</v>
      </c>
      <c r="D6" s="934">
        <v>63.642855611500003</v>
      </c>
      <c r="E6" s="798">
        <v>1.492888328129321</v>
      </c>
    </row>
    <row r="7" spans="1:5" s="1957" customFormat="1">
      <c r="A7" s="2243" t="s">
        <v>355</v>
      </c>
      <c r="B7" s="2244">
        <v>6.9339219999999999</v>
      </c>
      <c r="C7" s="2244">
        <v>0</v>
      </c>
      <c r="D7" s="2244">
        <v>6.9339219999999999</v>
      </c>
      <c r="E7" s="2249">
        <v>0.1626509546515168</v>
      </c>
    </row>
    <row r="8" spans="1:5" s="1957" customFormat="1">
      <c r="A8" s="1953" t="s">
        <v>1978</v>
      </c>
      <c r="B8" s="934">
        <v>6.9339219999999999</v>
      </c>
      <c r="C8" s="934">
        <v>0</v>
      </c>
      <c r="D8" s="934">
        <v>6.9339219999999999</v>
      </c>
      <c r="E8" s="798">
        <v>0.1626509546515168</v>
      </c>
    </row>
    <row r="9" spans="1:5" s="1957" customFormat="1">
      <c r="A9" s="2243" t="s">
        <v>354</v>
      </c>
      <c r="B9" s="2244">
        <v>5.0328001179315995</v>
      </c>
      <c r="C9" s="2244">
        <v>0</v>
      </c>
      <c r="D9" s="2244">
        <v>5.0328001179315995</v>
      </c>
      <c r="E9" s="2249">
        <v>0.11805580503383814</v>
      </c>
    </row>
    <row r="10" spans="1:5" s="1957" customFormat="1">
      <c r="A10" s="1953" t="s">
        <v>264</v>
      </c>
      <c r="B10" s="934">
        <v>5.0328001179315995</v>
      </c>
      <c r="C10" s="934">
        <v>0</v>
      </c>
      <c r="D10" s="934">
        <v>5.0328001179315995</v>
      </c>
      <c r="E10" s="798">
        <v>0.11805580503383814</v>
      </c>
    </row>
    <row r="11" spans="1:5" s="1957" customFormat="1" ht="14.25" thickBot="1">
      <c r="A11" s="2239" t="s">
        <v>843</v>
      </c>
      <c r="B11" s="2240">
        <v>1787.0983308994314</v>
      </c>
      <c r="C11" s="2240">
        <v>2475.9704072189998</v>
      </c>
      <c r="D11" s="2240">
        <v>4263.0687381184316</v>
      </c>
      <c r="E11" s="2248">
        <v>100</v>
      </c>
    </row>
    <row r="12" spans="1:5" s="1957" customFormat="1" ht="8.1" customHeight="1" thickBot="1">
      <c r="A12" s="1952"/>
      <c r="B12" s="1952"/>
      <c r="C12" s="1952"/>
      <c r="D12" s="1952"/>
    </row>
    <row r="13" spans="1:5" s="1957" customFormat="1" ht="15" thickTop="1" thickBot="1">
      <c r="A13" s="2246" t="s">
        <v>2002</v>
      </c>
      <c r="B13" s="2256">
        <v>0.43545074482335272</v>
      </c>
      <c r="C13" s="2256">
        <v>0.60330376865242952</v>
      </c>
      <c r="D13" s="2256">
        <v>1.0387545134757823</v>
      </c>
      <c r="E13" s="1968"/>
    </row>
    <row r="14" spans="1:5" s="1957" customFormat="1" ht="8.1" customHeight="1" thickTop="1" thickBot="1">
      <c r="A14" s="1"/>
      <c r="B14" s="1969"/>
      <c r="C14" s="1969"/>
      <c r="D14" s="1969"/>
      <c r="E14" s="1969"/>
    </row>
    <row r="15" spans="1:5" s="1957" customFormat="1" ht="15" thickTop="1" thickBot="1">
      <c r="A15" s="2246" t="s">
        <v>333</v>
      </c>
      <c r="B15" s="2256">
        <v>0.10040365689390242</v>
      </c>
      <c r="C15" s="2256">
        <v>0.13910621421752201</v>
      </c>
      <c r="D15" s="2256">
        <v>0.23950987111142444</v>
      </c>
      <c r="E15" s="1969"/>
    </row>
    <row r="16" spans="1:5"/>
    <row r="17" spans="1:5" ht="36.75" customHeight="1">
      <c r="A17" s="2793" t="s">
        <v>109</v>
      </c>
      <c r="B17" s="2793"/>
      <c r="C17" s="2793"/>
      <c r="D17" s="2793"/>
      <c r="E17" s="2793"/>
    </row>
  </sheetData>
  <mergeCells count="3">
    <mergeCell ref="A1:E1"/>
    <mergeCell ref="A2:E2"/>
    <mergeCell ref="A17:E17"/>
  </mergeCells>
  <pageMargins left="0.7" right="0.7" top="0.75" bottom="0.75" header="0.3" footer="0.3"/>
  <pageSetup orientation="landscape" r:id="rId1"/>
  <drawing r:id="rId2"/>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E204C-22F3-4E13-8FD2-1249C8E89873}">
  <sheetPr codeName="Hoja112"/>
  <dimension ref="A1:H16"/>
  <sheetViews>
    <sheetView showGridLines="0" workbookViewId="0">
      <selection sqref="A1:E1"/>
    </sheetView>
  </sheetViews>
  <sheetFormatPr baseColWidth="10" defaultColWidth="0" defaultRowHeight="13.5" zeroHeight="1"/>
  <cols>
    <col min="1" max="1" width="39.140625" style="1952" bestFit="1" customWidth="1"/>
    <col min="2" max="2" width="13.42578125" style="1952" customWidth="1"/>
    <col min="3" max="4" width="10.85546875" style="1952" customWidth="1"/>
    <col min="5" max="5" width="12.7109375" style="1952" customWidth="1"/>
    <col min="6" max="6" width="4.140625" style="1952" customWidth="1"/>
    <col min="7" max="7" width="11.42578125" style="1952" customWidth="1"/>
    <col min="8" max="8" width="2.7109375" style="1952" customWidth="1"/>
    <col min="9" max="16384" width="11.42578125" style="1952" hidden="1"/>
  </cols>
  <sheetData>
    <row r="1" spans="1:5" ht="25.35" customHeight="1">
      <c r="A1" s="2795" t="s">
        <v>2117</v>
      </c>
      <c r="B1" s="2796"/>
      <c r="C1" s="2796"/>
      <c r="D1" s="2796"/>
      <c r="E1" s="2796"/>
    </row>
    <row r="2" spans="1:5" ht="14.25" thickBot="1">
      <c r="A2" s="92" t="s">
        <v>1</v>
      </c>
      <c r="B2" s="1975"/>
      <c r="C2" s="1975"/>
      <c r="D2" s="1975"/>
      <c r="E2" s="1975"/>
    </row>
    <row r="3" spans="1:5" ht="18">
      <c r="A3" s="2253" t="s">
        <v>1977</v>
      </c>
      <c r="B3" s="2236" t="s">
        <v>447</v>
      </c>
      <c r="C3" s="2236" t="s">
        <v>448</v>
      </c>
      <c r="D3" s="2236" t="s">
        <v>86</v>
      </c>
      <c r="E3" s="2236" t="s">
        <v>87</v>
      </c>
    </row>
    <row r="4" spans="1:5" s="1957" customFormat="1">
      <c r="A4" s="2243" t="s">
        <v>363</v>
      </c>
      <c r="B4" s="2244">
        <v>3398.7683045839995</v>
      </c>
      <c r="C4" s="2244">
        <v>421.665199304</v>
      </c>
      <c r="D4" s="2244">
        <v>3820.4335038879999</v>
      </c>
      <c r="E4" s="2249">
        <v>96.935284476089862</v>
      </c>
    </row>
    <row r="5" spans="1:5" s="1957" customFormat="1">
      <c r="A5" s="1953" t="s">
        <v>2118</v>
      </c>
      <c r="B5" s="934">
        <v>2064.6949207839998</v>
      </c>
      <c r="C5" s="934">
        <v>3.8149999999999999</v>
      </c>
      <c r="D5" s="934">
        <v>2068.5099207840003</v>
      </c>
      <c r="E5" s="798">
        <v>52.48399099441292</v>
      </c>
    </row>
    <row r="6" spans="1:5" s="1957" customFormat="1">
      <c r="A6" s="1953" t="s">
        <v>2119</v>
      </c>
      <c r="B6" s="934">
        <v>1334.0733837999999</v>
      </c>
      <c r="C6" s="934">
        <v>417.850199304</v>
      </c>
      <c r="D6" s="934">
        <v>1751.9235831039998</v>
      </c>
      <c r="E6" s="798">
        <v>44.451293481676949</v>
      </c>
    </row>
    <row r="7" spans="1:5" s="1957" customFormat="1">
      <c r="A7" s="2243" t="s">
        <v>354</v>
      </c>
      <c r="B7" s="2244">
        <v>120.7872028303584</v>
      </c>
      <c r="C7" s="2244">
        <v>0</v>
      </c>
      <c r="D7" s="2244">
        <v>120.7872028303584</v>
      </c>
      <c r="E7" s="2249">
        <v>3.0647155239101389</v>
      </c>
    </row>
    <row r="8" spans="1:5" s="1957" customFormat="1">
      <c r="A8" s="1953" t="s">
        <v>264</v>
      </c>
      <c r="B8" s="934">
        <v>120.7872028303584</v>
      </c>
      <c r="C8" s="934">
        <v>0</v>
      </c>
      <c r="D8" s="934">
        <v>120.7872028303584</v>
      </c>
      <c r="E8" s="798">
        <v>3.0647155239101389</v>
      </c>
    </row>
    <row r="9" spans="1:5" s="1957" customFormat="1" ht="14.25" thickBot="1">
      <c r="A9" s="2239" t="s">
        <v>843</v>
      </c>
      <c r="B9" s="2240">
        <v>3519.5555074143576</v>
      </c>
      <c r="C9" s="2240">
        <v>421.665199304</v>
      </c>
      <c r="D9" s="2240">
        <v>3941.2207067183581</v>
      </c>
      <c r="E9" s="2248">
        <v>100</v>
      </c>
    </row>
    <row r="10" spans="1:5" s="1957" customFormat="1" ht="8.1" customHeight="1" thickBot="1">
      <c r="A10" s="1952"/>
      <c r="B10" s="1952"/>
      <c r="C10" s="1952"/>
      <c r="D10" s="1952"/>
      <c r="E10" s="1967"/>
    </row>
    <row r="11" spans="1:5" s="1957" customFormat="1" ht="15" thickTop="1" thickBot="1">
      <c r="A11" s="2246" t="s">
        <v>2002</v>
      </c>
      <c r="B11" s="2256">
        <v>0.85758743134149418</v>
      </c>
      <c r="C11" s="2256">
        <v>0.10274444440368466</v>
      </c>
      <c r="D11" s="2256">
        <v>0.96033187574517898</v>
      </c>
      <c r="E11" s="1968"/>
    </row>
    <row r="12" spans="1:5" s="1957" customFormat="1" ht="8.1" customHeight="1" thickTop="1" thickBot="1">
      <c r="A12" s="1"/>
      <c r="B12" s="1969"/>
      <c r="C12" s="1969"/>
      <c r="D12" s="1969"/>
      <c r="E12" s="1969"/>
    </row>
    <row r="13" spans="1:5" s="1957" customFormat="1" ht="15" thickTop="1" thickBot="1">
      <c r="A13" s="2246" t="s">
        <v>333</v>
      </c>
      <c r="B13" s="2256">
        <v>0.1977374369812234</v>
      </c>
      <c r="C13" s="2256">
        <v>2.3690206220331529E-2</v>
      </c>
      <c r="D13" s="2256">
        <v>0.22142764320155495</v>
      </c>
      <c r="E13" s="1969"/>
    </row>
    <row r="14" spans="1:5" ht="14.25" thickTop="1">
      <c r="A14" s="1"/>
      <c r="B14" s="1"/>
      <c r="C14" s="1"/>
      <c r="D14" s="1"/>
      <c r="E14" s="1"/>
    </row>
    <row r="15" spans="1:5" ht="26.25" customHeight="1">
      <c r="A15" s="2793" t="s">
        <v>109</v>
      </c>
      <c r="B15" s="2793"/>
      <c r="C15" s="2793"/>
      <c r="D15" s="2793"/>
      <c r="E15" s="2793"/>
    </row>
    <row r="16" spans="1:5"/>
  </sheetData>
  <mergeCells count="2">
    <mergeCell ref="A1:E1"/>
    <mergeCell ref="A15:E15"/>
  </mergeCells>
  <pageMargins left="0.7" right="0.7" top="0.75" bottom="0.75" header="0.3" footer="0.3"/>
  <pageSetup orientation="landscape" r:id="rId1"/>
  <drawing r:id="rId2"/>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7151F-8BB9-48DA-9AC0-625572EAB44C}">
  <sheetPr codeName="Hoja113"/>
  <dimension ref="A1:H34"/>
  <sheetViews>
    <sheetView showGridLines="0" workbookViewId="0">
      <selection activeCell="G11" sqref="G11"/>
    </sheetView>
  </sheetViews>
  <sheetFormatPr baseColWidth="10" defaultColWidth="0" defaultRowHeight="13.5" zeroHeight="1"/>
  <cols>
    <col min="1" max="1" width="38.42578125" style="1952" customWidth="1"/>
    <col min="2" max="2" width="13.140625" style="1952" customWidth="1"/>
    <col min="3" max="4" width="10.85546875" style="1952" customWidth="1"/>
    <col min="5" max="5" width="12.7109375" style="1952" customWidth="1"/>
    <col min="6" max="6" width="3.7109375" style="1952" customWidth="1"/>
    <col min="7" max="7" width="11.42578125" style="1952" customWidth="1"/>
    <col min="8" max="8" width="3.140625" style="1952" customWidth="1"/>
    <col min="9" max="16384" width="11.42578125" style="1952" hidden="1"/>
  </cols>
  <sheetData>
    <row r="1" spans="1:5" ht="27" customHeight="1">
      <c r="A1" s="2789" t="s">
        <v>2120</v>
      </c>
      <c r="B1" s="2783"/>
      <c r="C1" s="2783"/>
      <c r="D1" s="2783"/>
      <c r="E1" s="2783"/>
    </row>
    <row r="2" spans="1:5" ht="14.25" thickBot="1">
      <c r="A2" s="2790" t="s">
        <v>1</v>
      </c>
      <c r="B2" s="2790"/>
      <c r="C2" s="2790"/>
      <c r="D2" s="2790"/>
      <c r="E2" s="2790"/>
    </row>
    <row r="3" spans="1:5" ht="18">
      <c r="A3" s="2253" t="s">
        <v>1977</v>
      </c>
      <c r="B3" s="2236" t="s">
        <v>447</v>
      </c>
      <c r="C3" s="2236" t="s">
        <v>448</v>
      </c>
      <c r="D3" s="2236" t="s">
        <v>86</v>
      </c>
      <c r="E3" s="2236" t="s">
        <v>87</v>
      </c>
    </row>
    <row r="4" spans="1:5" s="1957" customFormat="1">
      <c r="A4" s="2243" t="s">
        <v>910</v>
      </c>
      <c r="B4" s="2244">
        <v>3223.0257445999996</v>
      </c>
      <c r="C4" s="2244">
        <v>621.25059100600004</v>
      </c>
      <c r="D4" s="2244">
        <v>3844.2763356059995</v>
      </c>
      <c r="E4" s="2249">
        <v>99.202213173093838</v>
      </c>
    </row>
    <row r="5" spans="1:5" s="1957" customFormat="1">
      <c r="A5" s="1953" t="s">
        <v>2048</v>
      </c>
      <c r="B5" s="934">
        <v>1032.8558508000001</v>
      </c>
      <c r="C5" s="934">
        <v>4.7114105359999998</v>
      </c>
      <c r="D5" s="934">
        <v>1037.567261336</v>
      </c>
      <c r="E5" s="798">
        <v>26.77460194188971</v>
      </c>
    </row>
    <row r="6" spans="1:5" s="1957" customFormat="1">
      <c r="A6" s="1953" t="s">
        <v>269</v>
      </c>
      <c r="B6" s="934">
        <v>225.70999999999998</v>
      </c>
      <c r="C6" s="934">
        <v>537.49294050599997</v>
      </c>
      <c r="D6" s="934">
        <v>763.20294050599989</v>
      </c>
      <c r="E6" s="798">
        <v>19.694583372470635</v>
      </c>
    </row>
    <row r="7" spans="1:5" s="1957" customFormat="1">
      <c r="A7" s="1953" t="s">
        <v>1979</v>
      </c>
      <c r="B7" s="934">
        <v>531.84481779999999</v>
      </c>
      <c r="C7" s="934">
        <v>16.48</v>
      </c>
      <c r="D7" s="934">
        <v>548.32481780000001</v>
      </c>
      <c r="E7" s="798">
        <v>14.149616394555773</v>
      </c>
    </row>
    <row r="8" spans="1:5" s="1957" customFormat="1">
      <c r="A8" s="1953" t="s">
        <v>1980</v>
      </c>
      <c r="B8" s="934">
        <v>495.39735999999994</v>
      </c>
      <c r="C8" s="934">
        <v>0</v>
      </c>
      <c r="D8" s="934">
        <v>495.39735999999994</v>
      </c>
      <c r="E8" s="798">
        <v>12.783814227121869</v>
      </c>
    </row>
    <row r="9" spans="1:5" s="1957" customFormat="1">
      <c r="A9" s="1953" t="s">
        <v>1982</v>
      </c>
      <c r="B9" s="934">
        <v>198.04000000000002</v>
      </c>
      <c r="C9" s="934">
        <v>0</v>
      </c>
      <c r="D9" s="934">
        <v>198.04000000000002</v>
      </c>
      <c r="E9" s="798">
        <v>5.1104563204358131</v>
      </c>
    </row>
    <row r="10" spans="1:5" s="1957" customFormat="1">
      <c r="A10" s="1953" t="s">
        <v>2121</v>
      </c>
      <c r="B10" s="934">
        <v>170.55700000000002</v>
      </c>
      <c r="C10" s="934">
        <v>6.2273621439999998</v>
      </c>
      <c r="D10" s="934">
        <v>176.784362144</v>
      </c>
      <c r="E10" s="798">
        <v>4.561950923414555</v>
      </c>
    </row>
    <row r="11" spans="1:5" s="1957" customFormat="1">
      <c r="A11" s="1953" t="s">
        <v>1981</v>
      </c>
      <c r="B11" s="934">
        <v>151.58859999999999</v>
      </c>
      <c r="C11" s="934">
        <v>0</v>
      </c>
      <c r="D11" s="934">
        <v>151.58859999999999</v>
      </c>
      <c r="E11" s="798">
        <v>3.9117699402949713</v>
      </c>
    </row>
    <row r="12" spans="1:5" s="1957" customFormat="1">
      <c r="A12" s="1953" t="s">
        <v>2051</v>
      </c>
      <c r="B12" s="934">
        <v>128.57251109999999</v>
      </c>
      <c r="C12" s="934">
        <v>0</v>
      </c>
      <c r="D12" s="934">
        <v>128.57251109999999</v>
      </c>
      <c r="E12" s="798">
        <v>3.3178358007740791</v>
      </c>
    </row>
    <row r="13" spans="1:5" s="1957" customFormat="1">
      <c r="A13" s="1953" t="s">
        <v>2050</v>
      </c>
      <c r="B13" s="934">
        <v>85.408550599999998</v>
      </c>
      <c r="C13" s="934">
        <v>4</v>
      </c>
      <c r="D13" s="934">
        <v>89.408550599999998</v>
      </c>
      <c r="E13" s="798">
        <v>2.3072030524882607</v>
      </c>
    </row>
    <row r="14" spans="1:5" s="1957" customFormat="1">
      <c r="A14" s="1953" t="s">
        <v>2049</v>
      </c>
      <c r="B14" s="934">
        <v>79.374391199999991</v>
      </c>
      <c r="C14" s="934">
        <v>0</v>
      </c>
      <c r="D14" s="934">
        <v>79.374391199999991</v>
      </c>
      <c r="E14" s="798">
        <v>2.048269840379644</v>
      </c>
    </row>
    <row r="15" spans="1:5" s="1957" customFormat="1">
      <c r="A15" s="1953" t="s">
        <v>377</v>
      </c>
      <c r="B15" s="934">
        <v>21.288384399999998</v>
      </c>
      <c r="C15" s="934">
        <v>16.5</v>
      </c>
      <c r="D15" s="934">
        <v>37.788384399999998</v>
      </c>
      <c r="E15" s="798">
        <v>0.97513577002644947</v>
      </c>
    </row>
    <row r="16" spans="1:5" s="1957" customFormat="1">
      <c r="A16" s="1953" t="s">
        <v>1983</v>
      </c>
      <c r="B16" s="934">
        <v>30.099406999999999</v>
      </c>
      <c r="C16" s="934">
        <v>6.5</v>
      </c>
      <c r="D16" s="934">
        <v>36.599406999999999</v>
      </c>
      <c r="E16" s="798">
        <v>0.94445400336978758</v>
      </c>
    </row>
    <row r="17" spans="1:5" s="1957" customFormat="1">
      <c r="A17" s="1953" t="s">
        <v>780</v>
      </c>
      <c r="B17" s="934">
        <v>24.170071999999998</v>
      </c>
      <c r="C17" s="934">
        <v>4.5750000000000002</v>
      </c>
      <c r="D17" s="934">
        <v>28.745072</v>
      </c>
      <c r="E17" s="798">
        <v>0.74177153546648411</v>
      </c>
    </row>
    <row r="18" spans="1:5" s="1957" customFormat="1">
      <c r="A18" s="1953" t="s">
        <v>2122</v>
      </c>
      <c r="B18" s="934">
        <v>14.750620699999999</v>
      </c>
      <c r="C18" s="934">
        <v>7.59</v>
      </c>
      <c r="D18" s="934">
        <v>22.340620699999999</v>
      </c>
      <c r="E18" s="798">
        <v>0.57650356624305266</v>
      </c>
    </row>
    <row r="19" spans="1:5" s="1957" customFormat="1">
      <c r="A19" s="1953" t="s">
        <v>2112</v>
      </c>
      <c r="B19" s="934">
        <v>14.442811000000003</v>
      </c>
      <c r="C19" s="934">
        <v>4.3190523589999996</v>
      </c>
      <c r="D19" s="934">
        <v>18.761863359000003</v>
      </c>
      <c r="E19" s="798">
        <v>0.48415311647220083</v>
      </c>
    </row>
    <row r="20" spans="1:5" s="1957" customFormat="1">
      <c r="A20" s="1953" t="s">
        <v>1985</v>
      </c>
      <c r="B20" s="934">
        <v>2.4329799999999997</v>
      </c>
      <c r="C20" s="934">
        <v>5.2762353510000004</v>
      </c>
      <c r="D20" s="934">
        <v>7.7092153510000001</v>
      </c>
      <c r="E20" s="798">
        <v>0.19893763035810311</v>
      </c>
    </row>
    <row r="21" spans="1:5" s="1957" customFormat="1">
      <c r="A21" s="1953" t="s">
        <v>1986</v>
      </c>
      <c r="B21" s="934">
        <v>7.4052100000000003</v>
      </c>
      <c r="C21" s="934">
        <v>0</v>
      </c>
      <c r="D21" s="934">
        <v>7.4052100000000003</v>
      </c>
      <c r="E21" s="798">
        <v>0.19109271989827553</v>
      </c>
    </row>
    <row r="22" spans="1:5" s="1957" customFormat="1">
      <c r="A22" s="1953" t="s">
        <v>1984</v>
      </c>
      <c r="B22" s="934">
        <v>6.8456780000000004</v>
      </c>
      <c r="C22" s="934">
        <v>0.22</v>
      </c>
      <c r="D22" s="934">
        <v>7.0656780000000001</v>
      </c>
      <c r="E22" s="798">
        <v>0.18233103814009427</v>
      </c>
    </row>
    <row r="23" spans="1:5" s="1957" customFormat="1">
      <c r="A23" s="1953" t="s">
        <v>2053</v>
      </c>
      <c r="B23" s="934">
        <v>0</v>
      </c>
      <c r="C23" s="934">
        <v>5.3585901099999997</v>
      </c>
      <c r="D23" s="934">
        <v>5.3585901099999997</v>
      </c>
      <c r="E23" s="798">
        <v>0.138279341023401</v>
      </c>
    </row>
    <row r="24" spans="1:5" s="1957" customFormat="1">
      <c r="A24" s="1953" t="s">
        <v>2113</v>
      </c>
      <c r="B24" s="934">
        <v>0.51500000000000001</v>
      </c>
      <c r="C24" s="934">
        <v>2</v>
      </c>
      <c r="D24" s="934">
        <v>2.5150000000000001</v>
      </c>
      <c r="E24" s="798">
        <v>6.4900008310927446E-2</v>
      </c>
    </row>
    <row r="25" spans="1:5" s="1957" customFormat="1">
      <c r="A25" s="1953" t="s">
        <v>400</v>
      </c>
      <c r="B25" s="934">
        <v>1.7264999999999999</v>
      </c>
      <c r="C25" s="934">
        <v>0</v>
      </c>
      <c r="D25" s="934">
        <v>1.7264999999999999</v>
      </c>
      <c r="E25" s="798">
        <v>4.455262995976788E-2</v>
      </c>
    </row>
    <row r="26" spans="1:5" s="1957" customFormat="1">
      <c r="A26" s="2243" t="s">
        <v>354</v>
      </c>
      <c r="B26" s="2244">
        <v>30.915772153008401</v>
      </c>
      <c r="C26" s="2244">
        <v>0</v>
      </c>
      <c r="D26" s="2244">
        <v>30.915772153008401</v>
      </c>
      <c r="E26" s="2249">
        <v>0.79778682690615677</v>
      </c>
    </row>
    <row r="27" spans="1:5" s="1957" customFormat="1">
      <c r="A27" s="1953" t="s">
        <v>264</v>
      </c>
      <c r="B27" s="934">
        <v>30.915772153008401</v>
      </c>
      <c r="C27" s="934">
        <v>0</v>
      </c>
      <c r="D27" s="934">
        <v>30.915772153008401</v>
      </c>
      <c r="E27" s="798">
        <v>0.79778682690615677</v>
      </c>
    </row>
    <row r="28" spans="1:5" s="1957" customFormat="1" ht="14.25" thickBot="1">
      <c r="A28" s="2239" t="s">
        <v>843</v>
      </c>
      <c r="B28" s="2240">
        <v>3253.9415167530078</v>
      </c>
      <c r="C28" s="2240">
        <v>621.25059100600004</v>
      </c>
      <c r="D28" s="2240">
        <v>3875.1921077590077</v>
      </c>
      <c r="E28" s="2248">
        <v>100</v>
      </c>
    </row>
    <row r="29" spans="1:5" s="1957" customFormat="1" ht="8.1" customHeight="1" thickBot="1">
      <c r="A29" s="1952"/>
      <c r="B29" s="1952"/>
      <c r="C29" s="1952"/>
      <c r="D29" s="1952"/>
    </row>
    <row r="30" spans="1:5" s="1957" customFormat="1" ht="15" thickTop="1" thickBot="1">
      <c r="A30" s="2246" t="s">
        <v>2002</v>
      </c>
      <c r="B30" s="2256">
        <v>0.79286698027891833</v>
      </c>
      <c r="C30" s="2256">
        <v>0.15137613185467994</v>
      </c>
      <c r="D30" s="2256">
        <v>0.94424311213359824</v>
      </c>
      <c r="E30" s="1968"/>
    </row>
    <row r="31" spans="1:5" s="1957" customFormat="1" ht="15" thickTop="1" thickBot="1">
      <c r="A31" s="1"/>
      <c r="B31" s="1969"/>
      <c r="C31" s="1969"/>
      <c r="D31" s="1969"/>
      <c r="E31" s="1969"/>
    </row>
    <row r="32" spans="1:5" s="1957" customFormat="1" ht="15" thickTop="1" thickBot="1">
      <c r="A32" s="2246" t="s">
        <v>333</v>
      </c>
      <c r="B32" s="2256">
        <v>0.1828145782199149</v>
      </c>
      <c r="C32" s="2256">
        <v>3.4903413038893785E-2</v>
      </c>
      <c r="D32" s="2256">
        <v>0.21771799125880867</v>
      </c>
      <c r="E32" s="1969"/>
    </row>
    <row r="33" spans="1:5"/>
    <row r="34" spans="1:5" ht="27.75" customHeight="1">
      <c r="A34" s="2793" t="s">
        <v>109</v>
      </c>
      <c r="B34" s="2793"/>
      <c r="C34" s="2793"/>
      <c r="D34" s="2793"/>
      <c r="E34" s="2793"/>
    </row>
  </sheetData>
  <mergeCells count="3">
    <mergeCell ref="A1:E1"/>
    <mergeCell ref="A2:E2"/>
    <mergeCell ref="A34:E34"/>
  </mergeCells>
  <pageMargins left="0.7" right="0.7" top="0.75" bottom="0.75" header="0.3" footer="0.3"/>
  <pageSetup orientation="landscape" r:id="rId1"/>
  <drawing r:id="rId2"/>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B61FE-6BE2-47D4-92C9-93BC93E0885D}">
  <sheetPr codeName="Hoja114"/>
  <dimension ref="A1:H16"/>
  <sheetViews>
    <sheetView showGridLines="0" workbookViewId="0">
      <selection sqref="A1:E1"/>
    </sheetView>
  </sheetViews>
  <sheetFormatPr baseColWidth="10" defaultColWidth="0" defaultRowHeight="13.5" zeroHeight="1"/>
  <cols>
    <col min="1" max="1" width="39.140625" style="1952" bestFit="1" customWidth="1"/>
    <col min="2" max="2" width="13.5703125" style="1952" customWidth="1"/>
    <col min="3" max="4" width="10.85546875" style="1952" customWidth="1"/>
    <col min="5" max="5" width="12.7109375" style="1952" customWidth="1"/>
    <col min="6" max="6" width="3.7109375" style="1952" customWidth="1"/>
    <col min="7" max="7" width="11.42578125" style="1952" customWidth="1"/>
    <col min="8" max="8" width="2.85546875" style="1952" customWidth="1"/>
    <col min="9" max="16384" width="11.42578125" style="1952" hidden="1"/>
  </cols>
  <sheetData>
    <row r="1" spans="1:5" ht="24" customHeight="1">
      <c r="A1" s="2789" t="s">
        <v>2123</v>
      </c>
      <c r="B1" s="2783"/>
      <c r="C1" s="2783"/>
      <c r="D1" s="2783"/>
      <c r="E1" s="2783"/>
    </row>
    <row r="2" spans="1:5" ht="14.25" thickBot="1">
      <c r="A2" s="2790" t="s">
        <v>1</v>
      </c>
      <c r="B2" s="2790"/>
      <c r="C2" s="2790"/>
      <c r="D2" s="2790"/>
      <c r="E2" s="2790"/>
    </row>
    <row r="3" spans="1:5" ht="18">
      <c r="A3" s="2253" t="s">
        <v>1977</v>
      </c>
      <c r="B3" s="2236" t="s">
        <v>447</v>
      </c>
      <c r="C3" s="2236" t="s">
        <v>448</v>
      </c>
      <c r="D3" s="2236" t="s">
        <v>86</v>
      </c>
      <c r="E3" s="2236" t="s">
        <v>87</v>
      </c>
    </row>
    <row r="4" spans="1:5" s="1957" customFormat="1">
      <c r="A4" s="2243" t="s">
        <v>437</v>
      </c>
      <c r="B4" s="2244">
        <v>3654.2382373849996</v>
      </c>
      <c r="C4" s="2244">
        <v>14.923038385000002</v>
      </c>
      <c r="D4" s="2244">
        <v>3669.1612757699995</v>
      </c>
      <c r="E4" s="2249">
        <v>99.853253306824087</v>
      </c>
    </row>
    <row r="5" spans="1:5" s="1957" customFormat="1">
      <c r="A5" s="1953" t="s">
        <v>1683</v>
      </c>
      <c r="B5" s="934">
        <v>2657.6059608409719</v>
      </c>
      <c r="C5" s="934">
        <v>7</v>
      </c>
      <c r="D5" s="934">
        <v>2664.6059608409719</v>
      </c>
      <c r="E5" s="798">
        <v>72.515093770275968</v>
      </c>
    </row>
    <row r="6" spans="1:5" s="1957" customFormat="1">
      <c r="A6" s="1953" t="s">
        <v>2124</v>
      </c>
      <c r="B6" s="934">
        <v>996.63227654402795</v>
      </c>
      <c r="C6" s="934">
        <v>0.73228765699999998</v>
      </c>
      <c r="D6" s="934">
        <v>997.36456420102786</v>
      </c>
      <c r="E6" s="798">
        <v>27.142469077627489</v>
      </c>
    </row>
    <row r="7" spans="1:5" s="1957" customFormat="1">
      <c r="A7" s="1953" t="s">
        <v>389</v>
      </c>
      <c r="B7" s="934">
        <v>0</v>
      </c>
      <c r="C7" s="934">
        <v>7.1907507280000003</v>
      </c>
      <c r="D7" s="934">
        <v>7.1907507280000003</v>
      </c>
      <c r="E7" s="798">
        <v>0.19569045892062409</v>
      </c>
    </row>
    <row r="8" spans="1:5" s="1957" customFormat="1">
      <c r="A8" s="2243" t="s">
        <v>354</v>
      </c>
      <c r="B8" s="2244">
        <v>5.3922858406409997</v>
      </c>
      <c r="C8" s="2244">
        <v>0</v>
      </c>
      <c r="D8" s="2244">
        <v>5.3922858406409997</v>
      </c>
      <c r="E8" s="2249">
        <v>0.14674669317590344</v>
      </c>
    </row>
    <row r="9" spans="1:5" s="1957" customFormat="1">
      <c r="A9" s="1953" t="s">
        <v>264</v>
      </c>
      <c r="B9" s="934">
        <v>5.3922858406409997</v>
      </c>
      <c r="C9" s="934">
        <v>0</v>
      </c>
      <c r="D9" s="934">
        <v>5.3922858406409997</v>
      </c>
      <c r="E9" s="798">
        <v>0.14674669317590344</v>
      </c>
    </row>
    <row r="10" spans="1:5" s="1957" customFormat="1" ht="14.25" thickBot="1">
      <c r="A10" s="2239" t="s">
        <v>843</v>
      </c>
      <c r="B10" s="2240">
        <v>3659.6305232256409</v>
      </c>
      <c r="C10" s="2240">
        <v>14.923038385000002</v>
      </c>
      <c r="D10" s="2240">
        <v>3674.5535616106408</v>
      </c>
      <c r="E10" s="2248">
        <v>100</v>
      </c>
    </row>
    <row r="11" spans="1:5" s="1957" customFormat="1" ht="8.1" customHeight="1" thickBot="1">
      <c r="A11" s="1952"/>
      <c r="B11" s="1952"/>
      <c r="C11" s="1952"/>
      <c r="D11" s="1952"/>
    </row>
    <row r="12" spans="1:5" s="1957" customFormat="1" ht="15" thickTop="1" thickBot="1">
      <c r="A12" s="2246" t="s">
        <v>2002</v>
      </c>
      <c r="B12" s="2256">
        <v>0.89171860863125618</v>
      </c>
      <c r="C12" s="2256">
        <v>3.6362006876841635E-3</v>
      </c>
      <c r="D12" s="2256">
        <v>0.8953548093189404</v>
      </c>
      <c r="E12" s="1968"/>
    </row>
    <row r="13" spans="1:5" s="1957" customFormat="1" ht="15" thickTop="1" thickBot="1">
      <c r="A13" s="1"/>
      <c r="B13" s="1969"/>
      <c r="C13" s="1969"/>
      <c r="D13" s="1969"/>
      <c r="E13" s="1969"/>
    </row>
    <row r="14" spans="1:5" s="1957" customFormat="1" ht="15" thickTop="1" thickBot="1">
      <c r="A14" s="2246" t="s">
        <v>333</v>
      </c>
      <c r="B14" s="2256">
        <v>0.20560720194253124</v>
      </c>
      <c r="C14" s="2256">
        <v>8.3841364513388607E-4</v>
      </c>
      <c r="D14" s="2256">
        <v>0.20644561558766511</v>
      </c>
      <c r="E14" s="1969"/>
    </row>
    <row r="15" spans="1:5" ht="14.25" thickTop="1">
      <c r="A15" s="1"/>
      <c r="B15" s="1"/>
      <c r="C15" s="1"/>
      <c r="D15" s="1"/>
      <c r="E15" s="1"/>
    </row>
    <row r="16" spans="1:5" ht="24" customHeight="1">
      <c r="A16" s="2793" t="s">
        <v>109</v>
      </c>
      <c r="B16" s="2793"/>
      <c r="C16" s="2793"/>
      <c r="D16" s="2793"/>
      <c r="E16" s="2793"/>
    </row>
  </sheetData>
  <mergeCells count="3">
    <mergeCell ref="A1:E1"/>
    <mergeCell ref="A2:E2"/>
    <mergeCell ref="A16:E16"/>
  </mergeCells>
  <pageMargins left="0.7" right="0.7" top="0.75" bottom="0.75" header="0.3" footer="0.3"/>
  <pageSetup orientation="landscape" r:id="rId1"/>
  <drawing r:id="rId2"/>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32344-FB76-469C-9058-E00B41F02FE0}">
  <sheetPr codeName="Hoja115"/>
  <dimension ref="A1:H13"/>
  <sheetViews>
    <sheetView showGridLines="0" workbookViewId="0">
      <selection sqref="A1:E1"/>
    </sheetView>
  </sheetViews>
  <sheetFormatPr baseColWidth="10" defaultColWidth="0" defaultRowHeight="13.5" zeroHeight="1"/>
  <cols>
    <col min="1" max="1" width="39.140625" style="1952" bestFit="1" customWidth="1"/>
    <col min="2" max="2" width="13.140625" style="1952" customWidth="1"/>
    <col min="3" max="4" width="10.85546875" style="1952" customWidth="1"/>
    <col min="5" max="5" width="12.7109375" style="1952" customWidth="1"/>
    <col min="6" max="6" width="3.140625" style="1952" customWidth="1"/>
    <col min="7" max="7" width="11.42578125" style="1952" customWidth="1"/>
    <col min="8" max="8" width="3.42578125" style="1952" customWidth="1"/>
    <col min="9" max="16384" width="11.42578125" style="1952" hidden="1"/>
  </cols>
  <sheetData>
    <row r="1" spans="1:5" ht="24" customHeight="1">
      <c r="A1" s="2789" t="s">
        <v>2125</v>
      </c>
      <c r="B1" s="2783"/>
      <c r="C1" s="2783"/>
      <c r="D1" s="2783"/>
      <c r="E1" s="2783"/>
    </row>
    <row r="2" spans="1:5" ht="14.25" thickBot="1">
      <c r="A2" s="2790" t="s">
        <v>1</v>
      </c>
      <c r="B2" s="2790"/>
      <c r="C2" s="2790"/>
      <c r="D2" s="2790"/>
      <c r="E2" s="2790"/>
    </row>
    <row r="3" spans="1:5" ht="18">
      <c r="A3" s="2253" t="s">
        <v>1977</v>
      </c>
      <c r="B3" s="2236" t="s">
        <v>447</v>
      </c>
      <c r="C3" s="2236" t="s">
        <v>448</v>
      </c>
      <c r="D3" s="2236" t="s">
        <v>86</v>
      </c>
      <c r="E3" s="2236" t="s">
        <v>87</v>
      </c>
    </row>
    <row r="4" spans="1:5" s="1957" customFormat="1">
      <c r="A4" s="2243" t="s">
        <v>354</v>
      </c>
      <c r="B4" s="2244">
        <v>3162.889818841435</v>
      </c>
      <c r="C4" s="2244">
        <v>194.03146722399998</v>
      </c>
      <c r="D4" s="2244">
        <v>3356.9212860654352</v>
      </c>
      <c r="E4" s="2249">
        <v>100</v>
      </c>
    </row>
    <row r="5" spans="1:5" s="1957" customFormat="1">
      <c r="A5" s="1953" t="s">
        <v>289</v>
      </c>
      <c r="B5" s="934">
        <v>3016.219643976</v>
      </c>
      <c r="C5" s="934">
        <v>78.629373000000001</v>
      </c>
      <c r="D5" s="934">
        <v>3094.8490169759998</v>
      </c>
      <c r="E5" s="798">
        <v>92.193076728450691</v>
      </c>
    </row>
    <row r="6" spans="1:5" s="1957" customFormat="1">
      <c r="A6" s="1953" t="s">
        <v>264</v>
      </c>
      <c r="B6" s="934">
        <v>146.6701748654352</v>
      </c>
      <c r="C6" s="934">
        <v>115.402094224</v>
      </c>
      <c r="D6" s="934">
        <v>262.07226908943517</v>
      </c>
      <c r="E6" s="798">
        <v>7.8069232715493211</v>
      </c>
    </row>
    <row r="7" spans="1:5" s="1957" customFormat="1" ht="14.25" thickBot="1">
      <c r="A7" s="2239" t="s">
        <v>843</v>
      </c>
      <c r="B7" s="2240">
        <v>3162.889818841435</v>
      </c>
      <c r="C7" s="2240">
        <v>194.03146722399998</v>
      </c>
      <c r="D7" s="2240">
        <v>3356.9212860654352</v>
      </c>
      <c r="E7" s="2248">
        <v>100</v>
      </c>
    </row>
    <row r="8" spans="1:5" s="1957" customFormat="1" ht="8.1" customHeight="1" thickBot="1">
      <c r="A8" s="1952"/>
      <c r="B8" s="1952"/>
      <c r="C8" s="1952"/>
      <c r="D8" s="1952"/>
    </row>
    <row r="9" spans="1:5" s="1957" customFormat="1" ht="15" thickTop="1" thickBot="1">
      <c r="A9" s="2246" t="s">
        <v>2002</v>
      </c>
      <c r="B9" s="2256">
        <v>0.77068099924615086</v>
      </c>
      <c r="C9" s="2256">
        <v>4.7278398430004163E-2</v>
      </c>
      <c r="D9" s="2256">
        <v>0.81795939767615489</v>
      </c>
      <c r="E9" s="1968"/>
    </row>
    <row r="10" spans="1:5" s="1957" customFormat="1" ht="8.1" customHeight="1" thickTop="1" thickBot="1">
      <c r="A10" s="1"/>
      <c r="B10" s="1969"/>
      <c r="C10" s="1969"/>
      <c r="D10" s="1969"/>
      <c r="E10" s="1969"/>
    </row>
    <row r="11" spans="1:5" s="1957" customFormat="1" ht="15" thickTop="1" thickBot="1">
      <c r="A11" s="2246" t="s">
        <v>333</v>
      </c>
      <c r="B11" s="2256">
        <v>0.17769906595142113</v>
      </c>
      <c r="C11" s="2256">
        <v>1.0901173441292463E-2</v>
      </c>
      <c r="D11" s="2256">
        <v>0.18860023939271356</v>
      </c>
      <c r="E11" s="1969"/>
    </row>
    <row r="12" spans="1:5" ht="14.25" thickTop="1">
      <c r="A12" s="1"/>
      <c r="B12" s="1"/>
      <c r="C12" s="1"/>
      <c r="D12" s="1"/>
      <c r="E12" s="1"/>
    </row>
    <row r="13" spans="1:5" ht="27.75" customHeight="1">
      <c r="A13" s="2793" t="s">
        <v>109</v>
      </c>
      <c r="B13" s="2793"/>
      <c r="C13" s="2793"/>
      <c r="D13" s="2793"/>
      <c r="E13" s="2793"/>
    </row>
  </sheetData>
  <mergeCells count="3">
    <mergeCell ref="A1:E1"/>
    <mergeCell ref="A2:E2"/>
    <mergeCell ref="A13:E13"/>
  </mergeCells>
  <pageMargins left="0.7" right="0.7" top="0.75" bottom="0.75" header="0.3" footer="0.3"/>
  <pageSetup orientation="landscape" r:id="rId1"/>
  <drawing r:id="rId2"/>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5A601-ECEF-492F-B604-2DDDF3DF454E}">
  <sheetPr codeName="Hoja116"/>
  <dimension ref="A1:H38"/>
  <sheetViews>
    <sheetView showGridLines="0" topLeftCell="B1" workbookViewId="0">
      <selection activeCell="H12" sqref="H12"/>
    </sheetView>
  </sheetViews>
  <sheetFormatPr baseColWidth="10" defaultColWidth="0" defaultRowHeight="13.5" zeroHeight="1"/>
  <cols>
    <col min="1" max="1" width="1.42578125" style="1957" hidden="1" customWidth="1"/>
    <col min="2" max="2" width="54.140625" style="1963" customWidth="1"/>
    <col min="3" max="3" width="11.42578125" style="1993" customWidth="1"/>
    <col min="4" max="4" width="13.140625" style="1994" customWidth="1"/>
    <col min="5" max="5" width="11.42578125" style="1993" customWidth="1"/>
    <col min="6" max="6" width="4" style="1952" customWidth="1"/>
    <col min="7" max="7" width="11.42578125" style="1952" customWidth="1"/>
    <col min="8" max="8" width="3.7109375" style="1952" customWidth="1"/>
    <col min="9" max="16384" width="11.42578125" style="1952" hidden="1"/>
  </cols>
  <sheetData>
    <row r="1" spans="1:5" ht="24" customHeight="1">
      <c r="A1" s="2440"/>
      <c r="B1" s="2783" t="s">
        <v>2126</v>
      </c>
      <c r="C1" s="2783"/>
      <c r="D1" s="2783"/>
      <c r="E1" s="2783"/>
    </row>
    <row r="2" spans="1:5" ht="14.25" thickBot="1">
      <c r="B2" s="2790" t="s">
        <v>1</v>
      </c>
      <c r="C2" s="2790"/>
      <c r="D2" s="2790"/>
      <c r="E2" s="2790"/>
    </row>
    <row r="3" spans="1:5" ht="21">
      <c r="B3" s="2235" t="s">
        <v>2127</v>
      </c>
      <c r="C3" s="2237" t="s">
        <v>86</v>
      </c>
      <c r="D3" s="2237" t="s">
        <v>87</v>
      </c>
      <c r="E3" s="2237" t="s">
        <v>2128</v>
      </c>
    </row>
    <row r="4" spans="1:5">
      <c r="B4" s="2243" t="s">
        <v>2129</v>
      </c>
      <c r="C4" s="2401">
        <v>2473.5888259509998</v>
      </c>
      <c r="D4" s="2401">
        <v>89.891094816721292</v>
      </c>
      <c r="E4" s="2402">
        <v>0.13897241102137842</v>
      </c>
    </row>
    <row r="5" spans="1:5">
      <c r="B5" s="1976" t="s">
        <v>2130</v>
      </c>
      <c r="C5" s="1977">
        <v>1816.662580791</v>
      </c>
      <c r="D5" s="1977">
        <v>66.018162188734081</v>
      </c>
      <c r="E5" s="1978">
        <v>0.10206465044479711</v>
      </c>
    </row>
    <row r="6" spans="1:5" ht="21">
      <c r="B6" s="1976" t="s">
        <v>2131</v>
      </c>
      <c r="C6" s="1977">
        <v>653.75634615999979</v>
      </c>
      <c r="D6" s="1977">
        <v>23.757737374605188</v>
      </c>
      <c r="E6" s="1978">
        <v>3.6729667717290138E-2</v>
      </c>
    </row>
    <row r="7" spans="1:5">
      <c r="B7" s="325" t="s">
        <v>910</v>
      </c>
      <c r="C7" s="1949">
        <v>494.46499999999997</v>
      </c>
      <c r="D7" s="1949">
        <v>17.969033386727705</v>
      </c>
      <c r="E7" s="1979">
        <v>2.7780281223281654E-2</v>
      </c>
    </row>
    <row r="8" spans="1:5">
      <c r="B8" s="1980" t="s">
        <v>1982</v>
      </c>
      <c r="C8" s="1949">
        <v>494.46499999999997</v>
      </c>
      <c r="D8" s="1949">
        <v>17.969033386727705</v>
      </c>
      <c r="E8" s="1979">
        <v>2.7780281223281654E-2</v>
      </c>
    </row>
    <row r="9" spans="1:5">
      <c r="B9" s="325" t="s">
        <v>354</v>
      </c>
      <c r="C9" s="1949">
        <v>128.734624</v>
      </c>
      <c r="D9" s="1949">
        <v>4.6782618722939704</v>
      </c>
      <c r="E9" s="1979">
        <v>7.2326333671613235E-3</v>
      </c>
    </row>
    <row r="10" spans="1:5">
      <c r="B10" s="1980" t="s">
        <v>1990</v>
      </c>
      <c r="C10" s="1949">
        <v>62.556623999999999</v>
      </c>
      <c r="D10" s="1949">
        <v>2.2733298923421716</v>
      </c>
      <c r="E10" s="1979">
        <v>3.5145877000375969E-3</v>
      </c>
    </row>
    <row r="11" spans="1:5">
      <c r="B11" s="1980" t="s">
        <v>289</v>
      </c>
      <c r="C11" s="1949">
        <v>57.442</v>
      </c>
      <c r="D11" s="1949">
        <v>2.0874626430594945</v>
      </c>
      <c r="E11" s="1979">
        <v>3.2272353230820075E-3</v>
      </c>
    </row>
    <row r="12" spans="1:5">
      <c r="B12" s="1980" t="s">
        <v>2012</v>
      </c>
      <c r="C12" s="1949">
        <v>6.3479999999999999</v>
      </c>
      <c r="D12" s="1949">
        <v>0.23068857035168816</v>
      </c>
      <c r="E12" s="1979">
        <v>3.5664652746987541E-4</v>
      </c>
    </row>
    <row r="13" spans="1:5">
      <c r="B13" s="1980" t="s">
        <v>2132</v>
      </c>
      <c r="C13" s="1949">
        <v>2.3879999999999999</v>
      </c>
      <c r="D13" s="1949">
        <v>8.6780766540616158E-2</v>
      </c>
      <c r="E13" s="1979">
        <v>1.3416381657184348E-4</v>
      </c>
    </row>
    <row r="14" spans="1:5">
      <c r="B14" s="325" t="s">
        <v>366</v>
      </c>
      <c r="C14" s="1949">
        <v>22.434167800000001</v>
      </c>
      <c r="D14" s="1949">
        <v>0.81526561071390646</v>
      </c>
      <c r="E14" s="1979">
        <v>1.2604076941629639E-3</v>
      </c>
    </row>
    <row r="15" spans="1:5">
      <c r="B15" s="1980" t="s">
        <v>390</v>
      </c>
      <c r="C15" s="1949">
        <v>22.434167800000001</v>
      </c>
      <c r="D15" s="1949">
        <v>0.81526561071390646</v>
      </c>
      <c r="E15" s="1979">
        <v>1.2604076941629639E-3</v>
      </c>
    </row>
    <row r="16" spans="1:5">
      <c r="B16" s="325" t="s">
        <v>429</v>
      </c>
      <c r="C16" s="1949">
        <v>5.9236543599999996</v>
      </c>
      <c r="D16" s="1949">
        <v>0.21526769936451551</v>
      </c>
      <c r="E16" s="1979">
        <v>3.3280572738276419E-4</v>
      </c>
    </row>
    <row r="17" spans="2:5">
      <c r="B17" s="1980" t="s">
        <v>2102</v>
      </c>
      <c r="C17" s="1949">
        <v>5.9236543599999996</v>
      </c>
      <c r="D17" s="1949">
        <v>0.21526769936451551</v>
      </c>
      <c r="E17" s="1979">
        <v>3.3280572738276419E-4</v>
      </c>
    </row>
    <row r="18" spans="2:5">
      <c r="B18" s="325" t="s">
        <v>363</v>
      </c>
      <c r="C18" s="1949">
        <v>2.1989000000000001</v>
      </c>
      <c r="D18" s="1949">
        <v>7.9908805505092495E-2</v>
      </c>
      <c r="E18" s="1979">
        <v>1.2353970530143494E-4</v>
      </c>
    </row>
    <row r="19" spans="2:5">
      <c r="B19" s="1980" t="s">
        <v>2118</v>
      </c>
      <c r="C19" s="1949">
        <v>2</v>
      </c>
      <c r="D19" s="1949">
        <v>7.2680708995490922E-2</v>
      </c>
      <c r="E19" s="1979">
        <v>1.1236500550405652E-4</v>
      </c>
    </row>
    <row r="20" spans="2:5">
      <c r="B20" s="325" t="s">
        <v>2133</v>
      </c>
      <c r="C20" s="1949">
        <v>0.19889999999999999</v>
      </c>
      <c r="D20" s="1949">
        <v>7.2280965096015708E-3</v>
      </c>
      <c r="E20" s="1979">
        <v>1.1174699797378421E-5</v>
      </c>
    </row>
    <row r="21" spans="2:5" ht="31.5">
      <c r="B21" s="1976" t="s">
        <v>2134</v>
      </c>
      <c r="C21" s="1977">
        <v>3.169899</v>
      </c>
      <c r="D21" s="1977">
        <v>0.11519525338204883</v>
      </c>
      <c r="E21" s="1978">
        <v>1.7809285929115164E-4</v>
      </c>
    </row>
    <row r="22" spans="2:5">
      <c r="B22" s="325" t="s">
        <v>353</v>
      </c>
      <c r="C22" s="1949">
        <v>3.169899</v>
      </c>
      <c r="D22" s="1949">
        <v>0.11519525338204883</v>
      </c>
      <c r="E22" s="1979">
        <v>1.7809285929115164E-4</v>
      </c>
    </row>
    <row r="23" spans="2:5">
      <c r="B23" s="1980" t="s">
        <v>372</v>
      </c>
      <c r="C23" s="1977">
        <v>3.169899</v>
      </c>
      <c r="D23" s="1977">
        <v>0.11519525338204883</v>
      </c>
      <c r="E23" s="1978">
        <v>1.7809285929115164E-4</v>
      </c>
    </row>
    <row r="24" spans="2:5">
      <c r="B24" s="2243" t="s">
        <v>2135</v>
      </c>
      <c r="C24" s="2403">
        <v>244.88699316400016</v>
      </c>
      <c r="D24" s="2403">
        <v>8.8992801434667363</v>
      </c>
      <c r="E24" s="2403">
        <v>1.3758364167372354E-2</v>
      </c>
    </row>
    <row r="25" spans="2:5">
      <c r="B25" s="1976" t="s">
        <v>517</v>
      </c>
      <c r="C25" s="1949">
        <v>225.57536058100015</v>
      </c>
      <c r="D25" s="1949">
        <v>8.1974885694703037</v>
      </c>
      <c r="E25" s="1949">
        <v>1.2673388316631798E-2</v>
      </c>
    </row>
    <row r="26" spans="2:5">
      <c r="B26" s="1976" t="s">
        <v>2136</v>
      </c>
      <c r="C26" s="1949">
        <v>7.5109730839999997</v>
      </c>
      <c r="D26" s="1949">
        <v>0.27295142449558446</v>
      </c>
      <c r="E26" s="1949">
        <v>4.2198526596224023E-4</v>
      </c>
    </row>
    <row r="27" spans="2:5">
      <c r="B27" s="1976" t="s">
        <v>2137</v>
      </c>
      <c r="C27" s="1949">
        <v>7.0508092500000004</v>
      </c>
      <c r="D27" s="1949">
        <v>0.25622890764098277</v>
      </c>
      <c r="E27" s="1949">
        <v>3.9613211009215132E-4</v>
      </c>
    </row>
    <row r="28" spans="2:5">
      <c r="B28" s="1976" t="s">
        <v>2138</v>
      </c>
      <c r="C28" s="1949">
        <v>4.2420571259999997</v>
      </c>
      <c r="D28" s="1949">
        <v>0.15415785975852728</v>
      </c>
      <c r="E28" s="1949">
        <v>2.3832938615575612E-4</v>
      </c>
    </row>
    <row r="29" spans="2:5">
      <c r="B29" s="1976" t="s">
        <v>2139</v>
      </c>
      <c r="C29" s="1977">
        <v>0.50779312300000001</v>
      </c>
      <c r="D29" s="1949">
        <v>1.8453382101337266E-2</v>
      </c>
      <c r="E29" s="1979">
        <v>2.8529088530408523E-5</v>
      </c>
    </row>
    <row r="30" spans="2:5">
      <c r="B30" s="2243" t="s">
        <v>2140</v>
      </c>
      <c r="C30" s="2244">
        <v>33.286000000000001</v>
      </c>
      <c r="D30" s="2244">
        <v>1.2096250398119555</v>
      </c>
      <c r="E30" s="2252">
        <v>1.8700907866040129E-3</v>
      </c>
    </row>
    <row r="31" spans="2:5">
      <c r="B31" s="1976" t="s">
        <v>2141</v>
      </c>
      <c r="C31" s="1981">
        <v>33.286000000000001</v>
      </c>
      <c r="D31" s="1981">
        <v>1.2096250398119555</v>
      </c>
      <c r="E31" s="1982">
        <v>1.8700907866040129E-3</v>
      </c>
    </row>
    <row r="32" spans="2:5">
      <c r="B32" s="325" t="s">
        <v>354</v>
      </c>
      <c r="C32" s="1983">
        <v>33.286000000000001</v>
      </c>
      <c r="D32" s="1983">
        <v>1.2096250398119555</v>
      </c>
      <c r="E32" s="1984">
        <v>1.8700907866040129E-3</v>
      </c>
    </row>
    <row r="33" spans="2:5">
      <c r="B33" s="1985" t="s">
        <v>289</v>
      </c>
      <c r="C33" s="1986">
        <v>33.286000000000001</v>
      </c>
      <c r="D33" s="1986">
        <v>1.2096250398119555</v>
      </c>
      <c r="E33" s="1987">
        <v>1.8700907866040129E-3</v>
      </c>
    </row>
    <row r="34" spans="2:5" ht="14.25" thickBot="1">
      <c r="B34" s="2239" t="s">
        <v>843</v>
      </c>
      <c r="C34" s="2240">
        <v>2751.7618191149995</v>
      </c>
      <c r="D34" s="2240">
        <v>100</v>
      </c>
      <c r="E34" s="2240">
        <v>0.15460086597535477</v>
      </c>
    </row>
    <row r="35" spans="2:5" ht="14.25" thickBot="1">
      <c r="B35" s="1988"/>
      <c r="C35" s="1989"/>
      <c r="D35" s="1990"/>
      <c r="E35" s="1989"/>
    </row>
    <row r="36" spans="2:5" ht="15" thickTop="1" thickBot="1">
      <c r="B36" s="1991" t="s">
        <v>2002</v>
      </c>
      <c r="C36" s="1992">
        <v>0.67050408642428638</v>
      </c>
      <c r="D36" s="1961"/>
      <c r="E36" s="1960"/>
    </row>
    <row r="37" spans="2:5" ht="14.25" thickTop="1">
      <c r="B37" s="1"/>
      <c r="C37" s="1964"/>
      <c r="D37" s="1964"/>
      <c r="E37" s="1"/>
    </row>
    <row r="38" spans="2:5" ht="27.75" customHeight="1">
      <c r="B38" s="2793" t="s">
        <v>109</v>
      </c>
      <c r="C38" s="2793"/>
      <c r="D38" s="2793"/>
      <c r="E38" s="2793"/>
    </row>
  </sheetData>
  <mergeCells count="3">
    <mergeCell ref="B1:E1"/>
    <mergeCell ref="B2:E2"/>
    <mergeCell ref="B38:E38"/>
  </mergeCells>
  <pageMargins left="0.7" right="0.7" top="0.75" bottom="0.75" header="0.3" footer="0.3"/>
  <pageSetup orientation="landscape" r:id="rId1"/>
  <drawing r:id="rId2"/>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9625F-2307-4702-97ED-7CD2E1FE0A7B}">
  <sheetPr codeName="Hoja117"/>
  <dimension ref="A1:H21"/>
  <sheetViews>
    <sheetView showGridLines="0" workbookViewId="0">
      <selection activeCell="G11" sqref="G11"/>
    </sheetView>
  </sheetViews>
  <sheetFormatPr baseColWidth="10" defaultColWidth="0" defaultRowHeight="13.5" zeroHeight="1"/>
  <cols>
    <col min="1" max="1" width="39.140625" style="1952" bestFit="1" customWidth="1"/>
    <col min="2" max="2" width="13" style="1952" customWidth="1"/>
    <col min="3" max="4" width="10.85546875" style="1952" customWidth="1"/>
    <col min="5" max="5" width="12.7109375" style="1952" customWidth="1"/>
    <col min="6" max="6" width="5.140625" style="1952" customWidth="1"/>
    <col min="7" max="7" width="11.42578125" style="1952" customWidth="1"/>
    <col min="8" max="8" width="3.5703125" style="1952" customWidth="1"/>
    <col min="9" max="16384" width="11.42578125" style="1952" hidden="1"/>
  </cols>
  <sheetData>
    <row r="1" spans="1:5" ht="23.1" customHeight="1">
      <c r="A1" s="2789" t="s">
        <v>2142</v>
      </c>
      <c r="B1" s="2783"/>
      <c r="C1" s="2783"/>
      <c r="D1" s="2783"/>
      <c r="E1" s="2783"/>
    </row>
    <row r="2" spans="1:5" ht="14.25" thickBot="1">
      <c r="A2" s="2790" t="s">
        <v>1</v>
      </c>
      <c r="B2" s="2790"/>
      <c r="C2" s="2790"/>
      <c r="D2" s="2790"/>
      <c r="E2" s="2790"/>
    </row>
    <row r="3" spans="1:5" ht="18">
      <c r="A3" s="2253" t="s">
        <v>1977</v>
      </c>
      <c r="B3" s="2236" t="s">
        <v>447</v>
      </c>
      <c r="C3" s="2236" t="s">
        <v>448</v>
      </c>
      <c r="D3" s="2236" t="s">
        <v>86</v>
      </c>
      <c r="E3" s="2236" t="s">
        <v>87</v>
      </c>
    </row>
    <row r="4" spans="1:5" s="1957" customFormat="1">
      <c r="A4" s="2404" t="s">
        <v>360</v>
      </c>
      <c r="B4" s="2405">
        <v>22.336929019999999</v>
      </c>
      <c r="C4" s="2405">
        <v>2709.3365893869995</v>
      </c>
      <c r="D4" s="2405">
        <v>2731.6735184069998</v>
      </c>
      <c r="E4" s="2406">
        <v>99.960535856244277</v>
      </c>
    </row>
    <row r="5" spans="1:5" s="1957" customFormat="1">
      <c r="A5" s="1953" t="s">
        <v>2143</v>
      </c>
      <c r="B5" s="934">
        <v>0</v>
      </c>
      <c r="C5" s="934">
        <v>2659.6365893869997</v>
      </c>
      <c r="D5" s="934">
        <v>2659.6365893869997</v>
      </c>
      <c r="E5" s="798">
        <v>97.324477784972046</v>
      </c>
    </row>
    <row r="6" spans="1:5" s="1957" customFormat="1">
      <c r="A6" s="1953" t="s">
        <v>2001</v>
      </c>
      <c r="B6" s="934">
        <v>22.336929019999999</v>
      </c>
      <c r="C6" s="934">
        <v>49.7</v>
      </c>
      <c r="D6" s="934">
        <v>72.036929020000002</v>
      </c>
      <c r="E6" s="798">
        <v>2.6360580712722492</v>
      </c>
    </row>
    <row r="7" spans="1:5" s="1957" customFormat="1">
      <c r="A7" s="2404" t="s">
        <v>354</v>
      </c>
      <c r="B7" s="2405">
        <v>1.0784571681282</v>
      </c>
      <c r="C7" s="2405">
        <v>0</v>
      </c>
      <c r="D7" s="2405">
        <v>1.0784571681282</v>
      </c>
      <c r="E7" s="2406">
        <v>3.9464143755718294E-2</v>
      </c>
    </row>
    <row r="8" spans="1:5" s="1957" customFormat="1">
      <c r="A8" s="1953" t="s">
        <v>264</v>
      </c>
      <c r="B8" s="934">
        <v>1.0784571681282</v>
      </c>
      <c r="C8" s="934">
        <v>0</v>
      </c>
      <c r="D8" s="934">
        <v>1.0784571681282</v>
      </c>
      <c r="E8" s="798">
        <v>3.9464143755718294E-2</v>
      </c>
    </row>
    <row r="9" spans="1:5" s="1957" customFormat="1" ht="14.25" thickBot="1">
      <c r="A9" s="2239" t="s">
        <v>843</v>
      </c>
      <c r="B9" s="2240">
        <v>23.415386188128199</v>
      </c>
      <c r="C9" s="2240">
        <v>2709.3365893869995</v>
      </c>
      <c r="D9" s="2240">
        <v>2732.7519755751282</v>
      </c>
      <c r="E9" s="2248">
        <v>100</v>
      </c>
    </row>
    <row r="10" spans="1:5" s="1957" customFormat="1" ht="8.1" customHeight="1" thickBot="1">
      <c r="A10" s="1952"/>
      <c r="B10" s="1952"/>
      <c r="C10" s="1952"/>
      <c r="D10" s="1952"/>
    </row>
    <row r="11" spans="1:5" s="1957" customFormat="1" ht="15" thickTop="1" thickBot="1">
      <c r="A11" s="2407" t="s">
        <v>2002</v>
      </c>
      <c r="B11" s="2408">
        <v>5.705476402529672E-3</v>
      </c>
      <c r="C11" s="2408">
        <v>0.66016660383312908</v>
      </c>
      <c r="D11" s="2408">
        <v>0.6658720802356588</v>
      </c>
      <c r="E11" s="1968"/>
    </row>
    <row r="12" spans="1:5" s="1957" customFormat="1" ht="15" thickTop="1" thickBot="1">
      <c r="A12" s="1"/>
      <c r="B12" s="1969"/>
      <c r="C12" s="1969"/>
      <c r="D12" s="1969"/>
      <c r="E12" s="1969"/>
    </row>
    <row r="13" spans="1:5" s="1957" customFormat="1" ht="15" thickTop="1" thickBot="1">
      <c r="A13" s="2407" t="s">
        <v>333</v>
      </c>
      <c r="B13" s="2408">
        <v>1.3155349989543172E-3</v>
      </c>
      <c r="C13" s="2408">
        <v>0.152217310389406</v>
      </c>
      <c r="D13" s="2408">
        <v>0.15353284538836032</v>
      </c>
      <c r="E13" s="1969"/>
    </row>
    <row r="14" spans="1:5" ht="14.25" thickTop="1">
      <c r="A14" s="1"/>
      <c r="B14" s="1"/>
      <c r="C14" s="1"/>
      <c r="D14" s="1"/>
      <c r="E14" s="1"/>
    </row>
    <row r="15" spans="1:5" s="1957" customFormat="1" ht="29.25" customHeight="1">
      <c r="A15" s="2793" t="s">
        <v>109</v>
      </c>
      <c r="B15" s="2793"/>
      <c r="C15" s="2793"/>
      <c r="D15" s="2793"/>
      <c r="E15" s="2793"/>
    </row>
    <row r="17" s="1952" customFormat="1" hidden="1"/>
    <row r="18" s="1952" customFormat="1" hidden="1"/>
    <row r="19" s="1952" customFormat="1" hidden="1"/>
    <row r="20" s="1952" customFormat="1" hidden="1"/>
    <row r="21" s="1952" customFormat="1" hidden="1"/>
  </sheetData>
  <mergeCells count="3">
    <mergeCell ref="A1:E1"/>
    <mergeCell ref="A2:E2"/>
    <mergeCell ref="A15:E15"/>
  </mergeCells>
  <pageMargins left="0.7" right="0.7" top="0.75" bottom="0.75" header="0.3" footer="0.3"/>
  <pageSetup orientation="landscape" r:id="rId1"/>
  <drawing r:id="rId2"/>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313F6-7CA1-4A8B-9D2A-D7F6DF2BAE1B}">
  <sheetPr codeName="Hoja118"/>
  <dimension ref="A1:I14"/>
  <sheetViews>
    <sheetView showGridLines="0" workbookViewId="0"/>
  </sheetViews>
  <sheetFormatPr baseColWidth="10" defaultColWidth="0" defaultRowHeight="13.5" zeroHeight="1"/>
  <cols>
    <col min="1" max="1" width="2.28515625" style="1952" customWidth="1"/>
    <col min="2" max="2" width="34.140625" style="1952" customWidth="1"/>
    <col min="3" max="3" width="13.42578125" style="1952" customWidth="1"/>
    <col min="4" max="5" width="10.85546875" style="1952" customWidth="1"/>
    <col min="6" max="6" width="12.7109375" style="1952" customWidth="1"/>
    <col min="7" max="7" width="4.42578125" style="1957" customWidth="1"/>
    <col min="8" max="8" width="11.42578125" style="1952" customWidth="1"/>
    <col min="9" max="9" width="2.7109375" style="1952" customWidth="1"/>
    <col min="10" max="16384" width="11.42578125" style="1952" hidden="1"/>
  </cols>
  <sheetData>
    <row r="1" spans="1:6" ht="22.7" customHeight="1">
      <c r="A1" s="267"/>
      <c r="B1" s="2796" t="s">
        <v>2144</v>
      </c>
      <c r="C1" s="2796"/>
      <c r="D1" s="2796"/>
      <c r="E1" s="2796"/>
      <c r="F1" s="2796"/>
    </row>
    <row r="2" spans="1:6" ht="14.25" thickBot="1">
      <c r="B2" s="92" t="s">
        <v>1</v>
      </c>
      <c r="C2" s="1975"/>
      <c r="D2" s="1975"/>
      <c r="E2" s="1975"/>
      <c r="F2" s="1975"/>
    </row>
    <row r="3" spans="1:6" ht="18">
      <c r="B3" s="2253" t="s">
        <v>1977</v>
      </c>
      <c r="C3" s="2236" t="s">
        <v>447</v>
      </c>
      <c r="D3" s="2236" t="s">
        <v>448</v>
      </c>
      <c r="E3" s="2236" t="s">
        <v>86</v>
      </c>
      <c r="F3" s="2236" t="s">
        <v>87</v>
      </c>
    </row>
    <row r="4" spans="1:6">
      <c r="B4" s="2404" t="s">
        <v>429</v>
      </c>
      <c r="C4" s="2405">
        <v>569.46261268777812</v>
      </c>
      <c r="D4" s="2405">
        <v>2095.8042643910003</v>
      </c>
      <c r="E4" s="2405">
        <v>2665.2668770787791</v>
      </c>
      <c r="F4" s="2406">
        <v>100</v>
      </c>
    </row>
    <row r="5" spans="1:6" s="1957" customFormat="1">
      <c r="B5" s="1953" t="s">
        <v>1141</v>
      </c>
      <c r="C5" s="934">
        <v>563.69063698585205</v>
      </c>
      <c r="D5" s="934">
        <v>2092.5257603420005</v>
      </c>
      <c r="E5" s="934">
        <v>2656.216397327853</v>
      </c>
      <c r="F5" s="798">
        <v>99.660428761233632</v>
      </c>
    </row>
    <row r="6" spans="1:6" s="1957" customFormat="1">
      <c r="B6" s="1953" t="s">
        <v>762</v>
      </c>
      <c r="C6" s="934">
        <v>0.68004655022600002</v>
      </c>
      <c r="D6" s="934">
        <v>0</v>
      </c>
      <c r="E6" s="934">
        <v>0.68004655022600002</v>
      </c>
      <c r="F6" s="798">
        <v>2.5515139068225452E-2</v>
      </c>
    </row>
    <row r="7" spans="1:6" s="1957" customFormat="1" ht="14.25" thickBot="1">
      <c r="B7" s="2239" t="s">
        <v>843</v>
      </c>
      <c r="C7" s="2240">
        <v>569.46261268777812</v>
      </c>
      <c r="D7" s="2240">
        <v>2095.8042643910003</v>
      </c>
      <c r="E7" s="2240">
        <v>2665.2668770787791</v>
      </c>
      <c r="F7" s="2248">
        <v>100</v>
      </c>
    </row>
    <row r="8" spans="1:6" s="1957" customFormat="1" ht="8.1" customHeight="1" thickBot="1">
      <c r="B8" s="1952"/>
      <c r="C8" s="1952"/>
      <c r="D8" s="1952"/>
      <c r="E8" s="1952"/>
    </row>
    <row r="9" spans="1:6" s="1957" customFormat="1" ht="15" thickTop="1" thickBot="1">
      <c r="B9" s="2407" t="s">
        <v>2002</v>
      </c>
      <c r="C9" s="2408">
        <v>0.13875728859258837</v>
      </c>
      <c r="D9" s="2408">
        <v>0.51067113216635729</v>
      </c>
      <c r="E9" s="2408">
        <v>0.64942842075894569</v>
      </c>
      <c r="F9" s="1968"/>
    </row>
    <row r="10" spans="1:6" s="1957" customFormat="1" ht="6.95" customHeight="1" thickTop="1" thickBot="1">
      <c r="B10" s="1"/>
      <c r="C10" s="1969"/>
      <c r="D10" s="1969"/>
      <c r="E10" s="1969"/>
      <c r="F10" s="1969"/>
    </row>
    <row r="11" spans="1:6" s="1957" customFormat="1" ht="15" thickTop="1" thickBot="1">
      <c r="B11" s="2407" t="s">
        <v>333</v>
      </c>
      <c r="C11" s="2408">
        <v>3.1993834804508285E-2</v>
      </c>
      <c r="D11" s="2408">
        <v>0.11774752885185993</v>
      </c>
      <c r="E11" s="2408">
        <v>0.14974136365636823</v>
      </c>
      <c r="F11" s="1969"/>
    </row>
    <row r="12" spans="1:6" s="1957" customFormat="1" ht="6.95" customHeight="1" thickTop="1">
      <c r="B12" s="1"/>
      <c r="C12" s="1"/>
      <c r="D12" s="1"/>
      <c r="E12" s="1"/>
      <c r="F12" s="1"/>
    </row>
    <row r="13" spans="1:6" s="1957" customFormat="1" ht="22.5" customHeight="1">
      <c r="B13" s="2793" t="s">
        <v>109</v>
      </c>
      <c r="C13" s="2793"/>
      <c r="D13" s="2793"/>
      <c r="E13" s="2793"/>
      <c r="F13" s="2793"/>
    </row>
    <row r="14" spans="1:6"/>
  </sheetData>
  <mergeCells count="2">
    <mergeCell ref="B1:F1"/>
    <mergeCell ref="B13:F13"/>
  </mergeCells>
  <pageMargins left="0.7" right="0.7" top="0.75" bottom="0.75" header="0.3" footer="0.3"/>
  <pageSetup orientation="landscape" r:id="rId1"/>
  <drawing r:id="rId2"/>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B96FA-C109-4BED-A677-799E01BC6036}">
  <sheetPr codeName="Hoja119"/>
  <dimension ref="A1:K530"/>
  <sheetViews>
    <sheetView showGridLines="0" zoomScaleNormal="100" workbookViewId="0">
      <pane xSplit="1" ySplit="3" topLeftCell="B4" activePane="bottomRight" state="frozen"/>
      <selection pane="topRight" activeCell="B1" sqref="B1"/>
      <selection pane="bottomLeft" activeCell="A4" sqref="A4"/>
      <selection pane="bottomRight" activeCell="B4" sqref="B4"/>
    </sheetView>
  </sheetViews>
  <sheetFormatPr baseColWidth="10" defaultColWidth="0" defaultRowHeight="13.5" zeroHeight="1"/>
  <cols>
    <col min="1" max="1" width="2" style="1995" customWidth="1"/>
    <col min="2" max="2" width="41.28515625" style="2001" customWidth="1"/>
    <col min="3" max="3" width="16.42578125" style="2002" customWidth="1"/>
    <col min="4" max="4" width="10.28515625" style="2002" customWidth="1"/>
    <col min="5" max="5" width="11.85546875" style="2002" bestFit="1" customWidth="1"/>
    <col min="6" max="6" width="13.140625" style="2003" customWidth="1"/>
    <col min="7" max="7" width="4.42578125" style="1996" customWidth="1"/>
    <col min="8" max="8" width="11.42578125" style="1996" customWidth="1"/>
    <col min="9" max="9" width="5" style="1996" customWidth="1"/>
    <col min="10" max="11" width="0" style="1996" hidden="1" customWidth="1"/>
    <col min="12" max="16384" width="11.42578125" style="1996" hidden="1"/>
  </cols>
  <sheetData>
    <row r="1" spans="1:6" s="1995" customFormat="1" ht="20.25" customHeight="1">
      <c r="A1" s="2439"/>
      <c r="B1" s="2783" t="s">
        <v>2145</v>
      </c>
      <c r="C1" s="2783"/>
      <c r="D1" s="2783"/>
      <c r="E1" s="2783"/>
      <c r="F1" s="2783"/>
    </row>
    <row r="2" spans="1:6" s="1995" customFormat="1" ht="14.25" thickBot="1">
      <c r="B2" s="2797" t="s">
        <v>1</v>
      </c>
      <c r="C2" s="2797"/>
      <c r="D2" s="2797"/>
      <c r="E2" s="2797"/>
      <c r="F2" s="2797"/>
    </row>
    <row r="3" spans="1:6" s="1995" customFormat="1" ht="31.5">
      <c r="B3" s="2235" t="s">
        <v>1977</v>
      </c>
      <c r="C3" s="2237" t="s">
        <v>447</v>
      </c>
      <c r="D3" s="2237" t="s">
        <v>448</v>
      </c>
      <c r="E3" s="2237" t="s">
        <v>86</v>
      </c>
      <c r="F3" s="2386" t="s">
        <v>87</v>
      </c>
    </row>
    <row r="4" spans="1:6" s="1995" customFormat="1">
      <c r="B4" s="2409" t="s">
        <v>1948</v>
      </c>
      <c r="C4" s="2410">
        <v>78612.476411806478</v>
      </c>
      <c r="D4" s="2410">
        <v>0</v>
      </c>
      <c r="E4" s="2410">
        <v>78612.476411806478</v>
      </c>
      <c r="F4" s="2410">
        <v>19.154996014517497</v>
      </c>
    </row>
    <row r="5" spans="1:6" s="1995" customFormat="1">
      <c r="B5" s="1948" t="s">
        <v>355</v>
      </c>
      <c r="C5" s="1949">
        <v>45630.071262775498</v>
      </c>
      <c r="D5" s="1949">
        <v>0</v>
      </c>
      <c r="E5" s="1949">
        <v>45630.071262775498</v>
      </c>
      <c r="F5" s="1949">
        <v>11.118385694937158</v>
      </c>
    </row>
    <row r="6" spans="1:6" s="1995" customFormat="1">
      <c r="B6" s="1948" t="s">
        <v>910</v>
      </c>
      <c r="C6" s="1949">
        <v>17148.535999999996</v>
      </c>
      <c r="D6" s="1949">
        <v>0</v>
      </c>
      <c r="E6" s="1949">
        <v>17148.535999999996</v>
      </c>
      <c r="F6" s="1949">
        <v>4.1784733636183562</v>
      </c>
    </row>
    <row r="7" spans="1:6" s="1995" customFormat="1">
      <c r="B7" s="1948" t="s">
        <v>335</v>
      </c>
      <c r="C7" s="1949">
        <v>14395.707978957278</v>
      </c>
      <c r="D7" s="1949">
        <v>0</v>
      </c>
      <c r="E7" s="1949">
        <v>14395.707978957278</v>
      </c>
      <c r="F7" s="1949">
        <v>3.5077094826346245</v>
      </c>
    </row>
    <row r="8" spans="1:6" s="1995" customFormat="1">
      <c r="B8" s="1948" t="s">
        <v>353</v>
      </c>
      <c r="C8" s="1949">
        <v>818.33902699999999</v>
      </c>
      <c r="D8" s="1949">
        <v>0</v>
      </c>
      <c r="E8" s="1949">
        <v>818.33902699999999</v>
      </c>
      <c r="F8" s="1949">
        <v>0.19939940218388691</v>
      </c>
    </row>
    <row r="9" spans="1:6" s="1995" customFormat="1">
      <c r="B9" s="1948" t="s">
        <v>354</v>
      </c>
      <c r="C9" s="1949">
        <v>403.02448572270941</v>
      </c>
      <c r="D9" s="1949">
        <v>0</v>
      </c>
      <c r="E9" s="1949">
        <v>403.02448572270941</v>
      </c>
      <c r="F9" s="1949">
        <v>9.8202381735579533E-2</v>
      </c>
    </row>
    <row r="10" spans="1:6" s="1995" customFormat="1">
      <c r="B10" s="1948" t="s">
        <v>366</v>
      </c>
      <c r="C10" s="1949">
        <v>135.89619116699998</v>
      </c>
      <c r="D10" s="1949">
        <v>0</v>
      </c>
      <c r="E10" s="1949">
        <v>135.89619116699998</v>
      </c>
      <c r="F10" s="1949">
        <v>3.3112949992261595E-2</v>
      </c>
    </row>
    <row r="11" spans="1:6" s="1995" customFormat="1">
      <c r="B11" s="1948" t="s">
        <v>421</v>
      </c>
      <c r="C11" s="1949">
        <v>58.099686000000013</v>
      </c>
      <c r="D11" s="1949">
        <v>0</v>
      </c>
      <c r="E11" s="1949">
        <v>58.099686000000013</v>
      </c>
      <c r="F11" s="1949">
        <v>1.4156776437684851E-2</v>
      </c>
    </row>
    <row r="12" spans="1:6" s="1995" customFormat="1">
      <c r="B12" s="1948" t="s">
        <v>419</v>
      </c>
      <c r="C12" s="1949">
        <v>8.4429067599999996</v>
      </c>
      <c r="D12" s="1949">
        <v>0</v>
      </c>
      <c r="E12" s="1949">
        <v>8.4429067599999996</v>
      </c>
      <c r="F12" s="1949">
        <v>2.0572287341714397E-3</v>
      </c>
    </row>
    <row r="13" spans="1:6">
      <c r="B13" s="1948" t="s">
        <v>362</v>
      </c>
      <c r="C13" s="1949">
        <v>5.4131359999999997</v>
      </c>
      <c r="D13" s="1949">
        <v>0</v>
      </c>
      <c r="E13" s="1949">
        <v>5.4131359999999997</v>
      </c>
      <c r="F13" s="1949">
        <v>1.3189839989631545E-3</v>
      </c>
    </row>
    <row r="14" spans="1:6">
      <c r="B14" s="1948" t="s">
        <v>1971</v>
      </c>
      <c r="C14" s="1949">
        <v>3.7583509999999998</v>
      </c>
      <c r="D14" s="1949">
        <v>0</v>
      </c>
      <c r="E14" s="1949">
        <v>3.7583509999999998</v>
      </c>
      <c r="F14" s="1949">
        <v>9.1577319163737441E-4</v>
      </c>
    </row>
    <row r="15" spans="1:6" s="1995" customFormat="1">
      <c r="B15" s="1948" t="s">
        <v>423</v>
      </c>
      <c r="C15" s="1949">
        <v>1.690961006</v>
      </c>
      <c r="D15" s="1949">
        <v>0</v>
      </c>
      <c r="E15" s="1949">
        <v>1.690961006</v>
      </c>
      <c r="F15" s="1949">
        <v>4.1202558180408521E-4</v>
      </c>
    </row>
    <row r="16" spans="1:6">
      <c r="B16" s="1948" t="s">
        <v>437</v>
      </c>
      <c r="C16" s="1949">
        <v>1.286111115</v>
      </c>
      <c r="D16" s="1949">
        <v>0</v>
      </c>
      <c r="E16" s="1949">
        <v>1.286111115</v>
      </c>
      <c r="F16" s="1949">
        <v>3.1337841531667808E-4</v>
      </c>
    </row>
    <row r="17" spans="2:11">
      <c r="B17" s="1948" t="s">
        <v>357</v>
      </c>
      <c r="C17" s="1949">
        <v>1.1595632</v>
      </c>
      <c r="D17" s="1949">
        <v>0</v>
      </c>
      <c r="E17" s="1949">
        <v>1.1595632</v>
      </c>
      <c r="F17" s="1949">
        <v>2.8254329959315861E-4</v>
      </c>
    </row>
    <row r="18" spans="2:11" s="1995" customFormat="1">
      <c r="B18" s="1948" t="s">
        <v>429</v>
      </c>
      <c r="C18" s="1949">
        <v>0.39216299999999998</v>
      </c>
      <c r="D18" s="1949">
        <v>0</v>
      </c>
      <c r="E18" s="1949">
        <v>0.39216299999999998</v>
      </c>
      <c r="F18" s="1949">
        <v>9.555583343654908E-5</v>
      </c>
    </row>
    <row r="19" spans="2:11" s="1995" customFormat="1">
      <c r="B19" s="1948" t="s">
        <v>424</v>
      </c>
      <c r="C19" s="1949">
        <v>0.318562187</v>
      </c>
      <c r="D19" s="1949">
        <v>0</v>
      </c>
      <c r="E19" s="1949">
        <v>0.318562187</v>
      </c>
      <c r="F19" s="1949">
        <v>7.7621997180138871E-5</v>
      </c>
    </row>
    <row r="20" spans="2:11" s="1995" customFormat="1">
      <c r="B20" s="1948" t="s">
        <v>361</v>
      </c>
      <c r="C20" s="1949">
        <v>0.1827</v>
      </c>
      <c r="D20" s="1949">
        <v>0</v>
      </c>
      <c r="E20" s="1949">
        <v>0.1827</v>
      </c>
      <c r="F20" s="1949">
        <v>4.451733276432891E-5</v>
      </c>
    </row>
    <row r="21" spans="2:11" s="1995" customFormat="1">
      <c r="B21" s="1948" t="s">
        <v>358</v>
      </c>
      <c r="C21" s="1949">
        <v>0.105525916</v>
      </c>
      <c r="D21" s="1949">
        <v>0</v>
      </c>
      <c r="E21" s="1949">
        <v>0.105525916</v>
      </c>
      <c r="F21" s="1949">
        <v>2.5712820568323045E-5</v>
      </c>
    </row>
    <row r="22" spans="2:11" s="1995" customFormat="1">
      <c r="B22" s="1948" t="s">
        <v>360</v>
      </c>
      <c r="C22" s="1949">
        <v>5.1799999999999999E-2</v>
      </c>
      <c r="D22" s="1949">
        <v>0</v>
      </c>
      <c r="E22" s="1949">
        <v>5.1799999999999999E-2</v>
      </c>
      <c r="F22" s="1949">
        <v>1.262177250789402E-5</v>
      </c>
    </row>
    <row r="23" spans="2:11" s="1995" customFormat="1" ht="21">
      <c r="B23" s="2409" t="s">
        <v>1949</v>
      </c>
      <c r="C23" s="2410">
        <v>64457.976751893344</v>
      </c>
      <c r="D23" s="2410">
        <v>873.90903460200002</v>
      </c>
      <c r="E23" s="2410">
        <v>65331.885786495339</v>
      </c>
      <c r="F23" s="2410">
        <v>15.918999998240519</v>
      </c>
    </row>
    <row r="24" spans="2:11" s="1995" customFormat="1">
      <c r="B24" s="1948" t="s">
        <v>353</v>
      </c>
      <c r="C24" s="1949">
        <v>61546.073729489799</v>
      </c>
      <c r="D24" s="1949">
        <v>873.90903460200002</v>
      </c>
      <c r="E24" s="1949">
        <v>62419.982764091794</v>
      </c>
      <c r="F24" s="1949">
        <v>15.209475335811437</v>
      </c>
    </row>
    <row r="25" spans="2:11" s="1995" customFormat="1">
      <c r="B25" s="1948" t="s">
        <v>335</v>
      </c>
      <c r="C25" s="1949">
        <v>2910.1055937900001</v>
      </c>
      <c r="D25" s="1949">
        <v>0</v>
      </c>
      <c r="E25" s="1949">
        <v>2910.1055937900001</v>
      </c>
      <c r="F25" s="1949">
        <v>0.70908669457079587</v>
      </c>
    </row>
    <row r="26" spans="2:11" s="1995" customFormat="1">
      <c r="B26" s="1948" t="s">
        <v>354</v>
      </c>
      <c r="C26" s="1949">
        <v>1.7974286135469999</v>
      </c>
      <c r="D26" s="1949">
        <v>0</v>
      </c>
      <c r="E26" s="1949">
        <v>1.7974286135469999</v>
      </c>
      <c r="F26" s="1949">
        <v>4.3796785828898821E-4</v>
      </c>
    </row>
    <row r="27" spans="2:11" s="1995" customFormat="1" ht="31.5">
      <c r="B27" s="2409" t="s">
        <v>1008</v>
      </c>
      <c r="C27" s="2410">
        <v>45807.155809671196</v>
      </c>
      <c r="D27" s="2410">
        <v>3158.4442206060003</v>
      </c>
      <c r="E27" s="2410">
        <v>48965.600030277208</v>
      </c>
      <c r="F27" s="2410">
        <v>11.931132515341456</v>
      </c>
    </row>
    <row r="28" spans="2:11" s="1995" customFormat="1">
      <c r="B28" s="1948" t="s">
        <v>335</v>
      </c>
      <c r="C28" s="1949">
        <v>45806.436838225774</v>
      </c>
      <c r="D28" s="1949">
        <v>3158.4442206060003</v>
      </c>
      <c r="E28" s="1949">
        <v>48964.881058831787</v>
      </c>
      <c r="F28" s="1949">
        <v>11.930957328198142</v>
      </c>
    </row>
    <row r="29" spans="2:11">
      <c r="B29" s="1948" t="s">
        <v>354</v>
      </c>
      <c r="C29" s="1949">
        <v>0.71897144541879998</v>
      </c>
      <c r="D29" s="1949">
        <v>0</v>
      </c>
      <c r="E29" s="1949">
        <v>0.71897144541879998</v>
      </c>
      <c r="F29" s="1949">
        <v>1.751871433155953E-4</v>
      </c>
    </row>
    <row r="30" spans="2:11">
      <c r="B30" s="2409" t="s">
        <v>1950</v>
      </c>
      <c r="C30" s="2410">
        <v>25756.60018455781</v>
      </c>
      <c r="D30" s="2410">
        <v>830.34859894800002</v>
      </c>
      <c r="E30" s="2410">
        <v>26586.94878350581</v>
      </c>
      <c r="F30" s="2410">
        <v>6.4782706413984554</v>
      </c>
      <c r="K30" s="1996">
        <f>8*12</f>
        <v>96</v>
      </c>
    </row>
    <row r="31" spans="2:11">
      <c r="B31" s="1948" t="s">
        <v>354</v>
      </c>
      <c r="C31" s="1949">
        <v>22627.458961475812</v>
      </c>
      <c r="D31" s="1949">
        <v>830.34859894800002</v>
      </c>
      <c r="E31" s="1949">
        <v>23457.807560423811</v>
      </c>
      <c r="F31" s="1949">
        <v>5.7158129452051307</v>
      </c>
    </row>
    <row r="32" spans="2:11">
      <c r="B32" s="1948" t="s">
        <v>357</v>
      </c>
      <c r="C32" s="1949">
        <v>3129.1412230820001</v>
      </c>
      <c r="D32" s="1949">
        <v>0</v>
      </c>
      <c r="E32" s="1949">
        <v>3129.1412230820001</v>
      </c>
      <c r="F32" s="1949">
        <v>0.76245769619332548</v>
      </c>
    </row>
    <row r="33" spans="2:6">
      <c r="B33" s="1948" t="s">
        <v>1971</v>
      </c>
      <c r="C33" s="1949">
        <v>0</v>
      </c>
      <c r="D33" s="1949">
        <v>0</v>
      </c>
      <c r="E33" s="1949">
        <v>0</v>
      </c>
      <c r="F33" s="1949">
        <v>0</v>
      </c>
    </row>
    <row r="34" spans="2:6" ht="31.5">
      <c r="B34" s="2409" t="s">
        <v>222</v>
      </c>
      <c r="C34" s="2410">
        <v>16407.509881307182</v>
      </c>
      <c r="D34" s="2410">
        <v>1449.7925619320001</v>
      </c>
      <c r="E34" s="2410">
        <v>17857.302443239176</v>
      </c>
      <c r="F34" s="2410">
        <v>4.3511739197533776</v>
      </c>
    </row>
    <row r="35" spans="2:6">
      <c r="B35" s="1948" t="s">
        <v>910</v>
      </c>
      <c r="C35" s="1949">
        <v>15180.5851097</v>
      </c>
      <c r="D35" s="1949">
        <v>1449.7925619320001</v>
      </c>
      <c r="E35" s="1949">
        <v>16630.377671631995</v>
      </c>
      <c r="F35" s="1949">
        <v>4.0522170596853151</v>
      </c>
    </row>
    <row r="36" spans="2:6">
      <c r="B36" s="1948" t="s">
        <v>354</v>
      </c>
      <c r="C36" s="1949">
        <v>1226.924771607182</v>
      </c>
      <c r="D36" s="1949">
        <v>0</v>
      </c>
      <c r="E36" s="1949">
        <v>1226.924771607182</v>
      </c>
      <c r="F36" s="1949">
        <v>0.29895686006806332</v>
      </c>
    </row>
    <row r="37" spans="2:6" ht="31.5">
      <c r="B37" s="2409" t="s">
        <v>221</v>
      </c>
      <c r="C37" s="2410">
        <v>13916.754214385064</v>
      </c>
      <c r="D37" s="2410">
        <v>209.52045437699999</v>
      </c>
      <c r="E37" s="2410">
        <v>14126.274668762064</v>
      </c>
      <c r="F37" s="2410">
        <v>3.4420584025702845</v>
      </c>
    </row>
    <row r="38" spans="2:6">
      <c r="B38" s="1948" t="s">
        <v>910</v>
      </c>
      <c r="C38" s="1949">
        <v>13120.609</v>
      </c>
      <c r="D38" s="1949">
        <v>209.52045437699999</v>
      </c>
      <c r="E38" s="1949">
        <v>13330.129454377</v>
      </c>
      <c r="F38" s="1949">
        <v>3.2480668238209254</v>
      </c>
    </row>
    <row r="39" spans="2:6">
      <c r="B39" s="1948" t="s">
        <v>354</v>
      </c>
      <c r="C39" s="1949">
        <v>796.14521438506461</v>
      </c>
      <c r="D39" s="1949">
        <v>0</v>
      </c>
      <c r="E39" s="1949">
        <v>796.14521438506461</v>
      </c>
      <c r="F39" s="1949">
        <v>0.19399157874935907</v>
      </c>
    </row>
    <row r="40" spans="2:6" ht="21">
      <c r="B40" s="2409" t="s">
        <v>550</v>
      </c>
      <c r="C40" s="2410">
        <v>6951.5041919462292</v>
      </c>
      <c r="D40" s="2410">
        <v>4819.0683411810005</v>
      </c>
      <c r="E40" s="2410">
        <v>11770.572533127239</v>
      </c>
      <c r="F40" s="2410">
        <v>2.8680596293590317</v>
      </c>
    </row>
    <row r="41" spans="2:6">
      <c r="B41" s="1948" t="s">
        <v>335</v>
      </c>
      <c r="C41" s="1949">
        <v>6877.9255386132299</v>
      </c>
      <c r="D41" s="1949">
        <v>4819.0683411810005</v>
      </c>
      <c r="E41" s="1949">
        <v>11696.993879794238</v>
      </c>
      <c r="F41" s="1949">
        <v>2.850131192606014</v>
      </c>
    </row>
    <row r="42" spans="2:6">
      <c r="B42" s="1948" t="s">
        <v>354</v>
      </c>
      <c r="C42" s="1949">
        <v>35.893000000000001</v>
      </c>
      <c r="D42" s="1949">
        <v>0</v>
      </c>
      <c r="E42" s="1949">
        <v>35.893000000000001</v>
      </c>
      <c r="F42" s="1949">
        <v>8.7458162282980714E-3</v>
      </c>
    </row>
    <row r="43" spans="2:6">
      <c r="B43" s="1948" t="s">
        <v>423</v>
      </c>
      <c r="C43" s="1949">
        <v>26.947653333000002</v>
      </c>
      <c r="D43" s="1949">
        <v>0</v>
      </c>
      <c r="E43" s="1949">
        <v>26.947653333000002</v>
      </c>
      <c r="F43" s="1949">
        <v>6.5661611967320101E-3</v>
      </c>
    </row>
    <row r="44" spans="2:6">
      <c r="B44" s="1948" t="s">
        <v>910</v>
      </c>
      <c r="C44" s="1949">
        <v>10.353</v>
      </c>
      <c r="D44" s="1949">
        <v>0</v>
      </c>
      <c r="E44" s="1949">
        <v>10.353</v>
      </c>
      <c r="F44" s="1949">
        <v>2.5226488566453052E-3</v>
      </c>
    </row>
    <row r="45" spans="2:6">
      <c r="B45" s="1948" t="s">
        <v>1972</v>
      </c>
      <c r="C45" s="1949">
        <v>0.23899999999999999</v>
      </c>
      <c r="D45" s="1949">
        <v>0</v>
      </c>
      <c r="E45" s="1949">
        <v>0.23899999999999999</v>
      </c>
      <c r="F45" s="1949">
        <v>5.8235591300900978E-5</v>
      </c>
    </row>
    <row r="46" spans="2:6">
      <c r="B46" s="1948" t="s">
        <v>424</v>
      </c>
      <c r="C46" s="1949">
        <v>0.14599999999999999</v>
      </c>
      <c r="D46" s="1949">
        <v>0</v>
      </c>
      <c r="E46" s="1949">
        <v>0.14599999999999999</v>
      </c>
      <c r="F46" s="1949">
        <v>3.5574880041554572E-5</v>
      </c>
    </row>
    <row r="47" spans="2:6" ht="52.5">
      <c r="B47" s="2409" t="s">
        <v>1951</v>
      </c>
      <c r="C47" s="2410">
        <v>893.66866863260009</v>
      </c>
      <c r="D47" s="2410">
        <v>9059.6215827819997</v>
      </c>
      <c r="E47" s="2410">
        <v>9953.290251414599</v>
      </c>
      <c r="F47" s="2410">
        <v>2.4252541555674587</v>
      </c>
    </row>
    <row r="48" spans="2:6">
      <c r="B48" s="1948" t="s">
        <v>358</v>
      </c>
      <c r="C48" s="1949">
        <v>893.66866863260009</v>
      </c>
      <c r="D48" s="1949">
        <v>9059.6215827819997</v>
      </c>
      <c r="E48" s="1949">
        <v>9953.290251414599</v>
      </c>
      <c r="F48" s="1949">
        <v>2.4252541555674587</v>
      </c>
    </row>
    <row r="49" spans="2:6" ht="21">
      <c r="B49" s="2409" t="s">
        <v>1550</v>
      </c>
      <c r="C49" s="2410">
        <v>8155.2955362155026</v>
      </c>
      <c r="D49" s="2410">
        <v>1300</v>
      </c>
      <c r="E49" s="2410">
        <v>9455.2955362155044</v>
      </c>
      <c r="F49" s="2410">
        <v>2.3039109894405003</v>
      </c>
    </row>
    <row r="50" spans="2:6">
      <c r="B50" s="1948" t="s">
        <v>359</v>
      </c>
      <c r="C50" s="1949">
        <v>7803.4197999999997</v>
      </c>
      <c r="D50" s="1949">
        <v>1300</v>
      </c>
      <c r="E50" s="1949">
        <v>9103.4198000000015</v>
      </c>
      <c r="F50" s="1949">
        <v>2.2181716941980327</v>
      </c>
    </row>
    <row r="51" spans="2:6">
      <c r="B51" s="1948" t="s">
        <v>354</v>
      </c>
      <c r="C51" s="1949">
        <v>351.8757362155028</v>
      </c>
      <c r="D51" s="1949">
        <v>0</v>
      </c>
      <c r="E51" s="1949">
        <v>351.8757362155028</v>
      </c>
      <c r="F51" s="1949">
        <v>8.5739295242467206E-2</v>
      </c>
    </row>
    <row r="52" spans="2:6">
      <c r="B52" s="2409" t="s">
        <v>547</v>
      </c>
      <c r="C52" s="2410">
        <v>131.59254016741056</v>
      </c>
      <c r="D52" s="2410">
        <v>9033.2481358269997</v>
      </c>
      <c r="E52" s="2410">
        <v>9164.84067599441</v>
      </c>
      <c r="F52" s="2410">
        <v>2.2331377236195964</v>
      </c>
    </row>
    <row r="53" spans="2:6">
      <c r="B53" s="1948" t="s">
        <v>429</v>
      </c>
      <c r="C53" s="1949">
        <v>128.35716866302596</v>
      </c>
      <c r="D53" s="1949">
        <v>9033.2481358269997</v>
      </c>
      <c r="E53" s="1949">
        <v>9161.6053044900254</v>
      </c>
      <c r="F53" s="1949">
        <v>2.2323493814746764</v>
      </c>
    </row>
    <row r="54" spans="2:6">
      <c r="B54" s="1948" t="s">
        <v>354</v>
      </c>
      <c r="C54" s="1949">
        <v>3.2353715043846001</v>
      </c>
      <c r="D54" s="1949">
        <v>0</v>
      </c>
      <c r="E54" s="1949">
        <v>3.2353715043846001</v>
      </c>
      <c r="F54" s="1949">
        <v>7.8834214492017876E-4</v>
      </c>
    </row>
    <row r="55" spans="2:6" ht="21">
      <c r="B55" s="2409" t="s">
        <v>1012</v>
      </c>
      <c r="C55" s="2410">
        <v>4255.1346572384191</v>
      </c>
      <c r="D55" s="2410">
        <v>1443.1953099869997</v>
      </c>
      <c r="E55" s="2410">
        <v>5698.3299672254179</v>
      </c>
      <c r="F55" s="2410">
        <v>1.3884753768578073</v>
      </c>
    </row>
    <row r="56" spans="2:6">
      <c r="B56" s="1948" t="s">
        <v>360</v>
      </c>
      <c r="C56" s="1949">
        <v>4254.4156857930002</v>
      </c>
      <c r="D56" s="1949">
        <v>1443.1953099869997</v>
      </c>
      <c r="E56" s="1949">
        <v>5697.610995779999</v>
      </c>
      <c r="F56" s="1949">
        <v>1.3883001897144915</v>
      </c>
    </row>
    <row r="57" spans="2:6">
      <c r="B57" s="1948" t="s">
        <v>354</v>
      </c>
      <c r="C57" s="1949">
        <v>0.71897144541879998</v>
      </c>
      <c r="D57" s="1949">
        <v>0</v>
      </c>
      <c r="E57" s="1949">
        <v>0.71897144541879998</v>
      </c>
      <c r="F57" s="1949">
        <v>1.751871433155953E-4</v>
      </c>
    </row>
    <row r="58" spans="2:6" ht="21">
      <c r="B58" s="2409" t="s">
        <v>1952</v>
      </c>
      <c r="C58" s="2410">
        <v>5552.0597942232653</v>
      </c>
      <c r="D58" s="2410">
        <v>104.88097882600002</v>
      </c>
      <c r="E58" s="2410">
        <v>5656.9407730492658</v>
      </c>
      <c r="F58" s="2410">
        <v>1.3783903383794975</v>
      </c>
    </row>
    <row r="59" spans="2:6">
      <c r="B59" s="1948" t="s">
        <v>361</v>
      </c>
      <c r="C59" s="1949">
        <v>5308.6879599490012</v>
      </c>
      <c r="D59" s="1949">
        <v>104.88097882600002</v>
      </c>
      <c r="E59" s="1949">
        <v>5413.5689387750017</v>
      </c>
      <c r="F59" s="1949">
        <v>1.3190894903671684</v>
      </c>
    </row>
    <row r="60" spans="2:6">
      <c r="B60" s="1948" t="s">
        <v>354</v>
      </c>
      <c r="C60" s="1949">
        <v>243.37183427426379</v>
      </c>
      <c r="D60" s="1949">
        <v>0</v>
      </c>
      <c r="E60" s="1949">
        <v>243.37183427426379</v>
      </c>
      <c r="F60" s="1949">
        <v>5.9300848012329002E-2</v>
      </c>
    </row>
    <row r="61" spans="2:6" ht="21">
      <c r="B61" s="2409" t="s">
        <v>548</v>
      </c>
      <c r="C61" s="2410">
        <v>232.04895138044444</v>
      </c>
      <c r="D61" s="2410">
        <v>5399.6065668790006</v>
      </c>
      <c r="E61" s="2410">
        <v>5631.6555182594457</v>
      </c>
      <c r="F61" s="2410">
        <v>1.3722292431331411</v>
      </c>
    </row>
    <row r="62" spans="2:6">
      <c r="B62" s="1948" t="s">
        <v>356</v>
      </c>
      <c r="C62" s="1949">
        <v>222.70232259000002</v>
      </c>
      <c r="D62" s="1949">
        <v>5399.6065668790006</v>
      </c>
      <c r="E62" s="1949">
        <v>5622.3088894690009</v>
      </c>
      <c r="F62" s="1949">
        <v>1.3699518102700385</v>
      </c>
    </row>
    <row r="63" spans="2:6">
      <c r="B63" s="1948" t="s">
        <v>354</v>
      </c>
      <c r="C63" s="1949">
        <v>9.3466287904444005</v>
      </c>
      <c r="D63" s="1949">
        <v>0</v>
      </c>
      <c r="E63" s="1949">
        <v>9.3466287904444005</v>
      </c>
      <c r="F63" s="1949">
        <v>2.2774328631027388E-3</v>
      </c>
    </row>
    <row r="64" spans="2:6" ht="21">
      <c r="B64" s="2409" t="s">
        <v>549</v>
      </c>
      <c r="C64" s="2410">
        <v>15.482473619933399</v>
      </c>
      <c r="D64" s="2410">
        <v>5368.2519176440001</v>
      </c>
      <c r="E64" s="2410">
        <v>5383.7343912639344</v>
      </c>
      <c r="F64" s="2410">
        <v>1.3118198982520981</v>
      </c>
    </row>
    <row r="65" spans="2:6">
      <c r="B65" s="1948" t="s">
        <v>357</v>
      </c>
      <c r="C65" s="1949">
        <v>15.122987897224</v>
      </c>
      <c r="D65" s="1949">
        <v>5368.2519176440001</v>
      </c>
      <c r="E65" s="1949">
        <v>5383.3749055412254</v>
      </c>
      <c r="F65" s="1949">
        <v>1.3117323046804403</v>
      </c>
    </row>
    <row r="66" spans="2:6">
      <c r="B66" s="1948" t="s">
        <v>354</v>
      </c>
      <c r="C66" s="1949">
        <v>0.35948572270939999</v>
      </c>
      <c r="D66" s="1949">
        <v>0</v>
      </c>
      <c r="E66" s="1949">
        <v>0.35948572270939999</v>
      </c>
      <c r="F66" s="1949">
        <v>8.759357165779765E-5</v>
      </c>
    </row>
    <row r="67" spans="2:6" ht="21">
      <c r="B67" s="2409" t="s">
        <v>225</v>
      </c>
      <c r="C67" s="2410">
        <v>4871.1068748454181</v>
      </c>
      <c r="D67" s="2410">
        <v>118.11249279</v>
      </c>
      <c r="E67" s="2410">
        <v>4989.2193676354173</v>
      </c>
      <c r="F67" s="2410">
        <v>1.2156909623604846</v>
      </c>
    </row>
    <row r="68" spans="2:6">
      <c r="B68" s="1948" t="s">
        <v>910</v>
      </c>
      <c r="C68" s="1949">
        <v>4870.3879033999992</v>
      </c>
      <c r="D68" s="1949">
        <v>118.11249279</v>
      </c>
      <c r="E68" s="1949">
        <v>4988.5003961899984</v>
      </c>
      <c r="F68" s="1949">
        <v>1.215515775217169</v>
      </c>
    </row>
    <row r="69" spans="2:6">
      <c r="B69" s="1948" t="s">
        <v>354</v>
      </c>
      <c r="C69" s="1949">
        <v>0.71897144541879998</v>
      </c>
      <c r="D69" s="1949">
        <v>0</v>
      </c>
      <c r="E69" s="1949">
        <v>0.71897144541879998</v>
      </c>
      <c r="F69" s="1949">
        <v>1.751871433155953E-4</v>
      </c>
    </row>
    <row r="70" spans="2:6">
      <c r="B70" s="2409" t="s">
        <v>204</v>
      </c>
      <c r="C70" s="2410">
        <v>41.910085289500003</v>
      </c>
      <c r="D70" s="2410">
        <v>4705.3623685570001</v>
      </c>
      <c r="E70" s="2410">
        <v>4747.2724538465</v>
      </c>
      <c r="F70" s="2410">
        <v>1.1567373155490799</v>
      </c>
    </row>
    <row r="71" spans="2:6">
      <c r="B71" s="1948" t="s">
        <v>355</v>
      </c>
      <c r="C71" s="1949">
        <v>41.910085289500003</v>
      </c>
      <c r="D71" s="1949">
        <v>4705.3623685570001</v>
      </c>
      <c r="E71" s="1949">
        <v>4747.2724538465</v>
      </c>
      <c r="F71" s="1949">
        <v>1.1567373155490799</v>
      </c>
    </row>
    <row r="72" spans="2:6" ht="21">
      <c r="B72" s="2409" t="s">
        <v>171</v>
      </c>
      <c r="C72" s="2410">
        <v>1787.0983308994312</v>
      </c>
      <c r="D72" s="2410">
        <v>2475.9704072189998</v>
      </c>
      <c r="E72" s="2410">
        <v>4263.0687381184316</v>
      </c>
      <c r="F72" s="2410">
        <v>1.0387545134757852</v>
      </c>
    </row>
    <row r="73" spans="2:6">
      <c r="B73" s="1948" t="s">
        <v>356</v>
      </c>
      <c r="C73" s="1949">
        <v>1775.1316087814996</v>
      </c>
      <c r="D73" s="1949">
        <v>2475.9704072189998</v>
      </c>
      <c r="E73" s="1949">
        <v>4251.1020160005</v>
      </c>
      <c r="F73" s="1949">
        <v>1.035838659339922</v>
      </c>
    </row>
    <row r="74" spans="2:6">
      <c r="B74" s="1948" t="s">
        <v>355</v>
      </c>
      <c r="C74" s="1949">
        <v>6.9339219999999999</v>
      </c>
      <c r="D74" s="1949">
        <v>0</v>
      </c>
      <c r="E74" s="1949">
        <v>6.9339219999999999</v>
      </c>
      <c r="F74" s="1949">
        <v>1.6895441326540833E-3</v>
      </c>
    </row>
    <row r="75" spans="2:6">
      <c r="B75" s="1948" t="s">
        <v>354</v>
      </c>
      <c r="C75" s="1949">
        <v>5.0328001179315995</v>
      </c>
      <c r="D75" s="1949">
        <v>0</v>
      </c>
      <c r="E75" s="1949">
        <v>5.0328001179315995</v>
      </c>
      <c r="F75" s="1949">
        <v>1.2263100032091669E-3</v>
      </c>
    </row>
    <row r="76" spans="2:6" ht="21">
      <c r="B76" s="2409" t="s">
        <v>1953</v>
      </c>
      <c r="C76" s="2410">
        <v>3519.5555074143576</v>
      </c>
      <c r="D76" s="2410">
        <v>421.665199304</v>
      </c>
      <c r="E76" s="2410">
        <v>3941.2207067183576</v>
      </c>
      <c r="F76" s="2410">
        <v>0.96033187574518175</v>
      </c>
    </row>
    <row r="77" spans="2:6">
      <c r="B77" s="1948" t="s">
        <v>363</v>
      </c>
      <c r="C77" s="1949">
        <v>3398.7683045839995</v>
      </c>
      <c r="D77" s="1949">
        <v>421.665199304</v>
      </c>
      <c r="E77" s="1949">
        <v>3820.4335038879994</v>
      </c>
      <c r="F77" s="1949">
        <v>0.93090043566816172</v>
      </c>
    </row>
    <row r="78" spans="2:6">
      <c r="B78" s="1948" t="s">
        <v>354</v>
      </c>
      <c r="C78" s="1949">
        <v>120.7872028303584</v>
      </c>
      <c r="D78" s="1949">
        <v>0</v>
      </c>
      <c r="E78" s="1949">
        <v>120.7872028303584</v>
      </c>
      <c r="F78" s="1949">
        <v>2.9431440077020008E-2</v>
      </c>
    </row>
    <row r="79" spans="2:6" ht="21">
      <c r="B79" s="2409" t="s">
        <v>1958</v>
      </c>
      <c r="C79" s="2410">
        <v>3253.9415167530069</v>
      </c>
      <c r="D79" s="2410">
        <v>621.25059100600026</v>
      </c>
      <c r="E79" s="2410">
        <v>3875.1921077590055</v>
      </c>
      <c r="F79" s="2410">
        <v>0.94424311213360035</v>
      </c>
    </row>
    <row r="80" spans="2:6">
      <c r="B80" s="1948" t="s">
        <v>910</v>
      </c>
      <c r="C80" s="1949">
        <v>3223.0257445999987</v>
      </c>
      <c r="D80" s="1949">
        <v>621.25059100600026</v>
      </c>
      <c r="E80" s="1949">
        <v>3844.2763356059972</v>
      </c>
      <c r="F80" s="1949">
        <v>0.93671006497102971</v>
      </c>
    </row>
    <row r="81" spans="2:6">
      <c r="B81" s="1948" t="s">
        <v>354</v>
      </c>
      <c r="C81" s="1949">
        <v>30.915772153008401</v>
      </c>
      <c r="D81" s="1949">
        <v>0</v>
      </c>
      <c r="E81" s="1949">
        <v>30.915772153008401</v>
      </c>
      <c r="F81" s="1949">
        <v>7.5330471625705978E-3</v>
      </c>
    </row>
    <row r="82" spans="2:6" ht="21">
      <c r="B82" s="2409" t="s">
        <v>1954</v>
      </c>
      <c r="C82" s="2410">
        <v>3659.6305232256404</v>
      </c>
      <c r="D82" s="2410">
        <v>14.923038385000002</v>
      </c>
      <c r="E82" s="2410">
        <v>3674.5535616106404</v>
      </c>
      <c r="F82" s="2410">
        <v>0.89535480931894285</v>
      </c>
    </row>
    <row r="83" spans="2:6">
      <c r="B83" s="1948" t="s">
        <v>437</v>
      </c>
      <c r="C83" s="1949">
        <v>3654.2382373849996</v>
      </c>
      <c r="D83" s="1949">
        <v>14.923038385000002</v>
      </c>
      <c r="E83" s="1949">
        <v>3669.1612757699995</v>
      </c>
      <c r="F83" s="1949">
        <v>0.89404090574407591</v>
      </c>
    </row>
    <row r="84" spans="2:6">
      <c r="B84" s="1948" t="s">
        <v>354</v>
      </c>
      <c r="C84" s="1949">
        <v>5.3922858406409997</v>
      </c>
      <c r="D84" s="1949">
        <v>0</v>
      </c>
      <c r="E84" s="1949">
        <v>5.3922858406409997</v>
      </c>
      <c r="F84" s="1949">
        <v>1.3139035748669647E-3</v>
      </c>
    </row>
    <row r="85" spans="2:6">
      <c r="B85" s="2409" t="s">
        <v>1955</v>
      </c>
      <c r="C85" s="2410">
        <v>3162.8898188414355</v>
      </c>
      <c r="D85" s="2410">
        <v>194.03146722399998</v>
      </c>
      <c r="E85" s="2410">
        <v>3356.9212860654357</v>
      </c>
      <c r="F85" s="2410">
        <v>0.81795939767615733</v>
      </c>
    </row>
    <row r="86" spans="2:6">
      <c r="B86" s="1948" t="s">
        <v>354</v>
      </c>
      <c r="C86" s="1949">
        <v>3162.8898188414355</v>
      </c>
      <c r="D86" s="1949">
        <v>194.03146722399998</v>
      </c>
      <c r="E86" s="1949">
        <v>3356.9212860654357</v>
      </c>
      <c r="F86" s="1949">
        <v>0.81795939767615733</v>
      </c>
    </row>
    <row r="87" spans="2:6">
      <c r="B87" s="2409" t="s">
        <v>1964</v>
      </c>
      <c r="C87" s="2410">
        <v>2751.7618191149995</v>
      </c>
      <c r="D87" s="2410">
        <v>0</v>
      </c>
      <c r="E87" s="2410">
        <v>2751.7618191149995</v>
      </c>
      <c r="F87" s="2410">
        <v>0.67050408642428849</v>
      </c>
    </row>
    <row r="88" spans="2:6">
      <c r="B88" s="1948" t="s">
        <v>910</v>
      </c>
      <c r="C88" s="1949">
        <v>749.84739999999999</v>
      </c>
      <c r="D88" s="1949">
        <v>0</v>
      </c>
      <c r="E88" s="1949">
        <v>749.84739999999999</v>
      </c>
      <c r="F88" s="1949">
        <v>0.18271048838679171</v>
      </c>
    </row>
    <row r="89" spans="2:6">
      <c r="B89" s="1948" t="s">
        <v>359</v>
      </c>
      <c r="C89" s="1949">
        <v>492.20119999999997</v>
      </c>
      <c r="D89" s="1949">
        <v>0</v>
      </c>
      <c r="E89" s="1949">
        <v>492.20119999999997</v>
      </c>
      <c r="F89" s="1949">
        <v>0.11993149757746034</v>
      </c>
    </row>
    <row r="90" spans="2:6">
      <c r="B90" s="1948" t="s">
        <v>361</v>
      </c>
      <c r="C90" s="1949">
        <v>473.23969899999997</v>
      </c>
      <c r="D90" s="1949">
        <v>0</v>
      </c>
      <c r="E90" s="1949">
        <v>473.23969899999997</v>
      </c>
      <c r="F90" s="1949">
        <v>0.11531127070429036</v>
      </c>
    </row>
    <row r="91" spans="2:6">
      <c r="B91" s="1948" t="s">
        <v>354</v>
      </c>
      <c r="C91" s="1949">
        <v>227.26162400000004</v>
      </c>
      <c r="D91" s="1949">
        <v>0</v>
      </c>
      <c r="E91" s="1949">
        <v>227.26162400000004</v>
      </c>
      <c r="F91" s="1949">
        <v>5.5375376793485497E-2</v>
      </c>
    </row>
    <row r="92" spans="2:6">
      <c r="B92" s="1948" t="s">
        <v>419</v>
      </c>
      <c r="C92" s="1949">
        <v>193.82278221000001</v>
      </c>
      <c r="D92" s="1949">
        <v>0</v>
      </c>
      <c r="E92" s="1949">
        <v>193.82278221000001</v>
      </c>
      <c r="F92" s="1949">
        <v>4.7227549496171972E-2</v>
      </c>
    </row>
    <row r="93" spans="2:6">
      <c r="B93" s="1948" t="s">
        <v>363</v>
      </c>
      <c r="C93" s="1949">
        <v>132.64305200000001</v>
      </c>
      <c r="D93" s="1949">
        <v>0</v>
      </c>
      <c r="E93" s="1949">
        <v>132.64305200000001</v>
      </c>
      <c r="F93" s="1949">
        <v>3.2320278515381412E-2</v>
      </c>
    </row>
    <row r="94" spans="2:6">
      <c r="B94" s="1948" t="s">
        <v>357</v>
      </c>
      <c r="C94" s="1949">
        <v>120.70172599999999</v>
      </c>
      <c r="D94" s="1949">
        <v>0</v>
      </c>
      <c r="E94" s="1949">
        <v>120.70172599999999</v>
      </c>
      <c r="F94" s="1949">
        <v>2.9410612488072526E-2</v>
      </c>
    </row>
    <row r="95" spans="2:6">
      <c r="B95" s="1948" t="s">
        <v>429</v>
      </c>
      <c r="C95" s="1949">
        <v>69.382908360000016</v>
      </c>
      <c r="D95" s="1949">
        <v>0</v>
      </c>
      <c r="E95" s="1949">
        <v>69.382908360000016</v>
      </c>
      <c r="F95" s="1949">
        <v>1.6906086587953249E-2</v>
      </c>
    </row>
    <row r="96" spans="2:6">
      <c r="B96" s="1948" t="s">
        <v>353</v>
      </c>
      <c r="C96" s="1949">
        <v>58.491058999999993</v>
      </c>
      <c r="D96" s="1949">
        <v>0</v>
      </c>
      <c r="E96" s="1949">
        <v>58.491058999999993</v>
      </c>
      <c r="F96" s="1949">
        <v>1.4252139776907471E-2</v>
      </c>
    </row>
    <row r="97" spans="2:6">
      <c r="B97" s="1948" t="s">
        <v>362</v>
      </c>
      <c r="C97" s="1949">
        <v>33.631735000000006</v>
      </c>
      <c r="D97" s="1949">
        <v>0</v>
      </c>
      <c r="E97" s="1949">
        <v>33.631735000000006</v>
      </c>
      <c r="F97" s="1949">
        <v>8.1948283439339225E-3</v>
      </c>
    </row>
    <row r="98" spans="2:6">
      <c r="B98" s="1948" t="s">
        <v>421</v>
      </c>
      <c r="C98" s="1949">
        <v>33.371675999999994</v>
      </c>
      <c r="D98" s="1949">
        <v>0</v>
      </c>
      <c r="E98" s="1949">
        <v>33.371675999999994</v>
      </c>
      <c r="F98" s="1949">
        <v>8.1314614416823673E-3</v>
      </c>
    </row>
    <row r="99" spans="2:6">
      <c r="B99" s="1948" t="s">
        <v>366</v>
      </c>
      <c r="C99" s="1949">
        <v>26.425654325</v>
      </c>
      <c r="D99" s="1949">
        <v>0</v>
      </c>
      <c r="E99" s="1949">
        <v>26.425654325</v>
      </c>
      <c r="F99" s="1949">
        <v>6.4389690591196078E-3</v>
      </c>
    </row>
    <row r="100" spans="2:6">
      <c r="B100" s="1948" t="s">
        <v>355</v>
      </c>
      <c r="C100" s="1949">
        <v>25.851443</v>
      </c>
      <c r="D100" s="1949">
        <v>0</v>
      </c>
      <c r="E100" s="1949">
        <v>25.851443</v>
      </c>
      <c r="F100" s="1949">
        <v>6.2990546823704502E-3</v>
      </c>
    </row>
    <row r="101" spans="2:6">
      <c r="B101" s="1948" t="s">
        <v>436</v>
      </c>
      <c r="C101" s="1949">
        <v>20.552</v>
      </c>
      <c r="D101" s="1949">
        <v>0</v>
      </c>
      <c r="E101" s="1949">
        <v>20.552</v>
      </c>
      <c r="F101" s="1949">
        <v>5.0077735247536278E-3</v>
      </c>
    </row>
    <row r="102" spans="2:6">
      <c r="B102" s="1948" t="s">
        <v>364</v>
      </c>
      <c r="C102" s="1949">
        <v>19.075009999999995</v>
      </c>
      <c r="D102" s="1949">
        <v>0</v>
      </c>
      <c r="E102" s="1949">
        <v>19.075009999999995</v>
      </c>
      <c r="F102" s="1949">
        <v>4.6478848804209164E-3</v>
      </c>
    </row>
    <row r="103" spans="2:6">
      <c r="B103" s="1948" t="s">
        <v>1971</v>
      </c>
      <c r="C103" s="1949">
        <v>14.717257799999999</v>
      </c>
      <c r="D103" s="1949">
        <v>0</v>
      </c>
      <c r="E103" s="1949">
        <v>14.717257799999999</v>
      </c>
      <c r="F103" s="1949">
        <v>3.5860594573673518E-3</v>
      </c>
    </row>
    <row r="104" spans="2:6">
      <c r="B104" s="1948" t="s">
        <v>358</v>
      </c>
      <c r="C104" s="1949">
        <v>12.097787740999999</v>
      </c>
      <c r="D104" s="1949">
        <v>0</v>
      </c>
      <c r="E104" s="1949">
        <v>12.097787740999999</v>
      </c>
      <c r="F104" s="1949">
        <v>2.947790052426469E-3</v>
      </c>
    </row>
    <row r="105" spans="2:6">
      <c r="B105" s="1948" t="s">
        <v>1972</v>
      </c>
      <c r="C105" s="1949">
        <v>11.757</v>
      </c>
      <c r="D105" s="1949">
        <v>0</v>
      </c>
      <c r="E105" s="1949">
        <v>11.757</v>
      </c>
      <c r="F105" s="1949">
        <v>2.864752497592857E-3</v>
      </c>
    </row>
    <row r="106" spans="2:6">
      <c r="B106" s="1948" t="s">
        <v>427</v>
      </c>
      <c r="C106" s="1949">
        <v>9.3810000000000002</v>
      </c>
      <c r="D106" s="1949">
        <v>0</v>
      </c>
      <c r="E106" s="1949">
        <v>9.3810000000000002</v>
      </c>
      <c r="F106" s="1949">
        <v>2.2858078744508454E-3</v>
      </c>
    </row>
    <row r="107" spans="2:6">
      <c r="B107" s="1948" t="s">
        <v>437</v>
      </c>
      <c r="C107" s="1949">
        <v>6.0915549299999991</v>
      </c>
      <c r="D107" s="1949">
        <v>0</v>
      </c>
      <c r="E107" s="1949">
        <v>6.0915549299999991</v>
      </c>
      <c r="F107" s="1949">
        <v>1.4842899719266463E-3</v>
      </c>
    </row>
    <row r="108" spans="2:6">
      <c r="B108" s="1948" t="s">
        <v>335</v>
      </c>
      <c r="C108" s="1949">
        <v>4.8073131279999997</v>
      </c>
      <c r="D108" s="1949">
        <v>0</v>
      </c>
      <c r="E108" s="1949">
        <v>4.8073131279999997</v>
      </c>
      <c r="F108" s="1949">
        <v>1.1713670400739073E-3</v>
      </c>
    </row>
    <row r="109" spans="2:6">
      <c r="B109" s="1948" t="s">
        <v>356</v>
      </c>
      <c r="C109" s="1949">
        <v>3.6531798000000002</v>
      </c>
      <c r="D109" s="1949">
        <v>0</v>
      </c>
      <c r="E109" s="1949">
        <v>3.6531798000000002</v>
      </c>
      <c r="F109" s="1949">
        <v>8.9014680243308458E-4</v>
      </c>
    </row>
    <row r="110" spans="2:6">
      <c r="B110" s="1948" t="s">
        <v>424</v>
      </c>
      <c r="C110" s="1949">
        <v>3.4247927320000002</v>
      </c>
      <c r="D110" s="1949">
        <v>0</v>
      </c>
      <c r="E110" s="1949">
        <v>3.4247927320000002</v>
      </c>
      <c r="F110" s="1949">
        <v>8.3449719594580799E-4</v>
      </c>
    </row>
    <row r="111" spans="2:6">
      <c r="B111" s="1948" t="s">
        <v>425</v>
      </c>
      <c r="C111" s="1949">
        <v>2.7299251199999999</v>
      </c>
      <c r="D111" s="1949">
        <v>0</v>
      </c>
      <c r="E111" s="1949">
        <v>2.7299251199999999</v>
      </c>
      <c r="F111" s="1949">
        <v>6.6518327853716769E-4</v>
      </c>
    </row>
    <row r="112" spans="2:6">
      <c r="B112" s="1948" t="s">
        <v>422</v>
      </c>
      <c r="C112" s="1949">
        <v>1.9520356660000002</v>
      </c>
      <c r="D112" s="1949">
        <v>0</v>
      </c>
      <c r="E112" s="1949">
        <v>1.9520356660000002</v>
      </c>
      <c r="F112" s="1949">
        <v>4.7563996338894591E-4</v>
      </c>
    </row>
    <row r="113" spans="2:6">
      <c r="B113" s="1948" t="s">
        <v>360</v>
      </c>
      <c r="C113" s="1949">
        <v>1.7123000000000002</v>
      </c>
      <c r="D113" s="1949">
        <v>0</v>
      </c>
      <c r="E113" s="1949">
        <v>1.7123000000000002</v>
      </c>
      <c r="F113" s="1949">
        <v>4.1722511709009523E-4</v>
      </c>
    </row>
    <row r="114" spans="2:6">
      <c r="B114" s="1948" t="s">
        <v>420</v>
      </c>
      <c r="C114" s="1949">
        <v>1.521258</v>
      </c>
      <c r="D114" s="1949">
        <v>0</v>
      </c>
      <c r="E114" s="1949">
        <v>1.521258</v>
      </c>
      <c r="F114" s="1949">
        <v>3.7067514289215909E-4</v>
      </c>
    </row>
    <row r="115" spans="2:6">
      <c r="B115" s="1948" t="s">
        <v>1973</v>
      </c>
      <c r="C115" s="1949">
        <v>1.0110000000000001</v>
      </c>
      <c r="D115" s="1949">
        <v>0</v>
      </c>
      <c r="E115" s="1949">
        <v>1.0110000000000001</v>
      </c>
      <c r="F115" s="1949">
        <v>2.4634386110966903E-4</v>
      </c>
    </row>
    <row r="116" spans="2:6">
      <c r="B116" s="1948" t="s">
        <v>426</v>
      </c>
      <c r="C116" s="1949">
        <v>0.308</v>
      </c>
      <c r="D116" s="1949">
        <v>0</v>
      </c>
      <c r="E116" s="1949">
        <v>0.308</v>
      </c>
      <c r="F116" s="1949">
        <v>7.504837707396445E-5</v>
      </c>
    </row>
    <row r="117" spans="2:6">
      <c r="B117" s="1948" t="s">
        <v>423</v>
      </c>
      <c r="C117" s="1949">
        <v>9.644530300000001E-2</v>
      </c>
      <c r="D117" s="1949">
        <v>0</v>
      </c>
      <c r="E117" s="1949">
        <v>9.644530300000001E-2</v>
      </c>
      <c r="F117" s="1949">
        <v>2.3500206060249205E-5</v>
      </c>
    </row>
    <row r="118" spans="2:6">
      <c r="B118" s="1948" t="s">
        <v>1974</v>
      </c>
      <c r="C118" s="1949">
        <v>2E-3</v>
      </c>
      <c r="D118" s="1949">
        <v>0</v>
      </c>
      <c r="E118" s="1949">
        <v>2E-3</v>
      </c>
      <c r="F118" s="1949">
        <v>4.87327123856912E-7</v>
      </c>
    </row>
    <row r="119" spans="2:6">
      <c r="B119" s="2409" t="s">
        <v>551</v>
      </c>
      <c r="C119" s="2410">
        <v>23.415386188128199</v>
      </c>
      <c r="D119" s="2410">
        <v>2709.336589387</v>
      </c>
      <c r="E119" s="2410">
        <v>2732.7519755751282</v>
      </c>
      <c r="F119" s="2410">
        <v>0.66587208023566069</v>
      </c>
    </row>
    <row r="120" spans="2:6">
      <c r="B120" s="1948" t="s">
        <v>360</v>
      </c>
      <c r="C120" s="1949">
        <v>22.336929019999999</v>
      </c>
      <c r="D120" s="1949">
        <v>2709.336589387</v>
      </c>
      <c r="E120" s="1949">
        <v>2731.6735184069998</v>
      </c>
      <c r="F120" s="1949">
        <v>0.66560929952068726</v>
      </c>
    </row>
    <row r="121" spans="2:6">
      <c r="B121" s="1948" t="s">
        <v>354</v>
      </c>
      <c r="C121" s="1949">
        <v>1.0784571681282</v>
      </c>
      <c r="D121" s="1949">
        <v>0</v>
      </c>
      <c r="E121" s="1949">
        <v>1.0784571681282</v>
      </c>
      <c r="F121" s="1949">
        <v>2.6278071497339294E-4</v>
      </c>
    </row>
    <row r="122" spans="2:6" ht="21">
      <c r="B122" s="2409" t="s">
        <v>552</v>
      </c>
      <c r="C122" s="2410">
        <v>569.46261268777801</v>
      </c>
      <c r="D122" s="2410">
        <v>2095.8042643910003</v>
      </c>
      <c r="E122" s="2410">
        <v>2665.2668770787777</v>
      </c>
      <c r="F122" s="2410">
        <v>0.64942842075894724</v>
      </c>
    </row>
    <row r="123" spans="2:6">
      <c r="B123" s="1948" t="s">
        <v>429</v>
      </c>
      <c r="C123" s="1949">
        <v>569.46261268777801</v>
      </c>
      <c r="D123" s="1949">
        <v>2095.8042643910003</v>
      </c>
      <c r="E123" s="1949">
        <v>2665.2668770787777</v>
      </c>
      <c r="F123" s="1949">
        <v>0.64942842075894724</v>
      </c>
    </row>
    <row r="124" spans="2:6" ht="21">
      <c r="B124" s="2409" t="s">
        <v>1010</v>
      </c>
      <c r="C124" s="2410">
        <v>11.491815887428</v>
      </c>
      <c r="D124" s="2410">
        <v>2317.1026813530002</v>
      </c>
      <c r="E124" s="2410">
        <v>2328.5944972404282</v>
      </c>
      <c r="F124" s="2410">
        <v>0.56739362948460503</v>
      </c>
    </row>
    <row r="125" spans="2:6">
      <c r="B125" s="1948" t="s">
        <v>354</v>
      </c>
      <c r="C125" s="1949">
        <v>0</v>
      </c>
      <c r="D125" s="1949">
        <v>2317.1026813530002</v>
      </c>
      <c r="E125" s="1949">
        <v>2317.1026813530002</v>
      </c>
      <c r="F125" s="1949">
        <v>0.56459349269244818</v>
      </c>
    </row>
    <row r="126" spans="2:6">
      <c r="B126" s="1948" t="s">
        <v>429</v>
      </c>
      <c r="C126" s="1949">
        <v>11.491815887428</v>
      </c>
      <c r="D126" s="1949">
        <v>0</v>
      </c>
      <c r="E126" s="1949">
        <v>11.491815887428</v>
      </c>
      <c r="F126" s="1949">
        <v>2.8001367921567273E-3</v>
      </c>
    </row>
    <row r="127" spans="2:6">
      <c r="B127" s="2409" t="s">
        <v>2146</v>
      </c>
      <c r="C127" s="2410">
        <v>1170.1492858551942</v>
      </c>
      <c r="D127" s="2410">
        <v>882.14914826500012</v>
      </c>
      <c r="E127" s="2410">
        <v>2052.2984341201941</v>
      </c>
      <c r="F127" s="2410">
        <v>0.50007034659791916</v>
      </c>
    </row>
    <row r="128" spans="2:6">
      <c r="B128" s="1948" t="s">
        <v>353</v>
      </c>
      <c r="C128" s="1949">
        <v>1166.5544286281001</v>
      </c>
      <c r="D128" s="1949">
        <v>882.14914826500012</v>
      </c>
      <c r="E128" s="1949">
        <v>2048.7035768931</v>
      </c>
      <c r="F128" s="1949">
        <v>0.4991944108813412</v>
      </c>
    </row>
    <row r="129" spans="2:6">
      <c r="B129" s="1948" t="s">
        <v>354</v>
      </c>
      <c r="C129" s="1949">
        <v>3.5948572270939998</v>
      </c>
      <c r="D129" s="1949">
        <v>0</v>
      </c>
      <c r="E129" s="1949">
        <v>3.5948572270939998</v>
      </c>
      <c r="F129" s="1949">
        <v>8.7593571657797642E-4</v>
      </c>
    </row>
    <row r="130" spans="2:6" ht="31.5">
      <c r="B130" s="2409" t="s">
        <v>2147</v>
      </c>
      <c r="C130" s="2410">
        <v>1903.3647050388377</v>
      </c>
      <c r="D130" s="2410">
        <v>71.040408982999992</v>
      </c>
      <c r="E130" s="2410">
        <v>1974.405114021838</v>
      </c>
      <c r="F130" s="2410">
        <v>0.48109058277232014</v>
      </c>
    </row>
    <row r="131" spans="2:6">
      <c r="B131" s="1948" t="s">
        <v>436</v>
      </c>
      <c r="C131" s="1949">
        <v>886.47800659999996</v>
      </c>
      <c r="D131" s="1949">
        <v>71.040408982999992</v>
      </c>
      <c r="E131" s="1949">
        <v>957.51841558299998</v>
      </c>
      <c r="F131" s="1949">
        <v>0.23331234775304538</v>
      </c>
    </row>
    <row r="132" spans="2:6">
      <c r="B132" s="1948" t="s">
        <v>354</v>
      </c>
      <c r="C132" s="1949">
        <v>251.60994289083754</v>
      </c>
      <c r="D132" s="1949">
        <v>0</v>
      </c>
      <c r="E132" s="1949">
        <v>251.60994289083754</v>
      </c>
      <c r="F132" s="1949">
        <v>6.1308174901396874E-2</v>
      </c>
    </row>
    <row r="133" spans="2:6">
      <c r="B133" s="1948" t="s">
        <v>353</v>
      </c>
      <c r="C133" s="1949">
        <v>213.71839699999998</v>
      </c>
      <c r="D133" s="1949">
        <v>0</v>
      </c>
      <c r="E133" s="1949">
        <v>213.71839699999998</v>
      </c>
      <c r="F133" s="1949">
        <v>5.2075385862659841E-2</v>
      </c>
    </row>
    <row r="134" spans="2:6">
      <c r="B134" s="1948" t="s">
        <v>910</v>
      </c>
      <c r="C134" s="1949">
        <v>105.60900000000002</v>
      </c>
      <c r="D134" s="1949">
        <v>0</v>
      </c>
      <c r="E134" s="1949">
        <v>105.60900000000002</v>
      </c>
      <c r="F134" s="1949">
        <v>2.5733065111702313E-2</v>
      </c>
    </row>
    <row r="135" spans="2:6">
      <c r="B135" s="1948" t="s">
        <v>335</v>
      </c>
      <c r="C135" s="1949">
        <v>102.85190640099999</v>
      </c>
      <c r="D135" s="1949">
        <v>0</v>
      </c>
      <c r="E135" s="1949">
        <v>102.85190640099999</v>
      </c>
      <c r="F135" s="1949">
        <v>2.5061261864799823E-2</v>
      </c>
    </row>
    <row r="136" spans="2:6">
      <c r="B136" s="1948" t="s">
        <v>355</v>
      </c>
      <c r="C136" s="1949">
        <v>98.589732999999995</v>
      </c>
      <c r="D136" s="1949">
        <v>0</v>
      </c>
      <c r="E136" s="1949">
        <v>98.589732999999995</v>
      </c>
      <c r="F136" s="1949">
        <v>2.4022725512355438E-2</v>
      </c>
    </row>
    <row r="137" spans="2:6">
      <c r="B137" s="1948" t="s">
        <v>356</v>
      </c>
      <c r="C137" s="1949">
        <v>40.454275594000002</v>
      </c>
      <c r="D137" s="1949">
        <v>0</v>
      </c>
      <c r="E137" s="1949">
        <v>40.454275594000002</v>
      </c>
      <c r="F137" s="1949">
        <v>9.8572328864694452E-3</v>
      </c>
    </row>
    <row r="138" spans="2:6">
      <c r="B138" s="1948" t="s">
        <v>429</v>
      </c>
      <c r="C138" s="1949">
        <v>36.148341999999992</v>
      </c>
      <c r="D138" s="1949">
        <v>0</v>
      </c>
      <c r="E138" s="1949">
        <v>36.148341999999992</v>
      </c>
      <c r="F138" s="1949">
        <v>8.8080337695280054E-3</v>
      </c>
    </row>
    <row r="139" spans="2:6">
      <c r="B139" s="1948" t="s">
        <v>358</v>
      </c>
      <c r="C139" s="1949">
        <v>25.847815666999999</v>
      </c>
      <c r="D139" s="1949">
        <v>0</v>
      </c>
      <c r="E139" s="1949">
        <v>25.847815666999999</v>
      </c>
      <c r="F139" s="1949">
        <v>6.2981708334913702E-3</v>
      </c>
    </row>
    <row r="140" spans="2:6">
      <c r="B140" s="1948" t="s">
        <v>357</v>
      </c>
      <c r="C140" s="1949">
        <v>21.610216000000005</v>
      </c>
      <c r="D140" s="1949">
        <v>0</v>
      </c>
      <c r="E140" s="1949">
        <v>21.610216000000005</v>
      </c>
      <c r="F140" s="1949">
        <v>5.2656222046033119E-3</v>
      </c>
    </row>
    <row r="141" spans="2:6">
      <c r="B141" s="1948" t="s">
        <v>360</v>
      </c>
      <c r="C141" s="1949">
        <v>19.873100000000001</v>
      </c>
      <c r="D141" s="1949">
        <v>0</v>
      </c>
      <c r="E141" s="1949">
        <v>19.873100000000001</v>
      </c>
      <c r="F141" s="1949">
        <v>4.842350332560399E-3</v>
      </c>
    </row>
    <row r="142" spans="2:6">
      <c r="B142" s="1948" t="s">
        <v>359</v>
      </c>
      <c r="C142" s="1949">
        <v>14.0425</v>
      </c>
      <c r="D142" s="1949">
        <v>0</v>
      </c>
      <c r="E142" s="1949">
        <v>14.0425</v>
      </c>
      <c r="F142" s="1949">
        <v>3.4216455683803433E-3</v>
      </c>
    </row>
    <row r="143" spans="2:6">
      <c r="B143" s="1948" t="s">
        <v>361</v>
      </c>
      <c r="C143" s="1949">
        <v>13.24</v>
      </c>
      <c r="D143" s="1949">
        <v>0</v>
      </c>
      <c r="E143" s="1949">
        <v>13.24</v>
      </c>
      <c r="F143" s="1949">
        <v>3.2261055599327572E-3</v>
      </c>
    </row>
    <row r="144" spans="2:6">
      <c r="B144" s="1948" t="s">
        <v>362</v>
      </c>
      <c r="C144" s="1949">
        <v>10.211974999999999</v>
      </c>
      <c r="D144" s="1949">
        <v>0</v>
      </c>
      <c r="E144" s="1949">
        <v>10.211974999999999</v>
      </c>
      <c r="F144" s="1949">
        <v>2.4882862028243443E-3</v>
      </c>
    </row>
    <row r="145" spans="2:6">
      <c r="B145" s="1948" t="s">
        <v>363</v>
      </c>
      <c r="C145" s="1949">
        <v>10.098800000000001</v>
      </c>
      <c r="D145" s="1949">
        <v>0</v>
      </c>
      <c r="E145" s="1949">
        <v>10.098800000000001</v>
      </c>
      <c r="F145" s="1949">
        <v>2.4607095792030919E-3</v>
      </c>
    </row>
    <row r="146" spans="2:6">
      <c r="B146" s="1948" t="s">
        <v>437</v>
      </c>
      <c r="C146" s="1949">
        <v>6.7183385619999996</v>
      </c>
      <c r="D146" s="1949">
        <v>0</v>
      </c>
      <c r="E146" s="1949">
        <v>6.7183385619999996</v>
      </c>
      <c r="F146" s="1949">
        <v>1.6370143042582208E-3</v>
      </c>
    </row>
    <row r="147" spans="2:6">
      <c r="B147" s="1948" t="s">
        <v>364</v>
      </c>
      <c r="C147" s="1949">
        <v>6.6189</v>
      </c>
      <c r="D147" s="1949">
        <v>0</v>
      </c>
      <c r="E147" s="1949">
        <v>6.6189</v>
      </c>
      <c r="F147" s="1949">
        <v>1.6127847500482574E-3</v>
      </c>
    </row>
    <row r="148" spans="2:6">
      <c r="B148" s="1948" t="s">
        <v>1971</v>
      </c>
      <c r="C148" s="1949">
        <v>6.5521690000000001</v>
      </c>
      <c r="D148" s="1949">
        <v>0</v>
      </c>
      <c r="E148" s="1949">
        <v>6.5521690000000001</v>
      </c>
      <c r="F148" s="1949">
        <v>1.5965248368972097E-3</v>
      </c>
    </row>
    <row r="149" spans="2:6">
      <c r="B149" s="1948" t="s">
        <v>366</v>
      </c>
      <c r="C149" s="1949">
        <v>6.2753079999999999</v>
      </c>
      <c r="D149" s="1949">
        <v>0</v>
      </c>
      <c r="E149" s="1949">
        <v>6.2753079999999999</v>
      </c>
      <c r="F149" s="1949">
        <v>1.5290638994781354E-3</v>
      </c>
    </row>
    <row r="150" spans="2:6">
      <c r="B150" s="1948" t="s">
        <v>419</v>
      </c>
      <c r="C150" s="1949">
        <v>4.8516181860000005</v>
      </c>
      <c r="D150" s="1949">
        <v>0</v>
      </c>
      <c r="E150" s="1949">
        <v>4.8516181860000005</v>
      </c>
      <c r="F150" s="1949">
        <v>1.1821625683176345E-3</v>
      </c>
    </row>
    <row r="151" spans="2:6">
      <c r="B151" s="1948" t="s">
        <v>1972</v>
      </c>
      <c r="C151" s="1949">
        <v>4.0019999999999998</v>
      </c>
      <c r="D151" s="1949">
        <v>0</v>
      </c>
      <c r="E151" s="1949">
        <v>4.0019999999999998</v>
      </c>
      <c r="F151" s="1949">
        <v>9.7514157483768083E-4</v>
      </c>
    </row>
    <row r="152" spans="2:6">
      <c r="B152" s="1948" t="s">
        <v>427</v>
      </c>
      <c r="C152" s="1949">
        <v>3.5660000000000003</v>
      </c>
      <c r="D152" s="1949">
        <v>0</v>
      </c>
      <c r="E152" s="1949">
        <v>3.5660000000000003</v>
      </c>
      <c r="F152" s="1949">
        <v>8.6890426183687422E-4</v>
      </c>
    </row>
    <row r="153" spans="2:6">
      <c r="B153" s="1948" t="s">
        <v>421</v>
      </c>
      <c r="C153" s="1949">
        <v>3.4408260000000004</v>
      </c>
      <c r="D153" s="1949">
        <v>0</v>
      </c>
      <c r="E153" s="1949">
        <v>3.4408260000000004</v>
      </c>
      <c r="F153" s="1949">
        <v>8.3840391913604163E-4</v>
      </c>
    </row>
    <row r="154" spans="2:6">
      <c r="B154" s="1948" t="s">
        <v>1973</v>
      </c>
      <c r="C154" s="1949">
        <v>2.2190000000000003</v>
      </c>
      <c r="D154" s="1949">
        <v>0</v>
      </c>
      <c r="E154" s="1949">
        <v>2.2190000000000003</v>
      </c>
      <c r="F154" s="1949">
        <v>5.4068944391924393E-4</v>
      </c>
    </row>
    <row r="155" spans="2:6">
      <c r="B155" s="1948" t="s">
        <v>423</v>
      </c>
      <c r="C155" s="1949">
        <v>1.9593606240000001</v>
      </c>
      <c r="D155" s="1949">
        <v>0</v>
      </c>
      <c r="E155" s="1949">
        <v>1.9593606240000001</v>
      </c>
      <c r="F155" s="1949">
        <v>4.7742478874620225E-4</v>
      </c>
    </row>
    <row r="156" spans="2:6">
      <c r="B156" s="1948" t="s">
        <v>425</v>
      </c>
      <c r="C156" s="1949">
        <v>1.923</v>
      </c>
      <c r="D156" s="1949">
        <v>0</v>
      </c>
      <c r="E156" s="1949">
        <v>1.923</v>
      </c>
      <c r="F156" s="1949">
        <v>4.685650295884209E-4</v>
      </c>
    </row>
    <row r="157" spans="2:6">
      <c r="B157" s="1948" t="s">
        <v>422</v>
      </c>
      <c r="C157" s="1949">
        <v>1.4519371670000003</v>
      </c>
      <c r="D157" s="1949">
        <v>0</v>
      </c>
      <c r="E157" s="1949">
        <v>1.4519371670000003</v>
      </c>
      <c r="F157" s="1949">
        <v>3.5378418180753154E-4</v>
      </c>
    </row>
    <row r="158" spans="2:6">
      <c r="B158" s="1948" t="s">
        <v>1974</v>
      </c>
      <c r="C158" s="1949">
        <v>1.286</v>
      </c>
      <c r="D158" s="1949">
        <v>0</v>
      </c>
      <c r="E158" s="1949">
        <v>1.286</v>
      </c>
      <c r="F158" s="1949">
        <v>3.1335134063999442E-4</v>
      </c>
    </row>
    <row r="159" spans="2:6">
      <c r="B159" s="1948" t="s">
        <v>424</v>
      </c>
      <c r="C159" s="1949">
        <v>1.1228373469999999</v>
      </c>
      <c r="D159" s="1949">
        <v>0</v>
      </c>
      <c r="E159" s="1949">
        <v>1.1228373469999999</v>
      </c>
      <c r="F159" s="1949">
        <v>2.7359454743631774E-4</v>
      </c>
    </row>
    <row r="160" spans="2:6">
      <c r="B160" s="1948" t="s">
        <v>420</v>
      </c>
      <c r="C160" s="1949">
        <v>0.72240000000000004</v>
      </c>
      <c r="D160" s="1949">
        <v>0</v>
      </c>
      <c r="E160" s="1949">
        <v>0.72240000000000004</v>
      </c>
      <c r="F160" s="1949">
        <v>1.7602255713711662E-4</v>
      </c>
    </row>
    <row r="161" spans="2:6">
      <c r="B161" s="1948" t="s">
        <v>426</v>
      </c>
      <c r="C161" s="1949">
        <v>0.27100000000000002</v>
      </c>
      <c r="D161" s="1949">
        <v>0</v>
      </c>
      <c r="E161" s="1949">
        <v>0.27100000000000002</v>
      </c>
      <c r="F161" s="1949">
        <v>6.6032825282611585E-5</v>
      </c>
    </row>
    <row r="162" spans="2:6" ht="21">
      <c r="B162" s="2409" t="s">
        <v>1959</v>
      </c>
      <c r="C162" s="2410">
        <v>1752.6592116069144</v>
      </c>
      <c r="D162" s="2410">
        <v>109.44363068</v>
      </c>
      <c r="E162" s="2410">
        <v>1862.1028422869144</v>
      </c>
      <c r="F162" s="2410">
        <v>0.45372661122873148</v>
      </c>
    </row>
    <row r="163" spans="2:6">
      <c r="B163" s="1948" t="s">
        <v>354</v>
      </c>
      <c r="C163" s="1949">
        <v>1752.6592116069144</v>
      </c>
      <c r="D163" s="1949">
        <v>109.44363068</v>
      </c>
      <c r="E163" s="1949">
        <v>1862.1028422869144</v>
      </c>
      <c r="F163" s="1949">
        <v>0.45372661122873148</v>
      </c>
    </row>
    <row r="164" spans="2:6" ht="42">
      <c r="B164" s="2409" t="s">
        <v>2148</v>
      </c>
      <c r="C164" s="2410">
        <v>1824.8133301179316</v>
      </c>
      <c r="D164" s="2410">
        <v>2.2197817199999998</v>
      </c>
      <c r="E164" s="2410">
        <v>1827.0331118379315</v>
      </c>
      <c r="F164" s="2410">
        <v>0.44518139579166149</v>
      </c>
    </row>
    <row r="165" spans="2:6">
      <c r="B165" s="1948" t="s">
        <v>364</v>
      </c>
      <c r="C165" s="1949">
        <v>1805.7341300000001</v>
      </c>
      <c r="D165" s="1949">
        <v>2.2197817199999998</v>
      </c>
      <c r="E165" s="1949">
        <v>1807.95391172</v>
      </c>
      <c r="F165" s="1949">
        <v>0.44053248993218047</v>
      </c>
    </row>
    <row r="166" spans="2:6">
      <c r="B166" s="1948" t="s">
        <v>910</v>
      </c>
      <c r="C166" s="1949">
        <v>9.9440000000000008</v>
      </c>
      <c r="D166" s="1949">
        <v>0</v>
      </c>
      <c r="E166" s="1949">
        <v>9.9440000000000008</v>
      </c>
      <c r="F166" s="1949">
        <v>2.4229904598165666E-3</v>
      </c>
    </row>
    <row r="167" spans="2:6">
      <c r="B167" s="1948" t="s">
        <v>354</v>
      </c>
      <c r="C167" s="1949">
        <v>5.0328001179315995</v>
      </c>
      <c r="D167" s="1949">
        <v>0</v>
      </c>
      <c r="E167" s="1949">
        <v>5.0328001179315995</v>
      </c>
      <c r="F167" s="1949">
        <v>1.2263100032091669E-3</v>
      </c>
    </row>
    <row r="168" spans="2:6">
      <c r="B168" s="1948" t="s">
        <v>361</v>
      </c>
      <c r="C168" s="1949">
        <v>4.1024000000000003</v>
      </c>
      <c r="D168" s="1949">
        <v>0</v>
      </c>
      <c r="E168" s="1949">
        <v>4.1024000000000003</v>
      </c>
      <c r="F168" s="1949">
        <v>9.9960539645529783E-4</v>
      </c>
    </row>
    <row r="169" spans="2:6" ht="31.5">
      <c r="B169" s="2409" t="s">
        <v>1960</v>
      </c>
      <c r="C169" s="2410">
        <v>1598.9872604797092</v>
      </c>
      <c r="D169" s="2410">
        <v>119.56016072200001</v>
      </c>
      <c r="E169" s="2410">
        <v>1718.5474212017091</v>
      </c>
      <c r="F169" s="2410">
        <v>0.41874738599297096</v>
      </c>
    </row>
    <row r="170" spans="2:6">
      <c r="B170" s="1948" t="s">
        <v>427</v>
      </c>
      <c r="C170" s="1949">
        <v>1556.5679451999999</v>
      </c>
      <c r="D170" s="1949">
        <v>119.56016072200001</v>
      </c>
      <c r="E170" s="1949">
        <v>1676.1281059219998</v>
      </c>
      <c r="F170" s="1949">
        <v>0.40841134453735084</v>
      </c>
    </row>
    <row r="171" spans="2:6">
      <c r="B171" s="1948" t="s">
        <v>354</v>
      </c>
      <c r="C171" s="1949">
        <v>42.419315279709195</v>
      </c>
      <c r="D171" s="1949">
        <v>0</v>
      </c>
      <c r="E171" s="1949">
        <v>42.419315279709195</v>
      </c>
      <c r="F171" s="1949">
        <v>1.0336041455620122E-2</v>
      </c>
    </row>
    <row r="172" spans="2:6" ht="42">
      <c r="B172" s="2409" t="s">
        <v>2149</v>
      </c>
      <c r="C172" s="2410">
        <v>543.69189893253497</v>
      </c>
      <c r="D172" s="2410">
        <v>1089.7896648999999</v>
      </c>
      <c r="E172" s="2410">
        <v>1633.4815638325356</v>
      </c>
      <c r="F172" s="2410">
        <v>0.39801993618790016</v>
      </c>
    </row>
    <row r="173" spans="2:6">
      <c r="B173" s="1948" t="s">
        <v>1971</v>
      </c>
      <c r="C173" s="1949">
        <v>543.69189893253497</v>
      </c>
      <c r="D173" s="1949">
        <v>1089.7896648999999</v>
      </c>
      <c r="E173" s="1949">
        <v>1633.4815638325356</v>
      </c>
      <c r="F173" s="1949">
        <v>0.39801993618790016</v>
      </c>
    </row>
    <row r="174" spans="2:6" ht="21">
      <c r="B174" s="2409" t="s">
        <v>233</v>
      </c>
      <c r="C174" s="2410">
        <v>73.508442260956414</v>
      </c>
      <c r="D174" s="2410">
        <v>1556.9304127620001</v>
      </c>
      <c r="E174" s="2410">
        <v>1630.4388550229564</v>
      </c>
      <c r="F174" s="2410">
        <v>0.39727853892144699</v>
      </c>
    </row>
    <row r="175" spans="2:6">
      <c r="B175" s="1948" t="s">
        <v>362</v>
      </c>
      <c r="C175" s="1949">
        <v>71.351527924700008</v>
      </c>
      <c r="D175" s="1949">
        <v>1556.9304127620001</v>
      </c>
      <c r="E175" s="1949">
        <v>1628.2819406867</v>
      </c>
      <c r="F175" s="1949">
        <v>0.39675297749150018</v>
      </c>
    </row>
    <row r="176" spans="2:6">
      <c r="B176" s="1948" t="s">
        <v>354</v>
      </c>
      <c r="C176" s="1949">
        <v>2.1569143362564001</v>
      </c>
      <c r="D176" s="1949">
        <v>0</v>
      </c>
      <c r="E176" s="1949">
        <v>2.1569143362564001</v>
      </c>
      <c r="F176" s="1949">
        <v>5.2556142994678587E-4</v>
      </c>
    </row>
    <row r="177" spans="2:6" ht="21">
      <c r="B177" s="2409" t="s">
        <v>227</v>
      </c>
      <c r="C177" s="2410">
        <v>1322.7233539999997</v>
      </c>
      <c r="D177" s="2410">
        <v>14.126000000000001</v>
      </c>
      <c r="E177" s="2410">
        <v>1336.8493539999997</v>
      </c>
      <c r="F177" s="2410">
        <v>0.32574147535739534</v>
      </c>
    </row>
    <row r="178" spans="2:6">
      <c r="B178" s="1948" t="s">
        <v>910</v>
      </c>
      <c r="C178" s="1949">
        <v>1322.7155409999998</v>
      </c>
      <c r="D178" s="1949">
        <v>14.126000000000001</v>
      </c>
      <c r="E178" s="1949">
        <v>1336.8415409999998</v>
      </c>
      <c r="F178" s="1949">
        <v>0.32573957161398598</v>
      </c>
    </row>
    <row r="179" spans="2:6">
      <c r="B179" s="1948" t="s">
        <v>429</v>
      </c>
      <c r="C179" s="1949">
        <v>7.8130000000000005E-3</v>
      </c>
      <c r="D179" s="1949">
        <v>0</v>
      </c>
      <c r="E179" s="1949">
        <v>7.8130000000000005E-3</v>
      </c>
      <c r="F179" s="1949">
        <v>1.9037434093470268E-6</v>
      </c>
    </row>
    <row r="180" spans="2:6" ht="42">
      <c r="B180" s="2409" t="s">
        <v>2150</v>
      </c>
      <c r="C180" s="2410">
        <v>747.42218418529876</v>
      </c>
      <c r="D180" s="2410">
        <v>498.91200000000003</v>
      </c>
      <c r="E180" s="2410">
        <v>1246.3341841852989</v>
      </c>
      <c r="F180" s="2410">
        <v>0.30368622667178624</v>
      </c>
    </row>
    <row r="181" spans="2:6">
      <c r="B181" s="1948" t="s">
        <v>358</v>
      </c>
      <c r="C181" s="1949">
        <v>746.70321273987997</v>
      </c>
      <c r="D181" s="1949">
        <v>498.91200000000003</v>
      </c>
      <c r="E181" s="1949">
        <v>1245.61521273988</v>
      </c>
      <c r="F181" s="1949">
        <v>0.30351103952847064</v>
      </c>
    </row>
    <row r="182" spans="2:6">
      <c r="B182" s="1948" t="s">
        <v>354</v>
      </c>
      <c r="C182" s="1949">
        <v>0.71897144541879998</v>
      </c>
      <c r="D182" s="1949">
        <v>0</v>
      </c>
      <c r="E182" s="1949">
        <v>0.71897144541879998</v>
      </c>
      <c r="F182" s="1949">
        <v>1.751871433155953E-4</v>
      </c>
    </row>
    <row r="183" spans="2:6" ht="21">
      <c r="B183" s="2409" t="s">
        <v>2151</v>
      </c>
      <c r="C183" s="2410">
        <v>1225.6195899107947</v>
      </c>
      <c r="D183" s="2410">
        <v>0</v>
      </c>
      <c r="E183" s="2410">
        <v>1225.6195899107947</v>
      </c>
      <c r="F183" s="2410">
        <v>0.2986388348469578</v>
      </c>
    </row>
    <row r="184" spans="2:6">
      <c r="B184" s="1948" t="s">
        <v>436</v>
      </c>
      <c r="C184" s="1949">
        <v>1168.4613600000002</v>
      </c>
      <c r="D184" s="1949">
        <v>0</v>
      </c>
      <c r="E184" s="1949">
        <v>1168.4613600000002</v>
      </c>
      <c r="F184" s="1949">
        <v>0.28471145695336797</v>
      </c>
    </row>
    <row r="185" spans="2:6">
      <c r="B185" s="1948" t="s">
        <v>354</v>
      </c>
      <c r="C185" s="1949">
        <v>57.158229910794603</v>
      </c>
      <c r="D185" s="1949">
        <v>0</v>
      </c>
      <c r="E185" s="1949">
        <v>57.158229910794603</v>
      </c>
      <c r="F185" s="1949">
        <v>1.3927377893589827E-2</v>
      </c>
    </row>
    <row r="186" spans="2:6" ht="31.5">
      <c r="B186" s="2409" t="s">
        <v>1961</v>
      </c>
      <c r="C186" s="2410">
        <v>919.12341575379469</v>
      </c>
      <c r="D186" s="2410">
        <v>267.22656718000007</v>
      </c>
      <c r="E186" s="2410">
        <v>1186.3499829337943</v>
      </c>
      <c r="F186" s="2410">
        <v>0.28907026253541135</v>
      </c>
    </row>
    <row r="187" spans="2:6">
      <c r="B187" s="1948" t="s">
        <v>436</v>
      </c>
      <c r="C187" s="1949">
        <v>903.50641539999992</v>
      </c>
      <c r="D187" s="1949">
        <v>267.22656718000007</v>
      </c>
      <c r="E187" s="1949">
        <v>1170.7329825799995</v>
      </c>
      <c r="F187" s="1949">
        <v>0.28526496860256773</v>
      </c>
    </row>
    <row r="188" spans="2:6">
      <c r="B188" s="1948" t="s">
        <v>354</v>
      </c>
      <c r="C188" s="1949">
        <v>15.098400353794799</v>
      </c>
      <c r="D188" s="1949">
        <v>0</v>
      </c>
      <c r="E188" s="1949">
        <v>15.098400353794799</v>
      </c>
      <c r="F188" s="1949">
        <v>3.678930009627501E-3</v>
      </c>
    </row>
    <row r="189" spans="2:6">
      <c r="B189" s="1948" t="s">
        <v>361</v>
      </c>
      <c r="C189" s="1949">
        <v>0.51859999999999995</v>
      </c>
      <c r="D189" s="1949">
        <v>0</v>
      </c>
      <c r="E189" s="1949">
        <v>0.51859999999999995</v>
      </c>
      <c r="F189" s="1949">
        <v>1.2636392321609726E-4</v>
      </c>
    </row>
    <row r="190" spans="2:6" ht="21">
      <c r="B190" s="2409" t="s">
        <v>1962</v>
      </c>
      <c r="C190" s="2410">
        <v>1124.5369793158413</v>
      </c>
      <c r="D190" s="2410">
        <v>35.515674840000003</v>
      </c>
      <c r="E190" s="2410">
        <v>1160.0526541558413</v>
      </c>
      <c r="F190" s="2410">
        <v>0.28266256173617155</v>
      </c>
    </row>
    <row r="191" spans="2:6">
      <c r="B191" s="1948" t="s">
        <v>335</v>
      </c>
      <c r="C191" s="1949">
        <v>1123.4585221477132</v>
      </c>
      <c r="D191" s="1949">
        <v>35.515674840000003</v>
      </c>
      <c r="E191" s="1949">
        <v>1158.9741969877132</v>
      </c>
      <c r="F191" s="1949">
        <v>0.28239978102119823</v>
      </c>
    </row>
    <row r="192" spans="2:6">
      <c r="B192" s="1948" t="s">
        <v>354</v>
      </c>
      <c r="C192" s="1949">
        <v>1.0784571681282</v>
      </c>
      <c r="D192" s="1949">
        <v>0</v>
      </c>
      <c r="E192" s="1949">
        <v>1.0784571681282</v>
      </c>
      <c r="F192" s="1949">
        <v>2.6278071497339294E-4</v>
      </c>
    </row>
    <row r="193" spans="2:6" ht="31.5">
      <c r="B193" s="2409" t="s">
        <v>2152</v>
      </c>
      <c r="C193" s="2410">
        <v>1033.395075521923</v>
      </c>
      <c r="D193" s="2410">
        <v>81.435168754000003</v>
      </c>
      <c r="E193" s="2410">
        <v>1114.830244275923</v>
      </c>
      <c r="F193" s="2410">
        <v>0.27164350826584199</v>
      </c>
    </row>
    <row r="194" spans="2:6">
      <c r="B194" s="1948" t="s">
        <v>436</v>
      </c>
      <c r="C194" s="1949">
        <v>1017.2182180000001</v>
      </c>
      <c r="D194" s="1949">
        <v>81.435168754000003</v>
      </c>
      <c r="E194" s="1949">
        <v>1098.6533867539999</v>
      </c>
      <c r="F194" s="1949">
        <v>0.26770179754124118</v>
      </c>
    </row>
    <row r="195" spans="2:6">
      <c r="B195" s="1948" t="s">
        <v>354</v>
      </c>
      <c r="C195" s="1949">
        <v>16.176857521923001</v>
      </c>
      <c r="D195" s="1949">
        <v>0</v>
      </c>
      <c r="E195" s="1949">
        <v>16.176857521923001</v>
      </c>
      <c r="F195" s="1949">
        <v>3.9417107246008942E-3</v>
      </c>
    </row>
    <row r="196" spans="2:6" ht="21">
      <c r="B196" s="2409" t="s">
        <v>2153</v>
      </c>
      <c r="C196" s="2410">
        <v>859.50568132193996</v>
      </c>
      <c r="D196" s="2410">
        <v>234.78241817399999</v>
      </c>
      <c r="E196" s="2410">
        <v>1094.2880994959398</v>
      </c>
      <c r="F196" s="2410">
        <v>0.26663813609910131</v>
      </c>
    </row>
    <row r="197" spans="2:6">
      <c r="B197" s="1948" t="s">
        <v>361</v>
      </c>
      <c r="C197" s="1949">
        <v>823.557109051</v>
      </c>
      <c r="D197" s="1949">
        <v>234.78241817399999</v>
      </c>
      <c r="E197" s="1949">
        <v>1058.3395272249998</v>
      </c>
      <c r="F197" s="1949">
        <v>0.25787877893332156</v>
      </c>
    </row>
    <row r="198" spans="2:6">
      <c r="B198" s="1948" t="s">
        <v>354</v>
      </c>
      <c r="C198" s="1949">
        <v>35.948572270940005</v>
      </c>
      <c r="D198" s="1949">
        <v>0</v>
      </c>
      <c r="E198" s="1949">
        <v>35.948572270940005</v>
      </c>
      <c r="F198" s="1949">
        <v>8.7593571657797673E-3</v>
      </c>
    </row>
    <row r="199" spans="2:6" ht="21">
      <c r="B199" s="2409" t="s">
        <v>2154</v>
      </c>
      <c r="C199" s="2410">
        <v>413.38269577086578</v>
      </c>
      <c r="D199" s="2410">
        <v>668.11832205199994</v>
      </c>
      <c r="E199" s="2410">
        <v>1081.5010178228656</v>
      </c>
      <c r="F199" s="2410">
        <v>0.26352239023196999</v>
      </c>
    </row>
    <row r="200" spans="2:6">
      <c r="B200" s="1948" t="s">
        <v>355</v>
      </c>
      <c r="C200" s="1949">
        <v>410.86629571189997</v>
      </c>
      <c r="D200" s="1949">
        <v>668.11832205199994</v>
      </c>
      <c r="E200" s="1949">
        <v>1078.9846177638999</v>
      </c>
      <c r="F200" s="1949">
        <v>0.26290923523036547</v>
      </c>
    </row>
    <row r="201" spans="2:6">
      <c r="B201" s="1948" t="s">
        <v>354</v>
      </c>
      <c r="C201" s="1949">
        <v>2.5164000589657998</v>
      </c>
      <c r="D201" s="1949">
        <v>0</v>
      </c>
      <c r="E201" s="1949">
        <v>2.5164000589657998</v>
      </c>
      <c r="F201" s="1949">
        <v>6.1315500160458343E-4</v>
      </c>
    </row>
    <row r="202" spans="2:6" ht="21">
      <c r="B202" s="2409" t="s">
        <v>2155</v>
      </c>
      <c r="C202" s="2410">
        <v>1046.6797345010077</v>
      </c>
      <c r="D202" s="2410">
        <v>0</v>
      </c>
      <c r="E202" s="2410">
        <v>1046.6797345010077</v>
      </c>
      <c r="F202" s="2410">
        <v>0.25503771230684619</v>
      </c>
    </row>
    <row r="203" spans="2:6">
      <c r="B203" s="1948" t="s">
        <v>359</v>
      </c>
      <c r="C203" s="1949">
        <v>787.52449999999999</v>
      </c>
      <c r="D203" s="1949">
        <v>0</v>
      </c>
      <c r="E203" s="1949">
        <v>787.52449999999999</v>
      </c>
      <c r="F203" s="1949">
        <v>0.19189102477592634</v>
      </c>
    </row>
    <row r="204" spans="2:6">
      <c r="B204" s="1948" t="s">
        <v>354</v>
      </c>
      <c r="C204" s="1949">
        <v>259.15523450100761</v>
      </c>
      <c r="D204" s="1949">
        <v>0</v>
      </c>
      <c r="E204" s="1949">
        <v>259.15523450100761</v>
      </c>
      <c r="F204" s="1949">
        <v>6.3146687530919801E-2</v>
      </c>
    </row>
    <row r="205" spans="2:6" ht="21">
      <c r="B205" s="2409" t="s">
        <v>1011</v>
      </c>
      <c r="C205" s="2410">
        <v>0.97021663000000002</v>
      </c>
      <c r="D205" s="2410">
        <v>1026.5678421809998</v>
      </c>
      <c r="E205" s="2410">
        <v>1027.5380588109999</v>
      </c>
      <c r="F205" s="2410">
        <v>0.25037358342693955</v>
      </c>
    </row>
    <row r="206" spans="2:6">
      <c r="B206" s="1948" t="s">
        <v>357</v>
      </c>
      <c r="C206" s="1949">
        <v>0.97021663000000002</v>
      </c>
      <c r="D206" s="1949">
        <v>1026.5678421809998</v>
      </c>
      <c r="E206" s="1949">
        <v>1027.5380588109999</v>
      </c>
      <c r="F206" s="1949">
        <v>0.25037358342693955</v>
      </c>
    </row>
    <row r="207" spans="2:6">
      <c r="B207" s="2409" t="s">
        <v>2156</v>
      </c>
      <c r="C207" s="2410">
        <v>232.9793255010124</v>
      </c>
      <c r="D207" s="2410">
        <v>792.00247599199997</v>
      </c>
      <c r="E207" s="2410">
        <v>1024.9818014930124</v>
      </c>
      <c r="F207" s="2410">
        <v>0.24975071666363297</v>
      </c>
    </row>
    <row r="208" spans="2:6">
      <c r="B208" s="1948" t="s">
        <v>429</v>
      </c>
      <c r="C208" s="1949">
        <v>232.619839778303</v>
      </c>
      <c r="D208" s="1949">
        <v>792.00247599199997</v>
      </c>
      <c r="E208" s="1949">
        <v>1024.622315770303</v>
      </c>
      <c r="F208" s="1949">
        <v>0.24966312309197522</v>
      </c>
    </row>
    <row r="209" spans="2:6">
      <c r="B209" s="1948" t="s">
        <v>354</v>
      </c>
      <c r="C209" s="1949">
        <v>0.35948572270939999</v>
      </c>
      <c r="D209" s="1949">
        <v>0</v>
      </c>
      <c r="E209" s="1949">
        <v>0.35948572270939999</v>
      </c>
      <c r="F209" s="1949">
        <v>8.759357165779765E-5</v>
      </c>
    </row>
    <row r="210" spans="2:6" ht="21">
      <c r="B210" s="2409" t="s">
        <v>2157</v>
      </c>
      <c r="C210" s="2410">
        <v>811.07192722939976</v>
      </c>
      <c r="D210" s="2410">
        <v>205.81968202599995</v>
      </c>
      <c r="E210" s="2410">
        <v>1016.8916092554001</v>
      </c>
      <c r="F210" s="2410">
        <v>0.24777943160633045</v>
      </c>
    </row>
    <row r="211" spans="2:6">
      <c r="B211" s="1948" t="s">
        <v>353</v>
      </c>
      <c r="C211" s="1949">
        <v>811.07192722939976</v>
      </c>
      <c r="D211" s="1949">
        <v>205.81968202599995</v>
      </c>
      <c r="E211" s="1949">
        <v>1016.8916092554001</v>
      </c>
      <c r="F211" s="1949">
        <v>0.24777943160633045</v>
      </c>
    </row>
    <row r="212" spans="2:6" ht="21">
      <c r="B212" s="2409" t="s">
        <v>2158</v>
      </c>
      <c r="C212" s="2410">
        <v>953.91608279522222</v>
      </c>
      <c r="D212" s="2410">
        <v>20.031044602000001</v>
      </c>
      <c r="E212" s="2410">
        <v>973.94712739722218</v>
      </c>
      <c r="F212" s="2410">
        <v>0.23731542619159487</v>
      </c>
    </row>
    <row r="213" spans="2:6">
      <c r="B213" s="1948" t="s">
        <v>364</v>
      </c>
      <c r="C213" s="1949">
        <v>949.24276840000005</v>
      </c>
      <c r="D213" s="1949">
        <v>20.031044602000001</v>
      </c>
      <c r="E213" s="1949">
        <v>969.273813002</v>
      </c>
      <c r="F213" s="1949">
        <v>0.23617670976004349</v>
      </c>
    </row>
    <row r="214" spans="2:6">
      <c r="B214" s="1948" t="s">
        <v>354</v>
      </c>
      <c r="C214" s="1949">
        <v>4.6733143952222003</v>
      </c>
      <c r="D214" s="1949">
        <v>0</v>
      </c>
      <c r="E214" s="1949">
        <v>4.6733143952222003</v>
      </c>
      <c r="F214" s="1949">
        <v>1.1387164315513694E-3</v>
      </c>
    </row>
    <row r="215" spans="2:6">
      <c r="B215" s="2409" t="s">
        <v>2159</v>
      </c>
      <c r="C215" s="2410">
        <v>284.44793095901889</v>
      </c>
      <c r="D215" s="2410">
        <v>579.16421435400002</v>
      </c>
      <c r="E215" s="2410">
        <v>863.6121453130188</v>
      </c>
      <c r="F215" s="2410">
        <v>0.21043081145164549</v>
      </c>
    </row>
    <row r="216" spans="2:6">
      <c r="B216" s="1948" t="s">
        <v>355</v>
      </c>
      <c r="C216" s="1949">
        <v>283.7289595136001</v>
      </c>
      <c r="D216" s="1949">
        <v>579.16421435400002</v>
      </c>
      <c r="E216" s="1949">
        <v>862.89317386760001</v>
      </c>
      <c r="F216" s="1949">
        <v>0.21025562430832989</v>
      </c>
    </row>
    <row r="217" spans="2:6">
      <c r="B217" s="1948" t="s">
        <v>354</v>
      </c>
      <c r="C217" s="1949">
        <v>0.71897144541879998</v>
      </c>
      <c r="D217" s="1949">
        <v>0</v>
      </c>
      <c r="E217" s="1949">
        <v>0.71897144541879998</v>
      </c>
      <c r="F217" s="1949">
        <v>1.751871433155953E-4</v>
      </c>
    </row>
    <row r="218" spans="2:6" ht="21">
      <c r="B218" s="2409" t="s">
        <v>1353</v>
      </c>
      <c r="C218" s="2410">
        <v>782.58459770359821</v>
      </c>
      <c r="D218" s="2410">
        <v>9</v>
      </c>
      <c r="E218" s="2410">
        <v>791.58459770359821</v>
      </c>
      <c r="F218" s="2410">
        <v>0.19288032264416263</v>
      </c>
    </row>
    <row r="219" spans="2:6">
      <c r="B219" s="1948" t="s">
        <v>1973</v>
      </c>
      <c r="C219" s="1949">
        <v>763.53185440000004</v>
      </c>
      <c r="D219" s="1949">
        <v>9</v>
      </c>
      <c r="E219" s="1949">
        <v>772.53185440000004</v>
      </c>
      <c r="F219" s="1949">
        <v>0.18823786334629936</v>
      </c>
    </row>
    <row r="220" spans="2:6">
      <c r="B220" s="1948" t="s">
        <v>354</v>
      </c>
      <c r="C220" s="1949">
        <v>19.052743303598202</v>
      </c>
      <c r="D220" s="1949">
        <v>0</v>
      </c>
      <c r="E220" s="1949">
        <v>19.052743303598202</v>
      </c>
      <c r="F220" s="1949">
        <v>4.6424592978632755E-3</v>
      </c>
    </row>
    <row r="221" spans="2:6" ht="31.5">
      <c r="B221" s="2409" t="s">
        <v>2160</v>
      </c>
      <c r="C221" s="2410">
        <v>664.10152299999993</v>
      </c>
      <c r="D221" s="2410">
        <v>127.1004452</v>
      </c>
      <c r="E221" s="2410">
        <v>791.2019681999999</v>
      </c>
      <c r="F221" s="2410">
        <v>0.19278708977641693</v>
      </c>
    </row>
    <row r="222" spans="2:6">
      <c r="B222" s="1948" t="s">
        <v>364</v>
      </c>
      <c r="C222" s="1949">
        <v>664.10152299999993</v>
      </c>
      <c r="D222" s="1949">
        <v>127.1004452</v>
      </c>
      <c r="E222" s="1949">
        <v>791.2019681999999</v>
      </c>
      <c r="F222" s="1949">
        <v>0.19278708977641693</v>
      </c>
    </row>
    <row r="223" spans="2:6" ht="31.5">
      <c r="B223" s="2409" t="s">
        <v>2161</v>
      </c>
      <c r="C223" s="2410">
        <v>278.27058552664818</v>
      </c>
      <c r="D223" s="2410">
        <v>484.43385022999996</v>
      </c>
      <c r="E223" s="2410">
        <v>762.70443575664819</v>
      </c>
      <c r="F223" s="2410">
        <v>0.1858432795150981</v>
      </c>
    </row>
    <row r="224" spans="2:6">
      <c r="B224" s="1948" t="s">
        <v>358</v>
      </c>
      <c r="C224" s="1949">
        <v>277.19212835851999</v>
      </c>
      <c r="D224" s="1949">
        <v>484.43385022999996</v>
      </c>
      <c r="E224" s="1949">
        <v>761.62597858851996</v>
      </c>
      <c r="F224" s="1949">
        <v>0.18558049880012473</v>
      </c>
    </row>
    <row r="225" spans="2:6">
      <c r="B225" s="1948" t="s">
        <v>354</v>
      </c>
      <c r="C225" s="1949">
        <v>1.0784571681282</v>
      </c>
      <c r="D225" s="1949">
        <v>0</v>
      </c>
      <c r="E225" s="1949">
        <v>1.0784571681282</v>
      </c>
      <c r="F225" s="1949">
        <v>2.6278071497339294E-4</v>
      </c>
    </row>
    <row r="226" spans="2:6" ht="21">
      <c r="B226" s="2409" t="s">
        <v>2162</v>
      </c>
      <c r="C226" s="2410">
        <v>126.41742826181908</v>
      </c>
      <c r="D226" s="2410">
        <v>631.95411786199986</v>
      </c>
      <c r="E226" s="2410">
        <v>758.37154612381903</v>
      </c>
      <c r="F226" s="2410">
        <v>0.18478751219372008</v>
      </c>
    </row>
    <row r="227" spans="2:6">
      <c r="B227" s="1948" t="s">
        <v>419</v>
      </c>
      <c r="C227" s="1949">
        <v>126.05794253910969</v>
      </c>
      <c r="D227" s="1949">
        <v>631.95411786199986</v>
      </c>
      <c r="E227" s="1949">
        <v>758.01206040110958</v>
      </c>
      <c r="F227" s="1949">
        <v>0.18469991862206228</v>
      </c>
    </row>
    <row r="228" spans="2:6">
      <c r="B228" s="1948" t="s">
        <v>354</v>
      </c>
      <c r="C228" s="1949">
        <v>0.35948572270939999</v>
      </c>
      <c r="D228" s="1949">
        <v>0</v>
      </c>
      <c r="E228" s="1949">
        <v>0.35948572270939999</v>
      </c>
      <c r="F228" s="1949">
        <v>8.759357165779765E-5</v>
      </c>
    </row>
    <row r="229" spans="2:6" ht="21">
      <c r="B229" s="2409" t="s">
        <v>2163</v>
      </c>
      <c r="C229" s="2410">
        <v>91.386890392418806</v>
      </c>
      <c r="D229" s="2410">
        <v>630.24303328999997</v>
      </c>
      <c r="E229" s="2410">
        <v>721.62992368241873</v>
      </c>
      <c r="F229" s="2410">
        <v>0.175834917598618</v>
      </c>
    </row>
    <row r="230" spans="2:6">
      <c r="B230" s="1948" t="s">
        <v>362</v>
      </c>
      <c r="C230" s="1949">
        <v>90.667918947000004</v>
      </c>
      <c r="D230" s="1949">
        <v>630.24303328999997</v>
      </c>
      <c r="E230" s="1949">
        <v>720.91095223699995</v>
      </c>
      <c r="F230" s="1949">
        <v>0.17565973045530242</v>
      </c>
    </row>
    <row r="231" spans="2:6">
      <c r="B231" s="1948" t="s">
        <v>354</v>
      </c>
      <c r="C231" s="1949">
        <v>0.71897144541879998</v>
      </c>
      <c r="D231" s="1949">
        <v>0</v>
      </c>
      <c r="E231" s="1949">
        <v>0.71897144541879998</v>
      </c>
      <c r="F231" s="1949">
        <v>1.751871433155953E-4</v>
      </c>
    </row>
    <row r="232" spans="2:6" ht="21">
      <c r="B232" s="2409" t="s">
        <v>2164</v>
      </c>
      <c r="C232" s="2410">
        <v>223.73037872562961</v>
      </c>
      <c r="D232" s="2410">
        <v>457.23673815399997</v>
      </c>
      <c r="E232" s="2410">
        <v>680.96711687962966</v>
      </c>
      <c r="F232" s="2410">
        <v>0.16592687325504177</v>
      </c>
    </row>
    <row r="233" spans="2:6">
      <c r="B233" s="1948" t="s">
        <v>422</v>
      </c>
      <c r="C233" s="1949">
        <v>222.292435834792</v>
      </c>
      <c r="D233" s="1949">
        <v>457.23673815399997</v>
      </c>
      <c r="E233" s="1949">
        <v>679.52917398879208</v>
      </c>
      <c r="F233" s="1949">
        <v>0.16557649896841059</v>
      </c>
    </row>
    <row r="234" spans="2:6">
      <c r="B234" s="1948" t="s">
        <v>354</v>
      </c>
      <c r="C234" s="1949">
        <v>1.4379428908376</v>
      </c>
      <c r="D234" s="1949">
        <v>0</v>
      </c>
      <c r="E234" s="1949">
        <v>1.4379428908376</v>
      </c>
      <c r="F234" s="1949">
        <v>3.503742866311906E-4</v>
      </c>
    </row>
    <row r="235" spans="2:6" ht="42">
      <c r="B235" s="2409" t="s">
        <v>2165</v>
      </c>
      <c r="C235" s="2410">
        <v>26.710642739999997</v>
      </c>
      <c r="D235" s="2410">
        <v>647.56853274399998</v>
      </c>
      <c r="E235" s="2410">
        <v>674.27917548400001</v>
      </c>
      <c r="F235" s="2410">
        <v>0.16429726563261388</v>
      </c>
    </row>
    <row r="236" spans="2:6">
      <c r="B236" s="1948" t="s">
        <v>1971</v>
      </c>
      <c r="C236" s="1949">
        <v>26.710642739999997</v>
      </c>
      <c r="D236" s="1949">
        <v>647.56853274399998</v>
      </c>
      <c r="E236" s="1949">
        <v>674.27917548400001</v>
      </c>
      <c r="F236" s="1949">
        <v>0.16429726563261388</v>
      </c>
    </row>
    <row r="237" spans="2:6" ht="21">
      <c r="B237" s="2409" t="s">
        <v>245</v>
      </c>
      <c r="C237" s="2410">
        <v>656.77031372270949</v>
      </c>
      <c r="D237" s="2410">
        <v>17</v>
      </c>
      <c r="E237" s="2410">
        <v>673.77031372270949</v>
      </c>
      <c r="F237" s="2410">
        <v>0.16417327456332861</v>
      </c>
    </row>
    <row r="238" spans="2:6">
      <c r="B238" s="1948" t="s">
        <v>1972</v>
      </c>
      <c r="C238" s="1949">
        <v>656.41082800000004</v>
      </c>
      <c r="D238" s="1949">
        <v>17</v>
      </c>
      <c r="E238" s="1949">
        <v>673.41082800000004</v>
      </c>
      <c r="F238" s="1949">
        <v>0.16408568099167084</v>
      </c>
    </row>
    <row r="239" spans="2:6">
      <c r="B239" s="1948" t="s">
        <v>354</v>
      </c>
      <c r="C239" s="1949">
        <v>0.35948572270939999</v>
      </c>
      <c r="D239" s="1949">
        <v>0</v>
      </c>
      <c r="E239" s="1949">
        <v>0.35948572270939999</v>
      </c>
      <c r="F239" s="1949">
        <v>8.759357165779765E-5</v>
      </c>
    </row>
    <row r="240" spans="2:6" ht="21">
      <c r="B240" s="2409" t="s">
        <v>250</v>
      </c>
      <c r="C240" s="2410">
        <v>76.000254647735005</v>
      </c>
      <c r="D240" s="2410">
        <v>593.65142180099997</v>
      </c>
      <c r="E240" s="2410">
        <v>669.65167644873509</v>
      </c>
      <c r="F240" s="2410">
        <v>0.16316971273486075</v>
      </c>
    </row>
    <row r="241" spans="2:6">
      <c r="B241" s="1948" t="s">
        <v>366</v>
      </c>
      <c r="C241" s="1949">
        <v>67.01311158</v>
      </c>
      <c r="D241" s="1949">
        <v>593.65142180099997</v>
      </c>
      <c r="E241" s="1949">
        <v>660.66453338100007</v>
      </c>
      <c r="F241" s="1949">
        <v>0.1609798734434158</v>
      </c>
    </row>
    <row r="242" spans="2:6">
      <c r="B242" s="1948" t="s">
        <v>354</v>
      </c>
      <c r="C242" s="1949">
        <v>8.9871430677350013</v>
      </c>
      <c r="D242" s="1949">
        <v>0</v>
      </c>
      <c r="E242" s="1949">
        <v>8.9871430677350013</v>
      </c>
      <c r="F242" s="1949">
        <v>2.1898392914449418E-3</v>
      </c>
    </row>
    <row r="243" spans="2:6" ht="31.5">
      <c r="B243" s="2409" t="s">
        <v>2166</v>
      </c>
      <c r="C243" s="2410">
        <v>499.63405709289742</v>
      </c>
      <c r="D243" s="2410">
        <v>162.40831508700001</v>
      </c>
      <c r="E243" s="2410">
        <v>662.04237217989737</v>
      </c>
      <c r="F243" s="2410">
        <v>0.1613156025529183</v>
      </c>
    </row>
    <row r="244" spans="2:6">
      <c r="B244" s="1948" t="s">
        <v>363</v>
      </c>
      <c r="C244" s="1949">
        <v>492.08485691600004</v>
      </c>
      <c r="D244" s="1949">
        <v>162.40831508700001</v>
      </c>
      <c r="E244" s="1949">
        <v>654.49317200299993</v>
      </c>
      <c r="F244" s="1949">
        <v>0.15947613754810458</v>
      </c>
    </row>
    <row r="245" spans="2:6">
      <c r="B245" s="1948" t="s">
        <v>354</v>
      </c>
      <c r="C245" s="1949">
        <v>7.5492001768973997</v>
      </c>
      <c r="D245" s="1949">
        <v>0</v>
      </c>
      <c r="E245" s="1949">
        <v>7.5492001768973997</v>
      </c>
      <c r="F245" s="1949">
        <v>1.8394650048137505E-3</v>
      </c>
    </row>
    <row r="246" spans="2:6" ht="21">
      <c r="B246" s="2409" t="s">
        <v>2167</v>
      </c>
      <c r="C246" s="2410">
        <v>291.42360486620868</v>
      </c>
      <c r="D246" s="2410">
        <v>361.43535797900006</v>
      </c>
      <c r="E246" s="2410">
        <v>652.85896284520902</v>
      </c>
      <c r="F246" s="2410">
        <v>0.15907794032378114</v>
      </c>
    </row>
    <row r="247" spans="2:6">
      <c r="B247" s="1948" t="s">
        <v>429</v>
      </c>
      <c r="C247" s="1949">
        <v>290.70463342078989</v>
      </c>
      <c r="D247" s="1949">
        <v>361.43535797900006</v>
      </c>
      <c r="E247" s="1949">
        <v>652.13999139979023</v>
      </c>
      <c r="F247" s="1949">
        <v>0.15890275318046554</v>
      </c>
    </row>
    <row r="248" spans="2:6">
      <c r="B248" s="1948" t="s">
        <v>354</v>
      </c>
      <c r="C248" s="1949">
        <v>0.71897144541879998</v>
      </c>
      <c r="D248" s="1949">
        <v>0</v>
      </c>
      <c r="E248" s="1949">
        <v>0.71897144541879998</v>
      </c>
      <c r="F248" s="1949">
        <v>1.751871433155953E-4</v>
      </c>
    </row>
    <row r="249" spans="2:6" ht="21">
      <c r="B249" s="2409" t="s">
        <v>2168</v>
      </c>
      <c r="C249" s="2410">
        <v>472.63848614234394</v>
      </c>
      <c r="D249" s="2410">
        <v>151.74814088599999</v>
      </c>
      <c r="E249" s="2410">
        <v>624.38662702834381</v>
      </c>
      <c r="F249" s="2410">
        <v>0.15214026956222063</v>
      </c>
    </row>
    <row r="250" spans="2:6">
      <c r="B250" s="1948" t="s">
        <v>437</v>
      </c>
      <c r="C250" s="1949">
        <v>457.54008578854916</v>
      </c>
      <c r="D250" s="1949">
        <v>151.74814088599999</v>
      </c>
      <c r="E250" s="1949">
        <v>609.28822667454904</v>
      </c>
      <c r="F250" s="1949">
        <v>0.14846133955259311</v>
      </c>
    </row>
    <row r="251" spans="2:6">
      <c r="B251" s="1948" t="s">
        <v>354</v>
      </c>
      <c r="C251" s="1949">
        <v>15.098400353794799</v>
      </c>
      <c r="D251" s="1949">
        <v>0</v>
      </c>
      <c r="E251" s="1949">
        <v>15.098400353794799</v>
      </c>
      <c r="F251" s="1949">
        <v>3.678930009627501E-3</v>
      </c>
    </row>
    <row r="252" spans="2:6" ht="21">
      <c r="B252" s="2409" t="s">
        <v>2169</v>
      </c>
      <c r="C252" s="2410">
        <v>481.49288099999995</v>
      </c>
      <c r="D252" s="2410">
        <v>130.75987016799999</v>
      </c>
      <c r="E252" s="2410">
        <v>612.25275116799992</v>
      </c>
      <c r="F252" s="2410">
        <v>0.1491836861500915</v>
      </c>
    </row>
    <row r="253" spans="2:6">
      <c r="B253" s="1948" t="s">
        <v>363</v>
      </c>
      <c r="C253" s="1949">
        <v>481.49288099999995</v>
      </c>
      <c r="D253" s="1949">
        <v>130.75987016799999</v>
      </c>
      <c r="E253" s="1949">
        <v>612.25275116799992</v>
      </c>
      <c r="F253" s="1949">
        <v>0.1491836861500915</v>
      </c>
    </row>
    <row r="254" spans="2:6" ht="21">
      <c r="B254" s="2409" t="s">
        <v>2170</v>
      </c>
      <c r="C254" s="2410">
        <v>22.868465390837599</v>
      </c>
      <c r="D254" s="2410">
        <v>568.45372746800001</v>
      </c>
      <c r="E254" s="2410">
        <v>591.32219285883764</v>
      </c>
      <c r="F254" s="2410">
        <v>0.14408367175932976</v>
      </c>
    </row>
    <row r="255" spans="2:6">
      <c r="B255" s="1948" t="s">
        <v>354</v>
      </c>
      <c r="C255" s="1949">
        <v>22.868465390837599</v>
      </c>
      <c r="D255" s="1949">
        <v>568.45372746800001</v>
      </c>
      <c r="E255" s="1949">
        <v>591.32219285883764</v>
      </c>
      <c r="F255" s="1949">
        <v>0.14408367175932976</v>
      </c>
    </row>
    <row r="256" spans="2:6" ht="31.5">
      <c r="B256" s="2409" t="s">
        <v>2171</v>
      </c>
      <c r="C256" s="2410">
        <v>426.46225078223756</v>
      </c>
      <c r="D256" s="2410">
        <v>137.09132163300001</v>
      </c>
      <c r="E256" s="2410">
        <v>563.55357241523745</v>
      </c>
      <c r="F256" s="2410">
        <v>0.13731747079220283</v>
      </c>
    </row>
    <row r="257" spans="2:6">
      <c r="B257" s="1948" t="s">
        <v>421</v>
      </c>
      <c r="C257" s="1949">
        <v>425.02430789139999</v>
      </c>
      <c r="D257" s="1949">
        <v>137.09132163300001</v>
      </c>
      <c r="E257" s="1949">
        <v>562.11562952439988</v>
      </c>
      <c r="F257" s="1949">
        <v>0.13696709650557165</v>
      </c>
    </row>
    <row r="258" spans="2:6">
      <c r="B258" s="1948" t="s">
        <v>354</v>
      </c>
      <c r="C258" s="1949">
        <v>1.4379428908376</v>
      </c>
      <c r="D258" s="1949">
        <v>0</v>
      </c>
      <c r="E258" s="1949">
        <v>1.4379428908376</v>
      </c>
      <c r="F258" s="1949">
        <v>3.503742866311906E-4</v>
      </c>
    </row>
    <row r="259" spans="2:6" ht="31.5">
      <c r="B259" s="2409" t="s">
        <v>2172</v>
      </c>
      <c r="C259" s="2410">
        <v>365.53186034901705</v>
      </c>
      <c r="D259" s="2410">
        <v>191</v>
      </c>
      <c r="E259" s="2410">
        <v>556.53186034901694</v>
      </c>
      <c r="F259" s="2410">
        <v>0.13560653541931153</v>
      </c>
    </row>
    <row r="260" spans="2:6">
      <c r="B260" s="1948" t="s">
        <v>1973</v>
      </c>
      <c r="C260" s="1949">
        <v>345.76014560000004</v>
      </c>
      <c r="D260" s="1949">
        <v>191</v>
      </c>
      <c r="E260" s="1949">
        <v>536.76014559999999</v>
      </c>
      <c r="F260" s="1949">
        <v>0.13078888897813265</v>
      </c>
    </row>
    <row r="261" spans="2:6">
      <c r="B261" s="1948" t="s">
        <v>354</v>
      </c>
      <c r="C261" s="1949">
        <v>19.771714749016997</v>
      </c>
      <c r="D261" s="1949">
        <v>0</v>
      </c>
      <c r="E261" s="1949">
        <v>19.771714749016997</v>
      </c>
      <c r="F261" s="1949">
        <v>4.8176464411788696E-3</v>
      </c>
    </row>
    <row r="262" spans="2:6" ht="21">
      <c r="B262" s="2409" t="s">
        <v>2173</v>
      </c>
      <c r="C262" s="2410">
        <v>365.49021845012817</v>
      </c>
      <c r="D262" s="2410">
        <v>183.24427686300001</v>
      </c>
      <c r="E262" s="2410">
        <v>548.73449531312826</v>
      </c>
      <c r="F262" s="2410">
        <v>0.13370660168101048</v>
      </c>
    </row>
    <row r="263" spans="2:6">
      <c r="B263" s="1948" t="s">
        <v>421</v>
      </c>
      <c r="C263" s="1949">
        <v>364.41176128199999</v>
      </c>
      <c r="D263" s="1949">
        <v>183.24427686300001</v>
      </c>
      <c r="E263" s="1949">
        <v>547.65603814500002</v>
      </c>
      <c r="F263" s="1949">
        <v>0.13344382096603707</v>
      </c>
    </row>
    <row r="264" spans="2:6">
      <c r="B264" s="1948" t="s">
        <v>354</v>
      </c>
      <c r="C264" s="1949">
        <v>1.0784571681282</v>
      </c>
      <c r="D264" s="1949">
        <v>0</v>
      </c>
      <c r="E264" s="1949">
        <v>1.0784571681282</v>
      </c>
      <c r="F264" s="1949">
        <v>2.6278071497339294E-4</v>
      </c>
    </row>
    <row r="265" spans="2:6">
      <c r="B265" s="2409" t="s">
        <v>2174</v>
      </c>
      <c r="C265" s="2410">
        <v>77.6179010817918</v>
      </c>
      <c r="D265" s="2410">
        <v>465.38916977299999</v>
      </c>
      <c r="E265" s="2410">
        <v>543.00707085479178</v>
      </c>
      <c r="F265" s="2410">
        <v>0.13231103703681607</v>
      </c>
    </row>
    <row r="266" spans="2:6">
      <c r="B266" s="1948" t="s">
        <v>429</v>
      </c>
      <c r="C266" s="1949">
        <v>75.101501022826</v>
      </c>
      <c r="D266" s="1949">
        <v>465.38916977299999</v>
      </c>
      <c r="E266" s="1949">
        <v>540.49067079582596</v>
      </c>
      <c r="F266" s="1949">
        <v>0.13169788203521146</v>
      </c>
    </row>
    <row r="267" spans="2:6">
      <c r="B267" s="1948" t="s">
        <v>354</v>
      </c>
      <c r="C267" s="1949">
        <v>2.5164000589657998</v>
      </c>
      <c r="D267" s="1949">
        <v>0</v>
      </c>
      <c r="E267" s="1949">
        <v>2.5164000589657998</v>
      </c>
      <c r="F267" s="1949">
        <v>6.1315500160458343E-4</v>
      </c>
    </row>
    <row r="268" spans="2:6">
      <c r="B268" s="2409" t="s">
        <v>2175</v>
      </c>
      <c r="C268" s="2410">
        <v>367.79310458024781</v>
      </c>
      <c r="D268" s="2410">
        <v>164.14146945900001</v>
      </c>
      <c r="E268" s="2410">
        <v>531.93457403924776</v>
      </c>
      <c r="F268" s="2410">
        <v>0.12961307302329911</v>
      </c>
    </row>
    <row r="269" spans="2:6">
      <c r="B269" s="1948" t="s">
        <v>1974</v>
      </c>
      <c r="C269" s="1949">
        <v>354.37579199999999</v>
      </c>
      <c r="D269" s="1949">
        <v>164.14146945900001</v>
      </c>
      <c r="E269" s="1949">
        <v>518.517261459</v>
      </c>
      <c r="F269" s="1949">
        <v>0.12634376284848844</v>
      </c>
    </row>
    <row r="270" spans="2:6">
      <c r="B270" s="1948" t="s">
        <v>354</v>
      </c>
      <c r="C270" s="1949">
        <v>13.417312580247801</v>
      </c>
      <c r="D270" s="1949">
        <v>0</v>
      </c>
      <c r="E270" s="1949">
        <v>13.417312580247801</v>
      </c>
      <c r="F270" s="1949">
        <v>3.2693101748106617E-3</v>
      </c>
    </row>
    <row r="271" spans="2:6">
      <c r="B271" s="2409" t="s">
        <v>2176</v>
      </c>
      <c r="C271" s="2410">
        <v>114.000553080119</v>
      </c>
      <c r="D271" s="2410">
        <v>413.28995894199994</v>
      </c>
      <c r="E271" s="2410">
        <v>527.29051202211895</v>
      </c>
      <c r="F271" s="2410">
        <v>0.12848148433038886</v>
      </c>
    </row>
    <row r="272" spans="2:6">
      <c r="B272" s="1948" t="s">
        <v>429</v>
      </c>
      <c r="C272" s="1949">
        <v>114.000553080119</v>
      </c>
      <c r="D272" s="1949">
        <v>413.28995894199994</v>
      </c>
      <c r="E272" s="1949">
        <v>527.29051202211895</v>
      </c>
      <c r="F272" s="1949">
        <v>0.12848148433038886</v>
      </c>
    </row>
    <row r="273" spans="2:6" ht="31.5">
      <c r="B273" s="2409" t="s">
        <v>2177</v>
      </c>
      <c r="C273" s="2410">
        <v>226.54263539395038</v>
      </c>
      <c r="D273" s="2410">
        <v>296.24530904200003</v>
      </c>
      <c r="E273" s="2410">
        <v>522.78794443595041</v>
      </c>
      <c r="F273" s="2410">
        <v>0.12738437267451941</v>
      </c>
    </row>
    <row r="274" spans="2:6">
      <c r="B274" s="1948" t="s">
        <v>362</v>
      </c>
      <c r="C274" s="1949">
        <v>220.79086383059999</v>
      </c>
      <c r="D274" s="1949">
        <v>296.24530904200003</v>
      </c>
      <c r="E274" s="1949">
        <v>517.03617287259999</v>
      </c>
      <c r="F274" s="1949">
        <v>0.12598287552799464</v>
      </c>
    </row>
    <row r="275" spans="2:6">
      <c r="B275" s="1948" t="s">
        <v>354</v>
      </c>
      <c r="C275" s="1949">
        <v>5.7517715633503999</v>
      </c>
      <c r="D275" s="1949">
        <v>0</v>
      </c>
      <c r="E275" s="1949">
        <v>5.7517715633503999</v>
      </c>
      <c r="F275" s="1949">
        <v>1.4014971465247624E-3</v>
      </c>
    </row>
    <row r="276" spans="2:6" ht="21">
      <c r="B276" s="2409" t="s">
        <v>2178</v>
      </c>
      <c r="C276" s="2410">
        <v>45.251442051611399</v>
      </c>
      <c r="D276" s="2410">
        <v>477.07353521199997</v>
      </c>
      <c r="E276" s="2410">
        <v>522.32497726361157</v>
      </c>
      <c r="F276" s="2410">
        <v>0.12727156444425136</v>
      </c>
    </row>
    <row r="277" spans="2:6">
      <c r="B277" s="1948" t="s">
        <v>357</v>
      </c>
      <c r="C277" s="1949">
        <v>44.891956328901998</v>
      </c>
      <c r="D277" s="1949">
        <v>477.07353521199997</v>
      </c>
      <c r="E277" s="1949">
        <v>521.96549154090212</v>
      </c>
      <c r="F277" s="1949">
        <v>0.12718397087259356</v>
      </c>
    </row>
    <row r="278" spans="2:6">
      <c r="B278" s="1948" t="s">
        <v>354</v>
      </c>
      <c r="C278" s="1949">
        <v>0.35948572270939999</v>
      </c>
      <c r="D278" s="1949">
        <v>0</v>
      </c>
      <c r="E278" s="1949">
        <v>0.35948572270939999</v>
      </c>
      <c r="F278" s="1949">
        <v>8.759357165779765E-5</v>
      </c>
    </row>
    <row r="279" spans="2:6" ht="21">
      <c r="B279" s="2409" t="s">
        <v>2179</v>
      </c>
      <c r="C279" s="2410">
        <v>331.10192811204246</v>
      </c>
      <c r="D279" s="2410">
        <v>181.23869908099999</v>
      </c>
      <c r="E279" s="2410">
        <v>512.34062719304245</v>
      </c>
      <c r="F279" s="2410">
        <v>0.12483874214251588</v>
      </c>
    </row>
    <row r="280" spans="2:6">
      <c r="B280" s="1948" t="s">
        <v>357</v>
      </c>
      <c r="C280" s="1949">
        <v>328.94501377578604</v>
      </c>
      <c r="D280" s="1949">
        <v>181.23869908099999</v>
      </c>
      <c r="E280" s="1949">
        <v>510.18371285678609</v>
      </c>
      <c r="F280" s="1949">
        <v>0.12431318071256911</v>
      </c>
    </row>
    <row r="281" spans="2:6">
      <c r="B281" s="1948" t="s">
        <v>354</v>
      </c>
      <c r="C281" s="1949">
        <v>2.1569143362564001</v>
      </c>
      <c r="D281" s="1949">
        <v>0</v>
      </c>
      <c r="E281" s="1949">
        <v>2.1569143362564001</v>
      </c>
      <c r="F281" s="1949">
        <v>5.2556142994678587E-4</v>
      </c>
    </row>
    <row r="282" spans="2:6">
      <c r="B282" s="2409" t="s">
        <v>2180</v>
      </c>
      <c r="C282" s="2410">
        <v>9.2257741931509987</v>
      </c>
      <c r="D282" s="2410">
        <v>493.98364510900001</v>
      </c>
      <c r="E282" s="2410">
        <v>503.20941930215099</v>
      </c>
      <c r="F282" s="2410">
        <v>0.12261379950311205</v>
      </c>
    </row>
    <row r="283" spans="2:6">
      <c r="B283" s="1948" t="s">
        <v>354</v>
      </c>
      <c r="C283" s="1949">
        <v>0</v>
      </c>
      <c r="D283" s="1949">
        <v>345.73515636899998</v>
      </c>
      <c r="E283" s="1949">
        <v>345.73515636899998</v>
      </c>
      <c r="F283" s="1949">
        <v>8.4243059684762242E-2</v>
      </c>
    </row>
    <row r="284" spans="2:6">
      <c r="B284" s="1948" t="s">
        <v>429</v>
      </c>
      <c r="C284" s="1949">
        <v>9.2257741931509987</v>
      </c>
      <c r="D284" s="1949">
        <v>148.24848874</v>
      </c>
      <c r="E284" s="1949">
        <v>157.47426293315101</v>
      </c>
      <c r="F284" s="1949">
        <v>3.8370739818349806E-2</v>
      </c>
    </row>
    <row r="285" spans="2:6" ht="31.5">
      <c r="B285" s="2409" t="s">
        <v>235</v>
      </c>
      <c r="C285" s="2410">
        <v>5.8330707772000006</v>
      </c>
      <c r="D285" s="2410">
        <v>480</v>
      </c>
      <c r="E285" s="2410">
        <v>485.83307077719996</v>
      </c>
      <c r="F285" s="2410">
        <v>0.1183798165282122</v>
      </c>
    </row>
    <row r="286" spans="2:6">
      <c r="B286" s="1948" t="s">
        <v>362</v>
      </c>
      <c r="C286" s="1949">
        <v>5.8330707772000006</v>
      </c>
      <c r="D286" s="1949">
        <v>480</v>
      </c>
      <c r="E286" s="1949">
        <v>485.83307077719996</v>
      </c>
      <c r="F286" s="1949">
        <v>0.1183798165282122</v>
      </c>
    </row>
    <row r="287" spans="2:6" ht="21">
      <c r="B287" s="2409" t="s">
        <v>2181</v>
      </c>
      <c r="C287" s="2410">
        <v>62.123224036256396</v>
      </c>
      <c r="D287" s="2410">
        <v>410.18196455000003</v>
      </c>
      <c r="E287" s="2410">
        <v>472.30518858625641</v>
      </c>
      <c r="F287" s="2410">
        <v>0.11508356456821837</v>
      </c>
    </row>
    <row r="288" spans="2:6">
      <c r="B288" s="1948" t="s">
        <v>425</v>
      </c>
      <c r="C288" s="1949">
        <v>59.966309699999996</v>
      </c>
      <c r="D288" s="1949">
        <v>410.18196455000003</v>
      </c>
      <c r="E288" s="1949">
        <v>470.14827424999999</v>
      </c>
      <c r="F288" s="1949">
        <v>0.11455800313827158</v>
      </c>
    </row>
    <row r="289" spans="2:6">
      <c r="B289" s="1948" t="s">
        <v>354</v>
      </c>
      <c r="C289" s="1949">
        <v>2.1569143362564001</v>
      </c>
      <c r="D289" s="1949">
        <v>0</v>
      </c>
      <c r="E289" s="1949">
        <v>2.1569143362564001</v>
      </c>
      <c r="F289" s="1949">
        <v>5.2556142994678587E-4</v>
      </c>
    </row>
    <row r="290" spans="2:6" ht="21">
      <c r="B290" s="2409" t="s">
        <v>2182</v>
      </c>
      <c r="C290" s="2410">
        <v>54.100839147275202</v>
      </c>
      <c r="D290" s="2410">
        <v>414.63851294400001</v>
      </c>
      <c r="E290" s="2410">
        <v>468.73935209127524</v>
      </c>
      <c r="F290" s="2410">
        <v>0.11421470014659678</v>
      </c>
    </row>
    <row r="291" spans="2:6">
      <c r="B291" s="1948" t="s">
        <v>362</v>
      </c>
      <c r="C291" s="1949">
        <v>51.224953365600001</v>
      </c>
      <c r="D291" s="1949">
        <v>414.63851294400001</v>
      </c>
      <c r="E291" s="1949">
        <v>465.86346630960003</v>
      </c>
      <c r="F291" s="1949">
        <v>0.1135139515733344</v>
      </c>
    </row>
    <row r="292" spans="2:6">
      <c r="B292" s="1948" t="s">
        <v>354</v>
      </c>
      <c r="C292" s="1949">
        <v>2.8758857816751999</v>
      </c>
      <c r="D292" s="1949">
        <v>0</v>
      </c>
      <c r="E292" s="1949">
        <v>2.8758857816751999</v>
      </c>
      <c r="F292" s="1949">
        <v>7.007485732623812E-4</v>
      </c>
    </row>
    <row r="293" spans="2:6" ht="52.5">
      <c r="B293" s="2409" t="s">
        <v>2183</v>
      </c>
      <c r="C293" s="2410">
        <v>227.98447344541881</v>
      </c>
      <c r="D293" s="2410">
        <v>226.82155479999997</v>
      </c>
      <c r="E293" s="2410">
        <v>454.80602824541876</v>
      </c>
      <c r="F293" s="2410">
        <v>0.11081965682881269</v>
      </c>
    </row>
    <row r="294" spans="2:6">
      <c r="B294" s="1948" t="s">
        <v>364</v>
      </c>
      <c r="C294" s="1949">
        <v>226.49130400000001</v>
      </c>
      <c r="D294" s="1949">
        <v>226.82155479999997</v>
      </c>
      <c r="E294" s="1949">
        <v>453.31285879999996</v>
      </c>
      <c r="F294" s="1949">
        <v>0.11045582584317921</v>
      </c>
    </row>
    <row r="295" spans="2:6">
      <c r="B295" s="1948" t="s">
        <v>355</v>
      </c>
      <c r="C295" s="1949">
        <v>0.77419800000000005</v>
      </c>
      <c r="D295" s="1949">
        <v>0</v>
      </c>
      <c r="E295" s="1949">
        <v>0.77419800000000005</v>
      </c>
      <c r="F295" s="1949">
        <v>1.886438423178868E-4</v>
      </c>
    </row>
    <row r="296" spans="2:6">
      <c r="B296" s="1948" t="s">
        <v>354</v>
      </c>
      <c r="C296" s="1949">
        <v>0.71897144541879998</v>
      </c>
      <c r="D296" s="1949">
        <v>0</v>
      </c>
      <c r="E296" s="1949">
        <v>0.71897144541879998</v>
      </c>
      <c r="F296" s="1949">
        <v>1.751871433155953E-4</v>
      </c>
    </row>
    <row r="297" spans="2:6" ht="21">
      <c r="B297" s="2409" t="s">
        <v>228</v>
      </c>
      <c r="C297" s="2410">
        <v>264.44171816660952</v>
      </c>
      <c r="D297" s="2410">
        <v>162.22666422999998</v>
      </c>
      <c r="E297" s="2410">
        <v>426.6683823966095</v>
      </c>
      <c r="F297" s="2410">
        <v>0.10396353781701041</v>
      </c>
    </row>
    <row r="298" spans="2:6">
      <c r="B298" s="1948" t="s">
        <v>362</v>
      </c>
      <c r="C298" s="1949">
        <v>264.08223244390012</v>
      </c>
      <c r="D298" s="1949">
        <v>162.22666422999998</v>
      </c>
      <c r="E298" s="1949">
        <v>426.30889667390011</v>
      </c>
      <c r="F298" s="1949">
        <v>0.10387594424535261</v>
      </c>
    </row>
    <row r="299" spans="2:6">
      <c r="B299" s="1948" t="s">
        <v>354</v>
      </c>
      <c r="C299" s="1949">
        <v>0.35948572270939999</v>
      </c>
      <c r="D299" s="1949">
        <v>0</v>
      </c>
      <c r="E299" s="1949">
        <v>0.35948572270939999</v>
      </c>
      <c r="F299" s="1949">
        <v>8.759357165779765E-5</v>
      </c>
    </row>
    <row r="300" spans="2:6">
      <c r="B300" s="2409" t="s">
        <v>207</v>
      </c>
      <c r="C300" s="2410">
        <v>93.427007000000003</v>
      </c>
      <c r="D300" s="2410">
        <v>300.43137403100002</v>
      </c>
      <c r="E300" s="2410">
        <v>393.85838103100002</v>
      </c>
      <c r="F300" s="2410">
        <v>9.5968936017388484E-2</v>
      </c>
    </row>
    <row r="301" spans="2:6">
      <c r="B301" s="1948" t="s">
        <v>355</v>
      </c>
      <c r="C301" s="1949">
        <v>0</v>
      </c>
      <c r="D301" s="1949">
        <v>300.43137403100002</v>
      </c>
      <c r="E301" s="1949">
        <v>300.43137403100002</v>
      </c>
      <c r="F301" s="1949">
        <v>7.3204178711453696E-2</v>
      </c>
    </row>
    <row r="302" spans="2:6">
      <c r="B302" s="1948" t="s">
        <v>353</v>
      </c>
      <c r="C302" s="1949">
        <v>93.427007000000003</v>
      </c>
      <c r="D302" s="1949">
        <v>0</v>
      </c>
      <c r="E302" s="1949">
        <v>93.427007000000003</v>
      </c>
      <c r="F302" s="1949">
        <v>2.2764757305934791E-2</v>
      </c>
    </row>
    <row r="303" spans="2:6" ht="21">
      <c r="B303" s="2409" t="s">
        <v>2184</v>
      </c>
      <c r="C303" s="2410">
        <v>129.18099196593161</v>
      </c>
      <c r="D303" s="2410">
        <v>260.38463348200003</v>
      </c>
      <c r="E303" s="2410">
        <v>389.56562544793161</v>
      </c>
      <c r="F303" s="2410">
        <v>9.4922947901529775E-2</v>
      </c>
    </row>
    <row r="304" spans="2:6">
      <c r="B304" s="1948" t="s">
        <v>362</v>
      </c>
      <c r="C304" s="1949">
        <v>124.14819184800001</v>
      </c>
      <c r="D304" s="1949">
        <v>260.38463348200003</v>
      </c>
      <c r="E304" s="1949">
        <v>384.53282533000004</v>
      </c>
      <c r="F304" s="1949">
        <v>9.3696637898320612E-2</v>
      </c>
    </row>
    <row r="305" spans="2:6">
      <c r="B305" s="1948" t="s">
        <v>354</v>
      </c>
      <c r="C305" s="1949">
        <v>5.0328001179315995</v>
      </c>
      <c r="D305" s="1949">
        <v>0</v>
      </c>
      <c r="E305" s="1949">
        <v>5.0328001179315995</v>
      </c>
      <c r="F305" s="1949">
        <v>1.2263100032091669E-3</v>
      </c>
    </row>
    <row r="306" spans="2:6" ht="31.5">
      <c r="B306" s="2409" t="s">
        <v>2185</v>
      </c>
      <c r="C306" s="2410">
        <v>10.455582892999999</v>
      </c>
      <c r="D306" s="2410">
        <v>372.94461167000003</v>
      </c>
      <c r="E306" s="2410">
        <v>383.40019456300001</v>
      </c>
      <c r="F306" s="2410">
        <v>9.3420657051283634E-2</v>
      </c>
    </row>
    <row r="307" spans="2:6">
      <c r="B307" s="1948" t="s">
        <v>355</v>
      </c>
      <c r="C307" s="1949">
        <v>10.455582892999999</v>
      </c>
      <c r="D307" s="1949">
        <v>372.94461167000003</v>
      </c>
      <c r="E307" s="1949">
        <v>383.40019456300001</v>
      </c>
      <c r="F307" s="1949">
        <v>9.3420657051283634E-2</v>
      </c>
    </row>
    <row r="308" spans="2:6" ht="21">
      <c r="B308" s="2409" t="s">
        <v>2186</v>
      </c>
      <c r="C308" s="2410">
        <v>107.20262623625641</v>
      </c>
      <c r="D308" s="2410">
        <v>271.35391391500002</v>
      </c>
      <c r="E308" s="2410">
        <v>378.5565401512564</v>
      </c>
      <c r="F308" s="2410">
        <v>9.22404349645677E-2</v>
      </c>
    </row>
    <row r="309" spans="2:6">
      <c r="B309" s="1948" t="s">
        <v>425</v>
      </c>
      <c r="C309" s="1949">
        <v>105.0457119</v>
      </c>
      <c r="D309" s="1949">
        <v>271.35391391500002</v>
      </c>
      <c r="E309" s="1949">
        <v>376.39962581499998</v>
      </c>
      <c r="F309" s="1949">
        <v>9.1714873534620905E-2</v>
      </c>
    </row>
    <row r="310" spans="2:6">
      <c r="B310" s="1948" t="s">
        <v>354</v>
      </c>
      <c r="C310" s="1949">
        <v>2.1569143362564001</v>
      </c>
      <c r="D310" s="1949">
        <v>0</v>
      </c>
      <c r="E310" s="1949">
        <v>2.1569143362564001</v>
      </c>
      <c r="F310" s="1949">
        <v>5.2556142994678587E-4</v>
      </c>
    </row>
    <row r="311" spans="2:6" ht="31.5">
      <c r="B311" s="2409" t="s">
        <v>2187</v>
      </c>
      <c r="C311" s="2410">
        <v>246.8428453249239</v>
      </c>
      <c r="D311" s="2410">
        <v>129.10479186699999</v>
      </c>
      <c r="E311" s="2410">
        <v>375.94763719192389</v>
      </c>
      <c r="F311" s="2410">
        <v>9.1604740376771049E-2</v>
      </c>
    </row>
    <row r="312" spans="2:6">
      <c r="B312" s="1948" t="s">
        <v>419</v>
      </c>
      <c r="C312" s="1949">
        <v>243.93523022324871</v>
      </c>
      <c r="D312" s="1949">
        <v>129.10479186699999</v>
      </c>
      <c r="E312" s="1949">
        <v>373.04002209024867</v>
      </c>
      <c r="F312" s="1949">
        <v>9.0896260524379907E-2</v>
      </c>
    </row>
    <row r="313" spans="2:6">
      <c r="B313" s="1948" t="s">
        <v>354</v>
      </c>
      <c r="C313" s="1949">
        <v>2.9076151016752001</v>
      </c>
      <c r="D313" s="1949">
        <v>0</v>
      </c>
      <c r="E313" s="1949">
        <v>2.9076151016752001</v>
      </c>
      <c r="F313" s="1949">
        <v>7.0847985239114902E-4</v>
      </c>
    </row>
    <row r="314" spans="2:6" ht="31.5">
      <c r="B314" s="2409" t="s">
        <v>2188</v>
      </c>
      <c r="C314" s="2410">
        <v>225.63340552846498</v>
      </c>
      <c r="D314" s="2410">
        <v>139.23053036499999</v>
      </c>
      <c r="E314" s="2410">
        <v>364.863935893465</v>
      </c>
      <c r="F314" s="2410">
        <v>8.8904046239037499E-2</v>
      </c>
    </row>
    <row r="315" spans="2:6">
      <c r="B315" s="1948" t="s">
        <v>1971</v>
      </c>
      <c r="C315" s="1949">
        <v>225.63340552846498</v>
      </c>
      <c r="D315" s="1949">
        <v>139.23053036499999</v>
      </c>
      <c r="E315" s="1949">
        <v>364.863935893465</v>
      </c>
      <c r="F315" s="1949">
        <v>8.8904046239037499E-2</v>
      </c>
    </row>
    <row r="316" spans="2:6">
      <c r="B316" s="2409" t="s">
        <v>276</v>
      </c>
      <c r="C316" s="2410">
        <v>270.65162892569998</v>
      </c>
      <c r="D316" s="2410">
        <v>92.063838086000004</v>
      </c>
      <c r="E316" s="2410">
        <v>362.71546701170001</v>
      </c>
      <c r="F316" s="2410">
        <v>8.8380542658614211E-2</v>
      </c>
    </row>
    <row r="317" spans="2:6">
      <c r="B317" s="1948" t="s">
        <v>353</v>
      </c>
      <c r="C317" s="1949">
        <v>267.66562892569999</v>
      </c>
      <c r="D317" s="1949">
        <v>92.063838086000004</v>
      </c>
      <c r="E317" s="1949">
        <v>359.72946701170002</v>
      </c>
      <c r="F317" s="1949">
        <v>8.7652963262695838E-2</v>
      </c>
    </row>
    <row r="318" spans="2:6">
      <c r="B318" s="1948" t="s">
        <v>910</v>
      </c>
      <c r="C318" s="1949">
        <v>2.9859999999999998</v>
      </c>
      <c r="D318" s="1949">
        <v>0</v>
      </c>
      <c r="E318" s="1949">
        <v>2.9859999999999998</v>
      </c>
      <c r="F318" s="1949">
        <v>7.275793959183696E-4</v>
      </c>
    </row>
    <row r="319" spans="2:6" ht="31.5">
      <c r="B319" s="2409" t="s">
        <v>2189</v>
      </c>
      <c r="C319" s="2410">
        <v>234.17148916812823</v>
      </c>
      <c r="D319" s="2410">
        <v>106.010040172</v>
      </c>
      <c r="E319" s="2410">
        <v>340.18152934012818</v>
      </c>
      <c r="F319" s="2410">
        <v>8.288984314128521E-2</v>
      </c>
    </row>
    <row r="320" spans="2:6">
      <c r="B320" s="1948" t="s">
        <v>1972</v>
      </c>
      <c r="C320" s="1949">
        <v>233.09303200000002</v>
      </c>
      <c r="D320" s="1949">
        <v>106.010040172</v>
      </c>
      <c r="E320" s="1949">
        <v>339.103072172</v>
      </c>
      <c r="F320" s="1949">
        <v>8.2627062426311806E-2</v>
      </c>
    </row>
    <row r="321" spans="2:6">
      <c r="B321" s="1948" t="s">
        <v>354</v>
      </c>
      <c r="C321" s="1949">
        <v>1.0784571681282</v>
      </c>
      <c r="D321" s="1949">
        <v>0</v>
      </c>
      <c r="E321" s="1949">
        <v>1.0784571681282</v>
      </c>
      <c r="F321" s="1949">
        <v>2.6278071497339294E-4</v>
      </c>
    </row>
    <row r="322" spans="2:6" ht="31.5">
      <c r="B322" s="2409" t="s">
        <v>2190</v>
      </c>
      <c r="C322" s="2410">
        <v>251.26003507586321</v>
      </c>
      <c r="D322" s="2410">
        <v>67.212499761999993</v>
      </c>
      <c r="E322" s="2410">
        <v>318.47253483786324</v>
      </c>
      <c r="F322" s="2410">
        <v>7.7600152214977999E-2</v>
      </c>
    </row>
    <row r="323" spans="2:6">
      <c r="B323" s="1948" t="s">
        <v>1974</v>
      </c>
      <c r="C323" s="1949">
        <v>241.13097620000002</v>
      </c>
      <c r="D323" s="1949">
        <v>67.212499761999993</v>
      </c>
      <c r="E323" s="1949">
        <v>308.34347596200001</v>
      </c>
      <c r="F323" s="1949">
        <v>7.5132069650302169E-2</v>
      </c>
    </row>
    <row r="324" spans="2:6">
      <c r="B324" s="1948" t="s">
        <v>354</v>
      </c>
      <c r="C324" s="1949">
        <v>10.129058875863199</v>
      </c>
      <c r="D324" s="1949">
        <v>0</v>
      </c>
      <c r="E324" s="1949">
        <v>10.129058875863199</v>
      </c>
      <c r="F324" s="1949">
        <v>2.4680825646758698E-3</v>
      </c>
    </row>
    <row r="325" spans="2:6" ht="21">
      <c r="B325" s="2409" t="s">
        <v>2191</v>
      </c>
      <c r="C325" s="2410">
        <v>131.77446940151083</v>
      </c>
      <c r="D325" s="2410">
        <v>174.39209283399998</v>
      </c>
      <c r="E325" s="2410">
        <v>306.16656223551087</v>
      </c>
      <c r="F325" s="2410">
        <v>7.4601635097694879E-2</v>
      </c>
    </row>
    <row r="326" spans="2:6">
      <c r="B326" s="1948" t="s">
        <v>437</v>
      </c>
      <c r="C326" s="1949">
        <v>125.66321211545102</v>
      </c>
      <c r="D326" s="1949">
        <v>174.39209283399998</v>
      </c>
      <c r="E326" s="1949">
        <v>300.05530494945106</v>
      </c>
      <c r="F326" s="1949">
        <v>7.3112544379512312E-2</v>
      </c>
    </row>
    <row r="327" spans="2:6">
      <c r="B327" s="1948" t="s">
        <v>354</v>
      </c>
      <c r="C327" s="1949">
        <v>6.1112572860598</v>
      </c>
      <c r="D327" s="1949">
        <v>0</v>
      </c>
      <c r="E327" s="1949">
        <v>6.1112572860598</v>
      </c>
      <c r="F327" s="1949">
        <v>1.4890907181825599E-3</v>
      </c>
    </row>
    <row r="328" spans="2:6" ht="21">
      <c r="B328" s="2409" t="s">
        <v>232</v>
      </c>
      <c r="C328" s="2410">
        <v>18.446732811709403</v>
      </c>
      <c r="D328" s="2410">
        <v>283.33143424999997</v>
      </c>
      <c r="E328" s="2410">
        <v>301.77816706170938</v>
      </c>
      <c r="F328" s="2410">
        <v>7.3532343098496766E-2</v>
      </c>
    </row>
    <row r="329" spans="2:6">
      <c r="B329" s="1948" t="s">
        <v>362</v>
      </c>
      <c r="C329" s="1949">
        <v>18.087247089000002</v>
      </c>
      <c r="D329" s="1949">
        <v>283.33143424999997</v>
      </c>
      <c r="E329" s="1949">
        <v>301.41868133899999</v>
      </c>
      <c r="F329" s="1949">
        <v>7.3444749526838965E-2</v>
      </c>
    </row>
    <row r="330" spans="2:6">
      <c r="B330" s="1948" t="s">
        <v>354</v>
      </c>
      <c r="C330" s="1949">
        <v>0.35948572270939999</v>
      </c>
      <c r="D330" s="1949">
        <v>0</v>
      </c>
      <c r="E330" s="1949">
        <v>0.35948572270939999</v>
      </c>
      <c r="F330" s="1949">
        <v>8.759357165779765E-5</v>
      </c>
    </row>
    <row r="331" spans="2:6" ht="21">
      <c r="B331" s="2409" t="s">
        <v>2192</v>
      </c>
      <c r="C331" s="2410">
        <v>59.271204965096615</v>
      </c>
      <c r="D331" s="2410">
        <v>240.87694800200001</v>
      </c>
      <c r="E331" s="2410">
        <v>300.14815296709656</v>
      </c>
      <c r="F331" s="2410">
        <v>7.3135168058209812E-2</v>
      </c>
    </row>
    <row r="332" spans="2:6">
      <c r="B332" s="1948" t="s">
        <v>422</v>
      </c>
      <c r="C332" s="1949">
        <v>56.035833460712013</v>
      </c>
      <c r="D332" s="1949">
        <v>240.87694800200001</v>
      </c>
      <c r="E332" s="1949">
        <v>296.91278146271196</v>
      </c>
      <c r="F332" s="1949">
        <v>7.2346825913289642E-2</v>
      </c>
    </row>
    <row r="333" spans="2:6">
      <c r="B333" s="1948" t="s">
        <v>354</v>
      </c>
      <c r="C333" s="1949">
        <v>3.2353715043846001</v>
      </c>
      <c r="D333" s="1949">
        <v>0</v>
      </c>
      <c r="E333" s="1949">
        <v>3.2353715043846001</v>
      </c>
      <c r="F333" s="1949">
        <v>7.8834214492017876E-4</v>
      </c>
    </row>
    <row r="334" spans="2:6" ht="21">
      <c r="B334" s="2409" t="s">
        <v>2193</v>
      </c>
      <c r="C334" s="2410">
        <v>279.68329614502551</v>
      </c>
      <c r="D334" s="2410">
        <v>10.9</v>
      </c>
      <c r="E334" s="2410">
        <v>290.58329614502554</v>
      </c>
      <c r="F334" s="2410">
        <v>7.0804560975608291E-2</v>
      </c>
    </row>
    <row r="335" spans="2:6">
      <c r="B335" s="1948" t="s">
        <v>1972</v>
      </c>
      <c r="C335" s="1949">
        <v>271.05563879999988</v>
      </c>
      <c r="D335" s="1949">
        <v>10.9</v>
      </c>
      <c r="E335" s="1949">
        <v>281.95563879999992</v>
      </c>
      <c r="F335" s="1949">
        <v>6.8702315255821156E-2</v>
      </c>
    </row>
    <row r="336" spans="2:6">
      <c r="B336" s="1948" t="s">
        <v>354</v>
      </c>
      <c r="C336" s="1949">
        <v>8.6276573450256002</v>
      </c>
      <c r="D336" s="1949">
        <v>0</v>
      </c>
      <c r="E336" s="1949">
        <v>8.6276573450256002</v>
      </c>
      <c r="F336" s="1949">
        <v>2.1022457197871435E-3</v>
      </c>
    </row>
    <row r="337" spans="2:6" ht="31.5">
      <c r="B337" s="2409" t="s">
        <v>219</v>
      </c>
      <c r="C337" s="2410">
        <v>270.78263592812829</v>
      </c>
      <c r="D337" s="2410">
        <v>13.513372539999999</v>
      </c>
      <c r="E337" s="2410">
        <v>284.29600846812826</v>
      </c>
      <c r="F337" s="2410">
        <v>6.9272578065386628E-2</v>
      </c>
    </row>
    <row r="338" spans="2:6">
      <c r="B338" s="1948" t="s">
        <v>354</v>
      </c>
      <c r="C338" s="1949">
        <v>270.73398192812829</v>
      </c>
      <c r="D338" s="1949">
        <v>13.513372539999999</v>
      </c>
      <c r="E338" s="1949">
        <v>284.24735446812826</v>
      </c>
      <c r="F338" s="1949">
        <v>6.9260722858444562E-2</v>
      </c>
    </row>
    <row r="339" spans="2:6">
      <c r="B339" s="1948" t="s">
        <v>353</v>
      </c>
      <c r="C339" s="1949">
        <v>4.8654000000000003E-2</v>
      </c>
      <c r="D339" s="1949">
        <v>0</v>
      </c>
      <c r="E339" s="1949">
        <v>4.8654000000000003E-2</v>
      </c>
      <c r="F339" s="1949">
        <v>1.1855206942067099E-5</v>
      </c>
    </row>
    <row r="340" spans="2:6" ht="21">
      <c r="B340" s="2409" t="s">
        <v>2194</v>
      </c>
      <c r="C340" s="2410">
        <v>266.26390408407252</v>
      </c>
      <c r="D340" s="2410">
        <v>16</v>
      </c>
      <c r="E340" s="2410">
        <v>282.26390408407258</v>
      </c>
      <c r="F340" s="2410">
        <v>6.8777428272957172E-2</v>
      </c>
    </row>
    <row r="341" spans="2:6">
      <c r="B341" s="1948" t="s">
        <v>355</v>
      </c>
      <c r="C341" s="1949">
        <v>253.21951812549995</v>
      </c>
      <c r="D341" s="1949">
        <v>16</v>
      </c>
      <c r="E341" s="1949">
        <v>269.21951812549997</v>
      </c>
      <c r="F341" s="1949">
        <v>6.5598986727121847E-2</v>
      </c>
    </row>
    <row r="342" spans="2:6">
      <c r="B342" s="1948" t="s">
        <v>354</v>
      </c>
      <c r="C342" s="1949">
        <v>10.4250859585726</v>
      </c>
      <c r="D342" s="1949">
        <v>0</v>
      </c>
      <c r="E342" s="1949">
        <v>10.4250859585726</v>
      </c>
      <c r="F342" s="1949">
        <v>2.5402135780761316E-3</v>
      </c>
    </row>
    <row r="343" spans="2:6">
      <c r="B343" s="1948" t="s">
        <v>364</v>
      </c>
      <c r="C343" s="1949">
        <v>2.6193</v>
      </c>
      <c r="D343" s="1949">
        <v>0</v>
      </c>
      <c r="E343" s="1949">
        <v>2.6193</v>
      </c>
      <c r="F343" s="1949">
        <v>6.382279677592048E-4</v>
      </c>
    </row>
    <row r="344" spans="2:6">
      <c r="B344" s="2409" t="s">
        <v>2195</v>
      </c>
      <c r="C344" s="2410">
        <v>13.210277059652199</v>
      </c>
      <c r="D344" s="2410">
        <v>261.08292123699999</v>
      </c>
      <c r="E344" s="2410">
        <v>274.29319829665218</v>
      </c>
      <c r="F344" s="2410">
        <v>6.6835257709710563E-2</v>
      </c>
    </row>
    <row r="345" spans="2:6">
      <c r="B345" s="1948" t="s">
        <v>423</v>
      </c>
      <c r="C345" s="1949">
        <v>12.131819891524</v>
      </c>
      <c r="D345" s="1949">
        <v>261.08292123699999</v>
      </c>
      <c r="E345" s="1949">
        <v>273.214741128524</v>
      </c>
      <c r="F345" s="1949">
        <v>6.6572476994737187E-2</v>
      </c>
    </row>
    <row r="346" spans="2:6">
      <c r="B346" s="1948" t="s">
        <v>354</v>
      </c>
      <c r="C346" s="1949">
        <v>1.0784571681282</v>
      </c>
      <c r="D346" s="1949">
        <v>0</v>
      </c>
      <c r="E346" s="1949">
        <v>1.0784571681282</v>
      </c>
      <c r="F346" s="1949">
        <v>2.6278071497339294E-4</v>
      </c>
    </row>
    <row r="347" spans="2:6" ht="21">
      <c r="B347" s="2409" t="s">
        <v>2196</v>
      </c>
      <c r="C347" s="2410">
        <v>71.678598736566798</v>
      </c>
      <c r="D347" s="2410">
        <v>195.48679760599998</v>
      </c>
      <c r="E347" s="2410">
        <v>267.16539634256679</v>
      </c>
      <c r="F347" s="2410">
        <v>6.5098472096857513E-2</v>
      </c>
    </row>
    <row r="348" spans="2:6">
      <c r="B348" s="1948" t="s">
        <v>357</v>
      </c>
      <c r="C348" s="1949">
        <v>70.959627291147996</v>
      </c>
      <c r="D348" s="1949">
        <v>195.48679760599998</v>
      </c>
      <c r="E348" s="1949">
        <v>266.44642489714801</v>
      </c>
      <c r="F348" s="1949">
        <v>6.4923284953541924E-2</v>
      </c>
    </row>
    <row r="349" spans="2:6">
      <c r="B349" s="1948" t="s">
        <v>354</v>
      </c>
      <c r="C349" s="1949">
        <v>0.71897144541879998</v>
      </c>
      <c r="D349" s="1949">
        <v>0</v>
      </c>
      <c r="E349" s="1949">
        <v>0.71897144541879998</v>
      </c>
      <c r="F349" s="1949">
        <v>1.751871433155953E-4</v>
      </c>
    </row>
    <row r="350" spans="2:6">
      <c r="B350" s="2409" t="s">
        <v>2197</v>
      </c>
      <c r="C350" s="2410">
        <v>188.52417516335038</v>
      </c>
      <c r="D350" s="2410">
        <v>53.717891400000006</v>
      </c>
      <c r="E350" s="2410">
        <v>242.24206656335033</v>
      </c>
      <c r="F350" s="2410">
        <v>5.9025564787736073E-2</v>
      </c>
    </row>
    <row r="351" spans="2:6">
      <c r="B351" s="1948" t="s">
        <v>427</v>
      </c>
      <c r="C351" s="1949">
        <v>182.77240359999999</v>
      </c>
      <c r="D351" s="1949">
        <v>53.717891400000006</v>
      </c>
      <c r="E351" s="1949">
        <v>236.49029499999995</v>
      </c>
      <c r="F351" s="1949">
        <v>5.7624067641211314E-2</v>
      </c>
    </row>
    <row r="352" spans="2:6">
      <c r="B352" s="1948" t="s">
        <v>354</v>
      </c>
      <c r="C352" s="1949">
        <v>5.7517715633503999</v>
      </c>
      <c r="D352" s="1949">
        <v>0</v>
      </c>
      <c r="E352" s="1949">
        <v>5.7517715633503999</v>
      </c>
      <c r="F352" s="1949">
        <v>1.4014971465247624E-3</v>
      </c>
    </row>
    <row r="353" spans="2:6" ht="21">
      <c r="B353" s="2409" t="s">
        <v>2198</v>
      </c>
      <c r="C353" s="2410">
        <v>164.6762888443094</v>
      </c>
      <c r="D353" s="2410">
        <v>71.752005575000013</v>
      </c>
      <c r="E353" s="2410">
        <v>236.42829441930942</v>
      </c>
      <c r="F353" s="2410">
        <v>5.7608960358878629E-2</v>
      </c>
    </row>
    <row r="354" spans="2:6">
      <c r="B354" s="1948" t="s">
        <v>421</v>
      </c>
      <c r="C354" s="1949">
        <v>164.3168031216</v>
      </c>
      <c r="D354" s="1949">
        <v>71.752005575000013</v>
      </c>
      <c r="E354" s="1949">
        <v>236.06880869660003</v>
      </c>
      <c r="F354" s="1949">
        <v>5.7521366787220835E-2</v>
      </c>
    </row>
    <row r="355" spans="2:6">
      <c r="B355" s="1948" t="s">
        <v>354</v>
      </c>
      <c r="C355" s="1949">
        <v>0.35948572270939999</v>
      </c>
      <c r="D355" s="1949">
        <v>0</v>
      </c>
      <c r="E355" s="1949">
        <v>0.35948572270939999</v>
      </c>
      <c r="F355" s="1949">
        <v>8.759357165779765E-5</v>
      </c>
    </row>
    <row r="356" spans="2:6" ht="21">
      <c r="B356" s="2409" t="s">
        <v>223</v>
      </c>
      <c r="C356" s="2410">
        <v>164.02497930000001</v>
      </c>
      <c r="D356" s="2410">
        <v>61.868000000000002</v>
      </c>
      <c r="E356" s="2410">
        <v>225.89297930000001</v>
      </c>
      <c r="F356" s="2410">
        <v>5.5041887950868985E-2</v>
      </c>
    </row>
    <row r="357" spans="2:6">
      <c r="B357" s="1948" t="s">
        <v>910</v>
      </c>
      <c r="C357" s="1949">
        <v>164.02497930000001</v>
      </c>
      <c r="D357" s="1949">
        <v>61.868000000000002</v>
      </c>
      <c r="E357" s="1949">
        <v>225.89297930000001</v>
      </c>
      <c r="F357" s="1949">
        <v>5.5041887950868985E-2</v>
      </c>
    </row>
    <row r="358" spans="2:6" ht="21">
      <c r="B358" s="2409" t="s">
        <v>2199</v>
      </c>
      <c r="C358" s="2410">
        <v>79.351383424489086</v>
      </c>
      <c r="D358" s="2410">
        <v>145.61496205700001</v>
      </c>
      <c r="E358" s="2410">
        <v>224.96634548148927</v>
      </c>
      <c r="F358" s="2410">
        <v>5.481610105404728E-2</v>
      </c>
    </row>
    <row r="359" spans="2:6">
      <c r="B359" s="1948" t="s">
        <v>419</v>
      </c>
      <c r="C359" s="1949">
        <v>73.959097583848092</v>
      </c>
      <c r="D359" s="1949">
        <v>145.61496205700001</v>
      </c>
      <c r="E359" s="1949">
        <v>219.57405964084828</v>
      </c>
      <c r="F359" s="1949">
        <v>5.3502197479180329E-2</v>
      </c>
    </row>
    <row r="360" spans="2:6">
      <c r="B360" s="1948" t="s">
        <v>354</v>
      </c>
      <c r="C360" s="1949">
        <v>5.3922858406409997</v>
      </c>
      <c r="D360" s="1949">
        <v>0</v>
      </c>
      <c r="E360" s="1949">
        <v>5.3922858406409997</v>
      </c>
      <c r="F360" s="1949">
        <v>1.3139035748669647E-3</v>
      </c>
    </row>
    <row r="361" spans="2:6" ht="21">
      <c r="B361" s="2409" t="s">
        <v>2200</v>
      </c>
      <c r="C361" s="2410">
        <v>140.14233530898457</v>
      </c>
      <c r="D361" s="2410">
        <v>53.216397700999998</v>
      </c>
      <c r="E361" s="2410">
        <v>193.35873300998458</v>
      </c>
      <c r="F361" s="2410">
        <v>4.7114477615186161E-2</v>
      </c>
    </row>
    <row r="362" spans="2:6">
      <c r="B362" s="1948" t="s">
        <v>366</v>
      </c>
      <c r="C362" s="1949">
        <v>131.72336380459998</v>
      </c>
      <c r="D362" s="1949">
        <v>53.216397700999998</v>
      </c>
      <c r="E362" s="1949">
        <v>184.93976150559999</v>
      </c>
      <c r="F362" s="1949">
        <v>4.5063081030653644E-2</v>
      </c>
    </row>
    <row r="363" spans="2:6">
      <c r="B363" s="1948" t="s">
        <v>354</v>
      </c>
      <c r="C363" s="1949">
        <v>3.2353715043846001</v>
      </c>
      <c r="D363" s="1949">
        <v>0</v>
      </c>
      <c r="E363" s="1949">
        <v>3.2353715043846001</v>
      </c>
      <c r="F363" s="1949">
        <v>7.8834214492017876E-4</v>
      </c>
    </row>
    <row r="364" spans="2:6">
      <c r="B364" s="1948" t="s">
        <v>357</v>
      </c>
      <c r="C364" s="1949">
        <v>2.7789999999999999</v>
      </c>
      <c r="D364" s="1949">
        <v>0</v>
      </c>
      <c r="E364" s="1949">
        <v>2.7789999999999999</v>
      </c>
      <c r="F364" s="1949">
        <v>6.7714103859917922E-4</v>
      </c>
    </row>
    <row r="365" spans="2:6">
      <c r="B365" s="1948" t="s">
        <v>360</v>
      </c>
      <c r="C365" s="1949">
        <v>2.4045999999999998</v>
      </c>
      <c r="D365" s="1949">
        <v>0</v>
      </c>
      <c r="E365" s="1949">
        <v>2.4045999999999998</v>
      </c>
      <c r="F365" s="1949">
        <v>5.8591340101316525E-4</v>
      </c>
    </row>
    <row r="366" spans="2:6" ht="31.5">
      <c r="B366" s="2409" t="s">
        <v>2201</v>
      </c>
      <c r="C366" s="2410">
        <v>83.355392753076998</v>
      </c>
      <c r="D366" s="2410">
        <v>108.750022903</v>
      </c>
      <c r="E366" s="2410">
        <v>192.10541565607701</v>
      </c>
      <c r="F366" s="2410">
        <v>4.6809089844506303E-2</v>
      </c>
    </row>
    <row r="367" spans="2:6">
      <c r="B367" s="1948" t="s">
        <v>424</v>
      </c>
      <c r="C367" s="1949">
        <v>83.355392753076998</v>
      </c>
      <c r="D367" s="1949">
        <v>108.750022903</v>
      </c>
      <c r="E367" s="1949">
        <v>192.10541565607701</v>
      </c>
      <c r="F367" s="1949">
        <v>4.6809089844506303E-2</v>
      </c>
    </row>
    <row r="368" spans="2:6" ht="21">
      <c r="B368" s="2409" t="s">
        <v>2202</v>
      </c>
      <c r="C368" s="2410">
        <v>68.794654422305001</v>
      </c>
      <c r="D368" s="2410">
        <v>115.21653518000002</v>
      </c>
      <c r="E368" s="2410">
        <v>184.011189602305</v>
      </c>
      <c r="F368" s="2410">
        <v>4.4836821893190104E-2</v>
      </c>
    </row>
    <row r="369" spans="2:6">
      <c r="B369" s="1948" t="s">
        <v>424</v>
      </c>
      <c r="C369" s="1949">
        <v>68.794654422305001</v>
      </c>
      <c r="D369" s="1949">
        <v>115.21653518000002</v>
      </c>
      <c r="E369" s="1949">
        <v>184.011189602305</v>
      </c>
      <c r="F369" s="1949">
        <v>4.4836821893190104E-2</v>
      </c>
    </row>
    <row r="370" spans="2:6" ht="31.5">
      <c r="B370" s="2409" t="s">
        <v>2203</v>
      </c>
      <c r="C370" s="2410">
        <v>113.4031785768974</v>
      </c>
      <c r="D370" s="2410">
        <v>52.290327653000006</v>
      </c>
      <c r="E370" s="2410">
        <v>165.69350622989739</v>
      </c>
      <c r="F370" s="2410">
        <v>4.0373469916391611E-2</v>
      </c>
    </row>
    <row r="371" spans="2:6">
      <c r="B371" s="1948" t="s">
        <v>425</v>
      </c>
      <c r="C371" s="1949">
        <v>105.8539784</v>
      </c>
      <c r="D371" s="1949">
        <v>52.290327653000006</v>
      </c>
      <c r="E371" s="1949">
        <v>158.14430605300001</v>
      </c>
      <c r="F371" s="1949">
        <v>3.8534004911577865E-2</v>
      </c>
    </row>
    <row r="372" spans="2:6">
      <c r="B372" s="1948" t="s">
        <v>354</v>
      </c>
      <c r="C372" s="1949">
        <v>7.5492001768973997</v>
      </c>
      <c r="D372" s="1949">
        <v>0</v>
      </c>
      <c r="E372" s="1949">
        <v>7.5492001768973997</v>
      </c>
      <c r="F372" s="1949">
        <v>1.8394650048137505E-3</v>
      </c>
    </row>
    <row r="373" spans="2:6" ht="21">
      <c r="B373" s="2409" t="s">
        <v>2204</v>
      </c>
      <c r="C373" s="2410">
        <v>0</v>
      </c>
      <c r="D373" s="2410">
        <v>164.79876879700001</v>
      </c>
      <c r="E373" s="2410">
        <v>164.79876879700001</v>
      </c>
      <c r="F373" s="2410">
        <v>4.0155455006501112E-2</v>
      </c>
    </row>
    <row r="374" spans="2:6">
      <c r="B374" s="1948" t="s">
        <v>425</v>
      </c>
      <c r="C374" s="1949">
        <v>0</v>
      </c>
      <c r="D374" s="1949">
        <v>164.79876879700001</v>
      </c>
      <c r="E374" s="1949">
        <v>164.79876879700001</v>
      </c>
      <c r="F374" s="1949">
        <v>4.0155455006501112E-2</v>
      </c>
    </row>
    <row r="375" spans="2:6" ht="21">
      <c r="B375" s="2409" t="s">
        <v>198</v>
      </c>
      <c r="C375" s="2410">
        <v>23.628352668733399</v>
      </c>
      <c r="D375" s="2410">
        <v>137.93792601199999</v>
      </c>
      <c r="E375" s="2410">
        <v>161.5662786807334</v>
      </c>
      <c r="F375" s="2410">
        <v>3.9367814950873062E-2</v>
      </c>
    </row>
    <row r="376" spans="2:6">
      <c r="B376" s="1948" t="s">
        <v>357</v>
      </c>
      <c r="C376" s="1949">
        <v>23.268866946023998</v>
      </c>
      <c r="D376" s="1949">
        <v>137.93792601199999</v>
      </c>
      <c r="E376" s="1949">
        <v>161.20679295802401</v>
      </c>
      <c r="F376" s="1949">
        <v>3.9280221379215267E-2</v>
      </c>
    </row>
    <row r="377" spans="2:6">
      <c r="B377" s="1948" t="s">
        <v>354</v>
      </c>
      <c r="C377" s="1949">
        <v>0.35948572270939999</v>
      </c>
      <c r="D377" s="1949">
        <v>0</v>
      </c>
      <c r="E377" s="1949">
        <v>0.35948572270939999</v>
      </c>
      <c r="F377" s="1949">
        <v>8.759357165779765E-5</v>
      </c>
    </row>
    <row r="378" spans="2:6" ht="21">
      <c r="B378" s="2409" t="s">
        <v>2205</v>
      </c>
      <c r="C378" s="2410">
        <v>104.81374364222393</v>
      </c>
      <c r="D378" s="2410">
        <v>54.065189050999997</v>
      </c>
      <c r="E378" s="2410">
        <v>158.87893269322402</v>
      </c>
      <c r="F378" s="2410">
        <v>3.8713006655422377E-2</v>
      </c>
    </row>
    <row r="379" spans="2:6">
      <c r="B379" s="1948" t="s">
        <v>419</v>
      </c>
      <c r="C379" s="1949">
        <v>102.65682930596752</v>
      </c>
      <c r="D379" s="1949">
        <v>54.065189050999997</v>
      </c>
      <c r="E379" s="1949">
        <v>156.72201835696762</v>
      </c>
      <c r="F379" s="1949">
        <v>3.8187445225475597E-2</v>
      </c>
    </row>
    <row r="380" spans="2:6">
      <c r="B380" s="1948" t="s">
        <v>354</v>
      </c>
      <c r="C380" s="1949">
        <v>2.1569143362564001</v>
      </c>
      <c r="D380" s="1949">
        <v>0</v>
      </c>
      <c r="E380" s="1949">
        <v>2.1569143362564001</v>
      </c>
      <c r="F380" s="1949">
        <v>5.2556142994678587E-4</v>
      </c>
    </row>
    <row r="381" spans="2:6" ht="21">
      <c r="B381" s="2409" t="s">
        <v>2206</v>
      </c>
      <c r="C381" s="2410">
        <v>149.6516512</v>
      </c>
      <c r="D381" s="2410">
        <v>0</v>
      </c>
      <c r="E381" s="2410">
        <v>149.6516512</v>
      </c>
      <c r="F381" s="2410">
        <v>3.6464654379866894E-2</v>
      </c>
    </row>
    <row r="382" spans="2:6">
      <c r="B382" s="1948" t="s">
        <v>427</v>
      </c>
      <c r="C382" s="1949">
        <v>149.6516512</v>
      </c>
      <c r="D382" s="1949">
        <v>0</v>
      </c>
      <c r="E382" s="1949">
        <v>149.6516512</v>
      </c>
      <c r="F382" s="1949">
        <v>3.6464654379866894E-2</v>
      </c>
    </row>
    <row r="383" spans="2:6" ht="21">
      <c r="B383" s="2409" t="s">
        <v>2207</v>
      </c>
      <c r="C383" s="2410">
        <v>45.639008445418803</v>
      </c>
      <c r="D383" s="2410">
        <v>101.54056</v>
      </c>
      <c r="E383" s="2410">
        <v>147.17956844541879</v>
      </c>
      <c r="F383" s="2410">
        <v>3.5862297890503728E-2</v>
      </c>
    </row>
    <row r="384" spans="2:6">
      <c r="B384" s="1948" t="s">
        <v>1972</v>
      </c>
      <c r="C384" s="1949">
        <v>44.920037000000001</v>
      </c>
      <c r="D384" s="1949">
        <v>101.54056</v>
      </c>
      <c r="E384" s="1949">
        <v>146.46059700000001</v>
      </c>
      <c r="F384" s="1949">
        <v>3.5687110747188139E-2</v>
      </c>
    </row>
    <row r="385" spans="2:6">
      <c r="B385" s="1948" t="s">
        <v>354</v>
      </c>
      <c r="C385" s="1949">
        <v>0.71897144541879998</v>
      </c>
      <c r="D385" s="1949">
        <v>0</v>
      </c>
      <c r="E385" s="1949">
        <v>0.71897144541879998</v>
      </c>
      <c r="F385" s="1949">
        <v>1.751871433155953E-4</v>
      </c>
    </row>
    <row r="386" spans="2:6" ht="21">
      <c r="B386" s="2409" t="s">
        <v>2208</v>
      </c>
      <c r="C386" s="2410">
        <v>108.4587866854</v>
      </c>
      <c r="D386" s="2410">
        <v>34.581494625999994</v>
      </c>
      <c r="E386" s="2410">
        <v>143.04028131139998</v>
      </c>
      <c r="F386" s="2410">
        <v>3.4853704443584071E-2</v>
      </c>
    </row>
    <row r="387" spans="2:6">
      <c r="B387" s="1948" t="s">
        <v>366</v>
      </c>
      <c r="C387" s="1949">
        <v>108.4587866854</v>
      </c>
      <c r="D387" s="1949">
        <v>34.581494625999994</v>
      </c>
      <c r="E387" s="1949">
        <v>143.04028131139998</v>
      </c>
      <c r="F387" s="1949">
        <v>3.4853704443584071E-2</v>
      </c>
    </row>
    <row r="388" spans="2:6" ht="21">
      <c r="B388" s="2409" t="s">
        <v>2209</v>
      </c>
      <c r="C388" s="2410">
        <v>47.724407735096996</v>
      </c>
      <c r="D388" s="2410">
        <v>92.852408300000008</v>
      </c>
      <c r="E388" s="2410">
        <v>140.57681603509698</v>
      </c>
      <c r="F388" s="2410">
        <v>3.4253447719673015E-2</v>
      </c>
    </row>
    <row r="389" spans="2:6">
      <c r="B389" s="1948" t="s">
        <v>429</v>
      </c>
      <c r="C389" s="1949">
        <v>45.926979121549998</v>
      </c>
      <c r="D389" s="1949">
        <v>92.852408300000008</v>
      </c>
      <c r="E389" s="1949">
        <v>138.77938742154998</v>
      </c>
      <c r="F389" s="1949">
        <v>3.3815479861384036E-2</v>
      </c>
    </row>
    <row r="390" spans="2:6">
      <c r="B390" s="1948" t="s">
        <v>354</v>
      </c>
      <c r="C390" s="1949">
        <v>1.7974286135469999</v>
      </c>
      <c r="D390" s="1949">
        <v>0</v>
      </c>
      <c r="E390" s="1949">
        <v>1.7974286135469999</v>
      </c>
      <c r="F390" s="1949">
        <v>4.3796785828898821E-4</v>
      </c>
    </row>
    <row r="391" spans="2:6" ht="21">
      <c r="B391" s="2409" t="s">
        <v>2210</v>
      </c>
      <c r="C391" s="2410">
        <v>101.64352867251282</v>
      </c>
      <c r="D391" s="2410">
        <v>38.231000000000002</v>
      </c>
      <c r="E391" s="2410">
        <v>139.87452867251284</v>
      </c>
      <c r="F391" s="2410">
        <v>3.4082325879408418E-2</v>
      </c>
    </row>
    <row r="392" spans="2:6">
      <c r="B392" s="1948" t="s">
        <v>426</v>
      </c>
      <c r="C392" s="1949">
        <v>97.329700000000017</v>
      </c>
      <c r="D392" s="1949">
        <v>38.231000000000002</v>
      </c>
      <c r="E392" s="1949">
        <v>135.56070000000003</v>
      </c>
      <c r="F392" s="1949">
        <v>3.303120301951485E-2</v>
      </c>
    </row>
    <row r="393" spans="2:6">
      <c r="B393" s="1948" t="s">
        <v>354</v>
      </c>
      <c r="C393" s="1949">
        <v>4.3138286725128001</v>
      </c>
      <c r="D393" s="1949">
        <v>0</v>
      </c>
      <c r="E393" s="1949">
        <v>4.3138286725128001</v>
      </c>
      <c r="F393" s="1949">
        <v>1.0511228598935717E-3</v>
      </c>
    </row>
    <row r="394" spans="2:6" ht="31.5">
      <c r="B394" s="2409" t="s">
        <v>2211</v>
      </c>
      <c r="C394" s="2410">
        <v>62.793140876046998</v>
      </c>
      <c r="D394" s="2410">
        <v>73.602358081000006</v>
      </c>
      <c r="E394" s="2410">
        <v>136.39549895704701</v>
      </c>
      <c r="F394" s="2410">
        <v>3.3234613106883075E-2</v>
      </c>
    </row>
    <row r="395" spans="2:6">
      <c r="B395" s="1948" t="s">
        <v>356</v>
      </c>
      <c r="C395" s="1949">
        <v>60.9957122625</v>
      </c>
      <c r="D395" s="1949">
        <v>73.602358081000006</v>
      </c>
      <c r="E395" s="1949">
        <v>134.59807034350001</v>
      </c>
      <c r="F395" s="1949">
        <v>3.2796645248594089E-2</v>
      </c>
    </row>
    <row r="396" spans="2:6">
      <c r="B396" s="1948" t="s">
        <v>354</v>
      </c>
      <c r="C396" s="1949">
        <v>1.7974286135469999</v>
      </c>
      <c r="D396" s="1949">
        <v>0</v>
      </c>
      <c r="E396" s="1949">
        <v>1.7974286135469999</v>
      </c>
      <c r="F396" s="1949">
        <v>4.3796785828898821E-4</v>
      </c>
    </row>
    <row r="397" spans="2:6" ht="21">
      <c r="B397" s="2409" t="s">
        <v>2212</v>
      </c>
      <c r="C397" s="2410">
        <v>4.5266482339254006</v>
      </c>
      <c r="D397" s="2410">
        <v>121.017078763</v>
      </c>
      <c r="E397" s="2410">
        <v>125.54372699692541</v>
      </c>
      <c r="F397" s="2410">
        <v>3.0590431697844509E-2</v>
      </c>
    </row>
    <row r="398" spans="2:6">
      <c r="B398" s="1948" t="s">
        <v>423</v>
      </c>
      <c r="C398" s="1949">
        <v>4.1671625112160005</v>
      </c>
      <c r="D398" s="1949">
        <v>121.017078763</v>
      </c>
      <c r="E398" s="1949">
        <v>125.18424127421602</v>
      </c>
      <c r="F398" s="1949">
        <v>3.0502838126186711E-2</v>
      </c>
    </row>
    <row r="399" spans="2:6">
      <c r="B399" s="1948" t="s">
        <v>354</v>
      </c>
      <c r="C399" s="1949">
        <v>0.35948572270939999</v>
      </c>
      <c r="D399" s="1949">
        <v>0</v>
      </c>
      <c r="E399" s="1949">
        <v>0.35948572270939999</v>
      </c>
      <c r="F399" s="1949">
        <v>8.759357165779765E-5</v>
      </c>
    </row>
    <row r="400" spans="2:6" ht="21">
      <c r="B400" s="2409" t="s">
        <v>249</v>
      </c>
      <c r="C400" s="2410">
        <v>28.427346050675201</v>
      </c>
      <c r="D400" s="2410">
        <v>94.682999999999993</v>
      </c>
      <c r="E400" s="2410">
        <v>123.1103460506752</v>
      </c>
      <c r="F400" s="2410">
        <v>2.999750542895234E-2</v>
      </c>
    </row>
    <row r="401" spans="2:6">
      <c r="B401" s="1948" t="s">
        <v>366</v>
      </c>
      <c r="C401" s="1949">
        <v>25.551460269</v>
      </c>
      <c r="D401" s="1949">
        <v>94.682999999999993</v>
      </c>
      <c r="E401" s="1949">
        <v>120.23446026900001</v>
      </c>
      <c r="F401" s="1949">
        <v>2.9296756855689967E-2</v>
      </c>
    </row>
    <row r="402" spans="2:6">
      <c r="B402" s="1948" t="s">
        <v>354</v>
      </c>
      <c r="C402" s="1949">
        <v>2.8758857816751999</v>
      </c>
      <c r="D402" s="1949">
        <v>0</v>
      </c>
      <c r="E402" s="1949">
        <v>2.8758857816751999</v>
      </c>
      <c r="F402" s="1949">
        <v>7.007485732623812E-4</v>
      </c>
    </row>
    <row r="403" spans="2:6">
      <c r="B403" s="2409" t="s">
        <v>2213</v>
      </c>
      <c r="C403" s="2410">
        <v>110.81302523083761</v>
      </c>
      <c r="D403" s="2410">
        <v>12.266327</v>
      </c>
      <c r="E403" s="2410">
        <v>123.07935223083761</v>
      </c>
      <c r="F403" s="2410">
        <v>2.9989953364412951E-2</v>
      </c>
    </row>
    <row r="404" spans="2:6">
      <c r="B404" s="1948" t="s">
        <v>363</v>
      </c>
      <c r="C404" s="1949">
        <v>109.37508234000001</v>
      </c>
      <c r="D404" s="1949">
        <v>12.266327</v>
      </c>
      <c r="E404" s="1949">
        <v>121.64140934000001</v>
      </c>
      <c r="F404" s="1949">
        <v>2.9639579077781759E-2</v>
      </c>
    </row>
    <row r="405" spans="2:6">
      <c r="B405" s="1948" t="s">
        <v>354</v>
      </c>
      <c r="C405" s="1949">
        <v>1.4379428908376</v>
      </c>
      <c r="D405" s="1949">
        <v>0</v>
      </c>
      <c r="E405" s="1949">
        <v>1.4379428908376</v>
      </c>
      <c r="F405" s="1949">
        <v>3.503742866311906E-4</v>
      </c>
    </row>
    <row r="406" spans="2:6" ht="31.5">
      <c r="B406" s="2409" t="s">
        <v>2214</v>
      </c>
      <c r="C406" s="2410">
        <v>24.077408433196002</v>
      </c>
      <c r="D406" s="2410">
        <v>96.695365206999995</v>
      </c>
      <c r="E406" s="2410">
        <v>120.77277364019599</v>
      </c>
      <c r="F406" s="2410">
        <v>2.9427924209149296E-2</v>
      </c>
    </row>
    <row r="407" spans="2:6">
      <c r="B407" s="1948" t="s">
        <v>424</v>
      </c>
      <c r="C407" s="1949">
        <v>24.077408433196002</v>
      </c>
      <c r="D407" s="1949">
        <v>96.695365206999995</v>
      </c>
      <c r="E407" s="1949">
        <v>120.77277364019599</v>
      </c>
      <c r="F407" s="1949">
        <v>2.9427924209149296E-2</v>
      </c>
    </row>
    <row r="408" spans="2:6">
      <c r="B408" s="2409" t="s">
        <v>2215</v>
      </c>
      <c r="C408" s="2410">
        <v>0</v>
      </c>
      <c r="D408" s="2410">
        <v>115.770639124</v>
      </c>
      <c r="E408" s="2410">
        <v>115.770639124</v>
      </c>
      <c r="F408" s="2410">
        <v>2.8209086295687705E-2</v>
      </c>
    </row>
    <row r="409" spans="2:6">
      <c r="B409" s="1948" t="s">
        <v>420</v>
      </c>
      <c r="C409" s="1949">
        <v>0</v>
      </c>
      <c r="D409" s="1949">
        <v>115.770639124</v>
      </c>
      <c r="E409" s="1949">
        <v>115.770639124</v>
      </c>
      <c r="F409" s="1949">
        <v>2.8209086295687705E-2</v>
      </c>
    </row>
    <row r="410" spans="2:6" ht="21">
      <c r="B410" s="2409" t="s">
        <v>2216</v>
      </c>
      <c r="C410" s="2410">
        <v>79.688040777718172</v>
      </c>
      <c r="D410" s="2410">
        <v>35.901882594</v>
      </c>
      <c r="E410" s="2410">
        <v>115.58992337171819</v>
      </c>
      <c r="F410" s="2410">
        <v>2.8165052451790136E-2</v>
      </c>
    </row>
    <row r="411" spans="2:6">
      <c r="B411" s="1948" t="s">
        <v>422</v>
      </c>
      <c r="C411" s="1949">
        <v>75.014726382495965</v>
      </c>
      <c r="D411" s="1949">
        <v>35.901882594</v>
      </c>
      <c r="E411" s="1949">
        <v>110.91660897649598</v>
      </c>
      <c r="F411" s="1949">
        <v>2.7026336020238764E-2</v>
      </c>
    </row>
    <row r="412" spans="2:6">
      <c r="B412" s="1948" t="s">
        <v>354</v>
      </c>
      <c r="C412" s="1949">
        <v>4.6733143952222003</v>
      </c>
      <c r="D412" s="1949">
        <v>0</v>
      </c>
      <c r="E412" s="1949">
        <v>4.6733143952222003</v>
      </c>
      <c r="F412" s="1949">
        <v>1.1387164315513694E-3</v>
      </c>
    </row>
    <row r="413" spans="2:6" ht="21">
      <c r="B413" s="2409" t="s">
        <v>2217</v>
      </c>
      <c r="C413" s="2410">
        <v>105.5702799</v>
      </c>
      <c r="D413" s="2410">
        <v>10</v>
      </c>
      <c r="E413" s="2410">
        <v>115.5702799</v>
      </c>
      <c r="F413" s="2410">
        <v>2.8160266053502647E-2</v>
      </c>
    </row>
    <row r="414" spans="2:6">
      <c r="B414" s="1948" t="s">
        <v>910</v>
      </c>
      <c r="C414" s="1949">
        <v>103.37100000000001</v>
      </c>
      <c r="D414" s="1949">
        <v>0</v>
      </c>
      <c r="E414" s="1949">
        <v>103.37100000000001</v>
      </c>
      <c r="F414" s="1949">
        <v>2.5187746060106424E-2</v>
      </c>
    </row>
    <row r="415" spans="2:6">
      <c r="B415" s="1948" t="s">
        <v>363</v>
      </c>
      <c r="C415" s="1949">
        <v>2.1992799000000001</v>
      </c>
      <c r="D415" s="1949">
        <v>10</v>
      </c>
      <c r="E415" s="1949">
        <v>12.199279900000001</v>
      </c>
      <c r="F415" s="1949">
        <v>2.9725199933962184E-3</v>
      </c>
    </row>
    <row r="416" spans="2:6" ht="21">
      <c r="B416" s="2409" t="s">
        <v>2218</v>
      </c>
      <c r="C416" s="2410">
        <v>37.640083664387809</v>
      </c>
      <c r="D416" s="2410">
        <v>76.804238979999994</v>
      </c>
      <c r="E416" s="2410">
        <v>114.4443226443878</v>
      </c>
      <c r="F416" s="2410">
        <v>2.7885911298020982E-2</v>
      </c>
    </row>
    <row r="417" spans="2:6">
      <c r="B417" s="1948" t="s">
        <v>424</v>
      </c>
      <c r="C417" s="1949">
        <v>35.123683605422009</v>
      </c>
      <c r="D417" s="1949">
        <v>76.804238979999994</v>
      </c>
      <c r="E417" s="1949">
        <v>111.927922585422</v>
      </c>
      <c r="F417" s="1949">
        <v>2.7272756296416401E-2</v>
      </c>
    </row>
    <row r="418" spans="2:6">
      <c r="B418" s="1948" t="s">
        <v>354</v>
      </c>
      <c r="C418" s="1949">
        <v>2.5164000589657998</v>
      </c>
      <c r="D418" s="1949">
        <v>0</v>
      </c>
      <c r="E418" s="1949">
        <v>2.5164000589657998</v>
      </c>
      <c r="F418" s="1949">
        <v>6.1315500160458343E-4</v>
      </c>
    </row>
    <row r="419" spans="2:6" ht="21">
      <c r="B419" s="2409" t="s">
        <v>2219</v>
      </c>
      <c r="C419" s="2410">
        <v>89.646856222709374</v>
      </c>
      <c r="D419" s="2410">
        <v>22</v>
      </c>
      <c r="E419" s="2410">
        <v>111.64685622270937</v>
      </c>
      <c r="F419" s="2410">
        <v>2.7204270665339571E-2</v>
      </c>
    </row>
    <row r="420" spans="2:6">
      <c r="B420" s="1948" t="s">
        <v>364</v>
      </c>
      <c r="C420" s="1949">
        <v>89.28737049999998</v>
      </c>
      <c r="D420" s="1949">
        <v>22</v>
      </c>
      <c r="E420" s="1949">
        <v>111.28737049999998</v>
      </c>
      <c r="F420" s="1949">
        <v>2.7116677093681773E-2</v>
      </c>
    </row>
    <row r="421" spans="2:6">
      <c r="B421" s="1948" t="s">
        <v>354</v>
      </c>
      <c r="C421" s="1949">
        <v>0.35948572270939999</v>
      </c>
      <c r="D421" s="1949">
        <v>0</v>
      </c>
      <c r="E421" s="1949">
        <v>0.35948572270939999</v>
      </c>
      <c r="F421" s="1949">
        <v>8.759357165779765E-5</v>
      </c>
    </row>
    <row r="422" spans="2:6" ht="42">
      <c r="B422" s="2409" t="s">
        <v>2220</v>
      </c>
      <c r="C422" s="2410">
        <v>14.146606972709399</v>
      </c>
      <c r="D422" s="2410">
        <v>96.777000000000001</v>
      </c>
      <c r="E422" s="2410">
        <v>110.92360697270939</v>
      </c>
      <c r="F422" s="2410">
        <v>2.7028041176922486E-2</v>
      </c>
    </row>
    <row r="423" spans="2:6">
      <c r="B423" s="1948" t="s">
        <v>420</v>
      </c>
      <c r="C423" s="1949">
        <v>13.78712125</v>
      </c>
      <c r="D423" s="1949">
        <v>96.777000000000001</v>
      </c>
      <c r="E423" s="1949">
        <v>110.56412125</v>
      </c>
      <c r="F423" s="1949">
        <v>2.6940447605264688E-2</v>
      </c>
    </row>
    <row r="424" spans="2:6">
      <c r="B424" s="1948" t="s">
        <v>354</v>
      </c>
      <c r="C424" s="1949">
        <v>0.35948572270939999</v>
      </c>
      <c r="D424" s="1949">
        <v>0</v>
      </c>
      <c r="E424" s="1949">
        <v>0.35948572270939999</v>
      </c>
      <c r="F424" s="1949">
        <v>8.759357165779765E-5</v>
      </c>
    </row>
    <row r="425" spans="2:6" ht="31.5">
      <c r="B425" s="2409" t="s">
        <v>2221</v>
      </c>
      <c r="C425" s="2410">
        <v>46.071117470837599</v>
      </c>
      <c r="D425" s="2410">
        <v>64.101684913</v>
      </c>
      <c r="E425" s="2410">
        <v>110.17280238383762</v>
      </c>
      <c r="F425" s="2410">
        <v>2.6845097456485764E-2</v>
      </c>
    </row>
    <row r="426" spans="2:6">
      <c r="B426" s="1948" t="s">
        <v>360</v>
      </c>
      <c r="C426" s="1949">
        <v>44.633174580000002</v>
      </c>
      <c r="D426" s="1949">
        <v>64.101684913</v>
      </c>
      <c r="E426" s="1949">
        <v>108.73485949300002</v>
      </c>
      <c r="F426" s="1949">
        <v>2.6494723169854569E-2</v>
      </c>
    </row>
    <row r="427" spans="2:6">
      <c r="B427" s="1948" t="s">
        <v>354</v>
      </c>
      <c r="C427" s="1949">
        <v>1.4379428908376</v>
      </c>
      <c r="D427" s="1949">
        <v>0</v>
      </c>
      <c r="E427" s="1949">
        <v>1.4379428908376</v>
      </c>
      <c r="F427" s="1949">
        <v>3.503742866311906E-4</v>
      </c>
    </row>
    <row r="428" spans="2:6" ht="31.5">
      <c r="B428" s="2409" t="s">
        <v>234</v>
      </c>
      <c r="C428" s="2410">
        <v>43.297028613546999</v>
      </c>
      <c r="D428" s="2410">
        <v>63.5</v>
      </c>
      <c r="E428" s="2410">
        <v>106.797028613547</v>
      </c>
      <c r="F428" s="2410">
        <v>2.6022544395352096E-2</v>
      </c>
    </row>
    <row r="429" spans="2:6">
      <c r="B429" s="1948" t="s">
        <v>1972</v>
      </c>
      <c r="C429" s="1949">
        <v>41.499600000000001</v>
      </c>
      <c r="D429" s="1949">
        <v>63.5</v>
      </c>
      <c r="E429" s="1949">
        <v>104.9996</v>
      </c>
      <c r="F429" s="1949">
        <v>2.5584576537063107E-2</v>
      </c>
    </row>
    <row r="430" spans="2:6">
      <c r="B430" s="1948" t="s">
        <v>354</v>
      </c>
      <c r="C430" s="1949">
        <v>1.7974286135469999</v>
      </c>
      <c r="D430" s="1949">
        <v>0</v>
      </c>
      <c r="E430" s="1949">
        <v>1.7974286135469999</v>
      </c>
      <c r="F430" s="1949">
        <v>4.3796785828898821E-4</v>
      </c>
    </row>
    <row r="431" spans="2:6" ht="31.5">
      <c r="B431" s="2409" t="s">
        <v>2222</v>
      </c>
      <c r="C431" s="2410">
        <v>69.923174690837598</v>
      </c>
      <c r="D431" s="2410">
        <v>34.440331751999999</v>
      </c>
      <c r="E431" s="2410">
        <v>104.3635064428376</v>
      </c>
      <c r="F431" s="2410">
        <v>2.5429583715205175E-2</v>
      </c>
    </row>
    <row r="432" spans="2:6">
      <c r="B432" s="1948" t="s">
        <v>1974</v>
      </c>
      <c r="C432" s="1949">
        <v>68.485231799999994</v>
      </c>
      <c r="D432" s="1949">
        <v>34.440331751999999</v>
      </c>
      <c r="E432" s="1949">
        <v>102.925563552</v>
      </c>
      <c r="F432" s="1949">
        <v>2.5079209428573987E-2</v>
      </c>
    </row>
    <row r="433" spans="2:6">
      <c r="B433" s="1948" t="s">
        <v>354</v>
      </c>
      <c r="C433" s="1949">
        <v>1.4379428908376</v>
      </c>
      <c r="D433" s="1949">
        <v>0</v>
      </c>
      <c r="E433" s="1949">
        <v>1.4379428908376</v>
      </c>
      <c r="F433" s="1949">
        <v>3.503742866311906E-4</v>
      </c>
    </row>
    <row r="434" spans="2:6">
      <c r="B434" s="2409" t="s">
        <v>2223</v>
      </c>
      <c r="C434" s="2410">
        <v>63.188431345418792</v>
      </c>
      <c r="D434" s="2410">
        <v>27.555435671000001</v>
      </c>
      <c r="E434" s="2410">
        <v>90.743867016418818</v>
      </c>
      <c r="F434" s="2410">
        <v>2.2110973860382743E-2</v>
      </c>
    </row>
    <row r="435" spans="2:6">
      <c r="B435" s="1948" t="s">
        <v>354</v>
      </c>
      <c r="C435" s="1949">
        <v>63.188431345418792</v>
      </c>
      <c r="D435" s="1949">
        <v>27.555435671000001</v>
      </c>
      <c r="E435" s="1949">
        <v>90.743867016418818</v>
      </c>
      <c r="F435" s="1949">
        <v>2.2110973860382743E-2</v>
      </c>
    </row>
    <row r="436" spans="2:6">
      <c r="B436" s="2409" t="s">
        <v>2224</v>
      </c>
      <c r="C436" s="2410">
        <v>9.384694538003</v>
      </c>
      <c r="D436" s="2410">
        <v>75.84332752600001</v>
      </c>
      <c r="E436" s="2410">
        <v>85.228022064003</v>
      </c>
      <c r="F436" s="2410">
        <v>2.0766963432232007E-2</v>
      </c>
    </row>
    <row r="437" spans="2:6">
      <c r="B437" s="1948" t="s">
        <v>429</v>
      </c>
      <c r="C437" s="1949">
        <v>9.384694538003</v>
      </c>
      <c r="D437" s="1949">
        <v>75.84332752600001</v>
      </c>
      <c r="E437" s="1949">
        <v>85.228022064003</v>
      </c>
      <c r="F437" s="1949">
        <v>2.0766963432232007E-2</v>
      </c>
    </row>
    <row r="438" spans="2:6">
      <c r="B438" s="2409" t="s">
        <v>2225</v>
      </c>
      <c r="C438" s="2410">
        <v>73.370526595837603</v>
      </c>
      <c r="D438" s="2410">
        <v>11.765084065</v>
      </c>
      <c r="E438" s="2410">
        <v>85.135610660837614</v>
      </c>
      <c r="F438" s="2410">
        <v>2.0744446140573924E-2</v>
      </c>
    </row>
    <row r="439" spans="2:6">
      <c r="B439" s="1948" t="s">
        <v>421</v>
      </c>
      <c r="C439" s="1949">
        <v>71.932583704999999</v>
      </c>
      <c r="D439" s="1949">
        <v>11.765084065</v>
      </c>
      <c r="E439" s="1949">
        <v>83.69766777000001</v>
      </c>
      <c r="F439" s="1949">
        <v>2.0394071853942732E-2</v>
      </c>
    </row>
    <row r="440" spans="2:6">
      <c r="B440" s="1948" t="s">
        <v>354</v>
      </c>
      <c r="C440" s="1949">
        <v>1.4379428908376</v>
      </c>
      <c r="D440" s="1949">
        <v>0</v>
      </c>
      <c r="E440" s="1949">
        <v>1.4379428908376</v>
      </c>
      <c r="F440" s="1949">
        <v>3.503742866311906E-4</v>
      </c>
    </row>
    <row r="441" spans="2:6" ht="21">
      <c r="B441" s="2409" t="s">
        <v>2226</v>
      </c>
      <c r="C441" s="2410">
        <v>4.0008876000000004</v>
      </c>
      <c r="D441" s="2410">
        <v>71.906000000000006</v>
      </c>
      <c r="E441" s="2410">
        <v>75.906887600000005</v>
      </c>
      <c r="F441" s="2410">
        <v>1.8495742607518951E-2</v>
      </c>
    </row>
    <row r="442" spans="2:6">
      <c r="B442" s="1948" t="s">
        <v>364</v>
      </c>
      <c r="C442" s="1949">
        <v>4.0008876000000004</v>
      </c>
      <c r="D442" s="1949">
        <v>71.906000000000006</v>
      </c>
      <c r="E442" s="1949">
        <v>75.906887600000005</v>
      </c>
      <c r="F442" s="1949">
        <v>1.8495742607518951E-2</v>
      </c>
    </row>
    <row r="443" spans="2:6" ht="31.5">
      <c r="B443" s="2409" t="s">
        <v>2227</v>
      </c>
      <c r="C443" s="2410">
        <v>37.701192168128202</v>
      </c>
      <c r="D443" s="2410">
        <v>30.291947578000002</v>
      </c>
      <c r="E443" s="2410">
        <v>67.993139746128193</v>
      </c>
      <c r="F443" s="2410">
        <v>1.656745061724087E-2</v>
      </c>
    </row>
    <row r="444" spans="2:6">
      <c r="B444" s="1948" t="s">
        <v>1972</v>
      </c>
      <c r="C444" s="1949">
        <v>36.622734999999999</v>
      </c>
      <c r="D444" s="1949">
        <v>30.291947578000002</v>
      </c>
      <c r="E444" s="1949">
        <v>66.914682577999997</v>
      </c>
      <c r="F444" s="1949">
        <v>1.6304669902267477E-2</v>
      </c>
    </row>
    <row r="445" spans="2:6">
      <c r="B445" s="1948" t="s">
        <v>354</v>
      </c>
      <c r="C445" s="1949">
        <v>1.0784571681282</v>
      </c>
      <c r="D445" s="1949">
        <v>0</v>
      </c>
      <c r="E445" s="1949">
        <v>1.0784571681282</v>
      </c>
      <c r="F445" s="1949">
        <v>2.6278071497339294E-4</v>
      </c>
    </row>
    <row r="446" spans="2:6" ht="21">
      <c r="B446" s="2409" t="s">
        <v>2228</v>
      </c>
      <c r="C446" s="2410">
        <v>33.032800906044201</v>
      </c>
      <c r="D446" s="2410">
        <v>32.922158111999998</v>
      </c>
      <c r="E446" s="2410">
        <v>65.954959018044192</v>
      </c>
      <c r="F446" s="2410">
        <v>1.6070820241181987E-2</v>
      </c>
    </row>
    <row r="447" spans="2:6">
      <c r="B447" s="1948" t="s">
        <v>357</v>
      </c>
      <c r="C447" s="1949">
        <v>31.954343737916002</v>
      </c>
      <c r="D447" s="1949">
        <v>32.922158111999998</v>
      </c>
      <c r="E447" s="1949">
        <v>64.876501849915996</v>
      </c>
      <c r="F447" s="1949">
        <v>1.5808039526208593E-2</v>
      </c>
    </row>
    <row r="448" spans="2:6">
      <c r="B448" s="1948" t="s">
        <v>354</v>
      </c>
      <c r="C448" s="1949">
        <v>1.0784571681282</v>
      </c>
      <c r="D448" s="1949">
        <v>0</v>
      </c>
      <c r="E448" s="1949">
        <v>1.0784571681282</v>
      </c>
      <c r="F448" s="1949">
        <v>2.6278071497339294E-4</v>
      </c>
    </row>
    <row r="449" spans="2:6" ht="21">
      <c r="B449" s="2409" t="s">
        <v>2229</v>
      </c>
      <c r="C449" s="2410">
        <v>6.8080907327094007</v>
      </c>
      <c r="D449" s="2410">
        <v>57.296999999999997</v>
      </c>
      <c r="E449" s="2410">
        <v>64.1050907327094</v>
      </c>
      <c r="F449" s="2410">
        <v>1.5620074745678827E-2</v>
      </c>
    </row>
    <row r="450" spans="2:6">
      <c r="B450" s="1948" t="s">
        <v>360</v>
      </c>
      <c r="C450" s="1949">
        <v>6.4486050100000005</v>
      </c>
      <c r="D450" s="1949">
        <v>57.296999999999997</v>
      </c>
      <c r="E450" s="1949">
        <v>63.745605010000006</v>
      </c>
      <c r="F450" s="1949">
        <v>1.5532481174021033E-2</v>
      </c>
    </row>
    <row r="451" spans="2:6">
      <c r="B451" s="1948" t="s">
        <v>354</v>
      </c>
      <c r="C451" s="1949">
        <v>0.35948572270939999</v>
      </c>
      <c r="D451" s="1949">
        <v>0</v>
      </c>
      <c r="E451" s="1949">
        <v>0.35948572270939999</v>
      </c>
      <c r="F451" s="1949">
        <v>8.759357165779765E-5</v>
      </c>
    </row>
    <row r="452" spans="2:6" ht="31.5">
      <c r="B452" s="2409" t="s">
        <v>2230</v>
      </c>
      <c r="C452" s="2410">
        <v>60.841563997837596</v>
      </c>
      <c r="D452" s="2410">
        <v>2.2000000000000002</v>
      </c>
      <c r="E452" s="2410">
        <v>63.041563997837599</v>
      </c>
      <c r="F452" s="2410">
        <v>1.5360932033253824E-2</v>
      </c>
    </row>
    <row r="453" spans="2:6">
      <c r="B453" s="1948" t="s">
        <v>1972</v>
      </c>
      <c r="C453" s="1949">
        <v>59.403621106999999</v>
      </c>
      <c r="D453" s="1949">
        <v>2.2000000000000002</v>
      </c>
      <c r="E453" s="1949">
        <v>61.603621107000002</v>
      </c>
      <c r="F453" s="1949">
        <v>1.5010557746622633E-2</v>
      </c>
    </row>
    <row r="454" spans="2:6">
      <c r="B454" s="1948" t="s">
        <v>354</v>
      </c>
      <c r="C454" s="1949">
        <v>1.4379428908376</v>
      </c>
      <c r="D454" s="1949">
        <v>0</v>
      </c>
      <c r="E454" s="1949">
        <v>1.4379428908376</v>
      </c>
      <c r="F454" s="1949">
        <v>3.503742866311906E-4</v>
      </c>
    </row>
    <row r="455" spans="2:6" ht="31.5">
      <c r="B455" s="2409" t="s">
        <v>2231</v>
      </c>
      <c r="C455" s="2410">
        <v>62.222214402709405</v>
      </c>
      <c r="D455" s="2410">
        <v>0</v>
      </c>
      <c r="E455" s="2410">
        <v>62.222214402709405</v>
      </c>
      <c r="F455" s="2410">
        <v>1.5161286392440246E-2</v>
      </c>
    </row>
    <row r="456" spans="2:6">
      <c r="B456" s="1948" t="s">
        <v>363</v>
      </c>
      <c r="C456" s="1949">
        <v>61.862728680000004</v>
      </c>
      <c r="D456" s="1949">
        <v>0</v>
      </c>
      <c r="E456" s="1949">
        <v>61.862728680000004</v>
      </c>
      <c r="F456" s="1949">
        <v>1.5073692820782452E-2</v>
      </c>
    </row>
    <row r="457" spans="2:6">
      <c r="B457" s="1948" t="s">
        <v>354</v>
      </c>
      <c r="C457" s="1949">
        <v>0.35948572270939999</v>
      </c>
      <c r="D457" s="1949">
        <v>0</v>
      </c>
      <c r="E457" s="1949">
        <v>0.35948572270939999</v>
      </c>
      <c r="F457" s="1949">
        <v>8.759357165779765E-5</v>
      </c>
    </row>
    <row r="458" spans="2:6" ht="21">
      <c r="B458" s="2409" t="s">
        <v>2232</v>
      </c>
      <c r="C458" s="2410">
        <v>59.837214336256395</v>
      </c>
      <c r="D458" s="2410">
        <v>0</v>
      </c>
      <c r="E458" s="2410">
        <v>59.837214336256395</v>
      </c>
      <c r="F458" s="2410">
        <v>1.4580148781048706E-2</v>
      </c>
    </row>
    <row r="459" spans="2:6">
      <c r="B459" s="1948" t="s">
        <v>426</v>
      </c>
      <c r="C459" s="1949">
        <v>57.680299999999995</v>
      </c>
      <c r="D459" s="1949">
        <v>0</v>
      </c>
      <c r="E459" s="1949">
        <v>57.680299999999995</v>
      </c>
      <c r="F459" s="1949">
        <v>1.4054587351101919E-2</v>
      </c>
    </row>
    <row r="460" spans="2:6">
      <c r="B460" s="1948" t="s">
        <v>354</v>
      </c>
      <c r="C460" s="1949">
        <v>2.1569143362564001</v>
      </c>
      <c r="D460" s="1949">
        <v>0</v>
      </c>
      <c r="E460" s="1949">
        <v>2.1569143362564001</v>
      </c>
      <c r="F460" s="1949">
        <v>5.2556142994678587E-4</v>
      </c>
    </row>
    <row r="461" spans="2:6">
      <c r="B461" s="2409" t="s">
        <v>2233</v>
      </c>
      <c r="C461" s="2410">
        <v>7.8271644600000005</v>
      </c>
      <c r="D461" s="2410">
        <v>43.076729883999995</v>
      </c>
      <c r="E461" s="2410">
        <v>50.903894344000001</v>
      </c>
      <c r="F461" s="2410">
        <v>1.2403424211888826E-2</v>
      </c>
    </row>
    <row r="462" spans="2:6">
      <c r="B462" s="1948" t="s">
        <v>363</v>
      </c>
      <c r="C462" s="1949">
        <v>7.8271644600000005</v>
      </c>
      <c r="D462" s="1949">
        <v>43.076729883999995</v>
      </c>
      <c r="E462" s="1949">
        <v>50.903894344000001</v>
      </c>
      <c r="F462" s="1949">
        <v>1.2403424211888826E-2</v>
      </c>
    </row>
    <row r="463" spans="2:6" ht="21">
      <c r="B463" s="2409" t="s">
        <v>2234</v>
      </c>
      <c r="C463" s="2410">
        <v>46.847000000000001</v>
      </c>
      <c r="D463" s="2410">
        <v>2.7</v>
      </c>
      <c r="E463" s="2410">
        <v>49.547000000000004</v>
      </c>
      <c r="F463" s="2410">
        <v>1.2072798502869211E-2</v>
      </c>
    </row>
    <row r="464" spans="2:6">
      <c r="B464" s="1948" t="s">
        <v>364</v>
      </c>
      <c r="C464" s="1949">
        <v>46.847000000000001</v>
      </c>
      <c r="D464" s="1949">
        <v>2.7</v>
      </c>
      <c r="E464" s="1949">
        <v>49.547000000000004</v>
      </c>
      <c r="F464" s="1949">
        <v>1.2072798502869211E-2</v>
      </c>
    </row>
    <row r="465" spans="2:6" ht="52.5">
      <c r="B465" s="2409" t="s">
        <v>2235</v>
      </c>
      <c r="C465" s="2410">
        <v>25.602718045418804</v>
      </c>
      <c r="D465" s="2410">
        <v>23.866176444000001</v>
      </c>
      <c r="E465" s="2410">
        <v>49.468894489418801</v>
      </c>
      <c r="F465" s="2410">
        <v>1.2053767035954753E-2</v>
      </c>
    </row>
    <row r="466" spans="2:6">
      <c r="B466" s="1948" t="s">
        <v>1972</v>
      </c>
      <c r="C466" s="1949">
        <v>24.883746600000006</v>
      </c>
      <c r="D466" s="1949">
        <v>23.866176444000001</v>
      </c>
      <c r="E466" s="1949">
        <v>48.749923043999999</v>
      </c>
      <c r="F466" s="1949">
        <v>1.1878579892639157E-2</v>
      </c>
    </row>
    <row r="467" spans="2:6">
      <c r="B467" s="1948" t="s">
        <v>354</v>
      </c>
      <c r="C467" s="1949">
        <v>0.71897144541879998</v>
      </c>
      <c r="D467" s="1949">
        <v>0</v>
      </c>
      <c r="E467" s="1949">
        <v>0.71897144541879998</v>
      </c>
      <c r="F467" s="1949">
        <v>1.751871433155953E-4</v>
      </c>
    </row>
    <row r="468" spans="2:6" ht="31.5">
      <c r="B468" s="2409" t="s">
        <v>2236</v>
      </c>
      <c r="C468" s="2410">
        <v>15.917043995418801</v>
      </c>
      <c r="D468" s="2410">
        <v>32.5</v>
      </c>
      <c r="E468" s="2410">
        <v>48.417043995418801</v>
      </c>
      <c r="F468" s="2410">
        <v>1.1797469397970507E-2</v>
      </c>
    </row>
    <row r="469" spans="2:6">
      <c r="B469" s="1948" t="s">
        <v>420</v>
      </c>
      <c r="C469" s="1949">
        <v>15.198072550000001</v>
      </c>
      <c r="D469" s="1949">
        <v>32.5</v>
      </c>
      <c r="E469" s="1949">
        <v>47.698072549999999</v>
      </c>
      <c r="F469" s="1949">
        <v>1.1622282254654911E-2</v>
      </c>
    </row>
    <row r="470" spans="2:6">
      <c r="B470" s="1948" t="s">
        <v>354</v>
      </c>
      <c r="C470" s="1949">
        <v>0.71897144541879998</v>
      </c>
      <c r="D470" s="1949">
        <v>0</v>
      </c>
      <c r="E470" s="1949">
        <v>0.71897144541879998</v>
      </c>
      <c r="F470" s="1949">
        <v>1.751871433155953E-4</v>
      </c>
    </row>
    <row r="471" spans="2:6">
      <c r="B471" s="2409" t="s">
        <v>2237</v>
      </c>
      <c r="C471" s="2410">
        <v>0</v>
      </c>
      <c r="D471" s="2410">
        <v>45.759182000000003</v>
      </c>
      <c r="E471" s="2410">
        <v>45.759182000000003</v>
      </c>
      <c r="F471" s="2410">
        <v>1.1149845277052491E-2</v>
      </c>
    </row>
    <row r="472" spans="2:6">
      <c r="B472" s="1948" t="s">
        <v>353</v>
      </c>
      <c r="C472" s="1949">
        <v>0</v>
      </c>
      <c r="D472" s="1949">
        <v>45.759182000000003</v>
      </c>
      <c r="E472" s="1949">
        <v>45.759182000000003</v>
      </c>
      <c r="F472" s="1949">
        <v>1.1149845277052491E-2</v>
      </c>
    </row>
    <row r="473" spans="2:6" ht="21">
      <c r="B473" s="2409" t="s">
        <v>226</v>
      </c>
      <c r="C473" s="2410">
        <v>34.480293445418809</v>
      </c>
      <c r="D473" s="2410">
        <v>8.7800000000000011</v>
      </c>
      <c r="E473" s="2410">
        <v>43.26029344541881</v>
      </c>
      <c r="F473" s="2410">
        <v>1.0540957190980985E-2</v>
      </c>
    </row>
    <row r="474" spans="2:6">
      <c r="B474" s="1948" t="s">
        <v>910</v>
      </c>
      <c r="C474" s="1949">
        <v>33.761322000000007</v>
      </c>
      <c r="D474" s="1949">
        <v>8.7800000000000011</v>
      </c>
      <c r="E474" s="1949">
        <v>42.541322000000008</v>
      </c>
      <c r="F474" s="1949">
        <v>1.0365770047665389E-2</v>
      </c>
    </row>
    <row r="475" spans="2:6">
      <c r="B475" s="1948" t="s">
        <v>354</v>
      </c>
      <c r="C475" s="1949">
        <v>0.71897144541879998</v>
      </c>
      <c r="D475" s="1949">
        <v>0</v>
      </c>
      <c r="E475" s="1949">
        <v>0.71897144541879998</v>
      </c>
      <c r="F475" s="1949">
        <v>1.751871433155953E-4</v>
      </c>
    </row>
    <row r="476" spans="2:6">
      <c r="B476" s="2409" t="s">
        <v>2238</v>
      </c>
      <c r="C476" s="2410">
        <v>0</v>
      </c>
      <c r="D476" s="2410">
        <v>40</v>
      </c>
      <c r="E476" s="2410">
        <v>40</v>
      </c>
      <c r="F476" s="2410">
        <v>9.746542477138239E-3</v>
      </c>
    </row>
    <row r="477" spans="2:6">
      <c r="B477" s="1948" t="s">
        <v>362</v>
      </c>
      <c r="C477" s="1949">
        <v>0</v>
      </c>
      <c r="D477" s="1949">
        <v>40</v>
      </c>
      <c r="E477" s="1949">
        <v>40</v>
      </c>
      <c r="F477" s="1949">
        <v>9.746542477138239E-3</v>
      </c>
    </row>
    <row r="478" spans="2:6" ht="31.5">
      <c r="B478" s="2409" t="s">
        <v>2239</v>
      </c>
      <c r="C478" s="2410">
        <v>18.810357800097602</v>
      </c>
      <c r="D478" s="2410">
        <v>17.899999999999999</v>
      </c>
      <c r="E478" s="2410">
        <v>36.710357800097597</v>
      </c>
      <c r="F478" s="2410">
        <v>8.9449765412398588E-3</v>
      </c>
    </row>
    <row r="479" spans="2:6">
      <c r="B479" s="1948" t="s">
        <v>423</v>
      </c>
      <c r="C479" s="1949">
        <v>17.372414909260002</v>
      </c>
      <c r="D479" s="1949">
        <v>17.899999999999999</v>
      </c>
      <c r="E479" s="1949">
        <v>35.27241490926</v>
      </c>
      <c r="F479" s="1949">
        <v>8.5946022546086673E-3</v>
      </c>
    </row>
    <row r="480" spans="2:6">
      <c r="B480" s="1948" t="s">
        <v>354</v>
      </c>
      <c r="C480" s="1949">
        <v>1.4379428908376</v>
      </c>
      <c r="D480" s="1949">
        <v>0</v>
      </c>
      <c r="E480" s="1949">
        <v>1.4379428908376</v>
      </c>
      <c r="F480" s="1949">
        <v>3.503742866311906E-4</v>
      </c>
    </row>
    <row r="481" spans="2:6" ht="21">
      <c r="B481" s="2409" t="s">
        <v>2240</v>
      </c>
      <c r="C481" s="2410">
        <v>25.954407604444796</v>
      </c>
      <c r="D481" s="2410">
        <v>10</v>
      </c>
      <c r="E481" s="2410">
        <v>35.95440760444481</v>
      </c>
      <c r="F481" s="2410">
        <v>8.7607790239265879E-3</v>
      </c>
    </row>
    <row r="482" spans="2:6">
      <c r="B482" s="1948" t="s">
        <v>429</v>
      </c>
      <c r="C482" s="1949">
        <v>25.235436159025998</v>
      </c>
      <c r="D482" s="1949">
        <v>10</v>
      </c>
      <c r="E482" s="1949">
        <v>35.235436159026008</v>
      </c>
      <c r="F482" s="1949">
        <v>8.5855918806109922E-3</v>
      </c>
    </row>
    <row r="483" spans="2:6">
      <c r="B483" s="1948" t="s">
        <v>354</v>
      </c>
      <c r="C483" s="1949">
        <v>0.71897144541879998</v>
      </c>
      <c r="D483" s="1949">
        <v>0</v>
      </c>
      <c r="E483" s="1949">
        <v>0.71897144541879998</v>
      </c>
      <c r="F483" s="1949">
        <v>1.751871433155953E-4</v>
      </c>
    </row>
    <row r="484" spans="2:6">
      <c r="B484" s="2409" t="s">
        <v>2241</v>
      </c>
      <c r="C484" s="2410">
        <v>9.8194623199999995</v>
      </c>
      <c r="D484" s="2410">
        <v>21.242046416000001</v>
      </c>
      <c r="E484" s="2410">
        <v>31.061508736</v>
      </c>
      <c r="F484" s="2410">
        <v>7.5685578574856138E-3</v>
      </c>
    </row>
    <row r="485" spans="2:6">
      <c r="B485" s="1948" t="s">
        <v>363</v>
      </c>
      <c r="C485" s="1949">
        <v>9.8194623199999995</v>
      </c>
      <c r="D485" s="1949">
        <v>21.242046416000001</v>
      </c>
      <c r="E485" s="1949">
        <v>31.061508736</v>
      </c>
      <c r="F485" s="1949">
        <v>7.5685578574856138E-3</v>
      </c>
    </row>
    <row r="486" spans="2:6" ht="31.5">
      <c r="B486" s="2409" t="s">
        <v>2242</v>
      </c>
      <c r="C486" s="2410">
        <v>19.988843761700902</v>
      </c>
      <c r="D486" s="2410">
        <v>7.6887880389999985</v>
      </c>
      <c r="E486" s="2410">
        <v>27.677631800700901</v>
      </c>
      <c r="F486" s="2410">
        <v>6.7440303503030876E-3</v>
      </c>
    </row>
    <row r="487" spans="2:6">
      <c r="B487" s="1948" t="s">
        <v>358</v>
      </c>
      <c r="C487" s="1949">
        <v>11.204221500000001</v>
      </c>
      <c r="D487" s="1949">
        <v>7.6887880389999985</v>
      </c>
      <c r="E487" s="1949">
        <v>18.893009539000001</v>
      </c>
      <c r="F487" s="1949">
        <v>4.6035379998210363E-3</v>
      </c>
    </row>
    <row r="488" spans="2:6">
      <c r="B488" s="1948" t="s">
        <v>335</v>
      </c>
      <c r="C488" s="1949">
        <v>8.4251365389915023</v>
      </c>
      <c r="D488" s="1949">
        <v>0</v>
      </c>
      <c r="E488" s="1949">
        <v>8.4251365389915023</v>
      </c>
      <c r="F488" s="1949">
        <v>2.0528987788242534E-3</v>
      </c>
    </row>
    <row r="489" spans="2:6">
      <c r="B489" s="1948" t="s">
        <v>354</v>
      </c>
      <c r="C489" s="1949">
        <v>0.35948572270939999</v>
      </c>
      <c r="D489" s="1949">
        <v>0</v>
      </c>
      <c r="E489" s="1949">
        <v>0.35948572270939999</v>
      </c>
      <c r="F489" s="1949">
        <v>8.759357165779765E-5</v>
      </c>
    </row>
    <row r="490" spans="2:6">
      <c r="B490" s="2409" t="s">
        <v>2243</v>
      </c>
      <c r="C490" s="2410">
        <v>10.400278063818304</v>
      </c>
      <c r="D490" s="2410">
        <v>15.98</v>
      </c>
      <c r="E490" s="2410">
        <v>26.380278063818292</v>
      </c>
      <c r="F490" s="2410">
        <v>6.4279125176930777E-3</v>
      </c>
    </row>
    <row r="491" spans="2:6">
      <c r="B491" s="1948" t="s">
        <v>419</v>
      </c>
      <c r="C491" s="1949">
        <v>10.040792341108904</v>
      </c>
      <c r="D491" s="1949">
        <v>15.98</v>
      </c>
      <c r="E491" s="1949">
        <v>26.020792341108891</v>
      </c>
      <c r="F491" s="1949">
        <v>6.3403189460352789E-3</v>
      </c>
    </row>
    <row r="492" spans="2:6">
      <c r="B492" s="1948" t="s">
        <v>354</v>
      </c>
      <c r="C492" s="1949">
        <v>0.35948572270939999</v>
      </c>
      <c r="D492" s="1949">
        <v>0</v>
      </c>
      <c r="E492" s="1949">
        <v>0.35948572270939999</v>
      </c>
      <c r="F492" s="1949">
        <v>8.759357165779765E-5</v>
      </c>
    </row>
    <row r="493" spans="2:6" ht="31.5">
      <c r="B493" s="2409" t="s">
        <v>2244</v>
      </c>
      <c r="C493" s="2410">
        <v>1.1566326</v>
      </c>
      <c r="D493" s="2410">
        <v>24</v>
      </c>
      <c r="E493" s="2410">
        <v>25.156632599999998</v>
      </c>
      <c r="F493" s="2410">
        <v>6.1297547054415145E-3</v>
      </c>
    </row>
    <row r="494" spans="2:6">
      <c r="B494" s="1948" t="s">
        <v>1972</v>
      </c>
      <c r="C494" s="1949">
        <v>1.1566326</v>
      </c>
      <c r="D494" s="1949">
        <v>24</v>
      </c>
      <c r="E494" s="1949">
        <v>25.156632599999998</v>
      </c>
      <c r="F494" s="1949">
        <v>6.1297547054415145E-3</v>
      </c>
    </row>
    <row r="495" spans="2:6" ht="21">
      <c r="B495" s="2409" t="s">
        <v>2245</v>
      </c>
      <c r="C495" s="2410">
        <v>0</v>
      </c>
      <c r="D495" s="2410">
        <v>20.120878224999998</v>
      </c>
      <c r="E495" s="2410">
        <v>20.120878224999998</v>
      </c>
      <c r="F495" s="2410">
        <v>4.9027248574322084E-3</v>
      </c>
    </row>
    <row r="496" spans="2:6">
      <c r="B496" s="1948" t="s">
        <v>427</v>
      </c>
      <c r="C496" s="1949">
        <v>0</v>
      </c>
      <c r="D496" s="1949">
        <v>20.120878224999998</v>
      </c>
      <c r="E496" s="1949">
        <v>20.120878224999998</v>
      </c>
      <c r="F496" s="1949">
        <v>4.9027248574322084E-3</v>
      </c>
    </row>
    <row r="497" spans="2:6">
      <c r="B497" s="2409" t="s">
        <v>2246</v>
      </c>
      <c r="C497" s="2410">
        <v>7.641583986585502</v>
      </c>
      <c r="D497" s="2410">
        <v>8.8904102980000008</v>
      </c>
      <c r="E497" s="2410">
        <v>16.531994284585501</v>
      </c>
      <c r="F497" s="2410">
        <v>4.0282446131629799E-3</v>
      </c>
    </row>
    <row r="498" spans="2:6">
      <c r="B498" s="1948" t="s">
        <v>419</v>
      </c>
      <c r="C498" s="1949">
        <v>7.641583986585502</v>
      </c>
      <c r="D498" s="1949">
        <v>8.8904102980000008</v>
      </c>
      <c r="E498" s="1949">
        <v>16.531994284585501</v>
      </c>
      <c r="F498" s="1949">
        <v>4.0282446131629799E-3</v>
      </c>
    </row>
    <row r="499" spans="2:6" ht="31.5">
      <c r="B499" s="2409" t="s">
        <v>2247</v>
      </c>
      <c r="C499" s="2410">
        <v>1.6478822000000002</v>
      </c>
      <c r="D499" s="2410">
        <v>11.5</v>
      </c>
      <c r="E499" s="2410">
        <v>13.1478822</v>
      </c>
      <c r="F499" s="2410">
        <v>3.2036598086677441E-3</v>
      </c>
    </row>
    <row r="500" spans="2:6">
      <c r="B500" s="1948" t="s">
        <v>420</v>
      </c>
      <c r="C500" s="1949">
        <v>1.6478822000000002</v>
      </c>
      <c r="D500" s="1949">
        <v>11.5</v>
      </c>
      <c r="E500" s="1949">
        <v>13.1478822</v>
      </c>
      <c r="F500" s="1949">
        <v>3.2036598086677441E-3</v>
      </c>
    </row>
    <row r="501" spans="2:6" ht="31.5">
      <c r="B501" s="2409" t="s">
        <v>2248</v>
      </c>
      <c r="C501" s="2410">
        <v>5.7620129938647979</v>
      </c>
      <c r="D501" s="2410">
        <v>7.335</v>
      </c>
      <c r="E501" s="2410">
        <v>13.097012993864805</v>
      </c>
      <c r="F501" s="2410">
        <v>3.1912648367083698E-3</v>
      </c>
    </row>
    <row r="502" spans="2:6">
      <c r="B502" s="1948" t="s">
        <v>419</v>
      </c>
      <c r="C502" s="1949">
        <v>5.7620129938647979</v>
      </c>
      <c r="D502" s="1949">
        <v>7.335</v>
      </c>
      <c r="E502" s="1949">
        <v>13.097012993864805</v>
      </c>
      <c r="F502" s="1949">
        <v>3.1912648367083698E-3</v>
      </c>
    </row>
    <row r="503" spans="2:6" ht="21">
      <c r="B503" s="2409" t="s">
        <v>2249</v>
      </c>
      <c r="C503" s="2410">
        <v>0</v>
      </c>
      <c r="D503" s="2410">
        <v>10.44</v>
      </c>
      <c r="E503" s="2410">
        <v>10.44</v>
      </c>
      <c r="F503" s="2410">
        <v>2.5438475865330805E-3</v>
      </c>
    </row>
    <row r="504" spans="2:6">
      <c r="B504" s="1948" t="s">
        <v>420</v>
      </c>
      <c r="C504" s="1949">
        <v>0</v>
      </c>
      <c r="D504" s="1949">
        <v>10.44</v>
      </c>
      <c r="E504" s="1949">
        <v>10.44</v>
      </c>
      <c r="F504" s="1949">
        <v>2.5438475865330805E-3</v>
      </c>
    </row>
    <row r="505" spans="2:6" ht="52.5">
      <c r="B505" s="2409" t="s">
        <v>2250</v>
      </c>
      <c r="C505" s="2410">
        <v>0</v>
      </c>
      <c r="D505" s="2410">
        <v>9.5063846329999997</v>
      </c>
      <c r="E505" s="2410">
        <v>9.5063846329999997</v>
      </c>
      <c r="F505" s="2410">
        <v>2.3163595407387177E-3</v>
      </c>
    </row>
    <row r="506" spans="2:6">
      <c r="B506" s="1948" t="s">
        <v>364</v>
      </c>
      <c r="C506" s="1949">
        <v>0</v>
      </c>
      <c r="D506" s="1949">
        <v>9.5063846329999997</v>
      </c>
      <c r="E506" s="1949">
        <v>9.5063846329999997</v>
      </c>
      <c r="F506" s="1949">
        <v>2.3163595407387177E-3</v>
      </c>
    </row>
    <row r="507" spans="2:6">
      <c r="B507" s="2409" t="s">
        <v>2251</v>
      </c>
      <c r="C507" s="2410">
        <v>8.4715045857617017</v>
      </c>
      <c r="D507" s="2410">
        <v>0</v>
      </c>
      <c r="E507" s="2410">
        <v>8.4715045857617017</v>
      </c>
      <c r="F507" s="2410">
        <v>2.0641969822599452E-3</v>
      </c>
    </row>
    <row r="508" spans="2:6">
      <c r="B508" s="1948" t="s">
        <v>419</v>
      </c>
      <c r="C508" s="1949">
        <v>8.4715045857617017</v>
      </c>
      <c r="D508" s="1949">
        <v>0</v>
      </c>
      <c r="E508" s="1949">
        <v>8.4715045857617017</v>
      </c>
      <c r="F508" s="1949">
        <v>2.0641969822599452E-3</v>
      </c>
    </row>
    <row r="509" spans="2:6" ht="21">
      <c r="B509" s="2409" t="s">
        <v>2252</v>
      </c>
      <c r="C509" s="2410">
        <v>3.2438004600000001</v>
      </c>
      <c r="D509" s="2410">
        <v>4.8730000000000002</v>
      </c>
      <c r="E509" s="2410">
        <v>8.1168004600000003</v>
      </c>
      <c r="F509" s="2410">
        <v>1.9777685115461301E-3</v>
      </c>
    </row>
    <row r="510" spans="2:6">
      <c r="B510" s="1948" t="s">
        <v>363</v>
      </c>
      <c r="C510" s="1949">
        <v>3.2438004600000001</v>
      </c>
      <c r="D510" s="1949">
        <v>4.8730000000000002</v>
      </c>
      <c r="E510" s="1949">
        <v>8.1168004600000003</v>
      </c>
      <c r="F510" s="1949">
        <v>1.9777685115461301E-3</v>
      </c>
    </row>
    <row r="511" spans="2:6">
      <c r="B511" s="2409" t="s">
        <v>2253</v>
      </c>
      <c r="C511" s="2410">
        <v>6.0975847739999995</v>
      </c>
      <c r="D511" s="2410">
        <v>0</v>
      </c>
      <c r="E511" s="2410">
        <v>6.0975847739999995</v>
      </c>
      <c r="F511" s="2410">
        <v>1.4857592251935592E-3</v>
      </c>
    </row>
    <row r="512" spans="2:6">
      <c r="B512" s="1948" t="s">
        <v>362</v>
      </c>
      <c r="C512" s="1949">
        <v>6.0975847739999995</v>
      </c>
      <c r="D512" s="1949">
        <v>0</v>
      </c>
      <c r="E512" s="1949">
        <v>6.0975847739999995</v>
      </c>
      <c r="F512" s="1949">
        <v>1.4857592251935592E-3</v>
      </c>
    </row>
    <row r="513" spans="2:6" ht="21">
      <c r="B513" s="2409" t="s">
        <v>2254</v>
      </c>
      <c r="C513" s="2410">
        <v>5.0949334999999998</v>
      </c>
      <c r="D513" s="2410">
        <v>0.84099999999999997</v>
      </c>
      <c r="E513" s="2410">
        <v>5.9359335</v>
      </c>
      <c r="F513" s="2410">
        <v>1.4463706999804464E-3</v>
      </c>
    </row>
    <row r="514" spans="2:6">
      <c r="B514" s="1948" t="s">
        <v>364</v>
      </c>
      <c r="C514" s="1949">
        <v>5.0949334999999998</v>
      </c>
      <c r="D514" s="1949">
        <v>0.84099999999999997</v>
      </c>
      <c r="E514" s="1949">
        <v>5.9359335</v>
      </c>
      <c r="F514" s="1949">
        <v>1.4463706999804464E-3</v>
      </c>
    </row>
    <row r="515" spans="2:6" ht="31.5">
      <c r="B515" s="2409" t="s">
        <v>2255</v>
      </c>
      <c r="C515" s="2410">
        <v>4.3523930627093996</v>
      </c>
      <c r="D515" s="2410">
        <v>1</v>
      </c>
      <c r="E515" s="2410">
        <v>5.3523930627094005</v>
      </c>
      <c r="F515" s="2410">
        <v>1.30418315850093E-3</v>
      </c>
    </row>
    <row r="516" spans="2:6">
      <c r="B516" s="1948" t="s">
        <v>363</v>
      </c>
      <c r="C516" s="1949">
        <v>3.9929073399999999</v>
      </c>
      <c r="D516" s="1949">
        <v>1</v>
      </c>
      <c r="E516" s="1949">
        <v>4.9929073400000004</v>
      </c>
      <c r="F516" s="1949">
        <v>1.2165895868431326E-3</v>
      </c>
    </row>
    <row r="517" spans="2:6">
      <c r="B517" s="1948" t="s">
        <v>354</v>
      </c>
      <c r="C517" s="1949">
        <v>0.35948572270939999</v>
      </c>
      <c r="D517" s="1949">
        <v>0</v>
      </c>
      <c r="E517" s="1949">
        <v>0.35948572270939999</v>
      </c>
      <c r="F517" s="1949">
        <v>8.759357165779765E-5</v>
      </c>
    </row>
    <row r="518" spans="2:6" ht="31.5">
      <c r="B518" s="2409" t="s">
        <v>2256</v>
      </c>
      <c r="C518" s="2410">
        <v>3.2353715043846001</v>
      </c>
      <c r="D518" s="2410">
        <v>0</v>
      </c>
      <c r="E518" s="2410">
        <v>3.2353715043846001</v>
      </c>
      <c r="F518" s="2410">
        <v>7.8834214492017876E-4</v>
      </c>
    </row>
    <row r="519" spans="2:6">
      <c r="B519" s="1948" t="s">
        <v>354</v>
      </c>
      <c r="C519" s="1949">
        <v>3.2353715043846001</v>
      </c>
      <c r="D519" s="1949">
        <v>0</v>
      </c>
      <c r="E519" s="1949">
        <v>3.2353715043846001</v>
      </c>
      <c r="F519" s="1949">
        <v>7.8834214492017876E-4</v>
      </c>
    </row>
    <row r="520" spans="2:6" ht="21">
      <c r="B520" s="2409" t="s">
        <v>2257</v>
      </c>
      <c r="C520" s="2410">
        <v>2.7219210195049999</v>
      </c>
      <c r="D520" s="2410">
        <v>0</v>
      </c>
      <c r="E520" s="2410">
        <v>2.7219210195049999</v>
      </c>
      <c r="F520" s="2410">
        <v>6.6323297090052267E-4</v>
      </c>
    </row>
    <row r="521" spans="2:6">
      <c r="B521" s="1948" t="s">
        <v>419</v>
      </c>
      <c r="C521" s="1949">
        <v>2.7219210195049999</v>
      </c>
      <c r="D521" s="1949">
        <v>0</v>
      </c>
      <c r="E521" s="1949">
        <v>2.7219210195049999</v>
      </c>
      <c r="F521" s="1949">
        <v>6.6323297090052267E-4</v>
      </c>
    </row>
    <row r="522" spans="2:6" ht="31.5">
      <c r="B522" s="2409" t="s">
        <v>2258</v>
      </c>
      <c r="C522" s="2410">
        <v>2.059885</v>
      </c>
      <c r="D522" s="2410">
        <v>0.3</v>
      </c>
      <c r="E522" s="2410">
        <v>2.3598849999999998</v>
      </c>
      <c r="F522" s="2410">
        <v>5.7501798484153432E-4</v>
      </c>
    </row>
    <row r="523" spans="2:6">
      <c r="B523" s="1948" t="s">
        <v>364</v>
      </c>
      <c r="C523" s="1949">
        <v>2.059885</v>
      </c>
      <c r="D523" s="1949">
        <v>0.3</v>
      </c>
      <c r="E523" s="1949">
        <v>2.3598849999999998</v>
      </c>
      <c r="F523" s="1949">
        <v>5.7501798484153432E-4</v>
      </c>
    </row>
    <row r="524" spans="2:6" ht="21">
      <c r="B524" s="2409" t="s">
        <v>2259</v>
      </c>
      <c r="C524" s="2410">
        <v>1.7974286135469999</v>
      </c>
      <c r="D524" s="2410">
        <v>0</v>
      </c>
      <c r="E524" s="2410">
        <v>1.7974286135469999</v>
      </c>
      <c r="F524" s="2410">
        <v>4.3796785828898821E-4</v>
      </c>
    </row>
    <row r="525" spans="2:6">
      <c r="B525" s="1997" t="s">
        <v>354</v>
      </c>
      <c r="C525" s="1949">
        <v>1.7974286135469999</v>
      </c>
      <c r="D525" s="1949">
        <v>0</v>
      </c>
      <c r="E525" s="1949">
        <v>1.7974286135469999</v>
      </c>
      <c r="F525" s="1949">
        <v>4.3796785828898821E-4</v>
      </c>
    </row>
    <row r="526" spans="2:6">
      <c r="B526" s="2227" t="s">
        <v>1965</v>
      </c>
      <c r="C526" s="2262">
        <v>327937.71126438997</v>
      </c>
      <c r="D526" s="2262">
        <v>82464.234798280042</v>
      </c>
      <c r="E526" s="2262">
        <v>410401.94606267021</v>
      </c>
      <c r="F526" s="2262">
        <v>100</v>
      </c>
    </row>
    <row r="527" spans="2:6">
      <c r="B527" s="1934" t="s">
        <v>98</v>
      </c>
      <c r="C527" s="1998"/>
      <c r="D527" s="1998"/>
      <c r="E527" s="1998">
        <v>112605.186394034</v>
      </c>
      <c r="F527" s="1999"/>
    </row>
    <row r="528" spans="2:6">
      <c r="B528" s="2227" t="s">
        <v>1966</v>
      </c>
      <c r="C528" s="2263"/>
      <c r="D528" s="2263"/>
      <c r="E528" s="2263">
        <v>523007.1324567041</v>
      </c>
      <c r="F528" s="2000"/>
    </row>
    <row r="529" spans="2:6" ht="29.25" customHeight="1">
      <c r="B529" s="2785" t="s">
        <v>109</v>
      </c>
      <c r="C529" s="2785"/>
      <c r="D529" s="2785"/>
      <c r="E529" s="2785"/>
      <c r="F529" s="2785"/>
    </row>
    <row r="530" spans="2:6"/>
  </sheetData>
  <mergeCells count="3">
    <mergeCell ref="B1:F1"/>
    <mergeCell ref="B2:F2"/>
    <mergeCell ref="B529:F529"/>
  </mergeCells>
  <pageMargins left="0.7" right="0.7" top="0.75" bottom="0.75" header="0.3" footer="0.3"/>
  <pageSetup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5618A-94F8-4A14-8CDF-480B2F1A434C}">
  <sheetPr codeName="Hoja11"/>
  <dimension ref="A1:M13"/>
  <sheetViews>
    <sheetView showGridLines="0" workbookViewId="0"/>
  </sheetViews>
  <sheetFormatPr baseColWidth="10" defaultColWidth="0" defaultRowHeight="15" zeroHeight="1"/>
  <cols>
    <col min="1" max="1" width="3.85546875" customWidth="1"/>
    <col min="2" max="2" width="21.7109375" customWidth="1"/>
    <col min="3" max="4" width="11.42578125" customWidth="1"/>
    <col min="5" max="5" width="12.5703125" customWidth="1"/>
    <col min="6" max="6" width="8.7109375" customWidth="1"/>
    <col min="7" max="7" width="6.42578125" customWidth="1"/>
    <col min="8" max="8" width="4.42578125" customWidth="1"/>
    <col min="9" max="10" width="11.42578125" customWidth="1"/>
    <col min="11" max="13" width="0" hidden="1" customWidth="1"/>
    <col min="14" max="16384" width="11.42578125" hidden="1"/>
  </cols>
  <sheetData>
    <row r="1" spans="1:7" ht="18" customHeight="1">
      <c r="A1" s="47"/>
      <c r="B1" s="2509" t="s">
        <v>2547</v>
      </c>
      <c r="C1" s="2509"/>
      <c r="D1" s="2509"/>
      <c r="E1" s="2509"/>
      <c r="F1" s="2509"/>
      <c r="G1" s="2509"/>
    </row>
    <row r="2" spans="1:7">
      <c r="B2" s="2535" t="s">
        <v>1</v>
      </c>
      <c r="C2" s="2535"/>
      <c r="D2" s="2535"/>
      <c r="E2" s="2535"/>
      <c r="F2" s="2535"/>
      <c r="G2" s="2535"/>
    </row>
    <row r="3" spans="1:7" ht="21" customHeight="1">
      <c r="B3" s="1016" t="s">
        <v>0</v>
      </c>
      <c r="C3" s="2529" t="s">
        <v>2535</v>
      </c>
      <c r="D3" s="2533" t="s">
        <v>1382</v>
      </c>
      <c r="E3" s="1030" t="s">
        <v>35</v>
      </c>
      <c r="F3" s="2530" t="s">
        <v>22</v>
      </c>
      <c r="G3" s="2531"/>
    </row>
    <row r="4" spans="1:7">
      <c r="B4" s="1019"/>
      <c r="C4" s="2529"/>
      <c r="D4" s="2533"/>
      <c r="E4" s="1031" t="s">
        <v>1395</v>
      </c>
      <c r="F4" s="1030">
        <v>2024</v>
      </c>
      <c r="G4" s="2458">
        <v>2025</v>
      </c>
    </row>
    <row r="5" spans="1:7">
      <c r="B5" s="1022"/>
      <c r="C5" s="1024" t="s">
        <v>23</v>
      </c>
      <c r="D5" s="1033" t="s">
        <v>24</v>
      </c>
      <c r="E5" s="1034" t="s">
        <v>59</v>
      </c>
      <c r="F5" s="1034" t="s">
        <v>60</v>
      </c>
      <c r="G5" s="1024" t="s">
        <v>26</v>
      </c>
    </row>
    <row r="6" spans="1:7">
      <c r="B6" s="114" t="s">
        <v>27</v>
      </c>
      <c r="C6" s="118">
        <v>317400.20600000006</v>
      </c>
      <c r="D6" s="118">
        <v>305777.92840839899</v>
      </c>
      <c r="E6" s="119">
        <v>-3.6617107903203716</v>
      </c>
      <c r="F6" s="2459">
        <v>18.843822236369597</v>
      </c>
      <c r="G6" s="2460">
        <v>17.179369304124481</v>
      </c>
    </row>
    <row r="7" spans="1:7">
      <c r="B7" s="114" t="s">
        <v>28</v>
      </c>
      <c r="C7" s="118">
        <v>140825.97895795701</v>
      </c>
      <c r="D7" s="118">
        <v>155769.58022453837</v>
      </c>
      <c r="E7" s="119">
        <v>10.611395267518574</v>
      </c>
      <c r="F7" s="2459">
        <v>8.3607372130894788</v>
      </c>
      <c r="G7" s="2460">
        <v>8.7515248695506767</v>
      </c>
    </row>
    <row r="8" spans="1:7">
      <c r="B8" s="114" t="s">
        <v>29</v>
      </c>
      <c r="C8" s="118">
        <v>15207.329599316998</v>
      </c>
      <c r="D8" s="118">
        <v>18119.471887411</v>
      </c>
      <c r="E8" s="119">
        <v>19.149596706477602</v>
      </c>
      <c r="F8" s="2459">
        <v>0.90284823463350605</v>
      </c>
      <c r="G8" s="2460">
        <v>1.0179972791685148</v>
      </c>
    </row>
    <row r="9" spans="1:7">
      <c r="B9" s="114" t="s">
        <v>30</v>
      </c>
      <c r="C9" s="118">
        <v>3107.0450878739998</v>
      </c>
      <c r="D9" s="118">
        <v>4031.6898533089998</v>
      </c>
      <c r="E9" s="119">
        <v>29.75961852126483</v>
      </c>
      <c r="F9" s="2459">
        <v>0.18446303502488276</v>
      </c>
      <c r="G9" s="2460">
        <v>0.22651042627635354</v>
      </c>
    </row>
    <row r="10" spans="1:7" ht="21">
      <c r="B10" s="1035" t="s">
        <v>457</v>
      </c>
      <c r="C10" s="1036">
        <v>476540.55964514805</v>
      </c>
      <c r="D10" s="1037">
        <v>483698.67037365737</v>
      </c>
      <c r="E10" s="1038">
        <v>1.5020989470108326</v>
      </c>
      <c r="F10" s="2461">
        <v>28.291870719117469</v>
      </c>
      <c r="G10" s="2462">
        <v>27.175401879120027</v>
      </c>
    </row>
    <row r="11" spans="1:7" ht="15" customHeight="1">
      <c r="B11" s="2534" t="s">
        <v>453</v>
      </c>
      <c r="C11" s="2534"/>
      <c r="D11" s="2534"/>
      <c r="E11" s="2534"/>
      <c r="F11" s="2534"/>
      <c r="G11" s="2534"/>
    </row>
    <row r="12" spans="1:7">
      <c r="B12" s="110" t="s">
        <v>454</v>
      </c>
      <c r="C12" s="110"/>
      <c r="D12" s="110"/>
      <c r="E12" s="110"/>
      <c r="F12" s="110"/>
      <c r="G12" s="110"/>
    </row>
    <row r="13" spans="1:7"/>
  </sheetData>
  <mergeCells count="6">
    <mergeCell ref="C3:C4"/>
    <mergeCell ref="D3:D4"/>
    <mergeCell ref="F3:G3"/>
    <mergeCell ref="B11:G11"/>
    <mergeCell ref="B1:G1"/>
    <mergeCell ref="B2:G2"/>
  </mergeCells>
  <pageMargins left="0.7" right="0.7" top="0.75" bottom="0.75" header="0.3" footer="0.3"/>
  <ignoredErrors>
    <ignoredError sqref="C5:E5" numberStoredAsText="1"/>
  </ignoredErrors>
  <drawing r:id="rId1"/>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636BB-9129-4075-ABF9-3F74BAEA4392}">
  <sheetPr codeName="Hoja120"/>
  <dimension ref="A1:WVR64"/>
  <sheetViews>
    <sheetView showGridLines="0" zoomScaleNormal="100" workbookViewId="0"/>
  </sheetViews>
  <sheetFormatPr baseColWidth="10" defaultColWidth="0" defaultRowHeight="10.5" zeroHeight="1"/>
  <cols>
    <col min="1" max="1" width="2.7109375" style="40" customWidth="1"/>
    <col min="2" max="2" width="2.28515625" style="40" customWidth="1"/>
    <col min="3" max="3" width="23.140625" style="40" customWidth="1"/>
    <col min="4" max="4" width="2.28515625" style="40" customWidth="1"/>
    <col min="5" max="5" width="8.7109375" style="90" customWidth="1"/>
    <col min="6" max="6" width="31.7109375" style="40" customWidth="1"/>
    <col min="7" max="7" width="8.7109375" style="90" customWidth="1"/>
    <col min="8" max="8" width="2.28515625" style="40" customWidth="1"/>
    <col min="9" max="9" width="22.7109375" style="40" customWidth="1"/>
    <col min="10" max="10" width="2.28515625" style="40" customWidth="1"/>
    <col min="11" max="11" width="4.7109375" style="90" customWidth="1"/>
    <col min="12" max="12" width="11.42578125" style="40" customWidth="1"/>
    <col min="13" max="13" width="3.85546875" style="40" customWidth="1"/>
    <col min="14" max="256" width="11.42578125" style="40" hidden="1"/>
    <col min="257" max="257" width="3.85546875" style="40" hidden="1"/>
    <col min="258" max="258" width="2.28515625" style="40" hidden="1"/>
    <col min="259" max="259" width="22.7109375" style="40" hidden="1"/>
    <col min="260" max="260" width="2.28515625" style="40" hidden="1"/>
    <col min="261" max="261" width="8.7109375" style="40" hidden="1"/>
    <col min="262" max="262" width="22.5703125" style="40" hidden="1"/>
    <col min="263" max="263" width="8.7109375" style="40" hidden="1"/>
    <col min="264" max="264" width="2.28515625" style="40" hidden="1"/>
    <col min="265" max="265" width="22.7109375" style="40" hidden="1"/>
    <col min="266" max="266" width="2.28515625" style="40" hidden="1"/>
    <col min="267" max="512" width="11.42578125" style="40" hidden="1"/>
    <col min="513" max="513" width="3.85546875" style="40" hidden="1"/>
    <col min="514" max="514" width="2.28515625" style="40" hidden="1"/>
    <col min="515" max="515" width="22.7109375" style="40" hidden="1"/>
    <col min="516" max="516" width="2.28515625" style="40" hidden="1"/>
    <col min="517" max="517" width="8.7109375" style="40" hidden="1"/>
    <col min="518" max="518" width="22.5703125" style="40" hidden="1"/>
    <col min="519" max="519" width="8.7109375" style="40" hidden="1"/>
    <col min="520" max="520" width="2.28515625" style="40" hidden="1"/>
    <col min="521" max="521" width="22.7109375" style="40" hidden="1"/>
    <col min="522" max="522" width="2.28515625" style="40" hidden="1"/>
    <col min="523" max="768" width="11.42578125" style="40" hidden="1"/>
    <col min="769" max="769" width="3.85546875" style="40" hidden="1"/>
    <col min="770" max="770" width="2.28515625" style="40" hidden="1"/>
    <col min="771" max="771" width="22.7109375" style="40" hidden="1"/>
    <col min="772" max="772" width="2.28515625" style="40" hidden="1"/>
    <col min="773" max="773" width="8.7109375" style="40" hidden="1"/>
    <col min="774" max="774" width="22.5703125" style="40" hidden="1"/>
    <col min="775" max="775" width="8.7109375" style="40" hidden="1"/>
    <col min="776" max="776" width="2.28515625" style="40" hidden="1"/>
    <col min="777" max="777" width="22.7109375" style="40" hidden="1"/>
    <col min="778" max="778" width="2.28515625" style="40" hidden="1"/>
    <col min="779" max="1024" width="11.42578125" style="40" hidden="1"/>
    <col min="1025" max="1025" width="3.85546875" style="40" hidden="1"/>
    <col min="1026" max="1026" width="2.28515625" style="40" hidden="1"/>
    <col min="1027" max="1027" width="22.7109375" style="40" hidden="1"/>
    <col min="1028" max="1028" width="2.28515625" style="40" hidden="1"/>
    <col min="1029" max="1029" width="8.7109375" style="40" hidden="1"/>
    <col min="1030" max="1030" width="22.5703125" style="40" hidden="1"/>
    <col min="1031" max="1031" width="8.7109375" style="40" hidden="1"/>
    <col min="1032" max="1032" width="2.28515625" style="40" hidden="1"/>
    <col min="1033" max="1033" width="22.7109375" style="40" hidden="1"/>
    <col min="1034" max="1034" width="2.28515625" style="40" hidden="1"/>
    <col min="1035" max="1280" width="11.42578125" style="40" hidden="1"/>
    <col min="1281" max="1281" width="3.85546875" style="40" hidden="1"/>
    <col min="1282" max="1282" width="2.28515625" style="40" hidden="1"/>
    <col min="1283" max="1283" width="22.7109375" style="40" hidden="1"/>
    <col min="1284" max="1284" width="2.28515625" style="40" hidden="1"/>
    <col min="1285" max="1285" width="8.7109375" style="40" hidden="1"/>
    <col min="1286" max="1286" width="22.5703125" style="40" hidden="1"/>
    <col min="1287" max="1287" width="8.7109375" style="40" hidden="1"/>
    <col min="1288" max="1288" width="2.28515625" style="40" hidden="1"/>
    <col min="1289" max="1289" width="22.7109375" style="40" hidden="1"/>
    <col min="1290" max="1290" width="2.28515625" style="40" hidden="1"/>
    <col min="1291" max="1536" width="11.42578125" style="40" hidden="1"/>
    <col min="1537" max="1537" width="3.85546875" style="40" hidden="1"/>
    <col min="1538" max="1538" width="2.28515625" style="40" hidden="1"/>
    <col min="1539" max="1539" width="22.7109375" style="40" hidden="1"/>
    <col min="1540" max="1540" width="2.28515625" style="40" hidden="1"/>
    <col min="1541" max="1541" width="8.7109375" style="40" hidden="1"/>
    <col min="1542" max="1542" width="22.5703125" style="40" hidden="1"/>
    <col min="1543" max="1543" width="8.7109375" style="40" hidden="1"/>
    <col min="1544" max="1544" width="2.28515625" style="40" hidden="1"/>
    <col min="1545" max="1545" width="22.7109375" style="40" hidden="1"/>
    <col min="1546" max="1546" width="2.28515625" style="40" hidden="1"/>
    <col min="1547" max="1792" width="11.42578125" style="40" hidden="1"/>
    <col min="1793" max="1793" width="3.85546875" style="40" hidden="1"/>
    <col min="1794" max="1794" width="2.28515625" style="40" hidden="1"/>
    <col min="1795" max="1795" width="22.7109375" style="40" hidden="1"/>
    <col min="1796" max="1796" width="2.28515625" style="40" hidden="1"/>
    <col min="1797" max="1797" width="8.7109375" style="40" hidden="1"/>
    <col min="1798" max="1798" width="22.5703125" style="40" hidden="1"/>
    <col min="1799" max="1799" width="8.7109375" style="40" hidden="1"/>
    <col min="1800" max="1800" width="2.28515625" style="40" hidden="1"/>
    <col min="1801" max="1801" width="22.7109375" style="40" hidden="1"/>
    <col min="1802" max="1802" width="2.28515625" style="40" hidden="1"/>
    <col min="1803" max="2048" width="11.42578125" style="40" hidden="1"/>
    <col min="2049" max="2049" width="3.85546875" style="40" hidden="1"/>
    <col min="2050" max="2050" width="2.28515625" style="40" hidden="1"/>
    <col min="2051" max="2051" width="22.7109375" style="40" hidden="1"/>
    <col min="2052" max="2052" width="2.28515625" style="40" hidden="1"/>
    <col min="2053" max="2053" width="8.7109375" style="40" hidden="1"/>
    <col min="2054" max="2054" width="22.5703125" style="40" hidden="1"/>
    <col min="2055" max="2055" width="8.7109375" style="40" hidden="1"/>
    <col min="2056" max="2056" width="2.28515625" style="40" hidden="1"/>
    <col min="2057" max="2057" width="22.7109375" style="40" hidden="1"/>
    <col min="2058" max="2058" width="2.28515625" style="40" hidden="1"/>
    <col min="2059" max="2304" width="11.42578125" style="40" hidden="1"/>
    <col min="2305" max="2305" width="3.85546875" style="40" hidden="1"/>
    <col min="2306" max="2306" width="2.28515625" style="40" hidden="1"/>
    <col min="2307" max="2307" width="22.7109375" style="40" hidden="1"/>
    <col min="2308" max="2308" width="2.28515625" style="40" hidden="1"/>
    <col min="2309" max="2309" width="8.7109375" style="40" hidden="1"/>
    <col min="2310" max="2310" width="22.5703125" style="40" hidden="1"/>
    <col min="2311" max="2311" width="8.7109375" style="40" hidden="1"/>
    <col min="2312" max="2312" width="2.28515625" style="40" hidden="1"/>
    <col min="2313" max="2313" width="22.7109375" style="40" hidden="1"/>
    <col min="2314" max="2314" width="2.28515625" style="40" hidden="1"/>
    <col min="2315" max="2560" width="11.42578125" style="40" hidden="1"/>
    <col min="2561" max="2561" width="3.85546875" style="40" hidden="1"/>
    <col min="2562" max="2562" width="2.28515625" style="40" hidden="1"/>
    <col min="2563" max="2563" width="22.7109375" style="40" hidden="1"/>
    <col min="2564" max="2564" width="2.28515625" style="40" hidden="1"/>
    <col min="2565" max="2565" width="8.7109375" style="40" hidden="1"/>
    <col min="2566" max="2566" width="22.5703125" style="40" hidden="1"/>
    <col min="2567" max="2567" width="8.7109375" style="40" hidden="1"/>
    <col min="2568" max="2568" width="2.28515625" style="40" hidden="1"/>
    <col min="2569" max="2569" width="22.7109375" style="40" hidden="1"/>
    <col min="2570" max="2570" width="2.28515625" style="40" hidden="1"/>
    <col min="2571" max="2816" width="11.42578125" style="40" hidden="1"/>
    <col min="2817" max="2817" width="3.85546875" style="40" hidden="1"/>
    <col min="2818" max="2818" width="2.28515625" style="40" hidden="1"/>
    <col min="2819" max="2819" width="22.7109375" style="40" hidden="1"/>
    <col min="2820" max="2820" width="2.28515625" style="40" hidden="1"/>
    <col min="2821" max="2821" width="8.7109375" style="40" hidden="1"/>
    <col min="2822" max="2822" width="22.5703125" style="40" hidden="1"/>
    <col min="2823" max="2823" width="8.7109375" style="40" hidden="1"/>
    <col min="2824" max="2824" width="2.28515625" style="40" hidden="1"/>
    <col min="2825" max="2825" width="22.7109375" style="40" hidden="1"/>
    <col min="2826" max="2826" width="2.28515625" style="40" hidden="1"/>
    <col min="2827" max="3072" width="11.42578125" style="40" hidden="1"/>
    <col min="3073" max="3073" width="3.85546875" style="40" hidden="1"/>
    <col min="3074" max="3074" width="2.28515625" style="40" hidden="1"/>
    <col min="3075" max="3075" width="22.7109375" style="40" hidden="1"/>
    <col min="3076" max="3076" width="2.28515625" style="40" hidden="1"/>
    <col min="3077" max="3077" width="8.7109375" style="40" hidden="1"/>
    <col min="3078" max="3078" width="22.5703125" style="40" hidden="1"/>
    <col min="3079" max="3079" width="8.7109375" style="40" hidden="1"/>
    <col min="3080" max="3080" width="2.28515625" style="40" hidden="1"/>
    <col min="3081" max="3081" width="22.7109375" style="40" hidden="1"/>
    <col min="3082" max="3082" width="2.28515625" style="40" hidden="1"/>
    <col min="3083" max="3328" width="11.42578125" style="40" hidden="1"/>
    <col min="3329" max="3329" width="3.85546875" style="40" hidden="1"/>
    <col min="3330" max="3330" width="2.28515625" style="40" hidden="1"/>
    <col min="3331" max="3331" width="22.7109375" style="40" hidden="1"/>
    <col min="3332" max="3332" width="2.28515625" style="40" hidden="1"/>
    <col min="3333" max="3333" width="8.7109375" style="40" hidden="1"/>
    <col min="3334" max="3334" width="22.5703125" style="40" hidden="1"/>
    <col min="3335" max="3335" width="8.7109375" style="40" hidden="1"/>
    <col min="3336" max="3336" width="2.28515625" style="40" hidden="1"/>
    <col min="3337" max="3337" width="22.7109375" style="40" hidden="1"/>
    <col min="3338" max="3338" width="2.28515625" style="40" hidden="1"/>
    <col min="3339" max="3584" width="11.42578125" style="40" hidden="1"/>
    <col min="3585" max="3585" width="3.85546875" style="40" hidden="1"/>
    <col min="3586" max="3586" width="2.28515625" style="40" hidden="1"/>
    <col min="3587" max="3587" width="22.7109375" style="40" hidden="1"/>
    <col min="3588" max="3588" width="2.28515625" style="40" hidden="1"/>
    <col min="3589" max="3589" width="8.7109375" style="40" hidden="1"/>
    <col min="3590" max="3590" width="22.5703125" style="40" hidden="1"/>
    <col min="3591" max="3591" width="8.7109375" style="40" hidden="1"/>
    <col min="3592" max="3592" width="2.28515625" style="40" hidden="1"/>
    <col min="3593" max="3593" width="22.7109375" style="40" hidden="1"/>
    <col min="3594" max="3594" width="2.28515625" style="40" hidden="1"/>
    <col min="3595" max="3840" width="11.42578125" style="40" hidden="1"/>
    <col min="3841" max="3841" width="3.85546875" style="40" hidden="1"/>
    <col min="3842" max="3842" width="2.28515625" style="40" hidden="1"/>
    <col min="3843" max="3843" width="22.7109375" style="40" hidden="1"/>
    <col min="3844" max="3844" width="2.28515625" style="40" hidden="1"/>
    <col min="3845" max="3845" width="8.7109375" style="40" hidden="1"/>
    <col min="3846" max="3846" width="22.5703125" style="40" hidden="1"/>
    <col min="3847" max="3847" width="8.7109375" style="40" hidden="1"/>
    <col min="3848" max="3848" width="2.28515625" style="40" hidden="1"/>
    <col min="3849" max="3849" width="22.7109375" style="40" hidden="1"/>
    <col min="3850" max="3850" width="2.28515625" style="40" hidden="1"/>
    <col min="3851" max="4096" width="11.42578125" style="40" hidden="1"/>
    <col min="4097" max="4097" width="3.85546875" style="40" hidden="1"/>
    <col min="4098" max="4098" width="2.28515625" style="40" hidden="1"/>
    <col min="4099" max="4099" width="22.7109375" style="40" hidden="1"/>
    <col min="4100" max="4100" width="2.28515625" style="40" hidden="1"/>
    <col min="4101" max="4101" width="8.7109375" style="40" hidden="1"/>
    <col min="4102" max="4102" width="22.5703125" style="40" hidden="1"/>
    <col min="4103" max="4103" width="8.7109375" style="40" hidden="1"/>
    <col min="4104" max="4104" width="2.28515625" style="40" hidden="1"/>
    <col min="4105" max="4105" width="22.7109375" style="40" hidden="1"/>
    <col min="4106" max="4106" width="2.28515625" style="40" hidden="1"/>
    <col min="4107" max="4352" width="11.42578125" style="40" hidden="1"/>
    <col min="4353" max="4353" width="3.85546875" style="40" hidden="1"/>
    <col min="4354" max="4354" width="2.28515625" style="40" hidden="1"/>
    <col min="4355" max="4355" width="22.7109375" style="40" hidden="1"/>
    <col min="4356" max="4356" width="2.28515625" style="40" hidden="1"/>
    <col min="4357" max="4357" width="8.7109375" style="40" hidden="1"/>
    <col min="4358" max="4358" width="22.5703125" style="40" hidden="1"/>
    <col min="4359" max="4359" width="8.7109375" style="40" hidden="1"/>
    <col min="4360" max="4360" width="2.28515625" style="40" hidden="1"/>
    <col min="4361" max="4361" width="22.7109375" style="40" hidden="1"/>
    <col min="4362" max="4362" width="2.28515625" style="40" hidden="1"/>
    <col min="4363" max="4608" width="11.42578125" style="40" hidden="1"/>
    <col min="4609" max="4609" width="3.85546875" style="40" hidden="1"/>
    <col min="4610" max="4610" width="2.28515625" style="40" hidden="1"/>
    <col min="4611" max="4611" width="22.7109375" style="40" hidden="1"/>
    <col min="4612" max="4612" width="2.28515625" style="40" hidden="1"/>
    <col min="4613" max="4613" width="8.7109375" style="40" hidden="1"/>
    <col min="4614" max="4614" width="22.5703125" style="40" hidden="1"/>
    <col min="4615" max="4615" width="8.7109375" style="40" hidden="1"/>
    <col min="4616" max="4616" width="2.28515625" style="40" hidden="1"/>
    <col min="4617" max="4617" width="22.7109375" style="40" hidden="1"/>
    <col min="4618" max="4618" width="2.28515625" style="40" hidden="1"/>
    <col min="4619" max="4864" width="11.42578125" style="40" hidden="1"/>
    <col min="4865" max="4865" width="3.85546875" style="40" hidden="1"/>
    <col min="4866" max="4866" width="2.28515625" style="40" hidden="1"/>
    <col min="4867" max="4867" width="22.7109375" style="40" hidden="1"/>
    <col min="4868" max="4868" width="2.28515625" style="40" hidden="1"/>
    <col min="4869" max="4869" width="8.7109375" style="40" hidden="1"/>
    <col min="4870" max="4870" width="22.5703125" style="40" hidden="1"/>
    <col min="4871" max="4871" width="8.7109375" style="40" hidden="1"/>
    <col min="4872" max="4872" width="2.28515625" style="40" hidden="1"/>
    <col min="4873" max="4873" width="22.7109375" style="40" hidden="1"/>
    <col min="4874" max="4874" width="2.28515625" style="40" hidden="1"/>
    <col min="4875" max="5120" width="11.42578125" style="40" hidden="1"/>
    <col min="5121" max="5121" width="3.85546875" style="40" hidden="1"/>
    <col min="5122" max="5122" width="2.28515625" style="40" hidden="1"/>
    <col min="5123" max="5123" width="22.7109375" style="40" hidden="1"/>
    <col min="5124" max="5124" width="2.28515625" style="40" hidden="1"/>
    <col min="5125" max="5125" width="8.7109375" style="40" hidden="1"/>
    <col min="5126" max="5126" width="22.5703125" style="40" hidden="1"/>
    <col min="5127" max="5127" width="8.7109375" style="40" hidden="1"/>
    <col min="5128" max="5128" width="2.28515625" style="40" hidden="1"/>
    <col min="5129" max="5129" width="22.7109375" style="40" hidden="1"/>
    <col min="5130" max="5130" width="2.28515625" style="40" hidden="1"/>
    <col min="5131" max="5376" width="11.42578125" style="40" hidden="1"/>
    <col min="5377" max="5377" width="3.85546875" style="40" hidden="1"/>
    <col min="5378" max="5378" width="2.28515625" style="40" hidden="1"/>
    <col min="5379" max="5379" width="22.7109375" style="40" hidden="1"/>
    <col min="5380" max="5380" width="2.28515625" style="40" hidden="1"/>
    <col min="5381" max="5381" width="8.7109375" style="40" hidden="1"/>
    <col min="5382" max="5382" width="22.5703125" style="40" hidden="1"/>
    <col min="5383" max="5383" width="8.7109375" style="40" hidden="1"/>
    <col min="5384" max="5384" width="2.28515625" style="40" hidden="1"/>
    <col min="5385" max="5385" width="22.7109375" style="40" hidden="1"/>
    <col min="5386" max="5386" width="2.28515625" style="40" hidden="1"/>
    <col min="5387" max="5632" width="11.42578125" style="40" hidden="1"/>
    <col min="5633" max="5633" width="3.85546875" style="40" hidden="1"/>
    <col min="5634" max="5634" width="2.28515625" style="40" hidden="1"/>
    <col min="5635" max="5635" width="22.7109375" style="40" hidden="1"/>
    <col min="5636" max="5636" width="2.28515625" style="40" hidden="1"/>
    <col min="5637" max="5637" width="8.7109375" style="40" hidden="1"/>
    <col min="5638" max="5638" width="22.5703125" style="40" hidden="1"/>
    <col min="5639" max="5639" width="8.7109375" style="40" hidden="1"/>
    <col min="5640" max="5640" width="2.28515625" style="40" hidden="1"/>
    <col min="5641" max="5641" width="22.7109375" style="40" hidden="1"/>
    <col min="5642" max="5642" width="2.28515625" style="40" hidden="1"/>
    <col min="5643" max="5888" width="11.42578125" style="40" hidden="1"/>
    <col min="5889" max="5889" width="3.85546875" style="40" hidden="1"/>
    <col min="5890" max="5890" width="2.28515625" style="40" hidden="1"/>
    <col min="5891" max="5891" width="22.7109375" style="40" hidden="1"/>
    <col min="5892" max="5892" width="2.28515625" style="40" hidden="1"/>
    <col min="5893" max="5893" width="8.7109375" style="40" hidden="1"/>
    <col min="5894" max="5894" width="22.5703125" style="40" hidden="1"/>
    <col min="5895" max="5895" width="8.7109375" style="40" hidden="1"/>
    <col min="5896" max="5896" width="2.28515625" style="40" hidden="1"/>
    <col min="5897" max="5897" width="22.7109375" style="40" hidden="1"/>
    <col min="5898" max="5898" width="2.28515625" style="40" hidden="1"/>
    <col min="5899" max="6144" width="11.42578125" style="40" hidden="1"/>
    <col min="6145" max="6145" width="3.85546875" style="40" hidden="1"/>
    <col min="6146" max="6146" width="2.28515625" style="40" hidden="1"/>
    <col min="6147" max="6147" width="22.7109375" style="40" hidden="1"/>
    <col min="6148" max="6148" width="2.28515625" style="40" hidden="1"/>
    <col min="6149" max="6149" width="8.7109375" style="40" hidden="1"/>
    <col min="6150" max="6150" width="22.5703125" style="40" hidden="1"/>
    <col min="6151" max="6151" width="8.7109375" style="40" hidden="1"/>
    <col min="6152" max="6152" width="2.28515625" style="40" hidden="1"/>
    <col min="6153" max="6153" width="22.7109375" style="40" hidden="1"/>
    <col min="6154" max="6154" width="2.28515625" style="40" hidden="1"/>
    <col min="6155" max="6400" width="11.42578125" style="40" hidden="1"/>
    <col min="6401" max="6401" width="3.85546875" style="40" hidden="1"/>
    <col min="6402" max="6402" width="2.28515625" style="40" hidden="1"/>
    <col min="6403" max="6403" width="22.7109375" style="40" hidden="1"/>
    <col min="6404" max="6404" width="2.28515625" style="40" hidden="1"/>
    <col min="6405" max="6405" width="8.7109375" style="40" hidden="1"/>
    <col min="6406" max="6406" width="22.5703125" style="40" hidden="1"/>
    <col min="6407" max="6407" width="8.7109375" style="40" hidden="1"/>
    <col min="6408" max="6408" width="2.28515625" style="40" hidden="1"/>
    <col min="6409" max="6409" width="22.7109375" style="40" hidden="1"/>
    <col min="6410" max="6410" width="2.28515625" style="40" hidden="1"/>
    <col min="6411" max="6656" width="11.42578125" style="40" hidden="1"/>
    <col min="6657" max="6657" width="3.85546875" style="40" hidden="1"/>
    <col min="6658" max="6658" width="2.28515625" style="40" hidden="1"/>
    <col min="6659" max="6659" width="22.7109375" style="40" hidden="1"/>
    <col min="6660" max="6660" width="2.28515625" style="40" hidden="1"/>
    <col min="6661" max="6661" width="8.7109375" style="40" hidden="1"/>
    <col min="6662" max="6662" width="22.5703125" style="40" hidden="1"/>
    <col min="6663" max="6663" width="8.7109375" style="40" hidden="1"/>
    <col min="6664" max="6664" width="2.28515625" style="40" hidden="1"/>
    <col min="6665" max="6665" width="22.7109375" style="40" hidden="1"/>
    <col min="6666" max="6666" width="2.28515625" style="40" hidden="1"/>
    <col min="6667" max="6912" width="11.42578125" style="40" hidden="1"/>
    <col min="6913" max="6913" width="3.85546875" style="40" hidden="1"/>
    <col min="6914" max="6914" width="2.28515625" style="40" hidden="1"/>
    <col min="6915" max="6915" width="22.7109375" style="40" hidden="1"/>
    <col min="6916" max="6916" width="2.28515625" style="40" hidden="1"/>
    <col min="6917" max="6917" width="8.7109375" style="40" hidden="1"/>
    <col min="6918" max="6918" width="22.5703125" style="40" hidden="1"/>
    <col min="6919" max="6919" width="8.7109375" style="40" hidden="1"/>
    <col min="6920" max="6920" width="2.28515625" style="40" hidden="1"/>
    <col min="6921" max="6921" width="22.7109375" style="40" hidden="1"/>
    <col min="6922" max="6922" width="2.28515625" style="40" hidden="1"/>
    <col min="6923" max="7168" width="11.42578125" style="40" hidden="1"/>
    <col min="7169" max="7169" width="3.85546875" style="40" hidden="1"/>
    <col min="7170" max="7170" width="2.28515625" style="40" hidden="1"/>
    <col min="7171" max="7171" width="22.7109375" style="40" hidden="1"/>
    <col min="7172" max="7172" width="2.28515625" style="40" hidden="1"/>
    <col min="7173" max="7173" width="8.7109375" style="40" hidden="1"/>
    <col min="7174" max="7174" width="22.5703125" style="40" hidden="1"/>
    <col min="7175" max="7175" width="8.7109375" style="40" hidden="1"/>
    <col min="7176" max="7176" width="2.28515625" style="40" hidden="1"/>
    <col min="7177" max="7177" width="22.7109375" style="40" hidden="1"/>
    <col min="7178" max="7178" width="2.28515625" style="40" hidden="1"/>
    <col min="7179" max="7424" width="11.42578125" style="40" hidden="1"/>
    <col min="7425" max="7425" width="3.85546875" style="40" hidden="1"/>
    <col min="7426" max="7426" width="2.28515625" style="40" hidden="1"/>
    <col min="7427" max="7427" width="22.7109375" style="40" hidden="1"/>
    <col min="7428" max="7428" width="2.28515625" style="40" hidden="1"/>
    <col min="7429" max="7429" width="8.7109375" style="40" hidden="1"/>
    <col min="7430" max="7430" width="22.5703125" style="40" hidden="1"/>
    <col min="7431" max="7431" width="8.7109375" style="40" hidden="1"/>
    <col min="7432" max="7432" width="2.28515625" style="40" hidden="1"/>
    <col min="7433" max="7433" width="22.7109375" style="40" hidden="1"/>
    <col min="7434" max="7434" width="2.28515625" style="40" hidden="1"/>
    <col min="7435" max="7680" width="11.42578125" style="40" hidden="1"/>
    <col min="7681" max="7681" width="3.85546875" style="40" hidden="1"/>
    <col min="7682" max="7682" width="2.28515625" style="40" hidden="1"/>
    <col min="7683" max="7683" width="22.7109375" style="40" hidden="1"/>
    <col min="7684" max="7684" width="2.28515625" style="40" hidden="1"/>
    <col min="7685" max="7685" width="8.7109375" style="40" hidden="1"/>
    <col min="7686" max="7686" width="22.5703125" style="40" hidden="1"/>
    <col min="7687" max="7687" width="8.7109375" style="40" hidden="1"/>
    <col min="7688" max="7688" width="2.28515625" style="40" hidden="1"/>
    <col min="7689" max="7689" width="22.7109375" style="40" hidden="1"/>
    <col min="7690" max="7690" width="2.28515625" style="40" hidden="1"/>
    <col min="7691" max="7936" width="11.42578125" style="40" hidden="1"/>
    <col min="7937" max="7937" width="3.85546875" style="40" hidden="1"/>
    <col min="7938" max="7938" width="2.28515625" style="40" hidden="1"/>
    <col min="7939" max="7939" width="22.7109375" style="40" hidden="1"/>
    <col min="7940" max="7940" width="2.28515625" style="40" hidden="1"/>
    <col min="7941" max="7941" width="8.7109375" style="40" hidden="1"/>
    <col min="7942" max="7942" width="22.5703125" style="40" hidden="1"/>
    <col min="7943" max="7943" width="8.7109375" style="40" hidden="1"/>
    <col min="7944" max="7944" width="2.28515625" style="40" hidden="1"/>
    <col min="7945" max="7945" width="22.7109375" style="40" hidden="1"/>
    <col min="7946" max="7946" width="2.28515625" style="40" hidden="1"/>
    <col min="7947" max="8192" width="11.42578125" style="40" hidden="1"/>
    <col min="8193" max="8193" width="3.85546875" style="40" hidden="1"/>
    <col min="8194" max="8194" width="2.28515625" style="40" hidden="1"/>
    <col min="8195" max="8195" width="22.7109375" style="40" hidden="1"/>
    <col min="8196" max="8196" width="2.28515625" style="40" hidden="1"/>
    <col min="8197" max="8197" width="8.7109375" style="40" hidden="1"/>
    <col min="8198" max="8198" width="22.5703125" style="40" hidden="1"/>
    <col min="8199" max="8199" width="8.7109375" style="40" hidden="1"/>
    <col min="8200" max="8200" width="2.28515625" style="40" hidden="1"/>
    <col min="8201" max="8201" width="22.7109375" style="40" hidden="1"/>
    <col min="8202" max="8202" width="2.28515625" style="40" hidden="1"/>
    <col min="8203" max="8448" width="11.42578125" style="40" hidden="1"/>
    <col min="8449" max="8449" width="3.85546875" style="40" hidden="1"/>
    <col min="8450" max="8450" width="2.28515625" style="40" hidden="1"/>
    <col min="8451" max="8451" width="22.7109375" style="40" hidden="1"/>
    <col min="8452" max="8452" width="2.28515625" style="40" hidden="1"/>
    <col min="8453" max="8453" width="8.7109375" style="40" hidden="1"/>
    <col min="8454" max="8454" width="22.5703125" style="40" hidden="1"/>
    <col min="8455" max="8455" width="8.7109375" style="40" hidden="1"/>
    <col min="8456" max="8456" width="2.28515625" style="40" hidden="1"/>
    <col min="8457" max="8457" width="22.7109375" style="40" hidden="1"/>
    <col min="8458" max="8458" width="2.28515625" style="40" hidden="1"/>
    <col min="8459" max="8704" width="11.42578125" style="40" hidden="1"/>
    <col min="8705" max="8705" width="3.85546875" style="40" hidden="1"/>
    <col min="8706" max="8706" width="2.28515625" style="40" hidden="1"/>
    <col min="8707" max="8707" width="22.7109375" style="40" hidden="1"/>
    <col min="8708" max="8708" width="2.28515625" style="40" hidden="1"/>
    <col min="8709" max="8709" width="8.7109375" style="40" hidden="1"/>
    <col min="8710" max="8710" width="22.5703125" style="40" hidden="1"/>
    <col min="8711" max="8711" width="8.7109375" style="40" hidden="1"/>
    <col min="8712" max="8712" width="2.28515625" style="40" hidden="1"/>
    <col min="8713" max="8713" width="22.7109375" style="40" hidden="1"/>
    <col min="8714" max="8714" width="2.28515625" style="40" hidden="1"/>
    <col min="8715" max="8960" width="11.42578125" style="40" hidden="1"/>
    <col min="8961" max="8961" width="3.85546875" style="40" hidden="1"/>
    <col min="8962" max="8962" width="2.28515625" style="40" hidden="1"/>
    <col min="8963" max="8963" width="22.7109375" style="40" hidden="1"/>
    <col min="8964" max="8964" width="2.28515625" style="40" hidden="1"/>
    <col min="8965" max="8965" width="8.7109375" style="40" hidden="1"/>
    <col min="8966" max="8966" width="22.5703125" style="40" hidden="1"/>
    <col min="8967" max="8967" width="8.7109375" style="40" hidden="1"/>
    <col min="8968" max="8968" width="2.28515625" style="40" hidden="1"/>
    <col min="8969" max="8969" width="22.7109375" style="40" hidden="1"/>
    <col min="8970" max="8970" width="2.28515625" style="40" hidden="1"/>
    <col min="8971" max="9216" width="11.42578125" style="40" hidden="1"/>
    <col min="9217" max="9217" width="3.85546875" style="40" hidden="1"/>
    <col min="9218" max="9218" width="2.28515625" style="40" hidden="1"/>
    <col min="9219" max="9219" width="22.7109375" style="40" hidden="1"/>
    <col min="9220" max="9220" width="2.28515625" style="40" hidden="1"/>
    <col min="9221" max="9221" width="8.7109375" style="40" hidden="1"/>
    <col min="9222" max="9222" width="22.5703125" style="40" hidden="1"/>
    <col min="9223" max="9223" width="8.7109375" style="40" hidden="1"/>
    <col min="9224" max="9224" width="2.28515625" style="40" hidden="1"/>
    <col min="9225" max="9225" width="22.7109375" style="40" hidden="1"/>
    <col min="9226" max="9226" width="2.28515625" style="40" hidden="1"/>
    <col min="9227" max="9472" width="11.42578125" style="40" hidden="1"/>
    <col min="9473" max="9473" width="3.85546875" style="40" hidden="1"/>
    <col min="9474" max="9474" width="2.28515625" style="40" hidden="1"/>
    <col min="9475" max="9475" width="22.7109375" style="40" hidden="1"/>
    <col min="9476" max="9476" width="2.28515625" style="40" hidden="1"/>
    <col min="9477" max="9477" width="8.7109375" style="40" hidden="1"/>
    <col min="9478" max="9478" width="22.5703125" style="40" hidden="1"/>
    <col min="9479" max="9479" width="8.7109375" style="40" hidden="1"/>
    <col min="9480" max="9480" width="2.28515625" style="40" hidden="1"/>
    <col min="9481" max="9481" width="22.7109375" style="40" hidden="1"/>
    <col min="9482" max="9482" width="2.28515625" style="40" hidden="1"/>
    <col min="9483" max="9728" width="11.42578125" style="40" hidden="1"/>
    <col min="9729" max="9729" width="3.85546875" style="40" hidden="1"/>
    <col min="9730" max="9730" width="2.28515625" style="40" hidden="1"/>
    <col min="9731" max="9731" width="22.7109375" style="40" hidden="1"/>
    <col min="9732" max="9732" width="2.28515625" style="40" hidden="1"/>
    <col min="9733" max="9733" width="8.7109375" style="40" hidden="1"/>
    <col min="9734" max="9734" width="22.5703125" style="40" hidden="1"/>
    <col min="9735" max="9735" width="8.7109375" style="40" hidden="1"/>
    <col min="9736" max="9736" width="2.28515625" style="40" hidden="1"/>
    <col min="9737" max="9737" width="22.7109375" style="40" hidden="1"/>
    <col min="9738" max="9738" width="2.28515625" style="40" hidden="1"/>
    <col min="9739" max="9984" width="11.42578125" style="40" hidden="1"/>
    <col min="9985" max="9985" width="3.85546875" style="40" hidden="1"/>
    <col min="9986" max="9986" width="2.28515625" style="40" hidden="1"/>
    <col min="9987" max="9987" width="22.7109375" style="40" hidden="1"/>
    <col min="9988" max="9988" width="2.28515625" style="40" hidden="1"/>
    <col min="9989" max="9989" width="8.7109375" style="40" hidden="1"/>
    <col min="9990" max="9990" width="22.5703125" style="40" hidden="1"/>
    <col min="9991" max="9991" width="8.7109375" style="40" hidden="1"/>
    <col min="9992" max="9992" width="2.28515625" style="40" hidden="1"/>
    <col min="9993" max="9993" width="22.7109375" style="40" hidden="1"/>
    <col min="9994" max="9994" width="2.28515625" style="40" hidden="1"/>
    <col min="9995" max="10240" width="11.42578125" style="40" hidden="1"/>
    <col min="10241" max="10241" width="3.85546875" style="40" hidden="1"/>
    <col min="10242" max="10242" width="2.28515625" style="40" hidden="1"/>
    <col min="10243" max="10243" width="22.7109375" style="40" hidden="1"/>
    <col min="10244" max="10244" width="2.28515625" style="40" hidden="1"/>
    <col min="10245" max="10245" width="8.7109375" style="40" hidden="1"/>
    <col min="10246" max="10246" width="22.5703125" style="40" hidden="1"/>
    <col min="10247" max="10247" width="8.7109375" style="40" hidden="1"/>
    <col min="10248" max="10248" width="2.28515625" style="40" hidden="1"/>
    <col min="10249" max="10249" width="22.7109375" style="40" hidden="1"/>
    <col min="10250" max="10250" width="2.28515625" style="40" hidden="1"/>
    <col min="10251" max="10496" width="11.42578125" style="40" hidden="1"/>
    <col min="10497" max="10497" width="3.85546875" style="40" hidden="1"/>
    <col min="10498" max="10498" width="2.28515625" style="40" hidden="1"/>
    <col min="10499" max="10499" width="22.7109375" style="40" hidden="1"/>
    <col min="10500" max="10500" width="2.28515625" style="40" hidden="1"/>
    <col min="10501" max="10501" width="8.7109375" style="40" hidden="1"/>
    <col min="10502" max="10502" width="22.5703125" style="40" hidden="1"/>
    <col min="10503" max="10503" width="8.7109375" style="40" hidden="1"/>
    <col min="10504" max="10504" width="2.28515625" style="40" hidden="1"/>
    <col min="10505" max="10505" width="22.7109375" style="40" hidden="1"/>
    <col min="10506" max="10506" width="2.28515625" style="40" hidden="1"/>
    <col min="10507" max="10752" width="11.42578125" style="40" hidden="1"/>
    <col min="10753" max="10753" width="3.85546875" style="40" hidden="1"/>
    <col min="10754" max="10754" width="2.28515625" style="40" hidden="1"/>
    <col min="10755" max="10755" width="22.7109375" style="40" hidden="1"/>
    <col min="10756" max="10756" width="2.28515625" style="40" hidden="1"/>
    <col min="10757" max="10757" width="8.7109375" style="40" hidden="1"/>
    <col min="10758" max="10758" width="22.5703125" style="40" hidden="1"/>
    <col min="10759" max="10759" width="8.7109375" style="40" hidden="1"/>
    <col min="10760" max="10760" width="2.28515625" style="40" hidden="1"/>
    <col min="10761" max="10761" width="22.7109375" style="40" hidden="1"/>
    <col min="10762" max="10762" width="2.28515625" style="40" hidden="1"/>
    <col min="10763" max="11008" width="11.42578125" style="40" hidden="1"/>
    <col min="11009" max="11009" width="3.85546875" style="40" hidden="1"/>
    <col min="11010" max="11010" width="2.28515625" style="40" hidden="1"/>
    <col min="11011" max="11011" width="22.7109375" style="40" hidden="1"/>
    <col min="11012" max="11012" width="2.28515625" style="40" hidden="1"/>
    <col min="11013" max="11013" width="8.7109375" style="40" hidden="1"/>
    <col min="11014" max="11014" width="22.5703125" style="40" hidden="1"/>
    <col min="11015" max="11015" width="8.7109375" style="40" hidden="1"/>
    <col min="11016" max="11016" width="2.28515625" style="40" hidden="1"/>
    <col min="11017" max="11017" width="22.7109375" style="40" hidden="1"/>
    <col min="11018" max="11018" width="2.28515625" style="40" hidden="1"/>
    <col min="11019" max="11264" width="11.42578125" style="40" hidden="1"/>
    <col min="11265" max="11265" width="3.85546875" style="40" hidden="1"/>
    <col min="11266" max="11266" width="2.28515625" style="40" hidden="1"/>
    <col min="11267" max="11267" width="22.7109375" style="40" hidden="1"/>
    <col min="11268" max="11268" width="2.28515625" style="40" hidden="1"/>
    <col min="11269" max="11269" width="8.7109375" style="40" hidden="1"/>
    <col min="11270" max="11270" width="22.5703125" style="40" hidden="1"/>
    <col min="11271" max="11271" width="8.7109375" style="40" hidden="1"/>
    <col min="11272" max="11272" width="2.28515625" style="40" hidden="1"/>
    <col min="11273" max="11273" width="22.7109375" style="40" hidden="1"/>
    <col min="11274" max="11274" width="2.28515625" style="40" hidden="1"/>
    <col min="11275" max="11520" width="11.42578125" style="40" hidden="1"/>
    <col min="11521" max="11521" width="3.85546875" style="40" hidden="1"/>
    <col min="11522" max="11522" width="2.28515625" style="40" hidden="1"/>
    <col min="11523" max="11523" width="22.7109375" style="40" hidden="1"/>
    <col min="11524" max="11524" width="2.28515625" style="40" hidden="1"/>
    <col min="11525" max="11525" width="8.7109375" style="40" hidden="1"/>
    <col min="11526" max="11526" width="22.5703125" style="40" hidden="1"/>
    <col min="11527" max="11527" width="8.7109375" style="40" hidden="1"/>
    <col min="11528" max="11528" width="2.28515625" style="40" hidden="1"/>
    <col min="11529" max="11529" width="22.7109375" style="40" hidden="1"/>
    <col min="11530" max="11530" width="2.28515625" style="40" hidden="1"/>
    <col min="11531" max="11776" width="11.42578125" style="40" hidden="1"/>
    <col min="11777" max="11777" width="3.85546875" style="40" hidden="1"/>
    <col min="11778" max="11778" width="2.28515625" style="40" hidden="1"/>
    <col min="11779" max="11779" width="22.7109375" style="40" hidden="1"/>
    <col min="11780" max="11780" width="2.28515625" style="40" hidden="1"/>
    <col min="11781" max="11781" width="8.7109375" style="40" hidden="1"/>
    <col min="11782" max="11782" width="22.5703125" style="40" hidden="1"/>
    <col min="11783" max="11783" width="8.7109375" style="40" hidden="1"/>
    <col min="11784" max="11784" width="2.28515625" style="40" hidden="1"/>
    <col min="11785" max="11785" width="22.7109375" style="40" hidden="1"/>
    <col min="11786" max="11786" width="2.28515625" style="40" hidden="1"/>
    <col min="11787" max="12032" width="11.42578125" style="40" hidden="1"/>
    <col min="12033" max="12033" width="3.85546875" style="40" hidden="1"/>
    <col min="12034" max="12034" width="2.28515625" style="40" hidden="1"/>
    <col min="12035" max="12035" width="22.7109375" style="40" hidden="1"/>
    <col min="12036" max="12036" width="2.28515625" style="40" hidden="1"/>
    <col min="12037" max="12037" width="8.7109375" style="40" hidden="1"/>
    <col min="12038" max="12038" width="22.5703125" style="40" hidden="1"/>
    <col min="12039" max="12039" width="8.7109375" style="40" hidden="1"/>
    <col min="12040" max="12040" width="2.28515625" style="40" hidden="1"/>
    <col min="12041" max="12041" width="22.7109375" style="40" hidden="1"/>
    <col min="12042" max="12042" width="2.28515625" style="40" hidden="1"/>
    <col min="12043" max="12288" width="11.42578125" style="40" hidden="1"/>
    <col min="12289" max="12289" width="3.85546875" style="40" hidden="1"/>
    <col min="12290" max="12290" width="2.28515625" style="40" hidden="1"/>
    <col min="12291" max="12291" width="22.7109375" style="40" hidden="1"/>
    <col min="12292" max="12292" width="2.28515625" style="40" hidden="1"/>
    <col min="12293" max="12293" width="8.7109375" style="40" hidden="1"/>
    <col min="12294" max="12294" width="22.5703125" style="40" hidden="1"/>
    <col min="12295" max="12295" width="8.7109375" style="40" hidden="1"/>
    <col min="12296" max="12296" width="2.28515625" style="40" hidden="1"/>
    <col min="12297" max="12297" width="22.7109375" style="40" hidden="1"/>
    <col min="12298" max="12298" width="2.28515625" style="40" hidden="1"/>
    <col min="12299" max="12544" width="11.42578125" style="40" hidden="1"/>
    <col min="12545" max="12545" width="3.85546875" style="40" hidden="1"/>
    <col min="12546" max="12546" width="2.28515625" style="40" hidden="1"/>
    <col min="12547" max="12547" width="22.7109375" style="40" hidden="1"/>
    <col min="12548" max="12548" width="2.28515625" style="40" hidden="1"/>
    <col min="12549" max="12549" width="8.7109375" style="40" hidden="1"/>
    <col min="12550" max="12550" width="22.5703125" style="40" hidden="1"/>
    <col min="12551" max="12551" width="8.7109375" style="40" hidden="1"/>
    <col min="12552" max="12552" width="2.28515625" style="40" hidden="1"/>
    <col min="12553" max="12553" width="22.7109375" style="40" hidden="1"/>
    <col min="12554" max="12554" width="2.28515625" style="40" hidden="1"/>
    <col min="12555" max="12800" width="11.42578125" style="40" hidden="1"/>
    <col min="12801" max="12801" width="3.85546875" style="40" hidden="1"/>
    <col min="12802" max="12802" width="2.28515625" style="40" hidden="1"/>
    <col min="12803" max="12803" width="22.7109375" style="40" hidden="1"/>
    <col min="12804" max="12804" width="2.28515625" style="40" hidden="1"/>
    <col min="12805" max="12805" width="8.7109375" style="40" hidden="1"/>
    <col min="12806" max="12806" width="22.5703125" style="40" hidden="1"/>
    <col min="12807" max="12807" width="8.7109375" style="40" hidden="1"/>
    <col min="12808" max="12808" width="2.28515625" style="40" hidden="1"/>
    <col min="12809" max="12809" width="22.7109375" style="40" hidden="1"/>
    <col min="12810" max="12810" width="2.28515625" style="40" hidden="1"/>
    <col min="12811" max="13056" width="11.42578125" style="40" hidden="1"/>
    <col min="13057" max="13057" width="3.85546875" style="40" hidden="1"/>
    <col min="13058" max="13058" width="2.28515625" style="40" hidden="1"/>
    <col min="13059" max="13059" width="22.7109375" style="40" hidden="1"/>
    <col min="13060" max="13060" width="2.28515625" style="40" hidden="1"/>
    <col min="13061" max="13061" width="8.7109375" style="40" hidden="1"/>
    <col min="13062" max="13062" width="22.5703125" style="40" hidden="1"/>
    <col min="13063" max="13063" width="8.7109375" style="40" hidden="1"/>
    <col min="13064" max="13064" width="2.28515625" style="40" hidden="1"/>
    <col min="13065" max="13065" width="22.7109375" style="40" hidden="1"/>
    <col min="13066" max="13066" width="2.28515625" style="40" hidden="1"/>
    <col min="13067" max="13312" width="11.42578125" style="40" hidden="1"/>
    <col min="13313" max="13313" width="3.85546875" style="40" hidden="1"/>
    <col min="13314" max="13314" width="2.28515625" style="40" hidden="1"/>
    <col min="13315" max="13315" width="22.7109375" style="40" hidden="1"/>
    <col min="13316" max="13316" width="2.28515625" style="40" hidden="1"/>
    <col min="13317" max="13317" width="8.7109375" style="40" hidden="1"/>
    <col min="13318" max="13318" width="22.5703125" style="40" hidden="1"/>
    <col min="13319" max="13319" width="8.7109375" style="40" hidden="1"/>
    <col min="13320" max="13320" width="2.28515625" style="40" hidden="1"/>
    <col min="13321" max="13321" width="22.7109375" style="40" hidden="1"/>
    <col min="13322" max="13322" width="2.28515625" style="40" hidden="1"/>
    <col min="13323" max="13568" width="11.42578125" style="40" hidden="1"/>
    <col min="13569" max="13569" width="3.85546875" style="40" hidden="1"/>
    <col min="13570" max="13570" width="2.28515625" style="40" hidden="1"/>
    <col min="13571" max="13571" width="22.7109375" style="40" hidden="1"/>
    <col min="13572" max="13572" width="2.28515625" style="40" hidden="1"/>
    <col min="13573" max="13573" width="8.7109375" style="40" hidden="1"/>
    <col min="13574" max="13574" width="22.5703125" style="40" hidden="1"/>
    <col min="13575" max="13575" width="8.7109375" style="40" hidden="1"/>
    <col min="13576" max="13576" width="2.28515625" style="40" hidden="1"/>
    <col min="13577" max="13577" width="22.7109375" style="40" hidden="1"/>
    <col min="13578" max="13578" width="2.28515625" style="40" hidden="1"/>
    <col min="13579" max="13824" width="11.42578125" style="40" hidden="1"/>
    <col min="13825" max="13825" width="3.85546875" style="40" hidden="1"/>
    <col min="13826" max="13826" width="2.28515625" style="40" hidden="1"/>
    <col min="13827" max="13827" width="22.7109375" style="40" hidden="1"/>
    <col min="13828" max="13828" width="2.28515625" style="40" hidden="1"/>
    <col min="13829" max="13829" width="8.7109375" style="40" hidden="1"/>
    <col min="13830" max="13830" width="22.5703125" style="40" hidden="1"/>
    <col min="13831" max="13831" width="8.7109375" style="40" hidden="1"/>
    <col min="13832" max="13832" width="2.28515625" style="40" hidden="1"/>
    <col min="13833" max="13833" width="22.7109375" style="40" hidden="1"/>
    <col min="13834" max="13834" width="2.28515625" style="40" hidden="1"/>
    <col min="13835" max="14080" width="11.42578125" style="40" hidden="1"/>
    <col min="14081" max="14081" width="3.85546875" style="40" hidden="1"/>
    <col min="14082" max="14082" width="2.28515625" style="40" hidden="1"/>
    <col min="14083" max="14083" width="22.7109375" style="40" hidden="1"/>
    <col min="14084" max="14084" width="2.28515625" style="40" hidden="1"/>
    <col min="14085" max="14085" width="8.7109375" style="40" hidden="1"/>
    <col min="14086" max="14086" width="22.5703125" style="40" hidden="1"/>
    <col min="14087" max="14087" width="8.7109375" style="40" hidden="1"/>
    <col min="14088" max="14088" width="2.28515625" style="40" hidden="1"/>
    <col min="14089" max="14089" width="22.7109375" style="40" hidden="1"/>
    <col min="14090" max="14090" width="2.28515625" style="40" hidden="1"/>
    <col min="14091" max="14336" width="11.42578125" style="40" hidden="1"/>
    <col min="14337" max="14337" width="3.85546875" style="40" hidden="1"/>
    <col min="14338" max="14338" width="2.28515625" style="40" hidden="1"/>
    <col min="14339" max="14339" width="22.7109375" style="40" hidden="1"/>
    <col min="14340" max="14340" width="2.28515625" style="40" hidden="1"/>
    <col min="14341" max="14341" width="8.7109375" style="40" hidden="1"/>
    <col min="14342" max="14342" width="22.5703125" style="40" hidden="1"/>
    <col min="14343" max="14343" width="8.7109375" style="40" hidden="1"/>
    <col min="14344" max="14344" width="2.28515625" style="40" hidden="1"/>
    <col min="14345" max="14345" width="22.7109375" style="40" hidden="1"/>
    <col min="14346" max="14346" width="2.28515625" style="40" hidden="1"/>
    <col min="14347" max="14592" width="11.42578125" style="40" hidden="1"/>
    <col min="14593" max="14593" width="3.85546875" style="40" hidden="1"/>
    <col min="14594" max="14594" width="2.28515625" style="40" hidden="1"/>
    <col min="14595" max="14595" width="22.7109375" style="40" hidden="1"/>
    <col min="14596" max="14596" width="2.28515625" style="40" hidden="1"/>
    <col min="14597" max="14597" width="8.7109375" style="40" hidden="1"/>
    <col min="14598" max="14598" width="22.5703125" style="40" hidden="1"/>
    <col min="14599" max="14599" width="8.7109375" style="40" hidden="1"/>
    <col min="14600" max="14600" width="2.28515625" style="40" hidden="1"/>
    <col min="14601" max="14601" width="22.7109375" style="40" hidden="1"/>
    <col min="14602" max="14602" width="2.28515625" style="40" hidden="1"/>
    <col min="14603" max="14848" width="11.42578125" style="40" hidden="1"/>
    <col min="14849" max="14849" width="3.85546875" style="40" hidden="1"/>
    <col min="14850" max="14850" width="2.28515625" style="40" hidden="1"/>
    <col min="14851" max="14851" width="22.7109375" style="40" hidden="1"/>
    <col min="14852" max="14852" width="2.28515625" style="40" hidden="1"/>
    <col min="14853" max="14853" width="8.7109375" style="40" hidden="1"/>
    <col min="14854" max="14854" width="22.5703125" style="40" hidden="1"/>
    <col min="14855" max="14855" width="8.7109375" style="40" hidden="1"/>
    <col min="14856" max="14856" width="2.28515625" style="40" hidden="1"/>
    <col min="14857" max="14857" width="22.7109375" style="40" hidden="1"/>
    <col min="14858" max="14858" width="2.28515625" style="40" hidden="1"/>
    <col min="14859" max="15104" width="11.42578125" style="40" hidden="1"/>
    <col min="15105" max="15105" width="3.85546875" style="40" hidden="1"/>
    <col min="15106" max="15106" width="2.28515625" style="40" hidden="1"/>
    <col min="15107" max="15107" width="22.7109375" style="40" hidden="1"/>
    <col min="15108" max="15108" width="2.28515625" style="40" hidden="1"/>
    <col min="15109" max="15109" width="8.7109375" style="40" hidden="1"/>
    <col min="15110" max="15110" width="22.5703125" style="40" hidden="1"/>
    <col min="15111" max="15111" width="8.7109375" style="40" hidden="1"/>
    <col min="15112" max="15112" width="2.28515625" style="40" hidden="1"/>
    <col min="15113" max="15113" width="22.7109375" style="40" hidden="1"/>
    <col min="15114" max="15114" width="2.28515625" style="40" hidden="1"/>
    <col min="15115" max="15360" width="11.42578125" style="40" hidden="1"/>
    <col min="15361" max="15361" width="3.85546875" style="40" hidden="1"/>
    <col min="15362" max="15362" width="2.28515625" style="40" hidden="1"/>
    <col min="15363" max="15363" width="22.7109375" style="40" hidden="1"/>
    <col min="15364" max="15364" width="2.28515625" style="40" hidden="1"/>
    <col min="15365" max="15365" width="8.7109375" style="40" hidden="1"/>
    <col min="15366" max="15366" width="22.5703125" style="40" hidden="1"/>
    <col min="15367" max="15367" width="8.7109375" style="40" hidden="1"/>
    <col min="15368" max="15368" width="2.28515625" style="40" hidden="1"/>
    <col min="15369" max="15369" width="22.7109375" style="40" hidden="1"/>
    <col min="15370" max="15370" width="2.28515625" style="40" hidden="1"/>
    <col min="15371" max="15616" width="11.42578125" style="40" hidden="1"/>
    <col min="15617" max="15617" width="3.85546875" style="40" hidden="1"/>
    <col min="15618" max="15618" width="2.28515625" style="40" hidden="1"/>
    <col min="15619" max="15619" width="22.7109375" style="40" hidden="1"/>
    <col min="15620" max="15620" width="2.28515625" style="40" hidden="1"/>
    <col min="15621" max="15621" width="8.7109375" style="40" hidden="1"/>
    <col min="15622" max="15622" width="22.5703125" style="40" hidden="1"/>
    <col min="15623" max="15623" width="8.7109375" style="40" hidden="1"/>
    <col min="15624" max="15624" width="2.28515625" style="40" hidden="1"/>
    <col min="15625" max="15625" width="22.7109375" style="40" hidden="1"/>
    <col min="15626" max="15626" width="2.28515625" style="40" hidden="1"/>
    <col min="15627" max="15872" width="11.42578125" style="40" hidden="1"/>
    <col min="15873" max="15873" width="3.85546875" style="40" hidden="1"/>
    <col min="15874" max="15874" width="2.28515625" style="40" hidden="1"/>
    <col min="15875" max="15875" width="22.7109375" style="40" hidden="1"/>
    <col min="15876" max="15876" width="2.28515625" style="40" hidden="1"/>
    <col min="15877" max="15877" width="8.7109375" style="40" hidden="1"/>
    <col min="15878" max="15878" width="22.5703125" style="40" hidden="1"/>
    <col min="15879" max="15879" width="8.7109375" style="40" hidden="1"/>
    <col min="15880" max="15880" width="2.28515625" style="40" hidden="1"/>
    <col min="15881" max="15881" width="22.7109375" style="40" hidden="1"/>
    <col min="15882" max="15882" width="2.28515625" style="40" hidden="1"/>
    <col min="15883" max="16128" width="11.42578125" style="40" hidden="1"/>
    <col min="16129" max="16129" width="3.85546875" style="40" hidden="1"/>
    <col min="16130" max="16130" width="2.28515625" style="40" hidden="1"/>
    <col min="16131" max="16131" width="22.7109375" style="40" hidden="1"/>
    <col min="16132" max="16132" width="2.28515625" style="40" hidden="1"/>
    <col min="16133" max="16133" width="8.7109375" style="40" hidden="1"/>
    <col min="16134" max="16134" width="22.5703125" style="40" hidden="1"/>
    <col min="16135" max="16135" width="8.7109375" style="40" hidden="1"/>
    <col min="16136" max="16136" width="2.28515625" style="40" hidden="1"/>
    <col min="16137" max="16137" width="22.7109375" style="40" hidden="1"/>
    <col min="16138" max="16138" width="2.28515625" style="40" hidden="1"/>
    <col min="16139" max="16384" width="11.42578125" style="40" hidden="1"/>
  </cols>
  <sheetData>
    <row r="1" spans="1:13" s="206" customFormat="1" ht="14.25">
      <c r="A1" s="2438"/>
      <c r="B1" s="2809" t="s">
        <v>1544</v>
      </c>
      <c r="C1" s="2809"/>
      <c r="D1" s="2809"/>
      <c r="E1" s="2809"/>
      <c r="F1" s="2809"/>
      <c r="G1" s="2809"/>
      <c r="H1" s="2809"/>
      <c r="I1" s="2809"/>
      <c r="J1" s="2809"/>
      <c r="K1" s="137"/>
    </row>
    <row r="2" spans="1:13" s="206" customFormat="1">
      <c r="B2" s="2810" t="s">
        <v>9</v>
      </c>
      <c r="C2" s="2810"/>
      <c r="D2" s="2810"/>
      <c r="E2" s="2810"/>
      <c r="F2" s="2810"/>
      <c r="G2" s="2810"/>
      <c r="H2" s="2810"/>
      <c r="I2" s="2810"/>
      <c r="J2" s="137"/>
      <c r="K2" s="207"/>
    </row>
    <row r="3" spans="1:13">
      <c r="B3" s="138"/>
      <c r="C3" s="138"/>
      <c r="D3" s="138"/>
      <c r="E3" s="138"/>
      <c r="F3" s="138"/>
      <c r="G3" s="138"/>
      <c r="H3" s="138"/>
      <c r="I3" s="138"/>
      <c r="J3" s="138"/>
      <c r="K3" s="208"/>
      <c r="M3" s="209"/>
    </row>
    <row r="4" spans="1:13">
      <c r="B4" s="139"/>
      <c r="C4" s="1785" t="s">
        <v>474</v>
      </c>
      <c r="D4" s="140"/>
      <c r="E4" s="140"/>
      <c r="F4" s="1785" t="s">
        <v>475</v>
      </c>
      <c r="G4" s="140"/>
      <c r="H4" s="140"/>
      <c r="I4" s="1785" t="s">
        <v>474</v>
      </c>
      <c r="J4" s="139"/>
      <c r="K4" s="139"/>
      <c r="M4" s="1786"/>
    </row>
    <row r="5" spans="1:13" ht="13.5" customHeight="1">
      <c r="B5" s="138"/>
      <c r="C5" s="1787" t="s">
        <v>476</v>
      </c>
      <c r="D5" s="141"/>
      <c r="E5" s="141"/>
      <c r="F5" s="1788" t="s">
        <v>477</v>
      </c>
      <c r="G5" s="142"/>
      <c r="H5" s="142"/>
      <c r="I5" s="1787" t="s">
        <v>478</v>
      </c>
      <c r="J5" s="138"/>
      <c r="K5" s="208"/>
    </row>
    <row r="6" spans="1:13" ht="5.25" customHeight="1">
      <c r="B6" s="138"/>
      <c r="C6" s="141"/>
      <c r="D6" s="141"/>
      <c r="E6" s="141"/>
      <c r="F6" s="142"/>
      <c r="G6" s="142"/>
      <c r="H6" s="142"/>
      <c r="I6" s="141"/>
      <c r="J6" s="138"/>
      <c r="K6" s="208"/>
    </row>
    <row r="7" spans="1:13">
      <c r="B7" s="143"/>
      <c r="C7" s="144"/>
      <c r="D7" s="145"/>
      <c r="E7" s="141"/>
      <c r="F7" s="142"/>
      <c r="G7" s="142"/>
      <c r="H7" s="146"/>
      <c r="I7" s="144"/>
      <c r="J7" s="147"/>
      <c r="K7" s="208"/>
    </row>
    <row r="8" spans="1:13" ht="10.5" customHeight="1">
      <c r="B8" s="2811" t="s">
        <v>479</v>
      </c>
      <c r="C8" s="2812"/>
      <c r="D8" s="2813"/>
      <c r="E8" s="141"/>
      <c r="F8" s="142"/>
      <c r="G8" s="142"/>
      <c r="H8" s="2811" t="s">
        <v>480</v>
      </c>
      <c r="I8" s="2812"/>
      <c r="J8" s="2813"/>
      <c r="K8" s="208"/>
    </row>
    <row r="9" spans="1:13" ht="13.5" customHeight="1">
      <c r="B9" s="2811">
        <f>+C13+C18</f>
        <v>511.00709999999998</v>
      </c>
      <c r="C9" s="2812"/>
      <c r="D9" s="2813"/>
      <c r="E9" s="148"/>
      <c r="F9" s="148"/>
      <c r="G9" s="148"/>
      <c r="H9" s="2811">
        <f>+I13+I18</f>
        <v>402.2208</v>
      </c>
      <c r="I9" s="2812"/>
      <c r="J9" s="2813"/>
      <c r="K9" s="1789"/>
    </row>
    <row r="10" spans="1:13">
      <c r="B10" s="149"/>
      <c r="C10" s="138"/>
      <c r="D10" s="150"/>
      <c r="E10" s="138"/>
      <c r="F10" s="151"/>
      <c r="G10" s="138"/>
      <c r="H10" s="149"/>
      <c r="I10" s="138"/>
      <c r="J10" s="150"/>
      <c r="K10" s="208"/>
    </row>
    <row r="11" spans="1:13">
      <c r="B11" s="149"/>
      <c r="C11" s="2800" t="s">
        <v>481</v>
      </c>
      <c r="D11" s="153"/>
      <c r="E11" s="154"/>
      <c r="F11" s="155" t="s">
        <v>482</v>
      </c>
      <c r="G11" s="154"/>
      <c r="H11" s="149"/>
      <c r="I11" s="2800" t="s">
        <v>483</v>
      </c>
      <c r="J11" s="153"/>
      <c r="K11" s="208"/>
    </row>
    <row r="12" spans="1:13">
      <c r="B12" s="149"/>
      <c r="C12" s="2623"/>
      <c r="D12" s="156"/>
      <c r="E12" s="148"/>
      <c r="F12" s="157" t="s">
        <v>29</v>
      </c>
      <c r="G12" s="158"/>
      <c r="H12" s="149"/>
      <c r="I12" s="2623"/>
      <c r="J12" s="156"/>
      <c r="K12" s="208"/>
    </row>
    <row r="13" spans="1:13">
      <c r="B13" s="149"/>
      <c r="C13" s="2801">
        <f>('Cuadro No 4.2.1'!C17-'Cuadro No 4.2.1'!C9-'Cuadro No 4.2.1'!C14)/1000</f>
        <v>348.20409999999998</v>
      </c>
      <c r="D13" s="150"/>
      <c r="E13" s="138"/>
      <c r="F13" s="155" t="s">
        <v>30</v>
      </c>
      <c r="G13" s="138"/>
      <c r="H13" s="149"/>
      <c r="I13" s="2801">
        <f>(+'Cuadro No 4.2.4'!C7+'Cuadro No 4.2.4'!C8)/1000</f>
        <v>325.5582</v>
      </c>
      <c r="J13" s="150"/>
      <c r="K13" s="208"/>
    </row>
    <row r="14" spans="1:13">
      <c r="B14" s="149"/>
      <c r="C14" s="2802"/>
      <c r="D14" s="150"/>
      <c r="E14" s="138"/>
      <c r="F14" s="160" t="s">
        <v>484</v>
      </c>
      <c r="G14" s="138"/>
      <c r="H14" s="149"/>
      <c r="I14" s="2802"/>
      <c r="J14" s="150"/>
      <c r="K14" s="208"/>
    </row>
    <row r="15" spans="1:13">
      <c r="B15" s="149"/>
      <c r="C15" s="148"/>
      <c r="D15" s="150"/>
      <c r="E15" s="138"/>
      <c r="F15" s="161"/>
      <c r="G15" s="138"/>
      <c r="H15" s="149"/>
      <c r="I15" s="148"/>
      <c r="J15" s="150"/>
      <c r="L15" s="1790"/>
    </row>
    <row r="16" spans="1:13">
      <c r="B16" s="149"/>
      <c r="C16" s="2800" t="s">
        <v>485</v>
      </c>
      <c r="D16" s="156"/>
      <c r="E16" s="148"/>
      <c r="F16" s="157" t="s">
        <v>486</v>
      </c>
      <c r="G16" s="158"/>
      <c r="H16" s="149"/>
      <c r="I16" s="2800" t="s">
        <v>487</v>
      </c>
      <c r="J16" s="156"/>
    </row>
    <row r="17" spans="2:12">
      <c r="B17" s="149"/>
      <c r="C17" s="2623"/>
      <c r="D17" s="150"/>
      <c r="E17" s="138"/>
      <c r="F17" s="157" t="s">
        <v>292</v>
      </c>
      <c r="G17" s="138"/>
      <c r="H17" s="149"/>
      <c r="I17" s="2623"/>
      <c r="J17" s="150"/>
    </row>
    <row r="18" spans="2:12">
      <c r="B18" s="149"/>
      <c r="C18" s="2801">
        <f>('Cuadro No 4.2.1'!C9+'Cuadro No 4.2.1'!C14)/1000</f>
        <v>162.803</v>
      </c>
      <c r="D18" s="150"/>
      <c r="E18" s="138"/>
      <c r="F18" s="162"/>
      <c r="G18" s="138"/>
      <c r="H18" s="149"/>
      <c r="I18" s="2801">
        <f>+('Cuadro No 4.2.4'!C9+'Cuadro No 4.2.4'!C10)/1000</f>
        <v>76.662600000000012</v>
      </c>
      <c r="J18" s="150"/>
      <c r="L18" s="1791"/>
    </row>
    <row r="19" spans="2:12">
      <c r="B19" s="149"/>
      <c r="C19" s="2802"/>
      <c r="D19" s="150"/>
      <c r="E19" s="138"/>
      <c r="F19" s="155" t="s">
        <v>488</v>
      </c>
      <c r="G19" s="138"/>
      <c r="H19" s="149"/>
      <c r="I19" s="2802"/>
      <c r="J19" s="150"/>
    </row>
    <row r="20" spans="2:12">
      <c r="B20" s="163"/>
      <c r="C20" s="164"/>
      <c r="D20" s="165"/>
      <c r="E20" s="138"/>
      <c r="F20" s="138"/>
      <c r="G20" s="138"/>
      <c r="H20" s="163"/>
      <c r="I20" s="164"/>
      <c r="J20" s="165"/>
    </row>
    <row r="21" spans="2:12">
      <c r="B21" s="138"/>
      <c r="C21" s="138"/>
      <c r="D21" s="138"/>
      <c r="E21" s="138"/>
      <c r="F21" s="138"/>
      <c r="G21" s="138"/>
      <c r="H21" s="138"/>
      <c r="I21" s="138"/>
      <c r="J21" s="138"/>
      <c r="L21" s="90"/>
    </row>
    <row r="22" spans="2:12">
      <c r="B22" s="143"/>
      <c r="C22" s="166"/>
      <c r="D22" s="147"/>
      <c r="E22" s="138"/>
      <c r="F22" s="138"/>
      <c r="G22" s="138"/>
      <c r="H22" s="143"/>
      <c r="I22" s="166"/>
      <c r="J22" s="147"/>
      <c r="K22" s="208"/>
      <c r="L22" s="90"/>
    </row>
    <row r="23" spans="2:12" ht="37.5" customHeight="1">
      <c r="B23" s="2806" t="s">
        <v>489</v>
      </c>
      <c r="C23" s="2807"/>
      <c r="D23" s="2808"/>
      <c r="E23" s="138"/>
      <c r="F23" s="138"/>
      <c r="G23" s="138"/>
      <c r="H23" s="2806" t="s">
        <v>490</v>
      </c>
      <c r="I23" s="2807"/>
      <c r="J23" s="2808"/>
      <c r="K23" s="208"/>
      <c r="L23" s="1792"/>
    </row>
    <row r="24" spans="2:12" ht="14.25" customHeight="1">
      <c r="B24" s="2806">
        <f>+C29+C37+C43</f>
        <v>523.00700000000006</v>
      </c>
      <c r="C24" s="2807"/>
      <c r="D24" s="2808"/>
      <c r="E24" s="138"/>
      <c r="F24" s="138"/>
      <c r="G24" s="138"/>
      <c r="H24" s="2806">
        <f>+I29+I34</f>
        <v>469.22910000000002</v>
      </c>
      <c r="I24" s="2807"/>
      <c r="J24" s="2808"/>
      <c r="K24" s="208"/>
      <c r="L24" s="1793"/>
    </row>
    <row r="25" spans="2:12">
      <c r="B25" s="149"/>
      <c r="C25" s="138"/>
      <c r="D25" s="150"/>
      <c r="E25" s="138"/>
      <c r="F25" s="155" t="s">
        <v>90</v>
      </c>
      <c r="G25" s="138"/>
      <c r="H25" s="149"/>
      <c r="I25" s="154"/>
      <c r="J25" s="150"/>
      <c r="K25" s="208"/>
      <c r="L25" s="1793"/>
    </row>
    <row r="26" spans="2:12">
      <c r="B26" s="149"/>
      <c r="C26" s="167"/>
      <c r="D26" s="153"/>
      <c r="E26" s="154"/>
      <c r="F26" s="157" t="s">
        <v>91</v>
      </c>
      <c r="G26" s="154"/>
      <c r="H26" s="168"/>
      <c r="I26" s="169"/>
      <c r="J26" s="150"/>
      <c r="K26" s="208"/>
      <c r="L26" s="90"/>
    </row>
    <row r="27" spans="2:12" ht="21">
      <c r="B27" s="149"/>
      <c r="C27" s="170"/>
      <c r="D27" s="156"/>
      <c r="E27" s="171"/>
      <c r="F27" s="157" t="s">
        <v>491</v>
      </c>
      <c r="G27" s="158"/>
      <c r="H27" s="172"/>
      <c r="I27" s="173"/>
      <c r="J27" s="150"/>
      <c r="K27" s="208"/>
      <c r="L27" s="90"/>
    </row>
    <row r="28" spans="2:12" ht="21" customHeight="1">
      <c r="B28" s="149"/>
      <c r="C28" s="152" t="s">
        <v>492</v>
      </c>
      <c r="D28" s="150"/>
      <c r="E28" s="151"/>
      <c r="F28" s="157" t="s">
        <v>93</v>
      </c>
      <c r="G28" s="138"/>
      <c r="H28" s="149"/>
      <c r="I28" s="174" t="s">
        <v>493</v>
      </c>
      <c r="J28" s="150"/>
      <c r="K28" s="208"/>
      <c r="L28" s="90"/>
    </row>
    <row r="29" spans="2:12">
      <c r="B29" s="149"/>
      <c r="C29" s="159">
        <f>'Cuadro No 4.2.2'!C7/1000</f>
        <v>327.93760000000003</v>
      </c>
      <c r="D29" s="150"/>
      <c r="E29" s="151"/>
      <c r="F29" s="157" t="s">
        <v>94</v>
      </c>
      <c r="G29" s="138"/>
      <c r="H29" s="149"/>
      <c r="I29" s="159">
        <f>'Cuadro No 4.2.4'!C11/1000</f>
        <v>450.5933</v>
      </c>
      <c r="J29" s="150"/>
      <c r="K29" s="1789"/>
      <c r="L29" s="90"/>
    </row>
    <row r="30" spans="2:12">
      <c r="B30" s="149"/>
      <c r="C30" s="175"/>
      <c r="D30" s="150"/>
      <c r="E30" s="151"/>
      <c r="F30" s="157" t="s">
        <v>95</v>
      </c>
      <c r="G30" s="138"/>
      <c r="H30" s="149"/>
      <c r="I30" s="159"/>
      <c r="J30" s="150"/>
      <c r="K30" s="1789"/>
      <c r="L30" s="90"/>
    </row>
    <row r="31" spans="2:12" ht="21">
      <c r="B31" s="149"/>
      <c r="C31" s="175"/>
      <c r="D31" s="150"/>
      <c r="E31" s="151"/>
      <c r="F31" s="157" t="s">
        <v>494</v>
      </c>
      <c r="G31" s="138"/>
      <c r="H31" s="149"/>
      <c r="I31" s="159"/>
      <c r="J31" s="150"/>
      <c r="K31" s="208"/>
      <c r="L31" s="90"/>
    </row>
    <row r="32" spans="2:12">
      <c r="B32" s="149"/>
      <c r="C32" s="161"/>
      <c r="D32" s="150"/>
      <c r="E32" s="138"/>
      <c r="F32" s="161"/>
      <c r="G32" s="138"/>
      <c r="H32" s="149"/>
      <c r="I32" s="148"/>
      <c r="J32" s="150"/>
      <c r="K32" s="208"/>
    </row>
    <row r="33" spans="2:12">
      <c r="B33" s="149"/>
      <c r="C33" s="138"/>
      <c r="D33" s="153"/>
      <c r="E33" s="154"/>
      <c r="F33" s="161"/>
      <c r="G33" s="154"/>
      <c r="H33" s="168"/>
      <c r="I33" s="173" t="s">
        <v>495</v>
      </c>
      <c r="J33" s="150"/>
    </row>
    <row r="34" spans="2:12">
      <c r="B34" s="149"/>
      <c r="C34" s="138"/>
      <c r="D34" s="156"/>
      <c r="E34" s="148"/>
      <c r="F34" s="2799" t="s">
        <v>496</v>
      </c>
      <c r="G34" s="158"/>
      <c r="H34" s="172"/>
      <c r="I34" s="176">
        <f>'Cuadro No 4.2.4'!C21/1000</f>
        <v>18.6358</v>
      </c>
      <c r="J34" s="150"/>
    </row>
    <row r="35" spans="2:12">
      <c r="B35" s="149"/>
      <c r="C35" s="2800" t="s">
        <v>497</v>
      </c>
      <c r="D35" s="156"/>
      <c r="E35" s="148"/>
      <c r="F35" s="2799"/>
      <c r="G35" s="158"/>
      <c r="H35" s="177"/>
      <c r="I35" s="178"/>
      <c r="J35" s="165"/>
    </row>
    <row r="36" spans="2:12">
      <c r="B36" s="149"/>
      <c r="C36" s="2623"/>
      <c r="D36" s="150"/>
      <c r="E36" s="138"/>
      <c r="G36" s="138"/>
      <c r="H36" s="143"/>
      <c r="I36" s="179"/>
      <c r="J36" s="147"/>
    </row>
    <row r="37" spans="2:12" ht="21">
      <c r="B37" s="149"/>
      <c r="C37" s="2801">
        <f>'Cuadro No 4.2.2'!C19/1000</f>
        <v>82.464199999999991</v>
      </c>
      <c r="D37" s="150"/>
      <c r="E37" s="138"/>
      <c r="F37" s="157" t="s">
        <v>498</v>
      </c>
      <c r="G37" s="138"/>
      <c r="H37" s="149"/>
      <c r="I37" s="1794" t="s">
        <v>499</v>
      </c>
      <c r="J37" s="150"/>
    </row>
    <row r="38" spans="2:12">
      <c r="B38" s="149"/>
      <c r="C38" s="2802"/>
      <c r="D38" s="150"/>
      <c r="E38" s="138"/>
      <c r="F38" s="180"/>
      <c r="G38" s="138"/>
      <c r="H38" s="149"/>
      <c r="I38" s="1795" t="s">
        <v>500</v>
      </c>
      <c r="J38" s="150"/>
    </row>
    <row r="39" spans="2:12">
      <c r="B39" s="149"/>
      <c r="C39" s="138"/>
      <c r="D39" s="150"/>
      <c r="E39" s="138"/>
      <c r="F39" s="155" t="s">
        <v>501</v>
      </c>
      <c r="G39" s="138"/>
      <c r="H39" s="149"/>
      <c r="I39" s="1796">
        <f>I13+I18-I29-I34</f>
        <v>-67.008300000000006</v>
      </c>
      <c r="J39" s="150"/>
      <c r="L39" s="1797"/>
    </row>
    <row r="40" spans="2:12">
      <c r="B40" s="149"/>
      <c r="C40" s="138"/>
      <c r="D40" s="150"/>
      <c r="E40" s="138"/>
      <c r="F40" s="181"/>
      <c r="G40" s="138"/>
      <c r="H40" s="163"/>
      <c r="I40" s="182"/>
      <c r="J40" s="165"/>
      <c r="K40" s="1606"/>
      <c r="L40" s="1790"/>
    </row>
    <row r="41" spans="2:12">
      <c r="B41" s="149"/>
      <c r="C41" s="2800" t="s">
        <v>502</v>
      </c>
      <c r="D41" s="150"/>
      <c r="E41" s="138"/>
      <c r="F41" s="181"/>
      <c r="G41" s="138"/>
      <c r="H41" s="183"/>
      <c r="I41" s="184"/>
      <c r="J41" s="185"/>
    </row>
    <row r="42" spans="2:12">
      <c r="B42" s="149"/>
      <c r="C42" s="2623"/>
      <c r="D42" s="150"/>
      <c r="E42" s="138"/>
      <c r="F42" s="186" t="s">
        <v>503</v>
      </c>
      <c r="G42" s="158"/>
      <c r="H42" s="187"/>
      <c r="I42" s="188"/>
      <c r="J42" s="189"/>
    </row>
    <row r="43" spans="2:12">
      <c r="B43" s="149"/>
      <c r="C43" s="2801">
        <f>'Cuadro No 4.2.2'!C16/1000</f>
        <v>112.60520000000001</v>
      </c>
      <c r="D43" s="153"/>
      <c r="E43" s="154"/>
      <c r="F43" s="190"/>
      <c r="G43" s="138"/>
      <c r="H43" s="1798"/>
      <c r="I43" s="1799" t="s">
        <v>504</v>
      </c>
      <c r="J43" s="1800"/>
    </row>
    <row r="44" spans="2:12">
      <c r="B44" s="149"/>
      <c r="C44" s="2802"/>
      <c r="D44" s="150"/>
      <c r="E44" s="138"/>
      <c r="F44" s="160" t="s">
        <v>505</v>
      </c>
      <c r="G44" s="138"/>
      <c r="H44" s="2803">
        <f>+I47+I53+I59</f>
        <v>67.008299999999906</v>
      </c>
      <c r="I44" s="2804"/>
      <c r="J44" s="2805"/>
    </row>
    <row r="45" spans="2:12">
      <c r="B45" s="149"/>
      <c r="D45" s="150"/>
      <c r="E45" s="138"/>
      <c r="F45" s="191"/>
      <c r="G45" s="138"/>
      <c r="H45" s="192"/>
      <c r="J45" s="193"/>
    </row>
    <row r="46" spans="2:12" ht="21">
      <c r="B46" s="163"/>
      <c r="C46" s="194"/>
      <c r="D46" s="165"/>
      <c r="E46" s="138"/>
      <c r="F46" s="161"/>
      <c r="G46" s="138"/>
      <c r="H46" s="168"/>
      <c r="I46" s="195" t="s">
        <v>506</v>
      </c>
      <c r="J46" s="150"/>
    </row>
    <row r="47" spans="2:12">
      <c r="B47" s="138"/>
      <c r="C47" s="196"/>
      <c r="D47" s="138"/>
      <c r="E47" s="138"/>
      <c r="F47" s="161"/>
      <c r="G47" s="138"/>
      <c r="H47" s="168"/>
      <c r="I47" s="197">
        <f>'Cuadro No 4.2.1'!K17/1000</f>
        <v>108.7863</v>
      </c>
      <c r="J47" s="150"/>
      <c r="K47" s="1606"/>
    </row>
    <row r="48" spans="2:12">
      <c r="B48" s="138"/>
      <c r="C48" s="154"/>
      <c r="D48" s="154"/>
      <c r="E48" s="154"/>
      <c r="F48" s="191"/>
      <c r="G48" s="154"/>
      <c r="H48" s="168"/>
      <c r="I48" s="155" t="s">
        <v>507</v>
      </c>
      <c r="J48" s="150"/>
    </row>
    <row r="49" spans="2:10">
      <c r="B49" s="90"/>
      <c r="C49" s="90"/>
      <c r="D49" s="90"/>
      <c r="F49" s="90"/>
      <c r="G49" s="158"/>
      <c r="H49" s="168"/>
      <c r="I49" s="157" t="s">
        <v>508</v>
      </c>
      <c r="J49" s="150"/>
    </row>
    <row r="50" spans="2:10">
      <c r="B50" s="90"/>
      <c r="C50" s="90"/>
      <c r="D50" s="90"/>
      <c r="F50" s="90"/>
      <c r="G50" s="158"/>
      <c r="H50" s="168"/>
      <c r="I50" s="155" t="s">
        <v>509</v>
      </c>
      <c r="J50" s="150"/>
    </row>
    <row r="51" spans="2:10">
      <c r="B51" s="90"/>
      <c r="C51" s="90"/>
      <c r="D51" s="90"/>
      <c r="F51" s="90"/>
      <c r="G51" s="158"/>
      <c r="H51" s="168"/>
      <c r="I51" s="198"/>
      <c r="J51" s="150"/>
    </row>
    <row r="52" spans="2:10" ht="21">
      <c r="B52" s="199"/>
      <c r="C52" s="199"/>
      <c r="D52" s="199"/>
      <c r="E52" s="199"/>
      <c r="F52" s="199"/>
      <c r="G52" s="154"/>
      <c r="H52" s="168"/>
      <c r="I52" s="195" t="s">
        <v>510</v>
      </c>
      <c r="J52" s="150"/>
    </row>
    <row r="53" spans="2:10">
      <c r="B53" s="2798"/>
      <c r="C53" s="2798"/>
      <c r="D53" s="2798"/>
      <c r="E53" s="2798"/>
      <c r="F53" s="2798"/>
      <c r="G53" s="158"/>
      <c r="H53" s="172"/>
      <c r="I53" s="200">
        <f>-'Cuadro No 4.2.2'!I20/1000</f>
        <v>-53.777900000000002</v>
      </c>
      <c r="J53" s="150"/>
    </row>
    <row r="54" spans="2:10">
      <c r="B54" s="2798"/>
      <c r="C54" s="2798"/>
      <c r="D54" s="2798"/>
      <c r="E54" s="2798"/>
      <c r="F54" s="2798"/>
      <c r="G54" s="138"/>
      <c r="H54" s="149"/>
      <c r="I54" s="155" t="s">
        <v>511</v>
      </c>
      <c r="J54" s="150"/>
    </row>
    <row r="55" spans="2:10" ht="21">
      <c r="B55" s="2798"/>
      <c r="C55" s="2798"/>
      <c r="D55" s="2798"/>
      <c r="E55" s="2798"/>
      <c r="F55" s="2798"/>
      <c r="G55" s="138"/>
      <c r="H55" s="149"/>
      <c r="I55" s="157" t="s">
        <v>94</v>
      </c>
      <c r="J55" s="150"/>
    </row>
    <row r="56" spans="2:10">
      <c r="B56" s="2798"/>
      <c r="C56" s="2798"/>
      <c r="D56" s="2798"/>
      <c r="E56" s="2798"/>
      <c r="F56" s="2798"/>
      <c r="G56" s="154"/>
      <c r="H56" s="201"/>
      <c r="I56" s="155" t="s">
        <v>512</v>
      </c>
      <c r="J56" s="202"/>
    </row>
    <row r="57" spans="2:10">
      <c r="C57" s="171"/>
      <c r="D57" s="171"/>
      <c r="E57" s="171"/>
      <c r="F57" s="203"/>
      <c r="G57" s="158"/>
      <c r="H57" s="204"/>
      <c r="I57" s="182"/>
      <c r="J57" s="205"/>
    </row>
    <row r="58" spans="2:10">
      <c r="G58" s="158"/>
      <c r="I58" s="1801" t="s">
        <v>1545</v>
      </c>
    </row>
    <row r="59" spans="2:10">
      <c r="C59" s="180"/>
      <c r="D59" s="180"/>
      <c r="E59" s="180"/>
      <c r="F59" s="180"/>
      <c r="G59" s="180"/>
      <c r="H59" s="180"/>
      <c r="I59" s="1802">
        <f>-'Cuadro No 4.2.4'!C33/1000</f>
        <v>11.999899999999915</v>
      </c>
      <c r="J59" s="180"/>
    </row>
    <row r="60" spans="2:10">
      <c r="B60" s="40" t="s">
        <v>453</v>
      </c>
      <c r="C60" s="154"/>
      <c r="D60" s="154"/>
      <c r="E60" s="154"/>
      <c r="F60" s="154"/>
      <c r="G60" s="154"/>
      <c r="H60" s="154"/>
      <c r="I60" s="154"/>
      <c r="J60" s="138"/>
    </row>
    <row r="61" spans="2:10">
      <c r="B61" s="138"/>
      <c r="C61" s="148"/>
      <c r="D61" s="148"/>
      <c r="E61" s="148"/>
      <c r="F61" s="158"/>
      <c r="G61" s="158"/>
      <c r="H61" s="158"/>
      <c r="I61" s="148"/>
      <c r="J61" s="138"/>
    </row>
    <row r="62" spans="2:10">
      <c r="B62" s="138"/>
      <c r="C62" s="138"/>
      <c r="D62" s="138"/>
      <c r="E62" s="138"/>
      <c r="F62" s="138"/>
      <c r="G62" s="138"/>
      <c r="H62" s="138"/>
      <c r="I62" s="138"/>
      <c r="J62" s="138"/>
    </row>
    <row r="63" spans="2:10" hidden="1">
      <c r="B63" s="90"/>
      <c r="C63" s="90"/>
      <c r="D63" s="90"/>
      <c r="F63" s="90"/>
      <c r="H63" s="90"/>
      <c r="I63" s="90"/>
      <c r="J63" s="90"/>
    </row>
    <row r="64" spans="2:10" hidden="1">
      <c r="B64" s="90"/>
      <c r="C64" s="90"/>
      <c r="D64" s="90"/>
      <c r="F64" s="90"/>
      <c r="H64" s="90"/>
      <c r="I64" s="90"/>
      <c r="J64" s="90"/>
    </row>
  </sheetData>
  <mergeCells count="28">
    <mergeCell ref="B1:J1"/>
    <mergeCell ref="B2:I2"/>
    <mergeCell ref="B8:D8"/>
    <mergeCell ref="H8:J8"/>
    <mergeCell ref="B9:D9"/>
    <mergeCell ref="H9:J9"/>
    <mergeCell ref="C11:C12"/>
    <mergeCell ref="I11:I12"/>
    <mergeCell ref="C13:C14"/>
    <mergeCell ref="I13:I14"/>
    <mergeCell ref="C16:C17"/>
    <mergeCell ref="I16:I17"/>
    <mergeCell ref="H44:J44"/>
    <mergeCell ref="C18:C19"/>
    <mergeCell ref="I18:I19"/>
    <mergeCell ref="B23:D23"/>
    <mergeCell ref="H23:J23"/>
    <mergeCell ref="B24:D24"/>
    <mergeCell ref="H24:J24"/>
    <mergeCell ref="B53:F53"/>
    <mergeCell ref="B54:F54"/>
    <mergeCell ref="B55:F55"/>
    <mergeCell ref="B56:F56"/>
    <mergeCell ref="F34:F35"/>
    <mergeCell ref="C35:C36"/>
    <mergeCell ref="C37:C38"/>
    <mergeCell ref="C41:C42"/>
    <mergeCell ref="C43:C44"/>
  </mergeCells>
  <pageMargins left="0.70866141732283472" right="0.70866141732283472" top="0.74803149606299213" bottom="0.74803149606299213" header="0.31496062992125984" footer="0.31496062992125984"/>
  <pageSetup scale="90" orientation="portrait" r:id="rId1"/>
  <drawing r:id="rId2"/>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12E5F-48E6-4038-8664-7921CB53AECF}">
  <sheetPr codeName="Hoja121"/>
  <dimension ref="A1:WVU33"/>
  <sheetViews>
    <sheetView showGridLines="0" zoomScaleNormal="100" workbookViewId="0"/>
  </sheetViews>
  <sheetFormatPr baseColWidth="10" defaultColWidth="0" defaultRowHeight="10.5" zeroHeight="1"/>
  <cols>
    <col min="1" max="1" width="3.42578125" style="391" customWidth="1"/>
    <col min="2" max="2" width="30.42578125" style="391" customWidth="1"/>
    <col min="3" max="3" width="10.42578125" style="391" bestFit="1" customWidth="1"/>
    <col min="4" max="4" width="10.85546875" style="391" bestFit="1" customWidth="1"/>
    <col min="5" max="5" width="15.42578125" style="391" bestFit="1" customWidth="1"/>
    <col min="6" max="6" width="11.7109375" style="391" bestFit="1" customWidth="1"/>
    <col min="7" max="7" width="9.28515625" style="391" bestFit="1" customWidth="1"/>
    <col min="8" max="8" width="15.28515625" style="391" bestFit="1" customWidth="1"/>
    <col min="9" max="9" width="11.85546875" style="391" bestFit="1" customWidth="1"/>
    <col min="10" max="10" width="8.42578125" style="391" bestFit="1" customWidth="1"/>
    <col min="11" max="11" width="15.28515625" style="391" bestFit="1" customWidth="1"/>
    <col min="12" max="12" width="3.85546875" style="391" customWidth="1"/>
    <col min="13" max="13" width="11.85546875" style="391" bestFit="1" customWidth="1"/>
    <col min="14" max="14" width="4.28515625" style="391" customWidth="1"/>
    <col min="15" max="257" width="11.42578125" style="391" hidden="1"/>
    <col min="258" max="258" width="25.7109375" style="391" hidden="1"/>
    <col min="259" max="259" width="7.7109375" style="391" hidden="1"/>
    <col min="260" max="260" width="9.42578125" style="391" hidden="1"/>
    <col min="261" max="261" width="13.5703125" style="391" hidden="1"/>
    <col min="262" max="262" width="10.140625" style="391" hidden="1"/>
    <col min="263" max="263" width="10.42578125" style="391" hidden="1"/>
    <col min="264" max="264" width="11.140625" style="391" hidden="1"/>
    <col min="265" max="265" width="10.140625" style="391" hidden="1"/>
    <col min="266" max="266" width="7.140625" style="391" hidden="1"/>
    <col min="267" max="267" width="12.85546875" style="391" hidden="1"/>
    <col min="268" max="268" width="11.42578125" style="391" hidden="1"/>
    <col min="269" max="269" width="11.85546875" style="391" hidden="1"/>
    <col min="270" max="513" width="11.42578125" style="391" hidden="1"/>
    <col min="514" max="514" width="25.7109375" style="391" hidden="1"/>
    <col min="515" max="515" width="7.7109375" style="391" hidden="1"/>
    <col min="516" max="516" width="9.42578125" style="391" hidden="1"/>
    <col min="517" max="517" width="13.5703125" style="391" hidden="1"/>
    <col min="518" max="518" width="10.140625" style="391" hidden="1"/>
    <col min="519" max="519" width="10.42578125" style="391" hidden="1"/>
    <col min="520" max="520" width="11.140625" style="391" hidden="1"/>
    <col min="521" max="521" width="10.140625" style="391" hidden="1"/>
    <col min="522" max="522" width="7.140625" style="391" hidden="1"/>
    <col min="523" max="523" width="12.85546875" style="391" hidden="1"/>
    <col min="524" max="524" width="11.42578125" style="391" hidden="1"/>
    <col min="525" max="525" width="11.85546875" style="391" hidden="1"/>
    <col min="526" max="769" width="11.42578125" style="391" hidden="1"/>
    <col min="770" max="770" width="25.7109375" style="391" hidden="1"/>
    <col min="771" max="771" width="7.7109375" style="391" hidden="1"/>
    <col min="772" max="772" width="9.42578125" style="391" hidden="1"/>
    <col min="773" max="773" width="13.5703125" style="391" hidden="1"/>
    <col min="774" max="774" width="10.140625" style="391" hidden="1"/>
    <col min="775" max="775" width="10.42578125" style="391" hidden="1"/>
    <col min="776" max="776" width="11.140625" style="391" hidden="1"/>
    <col min="777" max="777" width="10.140625" style="391" hidden="1"/>
    <col min="778" max="778" width="7.140625" style="391" hidden="1"/>
    <col min="779" max="779" width="12.85546875" style="391" hidden="1"/>
    <col min="780" max="780" width="11.42578125" style="391" hidden="1"/>
    <col min="781" max="781" width="11.85546875" style="391" hidden="1"/>
    <col min="782" max="1025" width="11.42578125" style="391" hidden="1"/>
    <col min="1026" max="1026" width="25.7109375" style="391" hidden="1"/>
    <col min="1027" max="1027" width="7.7109375" style="391" hidden="1"/>
    <col min="1028" max="1028" width="9.42578125" style="391" hidden="1"/>
    <col min="1029" max="1029" width="13.5703125" style="391" hidden="1"/>
    <col min="1030" max="1030" width="10.140625" style="391" hidden="1"/>
    <col min="1031" max="1031" width="10.42578125" style="391" hidden="1"/>
    <col min="1032" max="1032" width="11.140625" style="391" hidden="1"/>
    <col min="1033" max="1033" width="10.140625" style="391" hidden="1"/>
    <col min="1034" max="1034" width="7.140625" style="391" hidden="1"/>
    <col min="1035" max="1035" width="12.85546875" style="391" hidden="1"/>
    <col min="1036" max="1036" width="11.42578125" style="391" hidden="1"/>
    <col min="1037" max="1037" width="11.85546875" style="391" hidden="1"/>
    <col min="1038" max="1281" width="11.42578125" style="391" hidden="1"/>
    <col min="1282" max="1282" width="25.7109375" style="391" hidden="1"/>
    <col min="1283" max="1283" width="7.7109375" style="391" hidden="1"/>
    <col min="1284" max="1284" width="9.42578125" style="391" hidden="1"/>
    <col min="1285" max="1285" width="13.5703125" style="391" hidden="1"/>
    <col min="1286" max="1286" width="10.140625" style="391" hidden="1"/>
    <col min="1287" max="1287" width="10.42578125" style="391" hidden="1"/>
    <col min="1288" max="1288" width="11.140625" style="391" hidden="1"/>
    <col min="1289" max="1289" width="10.140625" style="391" hidden="1"/>
    <col min="1290" max="1290" width="7.140625" style="391" hidden="1"/>
    <col min="1291" max="1291" width="12.85546875" style="391" hidden="1"/>
    <col min="1292" max="1292" width="11.42578125" style="391" hidden="1"/>
    <col min="1293" max="1293" width="11.85546875" style="391" hidden="1"/>
    <col min="1294" max="1537" width="11.42578125" style="391" hidden="1"/>
    <col min="1538" max="1538" width="25.7109375" style="391" hidden="1"/>
    <col min="1539" max="1539" width="7.7109375" style="391" hidden="1"/>
    <col min="1540" max="1540" width="9.42578125" style="391" hidden="1"/>
    <col min="1541" max="1541" width="13.5703125" style="391" hidden="1"/>
    <col min="1542" max="1542" width="10.140625" style="391" hidden="1"/>
    <col min="1543" max="1543" width="10.42578125" style="391" hidden="1"/>
    <col min="1544" max="1544" width="11.140625" style="391" hidden="1"/>
    <col min="1545" max="1545" width="10.140625" style="391" hidden="1"/>
    <col min="1546" max="1546" width="7.140625" style="391" hidden="1"/>
    <col min="1547" max="1547" width="12.85546875" style="391" hidden="1"/>
    <col min="1548" max="1548" width="11.42578125" style="391" hidden="1"/>
    <col min="1549" max="1549" width="11.85546875" style="391" hidden="1"/>
    <col min="1550" max="1793" width="11.42578125" style="391" hidden="1"/>
    <col min="1794" max="1794" width="25.7109375" style="391" hidden="1"/>
    <col min="1795" max="1795" width="7.7109375" style="391" hidden="1"/>
    <col min="1796" max="1796" width="9.42578125" style="391" hidden="1"/>
    <col min="1797" max="1797" width="13.5703125" style="391" hidden="1"/>
    <col min="1798" max="1798" width="10.140625" style="391" hidden="1"/>
    <col min="1799" max="1799" width="10.42578125" style="391" hidden="1"/>
    <col min="1800" max="1800" width="11.140625" style="391" hidden="1"/>
    <col min="1801" max="1801" width="10.140625" style="391" hidden="1"/>
    <col min="1802" max="1802" width="7.140625" style="391" hidden="1"/>
    <col min="1803" max="1803" width="12.85546875" style="391" hidden="1"/>
    <col min="1804" max="1804" width="11.42578125" style="391" hidden="1"/>
    <col min="1805" max="1805" width="11.85546875" style="391" hidden="1"/>
    <col min="1806" max="2049" width="11.42578125" style="391" hidden="1"/>
    <col min="2050" max="2050" width="25.7109375" style="391" hidden="1"/>
    <col min="2051" max="2051" width="7.7109375" style="391" hidden="1"/>
    <col min="2052" max="2052" width="9.42578125" style="391" hidden="1"/>
    <col min="2053" max="2053" width="13.5703125" style="391" hidden="1"/>
    <col min="2054" max="2054" width="10.140625" style="391" hidden="1"/>
    <col min="2055" max="2055" width="10.42578125" style="391" hidden="1"/>
    <col min="2056" max="2056" width="11.140625" style="391" hidden="1"/>
    <col min="2057" max="2057" width="10.140625" style="391" hidden="1"/>
    <col min="2058" max="2058" width="7.140625" style="391" hidden="1"/>
    <col min="2059" max="2059" width="12.85546875" style="391" hidden="1"/>
    <col min="2060" max="2060" width="11.42578125" style="391" hidden="1"/>
    <col min="2061" max="2061" width="11.85546875" style="391" hidden="1"/>
    <col min="2062" max="2305" width="11.42578125" style="391" hidden="1"/>
    <col min="2306" max="2306" width="25.7109375" style="391" hidden="1"/>
    <col min="2307" max="2307" width="7.7109375" style="391" hidden="1"/>
    <col min="2308" max="2308" width="9.42578125" style="391" hidden="1"/>
    <col min="2309" max="2309" width="13.5703125" style="391" hidden="1"/>
    <col min="2310" max="2310" width="10.140625" style="391" hidden="1"/>
    <col min="2311" max="2311" width="10.42578125" style="391" hidden="1"/>
    <col min="2312" max="2312" width="11.140625" style="391" hidden="1"/>
    <col min="2313" max="2313" width="10.140625" style="391" hidden="1"/>
    <col min="2314" max="2314" width="7.140625" style="391" hidden="1"/>
    <col min="2315" max="2315" width="12.85546875" style="391" hidden="1"/>
    <col min="2316" max="2316" width="11.42578125" style="391" hidden="1"/>
    <col min="2317" max="2317" width="11.85546875" style="391" hidden="1"/>
    <col min="2318" max="2561" width="11.42578125" style="391" hidden="1"/>
    <col min="2562" max="2562" width="25.7109375" style="391" hidden="1"/>
    <col min="2563" max="2563" width="7.7109375" style="391" hidden="1"/>
    <col min="2564" max="2564" width="9.42578125" style="391" hidden="1"/>
    <col min="2565" max="2565" width="13.5703125" style="391" hidden="1"/>
    <col min="2566" max="2566" width="10.140625" style="391" hidden="1"/>
    <col min="2567" max="2567" width="10.42578125" style="391" hidden="1"/>
    <col min="2568" max="2568" width="11.140625" style="391" hidden="1"/>
    <col min="2569" max="2569" width="10.140625" style="391" hidden="1"/>
    <col min="2570" max="2570" width="7.140625" style="391" hidden="1"/>
    <col min="2571" max="2571" width="12.85546875" style="391" hidden="1"/>
    <col min="2572" max="2572" width="11.42578125" style="391" hidden="1"/>
    <col min="2573" max="2573" width="11.85546875" style="391" hidden="1"/>
    <col min="2574" max="2817" width="11.42578125" style="391" hidden="1"/>
    <col min="2818" max="2818" width="25.7109375" style="391" hidden="1"/>
    <col min="2819" max="2819" width="7.7109375" style="391" hidden="1"/>
    <col min="2820" max="2820" width="9.42578125" style="391" hidden="1"/>
    <col min="2821" max="2821" width="13.5703125" style="391" hidden="1"/>
    <col min="2822" max="2822" width="10.140625" style="391" hidden="1"/>
    <col min="2823" max="2823" width="10.42578125" style="391" hidden="1"/>
    <col min="2824" max="2824" width="11.140625" style="391" hidden="1"/>
    <col min="2825" max="2825" width="10.140625" style="391" hidden="1"/>
    <col min="2826" max="2826" width="7.140625" style="391" hidden="1"/>
    <col min="2827" max="2827" width="12.85546875" style="391" hidden="1"/>
    <col min="2828" max="2828" width="11.42578125" style="391" hidden="1"/>
    <col min="2829" max="2829" width="11.85546875" style="391" hidden="1"/>
    <col min="2830" max="3073" width="11.42578125" style="391" hidden="1"/>
    <col min="3074" max="3074" width="25.7109375" style="391" hidden="1"/>
    <col min="3075" max="3075" width="7.7109375" style="391" hidden="1"/>
    <col min="3076" max="3076" width="9.42578125" style="391" hidden="1"/>
    <col min="3077" max="3077" width="13.5703125" style="391" hidden="1"/>
    <col min="3078" max="3078" width="10.140625" style="391" hidden="1"/>
    <col min="3079" max="3079" width="10.42578125" style="391" hidden="1"/>
    <col min="3080" max="3080" width="11.140625" style="391" hidden="1"/>
    <col min="3081" max="3081" width="10.140625" style="391" hidden="1"/>
    <col min="3082" max="3082" width="7.140625" style="391" hidden="1"/>
    <col min="3083" max="3083" width="12.85546875" style="391" hidden="1"/>
    <col min="3084" max="3084" width="11.42578125" style="391" hidden="1"/>
    <col min="3085" max="3085" width="11.85546875" style="391" hidden="1"/>
    <col min="3086" max="3329" width="11.42578125" style="391" hidden="1"/>
    <col min="3330" max="3330" width="25.7109375" style="391" hidden="1"/>
    <col min="3331" max="3331" width="7.7109375" style="391" hidden="1"/>
    <col min="3332" max="3332" width="9.42578125" style="391" hidden="1"/>
    <col min="3333" max="3333" width="13.5703125" style="391" hidden="1"/>
    <col min="3334" max="3334" width="10.140625" style="391" hidden="1"/>
    <col min="3335" max="3335" width="10.42578125" style="391" hidden="1"/>
    <col min="3336" max="3336" width="11.140625" style="391" hidden="1"/>
    <col min="3337" max="3337" width="10.140625" style="391" hidden="1"/>
    <col min="3338" max="3338" width="7.140625" style="391" hidden="1"/>
    <col min="3339" max="3339" width="12.85546875" style="391" hidden="1"/>
    <col min="3340" max="3340" width="11.42578125" style="391" hidden="1"/>
    <col min="3341" max="3341" width="11.85546875" style="391" hidden="1"/>
    <col min="3342" max="3585" width="11.42578125" style="391" hidden="1"/>
    <col min="3586" max="3586" width="25.7109375" style="391" hidden="1"/>
    <col min="3587" max="3587" width="7.7109375" style="391" hidden="1"/>
    <col min="3588" max="3588" width="9.42578125" style="391" hidden="1"/>
    <col min="3589" max="3589" width="13.5703125" style="391" hidden="1"/>
    <col min="3590" max="3590" width="10.140625" style="391" hidden="1"/>
    <col min="3591" max="3591" width="10.42578125" style="391" hidden="1"/>
    <col min="3592" max="3592" width="11.140625" style="391" hidden="1"/>
    <col min="3593" max="3593" width="10.140625" style="391" hidden="1"/>
    <col min="3594" max="3594" width="7.140625" style="391" hidden="1"/>
    <col min="3595" max="3595" width="12.85546875" style="391" hidden="1"/>
    <col min="3596" max="3596" width="11.42578125" style="391" hidden="1"/>
    <col min="3597" max="3597" width="11.85546875" style="391" hidden="1"/>
    <col min="3598" max="3841" width="11.42578125" style="391" hidden="1"/>
    <col min="3842" max="3842" width="25.7109375" style="391" hidden="1"/>
    <col min="3843" max="3843" width="7.7109375" style="391" hidden="1"/>
    <col min="3844" max="3844" width="9.42578125" style="391" hidden="1"/>
    <col min="3845" max="3845" width="13.5703125" style="391" hidden="1"/>
    <col min="3846" max="3846" width="10.140625" style="391" hidden="1"/>
    <col min="3847" max="3847" width="10.42578125" style="391" hidden="1"/>
    <col min="3848" max="3848" width="11.140625" style="391" hidden="1"/>
    <col min="3849" max="3849" width="10.140625" style="391" hidden="1"/>
    <col min="3850" max="3850" width="7.140625" style="391" hidden="1"/>
    <col min="3851" max="3851" width="12.85546875" style="391" hidden="1"/>
    <col min="3852" max="3852" width="11.42578125" style="391" hidden="1"/>
    <col min="3853" max="3853" width="11.85546875" style="391" hidden="1"/>
    <col min="3854" max="4097" width="11.42578125" style="391" hidden="1"/>
    <col min="4098" max="4098" width="25.7109375" style="391" hidden="1"/>
    <col min="4099" max="4099" width="7.7109375" style="391" hidden="1"/>
    <col min="4100" max="4100" width="9.42578125" style="391" hidden="1"/>
    <col min="4101" max="4101" width="13.5703125" style="391" hidden="1"/>
    <col min="4102" max="4102" width="10.140625" style="391" hidden="1"/>
    <col min="4103" max="4103" width="10.42578125" style="391" hidden="1"/>
    <col min="4104" max="4104" width="11.140625" style="391" hidden="1"/>
    <col min="4105" max="4105" width="10.140625" style="391" hidden="1"/>
    <col min="4106" max="4106" width="7.140625" style="391" hidden="1"/>
    <col min="4107" max="4107" width="12.85546875" style="391" hidden="1"/>
    <col min="4108" max="4108" width="11.42578125" style="391" hidden="1"/>
    <col min="4109" max="4109" width="11.85546875" style="391" hidden="1"/>
    <col min="4110" max="4353" width="11.42578125" style="391" hidden="1"/>
    <col min="4354" max="4354" width="25.7109375" style="391" hidden="1"/>
    <col min="4355" max="4355" width="7.7109375" style="391" hidden="1"/>
    <col min="4356" max="4356" width="9.42578125" style="391" hidden="1"/>
    <col min="4357" max="4357" width="13.5703125" style="391" hidden="1"/>
    <col min="4358" max="4358" width="10.140625" style="391" hidden="1"/>
    <col min="4359" max="4359" width="10.42578125" style="391" hidden="1"/>
    <col min="4360" max="4360" width="11.140625" style="391" hidden="1"/>
    <col min="4361" max="4361" width="10.140625" style="391" hidden="1"/>
    <col min="4362" max="4362" width="7.140625" style="391" hidden="1"/>
    <col min="4363" max="4363" width="12.85546875" style="391" hidden="1"/>
    <col min="4364" max="4364" width="11.42578125" style="391" hidden="1"/>
    <col min="4365" max="4365" width="11.85546875" style="391" hidden="1"/>
    <col min="4366" max="4609" width="11.42578125" style="391" hidden="1"/>
    <col min="4610" max="4610" width="25.7109375" style="391" hidden="1"/>
    <col min="4611" max="4611" width="7.7109375" style="391" hidden="1"/>
    <col min="4612" max="4612" width="9.42578125" style="391" hidden="1"/>
    <col min="4613" max="4613" width="13.5703125" style="391" hidden="1"/>
    <col min="4614" max="4614" width="10.140625" style="391" hidden="1"/>
    <col min="4615" max="4615" width="10.42578125" style="391" hidden="1"/>
    <col min="4616" max="4616" width="11.140625" style="391" hidden="1"/>
    <col min="4617" max="4617" width="10.140625" style="391" hidden="1"/>
    <col min="4618" max="4618" width="7.140625" style="391" hidden="1"/>
    <col min="4619" max="4619" width="12.85546875" style="391" hidden="1"/>
    <col min="4620" max="4620" width="11.42578125" style="391" hidden="1"/>
    <col min="4621" max="4621" width="11.85546875" style="391" hidden="1"/>
    <col min="4622" max="4865" width="11.42578125" style="391" hidden="1"/>
    <col min="4866" max="4866" width="25.7109375" style="391" hidden="1"/>
    <col min="4867" max="4867" width="7.7109375" style="391" hidden="1"/>
    <col min="4868" max="4868" width="9.42578125" style="391" hidden="1"/>
    <col min="4869" max="4869" width="13.5703125" style="391" hidden="1"/>
    <col min="4870" max="4870" width="10.140625" style="391" hidden="1"/>
    <col min="4871" max="4871" width="10.42578125" style="391" hidden="1"/>
    <col min="4872" max="4872" width="11.140625" style="391" hidden="1"/>
    <col min="4873" max="4873" width="10.140625" style="391" hidden="1"/>
    <col min="4874" max="4874" width="7.140625" style="391" hidden="1"/>
    <col min="4875" max="4875" width="12.85546875" style="391" hidden="1"/>
    <col min="4876" max="4876" width="11.42578125" style="391" hidden="1"/>
    <col min="4877" max="4877" width="11.85546875" style="391" hidden="1"/>
    <col min="4878" max="5121" width="11.42578125" style="391" hidden="1"/>
    <col min="5122" max="5122" width="25.7109375" style="391" hidden="1"/>
    <col min="5123" max="5123" width="7.7109375" style="391" hidden="1"/>
    <col min="5124" max="5124" width="9.42578125" style="391" hidden="1"/>
    <col min="5125" max="5125" width="13.5703125" style="391" hidden="1"/>
    <col min="5126" max="5126" width="10.140625" style="391" hidden="1"/>
    <col min="5127" max="5127" width="10.42578125" style="391" hidden="1"/>
    <col min="5128" max="5128" width="11.140625" style="391" hidden="1"/>
    <col min="5129" max="5129" width="10.140625" style="391" hidden="1"/>
    <col min="5130" max="5130" width="7.140625" style="391" hidden="1"/>
    <col min="5131" max="5131" width="12.85546875" style="391" hidden="1"/>
    <col min="5132" max="5132" width="11.42578125" style="391" hidden="1"/>
    <col min="5133" max="5133" width="11.85546875" style="391" hidden="1"/>
    <col min="5134" max="5377" width="11.42578125" style="391" hidden="1"/>
    <col min="5378" max="5378" width="25.7109375" style="391" hidden="1"/>
    <col min="5379" max="5379" width="7.7109375" style="391" hidden="1"/>
    <col min="5380" max="5380" width="9.42578125" style="391" hidden="1"/>
    <col min="5381" max="5381" width="13.5703125" style="391" hidden="1"/>
    <col min="5382" max="5382" width="10.140625" style="391" hidden="1"/>
    <col min="5383" max="5383" width="10.42578125" style="391" hidden="1"/>
    <col min="5384" max="5384" width="11.140625" style="391" hidden="1"/>
    <col min="5385" max="5385" width="10.140625" style="391" hidden="1"/>
    <col min="5386" max="5386" width="7.140625" style="391" hidden="1"/>
    <col min="5387" max="5387" width="12.85546875" style="391" hidden="1"/>
    <col min="5388" max="5388" width="11.42578125" style="391" hidden="1"/>
    <col min="5389" max="5389" width="11.85546875" style="391" hidden="1"/>
    <col min="5390" max="5633" width="11.42578125" style="391" hidden="1"/>
    <col min="5634" max="5634" width="25.7109375" style="391" hidden="1"/>
    <col min="5635" max="5635" width="7.7109375" style="391" hidden="1"/>
    <col min="5636" max="5636" width="9.42578125" style="391" hidden="1"/>
    <col min="5637" max="5637" width="13.5703125" style="391" hidden="1"/>
    <col min="5638" max="5638" width="10.140625" style="391" hidden="1"/>
    <col min="5639" max="5639" width="10.42578125" style="391" hidden="1"/>
    <col min="5640" max="5640" width="11.140625" style="391" hidden="1"/>
    <col min="5641" max="5641" width="10.140625" style="391" hidden="1"/>
    <col min="5642" max="5642" width="7.140625" style="391" hidden="1"/>
    <col min="5643" max="5643" width="12.85546875" style="391" hidden="1"/>
    <col min="5644" max="5644" width="11.42578125" style="391" hidden="1"/>
    <col min="5645" max="5645" width="11.85546875" style="391" hidden="1"/>
    <col min="5646" max="5889" width="11.42578125" style="391" hidden="1"/>
    <col min="5890" max="5890" width="25.7109375" style="391" hidden="1"/>
    <col min="5891" max="5891" width="7.7109375" style="391" hidden="1"/>
    <col min="5892" max="5892" width="9.42578125" style="391" hidden="1"/>
    <col min="5893" max="5893" width="13.5703125" style="391" hidden="1"/>
    <col min="5894" max="5894" width="10.140625" style="391" hidden="1"/>
    <col min="5895" max="5895" width="10.42578125" style="391" hidden="1"/>
    <col min="5896" max="5896" width="11.140625" style="391" hidden="1"/>
    <col min="5897" max="5897" width="10.140625" style="391" hidden="1"/>
    <col min="5898" max="5898" width="7.140625" style="391" hidden="1"/>
    <col min="5899" max="5899" width="12.85546875" style="391" hidden="1"/>
    <col min="5900" max="5900" width="11.42578125" style="391" hidden="1"/>
    <col min="5901" max="5901" width="11.85546875" style="391" hidden="1"/>
    <col min="5902" max="6145" width="11.42578125" style="391" hidden="1"/>
    <col min="6146" max="6146" width="25.7109375" style="391" hidden="1"/>
    <col min="6147" max="6147" width="7.7109375" style="391" hidden="1"/>
    <col min="6148" max="6148" width="9.42578125" style="391" hidden="1"/>
    <col min="6149" max="6149" width="13.5703125" style="391" hidden="1"/>
    <col min="6150" max="6150" width="10.140625" style="391" hidden="1"/>
    <col min="6151" max="6151" width="10.42578125" style="391" hidden="1"/>
    <col min="6152" max="6152" width="11.140625" style="391" hidden="1"/>
    <col min="6153" max="6153" width="10.140625" style="391" hidden="1"/>
    <col min="6154" max="6154" width="7.140625" style="391" hidden="1"/>
    <col min="6155" max="6155" width="12.85546875" style="391" hidden="1"/>
    <col min="6156" max="6156" width="11.42578125" style="391" hidden="1"/>
    <col min="6157" max="6157" width="11.85546875" style="391" hidden="1"/>
    <col min="6158" max="6401" width="11.42578125" style="391" hidden="1"/>
    <col min="6402" max="6402" width="25.7109375" style="391" hidden="1"/>
    <col min="6403" max="6403" width="7.7109375" style="391" hidden="1"/>
    <col min="6404" max="6404" width="9.42578125" style="391" hidden="1"/>
    <col min="6405" max="6405" width="13.5703125" style="391" hidden="1"/>
    <col min="6406" max="6406" width="10.140625" style="391" hidden="1"/>
    <col min="6407" max="6407" width="10.42578125" style="391" hidden="1"/>
    <col min="6408" max="6408" width="11.140625" style="391" hidden="1"/>
    <col min="6409" max="6409" width="10.140625" style="391" hidden="1"/>
    <col min="6410" max="6410" width="7.140625" style="391" hidden="1"/>
    <col min="6411" max="6411" width="12.85546875" style="391" hidden="1"/>
    <col min="6412" max="6412" width="11.42578125" style="391" hidden="1"/>
    <col min="6413" max="6413" width="11.85546875" style="391" hidden="1"/>
    <col min="6414" max="6657" width="11.42578125" style="391" hidden="1"/>
    <col min="6658" max="6658" width="25.7109375" style="391" hidden="1"/>
    <col min="6659" max="6659" width="7.7109375" style="391" hidden="1"/>
    <col min="6660" max="6660" width="9.42578125" style="391" hidden="1"/>
    <col min="6661" max="6661" width="13.5703125" style="391" hidden="1"/>
    <col min="6662" max="6662" width="10.140625" style="391" hidden="1"/>
    <col min="6663" max="6663" width="10.42578125" style="391" hidden="1"/>
    <col min="6664" max="6664" width="11.140625" style="391" hidden="1"/>
    <col min="6665" max="6665" width="10.140625" style="391" hidden="1"/>
    <col min="6666" max="6666" width="7.140625" style="391" hidden="1"/>
    <col min="6667" max="6667" width="12.85546875" style="391" hidden="1"/>
    <col min="6668" max="6668" width="11.42578125" style="391" hidden="1"/>
    <col min="6669" max="6669" width="11.85546875" style="391" hidden="1"/>
    <col min="6670" max="6913" width="11.42578125" style="391" hidden="1"/>
    <col min="6914" max="6914" width="25.7109375" style="391" hidden="1"/>
    <col min="6915" max="6915" width="7.7109375" style="391" hidden="1"/>
    <col min="6916" max="6916" width="9.42578125" style="391" hidden="1"/>
    <col min="6917" max="6917" width="13.5703125" style="391" hidden="1"/>
    <col min="6918" max="6918" width="10.140625" style="391" hidden="1"/>
    <col min="6919" max="6919" width="10.42578125" style="391" hidden="1"/>
    <col min="6920" max="6920" width="11.140625" style="391" hidden="1"/>
    <col min="6921" max="6921" width="10.140625" style="391" hidden="1"/>
    <col min="6922" max="6922" width="7.140625" style="391" hidden="1"/>
    <col min="6923" max="6923" width="12.85546875" style="391" hidden="1"/>
    <col min="6924" max="6924" width="11.42578125" style="391" hidden="1"/>
    <col min="6925" max="6925" width="11.85546875" style="391" hidden="1"/>
    <col min="6926" max="7169" width="11.42578125" style="391" hidden="1"/>
    <col min="7170" max="7170" width="25.7109375" style="391" hidden="1"/>
    <col min="7171" max="7171" width="7.7109375" style="391" hidden="1"/>
    <col min="7172" max="7172" width="9.42578125" style="391" hidden="1"/>
    <col min="7173" max="7173" width="13.5703125" style="391" hidden="1"/>
    <col min="7174" max="7174" width="10.140625" style="391" hidden="1"/>
    <col min="7175" max="7175" width="10.42578125" style="391" hidden="1"/>
    <col min="7176" max="7176" width="11.140625" style="391" hidden="1"/>
    <col min="7177" max="7177" width="10.140625" style="391" hidden="1"/>
    <col min="7178" max="7178" width="7.140625" style="391" hidden="1"/>
    <col min="7179" max="7179" width="12.85546875" style="391" hidden="1"/>
    <col min="7180" max="7180" width="11.42578125" style="391" hidden="1"/>
    <col min="7181" max="7181" width="11.85546875" style="391" hidden="1"/>
    <col min="7182" max="7425" width="11.42578125" style="391" hidden="1"/>
    <col min="7426" max="7426" width="25.7109375" style="391" hidden="1"/>
    <col min="7427" max="7427" width="7.7109375" style="391" hidden="1"/>
    <col min="7428" max="7428" width="9.42578125" style="391" hidden="1"/>
    <col min="7429" max="7429" width="13.5703125" style="391" hidden="1"/>
    <col min="7430" max="7430" width="10.140625" style="391" hidden="1"/>
    <col min="7431" max="7431" width="10.42578125" style="391" hidden="1"/>
    <col min="7432" max="7432" width="11.140625" style="391" hidden="1"/>
    <col min="7433" max="7433" width="10.140625" style="391" hidden="1"/>
    <col min="7434" max="7434" width="7.140625" style="391" hidden="1"/>
    <col min="7435" max="7435" width="12.85546875" style="391" hidden="1"/>
    <col min="7436" max="7436" width="11.42578125" style="391" hidden="1"/>
    <col min="7437" max="7437" width="11.85546875" style="391" hidden="1"/>
    <col min="7438" max="7681" width="11.42578125" style="391" hidden="1"/>
    <col min="7682" max="7682" width="25.7109375" style="391" hidden="1"/>
    <col min="7683" max="7683" width="7.7109375" style="391" hidden="1"/>
    <col min="7684" max="7684" width="9.42578125" style="391" hidden="1"/>
    <col min="7685" max="7685" width="13.5703125" style="391" hidden="1"/>
    <col min="7686" max="7686" width="10.140625" style="391" hidden="1"/>
    <col min="7687" max="7687" width="10.42578125" style="391" hidden="1"/>
    <col min="7688" max="7688" width="11.140625" style="391" hidden="1"/>
    <col min="7689" max="7689" width="10.140625" style="391" hidden="1"/>
    <col min="7690" max="7690" width="7.140625" style="391" hidden="1"/>
    <col min="7691" max="7691" width="12.85546875" style="391" hidden="1"/>
    <col min="7692" max="7692" width="11.42578125" style="391" hidden="1"/>
    <col min="7693" max="7693" width="11.85546875" style="391" hidden="1"/>
    <col min="7694" max="7937" width="11.42578125" style="391" hidden="1"/>
    <col min="7938" max="7938" width="25.7109375" style="391" hidden="1"/>
    <col min="7939" max="7939" width="7.7109375" style="391" hidden="1"/>
    <col min="7940" max="7940" width="9.42578125" style="391" hidden="1"/>
    <col min="7941" max="7941" width="13.5703125" style="391" hidden="1"/>
    <col min="7942" max="7942" width="10.140625" style="391" hidden="1"/>
    <col min="7943" max="7943" width="10.42578125" style="391" hidden="1"/>
    <col min="7944" max="7944" width="11.140625" style="391" hidden="1"/>
    <col min="7945" max="7945" width="10.140625" style="391" hidden="1"/>
    <col min="7946" max="7946" width="7.140625" style="391" hidden="1"/>
    <col min="7947" max="7947" width="12.85546875" style="391" hidden="1"/>
    <col min="7948" max="7948" width="11.42578125" style="391" hidden="1"/>
    <col min="7949" max="7949" width="11.85546875" style="391" hidden="1"/>
    <col min="7950" max="8193" width="11.42578125" style="391" hidden="1"/>
    <col min="8194" max="8194" width="25.7109375" style="391" hidden="1"/>
    <col min="8195" max="8195" width="7.7109375" style="391" hidden="1"/>
    <col min="8196" max="8196" width="9.42578125" style="391" hidden="1"/>
    <col min="8197" max="8197" width="13.5703125" style="391" hidden="1"/>
    <col min="8198" max="8198" width="10.140625" style="391" hidden="1"/>
    <col min="8199" max="8199" width="10.42578125" style="391" hidden="1"/>
    <col min="8200" max="8200" width="11.140625" style="391" hidden="1"/>
    <col min="8201" max="8201" width="10.140625" style="391" hidden="1"/>
    <col min="8202" max="8202" width="7.140625" style="391" hidden="1"/>
    <col min="8203" max="8203" width="12.85546875" style="391" hidden="1"/>
    <col min="8204" max="8204" width="11.42578125" style="391" hidden="1"/>
    <col min="8205" max="8205" width="11.85546875" style="391" hidden="1"/>
    <col min="8206" max="8449" width="11.42578125" style="391" hidden="1"/>
    <col min="8450" max="8450" width="25.7109375" style="391" hidden="1"/>
    <col min="8451" max="8451" width="7.7109375" style="391" hidden="1"/>
    <col min="8452" max="8452" width="9.42578125" style="391" hidden="1"/>
    <col min="8453" max="8453" width="13.5703125" style="391" hidden="1"/>
    <col min="8454" max="8454" width="10.140625" style="391" hidden="1"/>
    <col min="8455" max="8455" width="10.42578125" style="391" hidden="1"/>
    <col min="8456" max="8456" width="11.140625" style="391" hidden="1"/>
    <col min="8457" max="8457" width="10.140625" style="391" hidden="1"/>
    <col min="8458" max="8458" width="7.140625" style="391" hidden="1"/>
    <col min="8459" max="8459" width="12.85546875" style="391" hidden="1"/>
    <col min="8460" max="8460" width="11.42578125" style="391" hidden="1"/>
    <col min="8461" max="8461" width="11.85546875" style="391" hidden="1"/>
    <col min="8462" max="8705" width="11.42578125" style="391" hidden="1"/>
    <col min="8706" max="8706" width="25.7109375" style="391" hidden="1"/>
    <col min="8707" max="8707" width="7.7109375" style="391" hidden="1"/>
    <col min="8708" max="8708" width="9.42578125" style="391" hidden="1"/>
    <col min="8709" max="8709" width="13.5703125" style="391" hidden="1"/>
    <col min="8710" max="8710" width="10.140625" style="391" hidden="1"/>
    <col min="8711" max="8711" width="10.42578125" style="391" hidden="1"/>
    <col min="8712" max="8712" width="11.140625" style="391" hidden="1"/>
    <col min="8713" max="8713" width="10.140625" style="391" hidden="1"/>
    <col min="8714" max="8714" width="7.140625" style="391" hidden="1"/>
    <col min="8715" max="8715" width="12.85546875" style="391" hidden="1"/>
    <col min="8716" max="8716" width="11.42578125" style="391" hidden="1"/>
    <col min="8717" max="8717" width="11.85546875" style="391" hidden="1"/>
    <col min="8718" max="8961" width="11.42578125" style="391" hidden="1"/>
    <col min="8962" max="8962" width="25.7109375" style="391" hidden="1"/>
    <col min="8963" max="8963" width="7.7109375" style="391" hidden="1"/>
    <col min="8964" max="8964" width="9.42578125" style="391" hidden="1"/>
    <col min="8965" max="8965" width="13.5703125" style="391" hidden="1"/>
    <col min="8966" max="8966" width="10.140625" style="391" hidden="1"/>
    <col min="8967" max="8967" width="10.42578125" style="391" hidden="1"/>
    <col min="8968" max="8968" width="11.140625" style="391" hidden="1"/>
    <col min="8969" max="8969" width="10.140625" style="391" hidden="1"/>
    <col min="8970" max="8970" width="7.140625" style="391" hidden="1"/>
    <col min="8971" max="8971" width="12.85546875" style="391" hidden="1"/>
    <col min="8972" max="8972" width="11.42578125" style="391" hidden="1"/>
    <col min="8973" max="8973" width="11.85546875" style="391" hidden="1"/>
    <col min="8974" max="9217" width="11.42578125" style="391" hidden="1"/>
    <col min="9218" max="9218" width="25.7109375" style="391" hidden="1"/>
    <col min="9219" max="9219" width="7.7109375" style="391" hidden="1"/>
    <col min="9220" max="9220" width="9.42578125" style="391" hidden="1"/>
    <col min="9221" max="9221" width="13.5703125" style="391" hidden="1"/>
    <col min="9222" max="9222" width="10.140625" style="391" hidden="1"/>
    <col min="9223" max="9223" width="10.42578125" style="391" hidden="1"/>
    <col min="9224" max="9224" width="11.140625" style="391" hidden="1"/>
    <col min="9225" max="9225" width="10.140625" style="391" hidden="1"/>
    <col min="9226" max="9226" width="7.140625" style="391" hidden="1"/>
    <col min="9227" max="9227" width="12.85546875" style="391" hidden="1"/>
    <col min="9228" max="9228" width="11.42578125" style="391" hidden="1"/>
    <col min="9229" max="9229" width="11.85546875" style="391" hidden="1"/>
    <col min="9230" max="9473" width="11.42578125" style="391" hidden="1"/>
    <col min="9474" max="9474" width="25.7109375" style="391" hidden="1"/>
    <col min="9475" max="9475" width="7.7109375" style="391" hidden="1"/>
    <col min="9476" max="9476" width="9.42578125" style="391" hidden="1"/>
    <col min="9477" max="9477" width="13.5703125" style="391" hidden="1"/>
    <col min="9478" max="9478" width="10.140625" style="391" hidden="1"/>
    <col min="9479" max="9479" width="10.42578125" style="391" hidden="1"/>
    <col min="9480" max="9480" width="11.140625" style="391" hidden="1"/>
    <col min="9481" max="9481" width="10.140625" style="391" hidden="1"/>
    <col min="9482" max="9482" width="7.140625" style="391" hidden="1"/>
    <col min="9483" max="9483" width="12.85546875" style="391" hidden="1"/>
    <col min="9484" max="9484" width="11.42578125" style="391" hidden="1"/>
    <col min="9485" max="9485" width="11.85546875" style="391" hidden="1"/>
    <col min="9486" max="9729" width="11.42578125" style="391" hidden="1"/>
    <col min="9730" max="9730" width="25.7109375" style="391" hidden="1"/>
    <col min="9731" max="9731" width="7.7109375" style="391" hidden="1"/>
    <col min="9732" max="9732" width="9.42578125" style="391" hidden="1"/>
    <col min="9733" max="9733" width="13.5703125" style="391" hidden="1"/>
    <col min="9734" max="9734" width="10.140625" style="391" hidden="1"/>
    <col min="9735" max="9735" width="10.42578125" style="391" hidden="1"/>
    <col min="9736" max="9736" width="11.140625" style="391" hidden="1"/>
    <col min="9737" max="9737" width="10.140625" style="391" hidden="1"/>
    <col min="9738" max="9738" width="7.140625" style="391" hidden="1"/>
    <col min="9739" max="9739" width="12.85546875" style="391" hidden="1"/>
    <col min="9740" max="9740" width="11.42578125" style="391" hidden="1"/>
    <col min="9741" max="9741" width="11.85546875" style="391" hidden="1"/>
    <col min="9742" max="9985" width="11.42578125" style="391" hidden="1"/>
    <col min="9986" max="9986" width="25.7109375" style="391" hidden="1"/>
    <col min="9987" max="9987" width="7.7109375" style="391" hidden="1"/>
    <col min="9988" max="9988" width="9.42578125" style="391" hidden="1"/>
    <col min="9989" max="9989" width="13.5703125" style="391" hidden="1"/>
    <col min="9990" max="9990" width="10.140625" style="391" hidden="1"/>
    <col min="9991" max="9991" width="10.42578125" style="391" hidden="1"/>
    <col min="9992" max="9992" width="11.140625" style="391" hidden="1"/>
    <col min="9993" max="9993" width="10.140625" style="391" hidden="1"/>
    <col min="9994" max="9994" width="7.140625" style="391" hidden="1"/>
    <col min="9995" max="9995" width="12.85546875" style="391" hidden="1"/>
    <col min="9996" max="9996" width="11.42578125" style="391" hidden="1"/>
    <col min="9997" max="9997" width="11.85546875" style="391" hidden="1"/>
    <col min="9998" max="10241" width="11.42578125" style="391" hidden="1"/>
    <col min="10242" max="10242" width="25.7109375" style="391" hidden="1"/>
    <col min="10243" max="10243" width="7.7109375" style="391" hidden="1"/>
    <col min="10244" max="10244" width="9.42578125" style="391" hidden="1"/>
    <col min="10245" max="10245" width="13.5703125" style="391" hidden="1"/>
    <col min="10246" max="10246" width="10.140625" style="391" hidden="1"/>
    <col min="10247" max="10247" width="10.42578125" style="391" hidden="1"/>
    <col min="10248" max="10248" width="11.140625" style="391" hidden="1"/>
    <col min="10249" max="10249" width="10.140625" style="391" hidden="1"/>
    <col min="10250" max="10250" width="7.140625" style="391" hidden="1"/>
    <col min="10251" max="10251" width="12.85546875" style="391" hidden="1"/>
    <col min="10252" max="10252" width="11.42578125" style="391" hidden="1"/>
    <col min="10253" max="10253" width="11.85546875" style="391" hidden="1"/>
    <col min="10254" max="10497" width="11.42578125" style="391" hidden="1"/>
    <col min="10498" max="10498" width="25.7109375" style="391" hidden="1"/>
    <col min="10499" max="10499" width="7.7109375" style="391" hidden="1"/>
    <col min="10500" max="10500" width="9.42578125" style="391" hidden="1"/>
    <col min="10501" max="10501" width="13.5703125" style="391" hidden="1"/>
    <col min="10502" max="10502" width="10.140625" style="391" hidden="1"/>
    <col min="10503" max="10503" width="10.42578125" style="391" hidden="1"/>
    <col min="10504" max="10504" width="11.140625" style="391" hidden="1"/>
    <col min="10505" max="10505" width="10.140625" style="391" hidden="1"/>
    <col min="10506" max="10506" width="7.140625" style="391" hidden="1"/>
    <col min="10507" max="10507" width="12.85546875" style="391" hidden="1"/>
    <col min="10508" max="10508" width="11.42578125" style="391" hidden="1"/>
    <col min="10509" max="10509" width="11.85546875" style="391" hidden="1"/>
    <col min="10510" max="10753" width="11.42578125" style="391" hidden="1"/>
    <col min="10754" max="10754" width="25.7109375" style="391" hidden="1"/>
    <col min="10755" max="10755" width="7.7109375" style="391" hidden="1"/>
    <col min="10756" max="10756" width="9.42578125" style="391" hidden="1"/>
    <col min="10757" max="10757" width="13.5703125" style="391" hidden="1"/>
    <col min="10758" max="10758" width="10.140625" style="391" hidden="1"/>
    <col min="10759" max="10759" width="10.42578125" style="391" hidden="1"/>
    <col min="10760" max="10760" width="11.140625" style="391" hidden="1"/>
    <col min="10761" max="10761" width="10.140625" style="391" hidden="1"/>
    <col min="10762" max="10762" width="7.140625" style="391" hidden="1"/>
    <col min="10763" max="10763" width="12.85546875" style="391" hidden="1"/>
    <col min="10764" max="10764" width="11.42578125" style="391" hidden="1"/>
    <col min="10765" max="10765" width="11.85546875" style="391" hidden="1"/>
    <col min="10766" max="11009" width="11.42578125" style="391" hidden="1"/>
    <col min="11010" max="11010" width="25.7109375" style="391" hidden="1"/>
    <col min="11011" max="11011" width="7.7109375" style="391" hidden="1"/>
    <col min="11012" max="11012" width="9.42578125" style="391" hidden="1"/>
    <col min="11013" max="11013" width="13.5703125" style="391" hidden="1"/>
    <col min="11014" max="11014" width="10.140625" style="391" hidden="1"/>
    <col min="11015" max="11015" width="10.42578125" style="391" hidden="1"/>
    <col min="11016" max="11016" width="11.140625" style="391" hidden="1"/>
    <col min="11017" max="11017" width="10.140625" style="391" hidden="1"/>
    <col min="11018" max="11018" width="7.140625" style="391" hidden="1"/>
    <col min="11019" max="11019" width="12.85546875" style="391" hidden="1"/>
    <col min="11020" max="11020" width="11.42578125" style="391" hidden="1"/>
    <col min="11021" max="11021" width="11.85546875" style="391" hidden="1"/>
    <col min="11022" max="11265" width="11.42578125" style="391" hidden="1"/>
    <col min="11266" max="11266" width="25.7109375" style="391" hidden="1"/>
    <col min="11267" max="11267" width="7.7109375" style="391" hidden="1"/>
    <col min="11268" max="11268" width="9.42578125" style="391" hidden="1"/>
    <col min="11269" max="11269" width="13.5703125" style="391" hidden="1"/>
    <col min="11270" max="11270" width="10.140625" style="391" hidden="1"/>
    <col min="11271" max="11271" width="10.42578125" style="391" hidden="1"/>
    <col min="11272" max="11272" width="11.140625" style="391" hidden="1"/>
    <col min="11273" max="11273" width="10.140625" style="391" hidden="1"/>
    <col min="11274" max="11274" width="7.140625" style="391" hidden="1"/>
    <col min="11275" max="11275" width="12.85546875" style="391" hidden="1"/>
    <col min="11276" max="11276" width="11.42578125" style="391" hidden="1"/>
    <col min="11277" max="11277" width="11.85546875" style="391" hidden="1"/>
    <col min="11278" max="11521" width="11.42578125" style="391" hidden="1"/>
    <col min="11522" max="11522" width="25.7109375" style="391" hidden="1"/>
    <col min="11523" max="11523" width="7.7109375" style="391" hidden="1"/>
    <col min="11524" max="11524" width="9.42578125" style="391" hidden="1"/>
    <col min="11525" max="11525" width="13.5703125" style="391" hidden="1"/>
    <col min="11526" max="11526" width="10.140625" style="391" hidden="1"/>
    <col min="11527" max="11527" width="10.42578125" style="391" hidden="1"/>
    <col min="11528" max="11528" width="11.140625" style="391" hidden="1"/>
    <col min="11529" max="11529" width="10.140625" style="391" hidden="1"/>
    <col min="11530" max="11530" width="7.140625" style="391" hidden="1"/>
    <col min="11531" max="11531" width="12.85546875" style="391" hidden="1"/>
    <col min="11532" max="11532" width="11.42578125" style="391" hidden="1"/>
    <col min="11533" max="11533" width="11.85546875" style="391" hidden="1"/>
    <col min="11534" max="11777" width="11.42578125" style="391" hidden="1"/>
    <col min="11778" max="11778" width="25.7109375" style="391" hidden="1"/>
    <col min="11779" max="11779" width="7.7109375" style="391" hidden="1"/>
    <col min="11780" max="11780" width="9.42578125" style="391" hidden="1"/>
    <col min="11781" max="11781" width="13.5703125" style="391" hidden="1"/>
    <col min="11782" max="11782" width="10.140625" style="391" hidden="1"/>
    <col min="11783" max="11783" width="10.42578125" style="391" hidden="1"/>
    <col min="11784" max="11784" width="11.140625" style="391" hidden="1"/>
    <col min="11785" max="11785" width="10.140625" style="391" hidden="1"/>
    <col min="11786" max="11786" width="7.140625" style="391" hidden="1"/>
    <col min="11787" max="11787" width="12.85546875" style="391" hidden="1"/>
    <col min="11788" max="11788" width="11.42578125" style="391" hidden="1"/>
    <col min="11789" max="11789" width="11.85546875" style="391" hidden="1"/>
    <col min="11790" max="12033" width="11.42578125" style="391" hidden="1"/>
    <col min="12034" max="12034" width="25.7109375" style="391" hidden="1"/>
    <col min="12035" max="12035" width="7.7109375" style="391" hidden="1"/>
    <col min="12036" max="12036" width="9.42578125" style="391" hidden="1"/>
    <col min="12037" max="12037" width="13.5703125" style="391" hidden="1"/>
    <col min="12038" max="12038" width="10.140625" style="391" hidden="1"/>
    <col min="12039" max="12039" width="10.42578125" style="391" hidden="1"/>
    <col min="12040" max="12040" width="11.140625" style="391" hidden="1"/>
    <col min="12041" max="12041" width="10.140625" style="391" hidden="1"/>
    <col min="12042" max="12042" width="7.140625" style="391" hidden="1"/>
    <col min="12043" max="12043" width="12.85546875" style="391" hidden="1"/>
    <col min="12044" max="12044" width="11.42578125" style="391" hidden="1"/>
    <col min="12045" max="12045" width="11.85546875" style="391" hidden="1"/>
    <col min="12046" max="12289" width="11.42578125" style="391" hidden="1"/>
    <col min="12290" max="12290" width="25.7109375" style="391" hidden="1"/>
    <col min="12291" max="12291" width="7.7109375" style="391" hidden="1"/>
    <col min="12292" max="12292" width="9.42578125" style="391" hidden="1"/>
    <col min="12293" max="12293" width="13.5703125" style="391" hidden="1"/>
    <col min="12294" max="12294" width="10.140625" style="391" hidden="1"/>
    <col min="12295" max="12295" width="10.42578125" style="391" hidden="1"/>
    <col min="12296" max="12296" width="11.140625" style="391" hidden="1"/>
    <col min="12297" max="12297" width="10.140625" style="391" hidden="1"/>
    <col min="12298" max="12298" width="7.140625" style="391" hidden="1"/>
    <col min="12299" max="12299" width="12.85546875" style="391" hidden="1"/>
    <col min="12300" max="12300" width="11.42578125" style="391" hidden="1"/>
    <col min="12301" max="12301" width="11.85546875" style="391" hidden="1"/>
    <col min="12302" max="12545" width="11.42578125" style="391" hidden="1"/>
    <col min="12546" max="12546" width="25.7109375" style="391" hidden="1"/>
    <col min="12547" max="12547" width="7.7109375" style="391" hidden="1"/>
    <col min="12548" max="12548" width="9.42578125" style="391" hidden="1"/>
    <col min="12549" max="12549" width="13.5703125" style="391" hidden="1"/>
    <col min="12550" max="12550" width="10.140625" style="391" hidden="1"/>
    <col min="12551" max="12551" width="10.42578125" style="391" hidden="1"/>
    <col min="12552" max="12552" width="11.140625" style="391" hidden="1"/>
    <col min="12553" max="12553" width="10.140625" style="391" hidden="1"/>
    <col min="12554" max="12554" width="7.140625" style="391" hidden="1"/>
    <col min="12555" max="12555" width="12.85546875" style="391" hidden="1"/>
    <col min="12556" max="12556" width="11.42578125" style="391" hidden="1"/>
    <col min="12557" max="12557" width="11.85546875" style="391" hidden="1"/>
    <col min="12558" max="12801" width="11.42578125" style="391" hidden="1"/>
    <col min="12802" max="12802" width="25.7109375" style="391" hidden="1"/>
    <col min="12803" max="12803" width="7.7109375" style="391" hidden="1"/>
    <col min="12804" max="12804" width="9.42578125" style="391" hidden="1"/>
    <col min="12805" max="12805" width="13.5703125" style="391" hidden="1"/>
    <col min="12806" max="12806" width="10.140625" style="391" hidden="1"/>
    <col min="12807" max="12807" width="10.42578125" style="391" hidden="1"/>
    <col min="12808" max="12808" width="11.140625" style="391" hidden="1"/>
    <col min="12809" max="12809" width="10.140625" style="391" hidden="1"/>
    <col min="12810" max="12810" width="7.140625" style="391" hidden="1"/>
    <col min="12811" max="12811" width="12.85546875" style="391" hidden="1"/>
    <col min="12812" max="12812" width="11.42578125" style="391" hidden="1"/>
    <col min="12813" max="12813" width="11.85546875" style="391" hidden="1"/>
    <col min="12814" max="13057" width="11.42578125" style="391" hidden="1"/>
    <col min="13058" max="13058" width="25.7109375" style="391" hidden="1"/>
    <col min="13059" max="13059" width="7.7109375" style="391" hidden="1"/>
    <col min="13060" max="13060" width="9.42578125" style="391" hidden="1"/>
    <col min="13061" max="13061" width="13.5703125" style="391" hidden="1"/>
    <col min="13062" max="13062" width="10.140625" style="391" hidden="1"/>
    <col min="13063" max="13063" width="10.42578125" style="391" hidden="1"/>
    <col min="13064" max="13064" width="11.140625" style="391" hidden="1"/>
    <col min="13065" max="13065" width="10.140625" style="391" hidden="1"/>
    <col min="13066" max="13066" width="7.140625" style="391" hidden="1"/>
    <col min="13067" max="13067" width="12.85546875" style="391" hidden="1"/>
    <col min="13068" max="13068" width="11.42578125" style="391" hidden="1"/>
    <col min="13069" max="13069" width="11.85546875" style="391" hidden="1"/>
    <col min="13070" max="13313" width="11.42578125" style="391" hidden="1"/>
    <col min="13314" max="13314" width="25.7109375" style="391" hidden="1"/>
    <col min="13315" max="13315" width="7.7109375" style="391" hidden="1"/>
    <col min="13316" max="13316" width="9.42578125" style="391" hidden="1"/>
    <col min="13317" max="13317" width="13.5703125" style="391" hidden="1"/>
    <col min="13318" max="13318" width="10.140625" style="391" hidden="1"/>
    <col min="13319" max="13319" width="10.42578125" style="391" hidden="1"/>
    <col min="13320" max="13320" width="11.140625" style="391" hidden="1"/>
    <col min="13321" max="13321" width="10.140625" style="391" hidden="1"/>
    <col min="13322" max="13322" width="7.140625" style="391" hidden="1"/>
    <col min="13323" max="13323" width="12.85546875" style="391" hidden="1"/>
    <col min="13324" max="13324" width="11.42578125" style="391" hidden="1"/>
    <col min="13325" max="13325" width="11.85546875" style="391" hidden="1"/>
    <col min="13326" max="13569" width="11.42578125" style="391" hidden="1"/>
    <col min="13570" max="13570" width="25.7109375" style="391" hidden="1"/>
    <col min="13571" max="13571" width="7.7109375" style="391" hidden="1"/>
    <col min="13572" max="13572" width="9.42578125" style="391" hidden="1"/>
    <col min="13573" max="13573" width="13.5703125" style="391" hidden="1"/>
    <col min="13574" max="13574" width="10.140625" style="391" hidden="1"/>
    <col min="13575" max="13575" width="10.42578125" style="391" hidden="1"/>
    <col min="13576" max="13576" width="11.140625" style="391" hidden="1"/>
    <col min="13577" max="13577" width="10.140625" style="391" hidden="1"/>
    <col min="13578" max="13578" width="7.140625" style="391" hidden="1"/>
    <col min="13579" max="13579" width="12.85546875" style="391" hidden="1"/>
    <col min="13580" max="13580" width="11.42578125" style="391" hidden="1"/>
    <col min="13581" max="13581" width="11.85546875" style="391" hidden="1"/>
    <col min="13582" max="13825" width="11.42578125" style="391" hidden="1"/>
    <col min="13826" max="13826" width="25.7109375" style="391" hidden="1"/>
    <col min="13827" max="13827" width="7.7109375" style="391" hidden="1"/>
    <col min="13828" max="13828" width="9.42578125" style="391" hidden="1"/>
    <col min="13829" max="13829" width="13.5703125" style="391" hidden="1"/>
    <col min="13830" max="13830" width="10.140625" style="391" hidden="1"/>
    <col min="13831" max="13831" width="10.42578125" style="391" hidden="1"/>
    <col min="13832" max="13832" width="11.140625" style="391" hidden="1"/>
    <col min="13833" max="13833" width="10.140625" style="391" hidden="1"/>
    <col min="13834" max="13834" width="7.140625" style="391" hidden="1"/>
    <col min="13835" max="13835" width="12.85546875" style="391" hidden="1"/>
    <col min="13836" max="13836" width="11.42578125" style="391" hidden="1"/>
    <col min="13837" max="13837" width="11.85546875" style="391" hidden="1"/>
    <col min="13838" max="14081" width="11.42578125" style="391" hidden="1"/>
    <col min="14082" max="14082" width="25.7109375" style="391" hidden="1"/>
    <col min="14083" max="14083" width="7.7109375" style="391" hidden="1"/>
    <col min="14084" max="14084" width="9.42578125" style="391" hidden="1"/>
    <col min="14085" max="14085" width="13.5703125" style="391" hidden="1"/>
    <col min="14086" max="14086" width="10.140625" style="391" hidden="1"/>
    <col min="14087" max="14087" width="10.42578125" style="391" hidden="1"/>
    <col min="14088" max="14088" width="11.140625" style="391" hidden="1"/>
    <col min="14089" max="14089" width="10.140625" style="391" hidden="1"/>
    <col min="14090" max="14090" width="7.140625" style="391" hidden="1"/>
    <col min="14091" max="14091" width="12.85546875" style="391" hidden="1"/>
    <col min="14092" max="14092" width="11.42578125" style="391" hidden="1"/>
    <col min="14093" max="14093" width="11.85546875" style="391" hidden="1"/>
    <col min="14094" max="14337" width="11.42578125" style="391" hidden="1"/>
    <col min="14338" max="14338" width="25.7109375" style="391" hidden="1"/>
    <col min="14339" max="14339" width="7.7109375" style="391" hidden="1"/>
    <col min="14340" max="14340" width="9.42578125" style="391" hidden="1"/>
    <col min="14341" max="14341" width="13.5703125" style="391" hidden="1"/>
    <col min="14342" max="14342" width="10.140625" style="391" hidden="1"/>
    <col min="14343" max="14343" width="10.42578125" style="391" hidden="1"/>
    <col min="14344" max="14344" width="11.140625" style="391" hidden="1"/>
    <col min="14345" max="14345" width="10.140625" style="391" hidden="1"/>
    <col min="14346" max="14346" width="7.140625" style="391" hidden="1"/>
    <col min="14347" max="14347" width="12.85546875" style="391" hidden="1"/>
    <col min="14348" max="14348" width="11.42578125" style="391" hidden="1"/>
    <col min="14349" max="14349" width="11.85546875" style="391" hidden="1"/>
    <col min="14350" max="14593" width="11.42578125" style="391" hidden="1"/>
    <col min="14594" max="14594" width="25.7109375" style="391" hidden="1"/>
    <col min="14595" max="14595" width="7.7109375" style="391" hidden="1"/>
    <col min="14596" max="14596" width="9.42578125" style="391" hidden="1"/>
    <col min="14597" max="14597" width="13.5703125" style="391" hidden="1"/>
    <col min="14598" max="14598" width="10.140625" style="391" hidden="1"/>
    <col min="14599" max="14599" width="10.42578125" style="391" hidden="1"/>
    <col min="14600" max="14600" width="11.140625" style="391" hidden="1"/>
    <col min="14601" max="14601" width="10.140625" style="391" hidden="1"/>
    <col min="14602" max="14602" width="7.140625" style="391" hidden="1"/>
    <col min="14603" max="14603" width="12.85546875" style="391" hidden="1"/>
    <col min="14604" max="14604" width="11.42578125" style="391" hidden="1"/>
    <col min="14605" max="14605" width="11.85546875" style="391" hidden="1"/>
    <col min="14606" max="14849" width="11.42578125" style="391" hidden="1"/>
    <col min="14850" max="14850" width="25.7109375" style="391" hidden="1"/>
    <col min="14851" max="14851" width="7.7109375" style="391" hidden="1"/>
    <col min="14852" max="14852" width="9.42578125" style="391" hidden="1"/>
    <col min="14853" max="14853" width="13.5703125" style="391" hidden="1"/>
    <col min="14854" max="14854" width="10.140625" style="391" hidden="1"/>
    <col min="14855" max="14855" width="10.42578125" style="391" hidden="1"/>
    <col min="14856" max="14856" width="11.140625" style="391" hidden="1"/>
    <col min="14857" max="14857" width="10.140625" style="391" hidden="1"/>
    <col min="14858" max="14858" width="7.140625" style="391" hidden="1"/>
    <col min="14859" max="14859" width="12.85546875" style="391" hidden="1"/>
    <col min="14860" max="14860" width="11.42578125" style="391" hidden="1"/>
    <col min="14861" max="14861" width="11.85546875" style="391" hidden="1"/>
    <col min="14862" max="15105" width="11.42578125" style="391" hidden="1"/>
    <col min="15106" max="15106" width="25.7109375" style="391" hidden="1"/>
    <col min="15107" max="15107" width="7.7109375" style="391" hidden="1"/>
    <col min="15108" max="15108" width="9.42578125" style="391" hidden="1"/>
    <col min="15109" max="15109" width="13.5703125" style="391" hidden="1"/>
    <col min="15110" max="15110" width="10.140625" style="391" hidden="1"/>
    <col min="15111" max="15111" width="10.42578125" style="391" hidden="1"/>
    <col min="15112" max="15112" width="11.140625" style="391" hidden="1"/>
    <col min="15113" max="15113" width="10.140625" style="391" hidden="1"/>
    <col min="15114" max="15114" width="7.140625" style="391" hidden="1"/>
    <col min="15115" max="15115" width="12.85546875" style="391" hidden="1"/>
    <col min="15116" max="15116" width="11.42578125" style="391" hidden="1"/>
    <col min="15117" max="15117" width="11.85546875" style="391" hidden="1"/>
    <col min="15118" max="15361" width="11.42578125" style="391" hidden="1"/>
    <col min="15362" max="15362" width="25.7109375" style="391" hidden="1"/>
    <col min="15363" max="15363" width="7.7109375" style="391" hidden="1"/>
    <col min="15364" max="15364" width="9.42578125" style="391" hidden="1"/>
    <col min="15365" max="15365" width="13.5703125" style="391" hidden="1"/>
    <col min="15366" max="15366" width="10.140625" style="391" hidden="1"/>
    <col min="15367" max="15367" width="10.42578125" style="391" hidden="1"/>
    <col min="15368" max="15368" width="11.140625" style="391" hidden="1"/>
    <col min="15369" max="15369" width="10.140625" style="391" hidden="1"/>
    <col min="15370" max="15370" width="7.140625" style="391" hidden="1"/>
    <col min="15371" max="15371" width="12.85546875" style="391" hidden="1"/>
    <col min="15372" max="15372" width="11.42578125" style="391" hidden="1"/>
    <col min="15373" max="15373" width="11.85546875" style="391" hidden="1"/>
    <col min="15374" max="15617" width="11.42578125" style="391" hidden="1"/>
    <col min="15618" max="15618" width="25.7109375" style="391" hidden="1"/>
    <col min="15619" max="15619" width="7.7109375" style="391" hidden="1"/>
    <col min="15620" max="15620" width="9.42578125" style="391" hidden="1"/>
    <col min="15621" max="15621" width="13.5703125" style="391" hidden="1"/>
    <col min="15622" max="15622" width="10.140625" style="391" hidden="1"/>
    <col min="15623" max="15623" width="10.42578125" style="391" hidden="1"/>
    <col min="15624" max="15624" width="11.140625" style="391" hidden="1"/>
    <col min="15625" max="15625" width="10.140625" style="391" hidden="1"/>
    <col min="15626" max="15626" width="7.140625" style="391" hidden="1"/>
    <col min="15627" max="15627" width="12.85546875" style="391" hidden="1"/>
    <col min="15628" max="15628" width="11.42578125" style="391" hidden="1"/>
    <col min="15629" max="15629" width="11.85546875" style="391" hidden="1"/>
    <col min="15630" max="15873" width="11.42578125" style="391" hidden="1"/>
    <col min="15874" max="15874" width="25.7109375" style="391" hidden="1"/>
    <col min="15875" max="15875" width="7.7109375" style="391" hidden="1"/>
    <col min="15876" max="15876" width="9.42578125" style="391" hidden="1"/>
    <col min="15877" max="15877" width="13.5703125" style="391" hidden="1"/>
    <col min="15878" max="15878" width="10.140625" style="391" hidden="1"/>
    <col min="15879" max="15879" width="10.42578125" style="391" hidden="1"/>
    <col min="15880" max="15880" width="11.140625" style="391" hidden="1"/>
    <col min="15881" max="15881" width="10.140625" style="391" hidden="1"/>
    <col min="15882" max="15882" width="7.140625" style="391" hidden="1"/>
    <col min="15883" max="15883" width="12.85546875" style="391" hidden="1"/>
    <col min="15884" max="15884" width="11.42578125" style="391" hidden="1"/>
    <col min="15885" max="15885" width="11.85546875" style="391" hidden="1"/>
    <col min="15886" max="16129" width="11.42578125" style="391" hidden="1"/>
    <col min="16130" max="16130" width="25.7109375" style="391" hidden="1"/>
    <col min="16131" max="16131" width="7.7109375" style="391" hidden="1"/>
    <col min="16132" max="16132" width="9.42578125" style="391" hidden="1"/>
    <col min="16133" max="16133" width="13.5703125" style="391" hidden="1"/>
    <col min="16134" max="16134" width="10.140625" style="391" hidden="1"/>
    <col min="16135" max="16135" width="10.42578125" style="391" hidden="1"/>
    <col min="16136" max="16136" width="11.140625" style="391" hidden="1"/>
    <col min="16137" max="16137" width="10.140625" style="391" hidden="1"/>
    <col min="16138" max="16138" width="7.140625" style="391" hidden="1"/>
    <col min="16139" max="16139" width="12.85546875" style="391" hidden="1"/>
    <col min="16140" max="16140" width="11.42578125" style="391" hidden="1"/>
    <col min="16141" max="16141" width="11.85546875" style="391" hidden="1"/>
    <col min="16142" max="16384" width="11.42578125" style="391" hidden="1"/>
  </cols>
  <sheetData>
    <row r="1" spans="1:18" ht="11.25" customHeight="1">
      <c r="A1" s="2437"/>
      <c r="B1" s="2814" t="s">
        <v>1546</v>
      </c>
      <c r="C1" s="2814"/>
      <c r="D1" s="2814"/>
      <c r="E1" s="2814"/>
      <c r="F1" s="2814"/>
      <c r="G1" s="2814"/>
      <c r="H1" s="2814"/>
      <c r="I1" s="2814"/>
      <c r="J1" s="2814"/>
      <c r="K1" s="2814"/>
    </row>
    <row r="2" spans="1:18" ht="11.25" customHeight="1">
      <c r="B2" s="2815" t="s">
        <v>1</v>
      </c>
      <c r="C2" s="2815"/>
      <c r="D2" s="2815"/>
      <c r="E2" s="2815"/>
      <c r="F2" s="2815"/>
      <c r="G2" s="2815"/>
      <c r="H2" s="2815"/>
      <c r="I2" s="2815"/>
      <c r="J2" s="2815"/>
      <c r="K2" s="2815"/>
    </row>
    <row r="3" spans="1:18">
      <c r="B3" s="2816" t="s">
        <v>513</v>
      </c>
      <c r="C3" s="2816"/>
      <c r="D3" s="2817" t="s">
        <v>514</v>
      </c>
      <c r="E3" s="2816"/>
      <c r="F3" s="2816"/>
      <c r="G3" s="2816"/>
      <c r="H3" s="2816"/>
      <c r="I3" s="2816"/>
      <c r="J3" s="2816"/>
      <c r="K3" s="2816"/>
    </row>
    <row r="4" spans="1:18">
      <c r="B4" s="2818" t="s">
        <v>0</v>
      </c>
      <c r="C4" s="2819" t="s">
        <v>1382</v>
      </c>
      <c r="D4" s="2820" t="s">
        <v>515</v>
      </c>
      <c r="E4" s="2821"/>
      <c r="F4" s="2821"/>
      <c r="G4" s="2822"/>
      <c r="H4" s="2822"/>
      <c r="I4" s="2820" t="s">
        <v>516</v>
      </c>
      <c r="J4" s="2823"/>
      <c r="K4" s="2823"/>
    </row>
    <row r="5" spans="1:18" ht="21">
      <c r="B5" s="2818"/>
      <c r="C5" s="2818"/>
      <c r="D5" s="2387" t="s">
        <v>517</v>
      </c>
      <c r="E5" s="2388" t="s">
        <v>518</v>
      </c>
      <c r="F5" s="2388" t="s">
        <v>519</v>
      </c>
      <c r="G5" s="2388" t="s">
        <v>520</v>
      </c>
      <c r="H5" s="2388" t="s">
        <v>521</v>
      </c>
      <c r="I5" s="2387" t="s">
        <v>522</v>
      </c>
      <c r="J5" s="2388" t="s">
        <v>523</v>
      </c>
      <c r="K5" s="2388" t="s">
        <v>524</v>
      </c>
    </row>
    <row r="6" spans="1:18">
      <c r="B6" s="2818"/>
      <c r="C6" s="2389" t="s">
        <v>23</v>
      </c>
      <c r="D6" s="2390" t="s">
        <v>24</v>
      </c>
      <c r="E6" s="2389" t="s">
        <v>36</v>
      </c>
      <c r="F6" s="2389" t="s">
        <v>60</v>
      </c>
      <c r="G6" s="2389" t="s">
        <v>26</v>
      </c>
      <c r="H6" s="2389" t="s">
        <v>525</v>
      </c>
      <c r="I6" s="2390" t="s">
        <v>39</v>
      </c>
      <c r="J6" s="2389" t="s">
        <v>526</v>
      </c>
      <c r="K6" s="2389" t="s">
        <v>114</v>
      </c>
      <c r="M6" s="1803"/>
    </row>
    <row r="7" spans="1:18" ht="15" customHeight="1">
      <c r="B7" s="210" t="s">
        <v>527</v>
      </c>
      <c r="C7" s="211">
        <f>SUM(C8:C11)</f>
        <v>483698.7</v>
      </c>
      <c r="D7" s="212">
        <f t="shared" ref="D7:K7" si="0">SUM(D8:D11)</f>
        <v>310908.5</v>
      </c>
      <c r="E7" s="211">
        <f t="shared" si="0"/>
        <v>7144.9</v>
      </c>
      <c r="F7" s="211">
        <f t="shared" si="0"/>
        <v>3909.9</v>
      </c>
      <c r="G7" s="211">
        <f t="shared" si="0"/>
        <v>53263.399999999994</v>
      </c>
      <c r="H7" s="211">
        <f t="shared" si="0"/>
        <v>375226.7</v>
      </c>
      <c r="I7" s="212">
        <f t="shared" si="0"/>
        <v>9881.4</v>
      </c>
      <c r="J7" s="211">
        <f t="shared" si="0"/>
        <v>98590.6</v>
      </c>
      <c r="K7" s="211">
        <f t="shared" si="0"/>
        <v>108472</v>
      </c>
      <c r="M7" s="936"/>
      <c r="N7" s="1804"/>
      <c r="O7" s="1805"/>
    </row>
    <row r="8" spans="1:18" ht="15" customHeight="1">
      <c r="B8" s="213" t="s">
        <v>528</v>
      </c>
      <c r="C8" s="214">
        <v>305777.90000000002</v>
      </c>
      <c r="D8" s="215">
        <v>304504.8</v>
      </c>
      <c r="E8" s="216"/>
      <c r="F8" s="216" t="s">
        <v>252</v>
      </c>
      <c r="G8" s="216">
        <v>1273.2</v>
      </c>
      <c r="H8" s="216">
        <f>SUM(D8:G8)</f>
        <v>305778</v>
      </c>
      <c r="I8" s="215"/>
      <c r="J8" s="216"/>
      <c r="K8" s="216"/>
      <c r="M8" s="936"/>
      <c r="N8" s="1804"/>
      <c r="O8" s="1805"/>
    </row>
    <row r="9" spans="1:18" ht="15" customHeight="1">
      <c r="B9" s="213" t="s">
        <v>529</v>
      </c>
      <c r="C9" s="214">
        <v>155769.60000000001</v>
      </c>
      <c r="D9" s="215" t="s">
        <v>252</v>
      </c>
      <c r="E9" s="216"/>
      <c r="F9" s="216">
        <v>55.4</v>
      </c>
      <c r="G9" s="216">
        <v>48806.1</v>
      </c>
      <c r="H9" s="216">
        <f t="shared" ref="H9:H11" si="1">SUM(D9:G9)</f>
        <v>48861.5</v>
      </c>
      <c r="I9" s="215">
        <v>8696.1</v>
      </c>
      <c r="J9" s="216">
        <v>98212</v>
      </c>
      <c r="K9" s="216">
        <f t="shared" ref="K9:K11" si="2">SUM(I9:J9)</f>
        <v>106908.1</v>
      </c>
      <c r="L9" s="234"/>
      <c r="M9" s="936"/>
      <c r="N9" s="936"/>
      <c r="O9" s="1805"/>
      <c r="P9" s="265"/>
      <c r="Q9" s="1803"/>
      <c r="R9" s="265"/>
    </row>
    <row r="10" spans="1:18" ht="15" customHeight="1">
      <c r="B10" s="213" t="s">
        <v>30</v>
      </c>
      <c r="C10" s="214">
        <v>4031.7</v>
      </c>
      <c r="D10" s="215">
        <v>90</v>
      </c>
      <c r="E10" s="216">
        <v>3941.7</v>
      </c>
      <c r="F10" s="216" t="s">
        <v>252</v>
      </c>
      <c r="G10" s="216" t="s">
        <v>252</v>
      </c>
      <c r="H10" s="216">
        <f t="shared" si="1"/>
        <v>4031.7</v>
      </c>
      <c r="I10" s="215"/>
      <c r="J10" s="216"/>
      <c r="K10" s="216"/>
      <c r="L10" s="1803"/>
      <c r="M10" s="936"/>
      <c r="N10" s="1804"/>
      <c r="O10" s="1805"/>
    </row>
    <row r="11" spans="1:18" ht="15" customHeight="1">
      <c r="B11" s="213" t="s">
        <v>530</v>
      </c>
      <c r="C11" s="214">
        <v>18119.5</v>
      </c>
      <c r="D11" s="215">
        <v>6313.7</v>
      </c>
      <c r="E11" s="216">
        <v>3203.2</v>
      </c>
      <c r="F11" s="216">
        <v>3854.5</v>
      </c>
      <c r="G11" s="216">
        <v>3184.1</v>
      </c>
      <c r="H11" s="216">
        <f t="shared" si="1"/>
        <v>16555.5</v>
      </c>
      <c r="I11" s="215">
        <v>1185.3</v>
      </c>
      <c r="J11" s="216">
        <v>378.6</v>
      </c>
      <c r="K11" s="216">
        <f t="shared" si="2"/>
        <v>1563.9</v>
      </c>
      <c r="M11" s="936"/>
      <c r="N11" s="1804"/>
      <c r="O11" s="1805"/>
      <c r="Q11" s="1806"/>
    </row>
    <row r="12" spans="1:18" ht="15" customHeight="1">
      <c r="B12" s="210" t="s">
        <v>531</v>
      </c>
      <c r="C12" s="211">
        <f>SUM(C13:C16)</f>
        <v>27308.400000000001</v>
      </c>
      <c r="D12" s="212">
        <f t="shared" ref="D12:K12" si="3">SUM(D13:D16)</f>
        <v>6890.4</v>
      </c>
      <c r="E12" s="211">
        <f t="shared" si="3"/>
        <v>614.4</v>
      </c>
      <c r="F12" s="211">
        <f t="shared" si="3"/>
        <v>1404.6</v>
      </c>
      <c r="G12" s="211">
        <f t="shared" si="3"/>
        <v>18084.7</v>
      </c>
      <c r="H12" s="211">
        <f t="shared" si="3"/>
        <v>26994.1</v>
      </c>
      <c r="I12" s="211">
        <f t="shared" si="3"/>
        <v>308.7</v>
      </c>
      <c r="J12" s="211">
        <f t="shared" si="3"/>
        <v>5.6</v>
      </c>
      <c r="K12" s="211">
        <f t="shared" si="3"/>
        <v>314.3</v>
      </c>
      <c r="M12" s="936"/>
      <c r="N12" s="1804"/>
      <c r="O12" s="1805"/>
    </row>
    <row r="13" spans="1:18" ht="15" customHeight="1">
      <c r="B13" s="217" t="s">
        <v>482</v>
      </c>
      <c r="C13" s="218">
        <v>13344.7</v>
      </c>
      <c r="D13" s="219">
        <v>292.39999999999998</v>
      </c>
      <c r="E13" s="218">
        <v>614.4</v>
      </c>
      <c r="F13" s="218">
        <v>1267.0999999999999</v>
      </c>
      <c r="G13" s="218">
        <v>11170.8</v>
      </c>
      <c r="H13" s="218">
        <f>SUM(D13:G13)</f>
        <v>13344.699999999999</v>
      </c>
      <c r="I13" s="220"/>
      <c r="J13" s="218"/>
      <c r="K13" s="218"/>
      <c r="M13" s="936"/>
      <c r="N13" s="1804"/>
      <c r="O13" s="1805"/>
    </row>
    <row r="14" spans="1:18" ht="15" customHeight="1">
      <c r="B14" s="213" t="s">
        <v>28</v>
      </c>
      <c r="C14" s="216">
        <v>7033.4</v>
      </c>
      <c r="D14" s="215"/>
      <c r="E14" s="216"/>
      <c r="F14" s="216">
        <v>98.7</v>
      </c>
      <c r="G14" s="1807">
        <v>6710.1</v>
      </c>
      <c r="H14" s="218">
        <f t="shared" ref="H14:H16" si="4">SUM(D14:G14)</f>
        <v>6808.8</v>
      </c>
      <c r="I14" s="215">
        <v>219</v>
      </c>
      <c r="J14" s="216">
        <v>5.6</v>
      </c>
      <c r="K14" s="218">
        <f t="shared" ref="K14:K15" si="5">SUM(I14:J14)</f>
        <v>224.6</v>
      </c>
      <c r="M14" s="936"/>
      <c r="N14" s="1804"/>
      <c r="O14" s="1805"/>
    </row>
    <row r="15" spans="1:18" ht="15" customHeight="1">
      <c r="B15" s="213" t="s">
        <v>532</v>
      </c>
      <c r="C15" s="216">
        <v>973.4</v>
      </c>
      <c r="D15" s="219">
        <v>641.1</v>
      </c>
      <c r="E15" s="216"/>
      <c r="F15" s="216">
        <v>38.799999999999997</v>
      </c>
      <c r="G15" s="216">
        <v>203.8</v>
      </c>
      <c r="H15" s="218">
        <f t="shared" si="4"/>
        <v>883.7</v>
      </c>
      <c r="I15" s="215">
        <v>89.7</v>
      </c>
      <c r="J15" s="216"/>
      <c r="K15" s="218">
        <f t="shared" si="5"/>
        <v>89.7</v>
      </c>
      <c r="M15" s="936"/>
      <c r="N15" s="1804"/>
      <c r="O15" s="1805"/>
    </row>
    <row r="16" spans="1:18" ht="15" customHeight="1">
      <c r="B16" s="213" t="s">
        <v>30</v>
      </c>
      <c r="C16" s="216">
        <v>5956.9</v>
      </c>
      <c r="D16" s="219">
        <v>5956.9</v>
      </c>
      <c r="E16" s="221"/>
      <c r="F16" s="221"/>
      <c r="G16" s="221" t="s">
        <v>252</v>
      </c>
      <c r="H16" s="218">
        <f t="shared" si="4"/>
        <v>5956.9</v>
      </c>
      <c r="I16" s="222"/>
      <c r="J16" s="221"/>
      <c r="K16" s="218"/>
      <c r="M16" s="936"/>
      <c r="N16" s="1804"/>
      <c r="O16" s="1805"/>
    </row>
    <row r="17" spans="2:15" ht="15" customHeight="1">
      <c r="B17" s="2264" t="s">
        <v>1547</v>
      </c>
      <c r="C17" s="2265">
        <f>C7+C12</f>
        <v>511007.10000000003</v>
      </c>
      <c r="D17" s="2266">
        <f t="shared" ref="D17:K17" si="6">D7+D12</f>
        <v>317798.90000000002</v>
      </c>
      <c r="E17" s="2265">
        <f t="shared" si="6"/>
        <v>7759.2999999999993</v>
      </c>
      <c r="F17" s="2265">
        <f t="shared" si="6"/>
        <v>5314.5</v>
      </c>
      <c r="G17" s="2265">
        <f t="shared" si="6"/>
        <v>71348.099999999991</v>
      </c>
      <c r="H17" s="2265">
        <f t="shared" si="6"/>
        <v>402220.79999999999</v>
      </c>
      <c r="I17" s="2266">
        <f t="shared" si="6"/>
        <v>10190.1</v>
      </c>
      <c r="J17" s="2265">
        <f t="shared" si="6"/>
        <v>98596.200000000012</v>
      </c>
      <c r="K17" s="2265">
        <f t="shared" si="6"/>
        <v>108786.3</v>
      </c>
      <c r="M17" s="936"/>
      <c r="N17" s="1804"/>
      <c r="O17" s="1805"/>
    </row>
    <row r="18" spans="2:15" ht="15" customHeight="1">
      <c r="B18" s="210" t="s">
        <v>87</v>
      </c>
      <c r="C18" s="223">
        <f>H18+K18</f>
        <v>99.999999999999986</v>
      </c>
      <c r="D18" s="224">
        <f>(D17/C17)*100</f>
        <v>62.190701459921002</v>
      </c>
      <c r="E18" s="224">
        <f>(E17/C17)*100</f>
        <v>1.5184329141415058</v>
      </c>
      <c r="F18" s="224">
        <f>(F17/C17)*100</f>
        <v>1.0400051193026476</v>
      </c>
      <c r="G18" s="224">
        <f>(G17/C17)*100</f>
        <v>13.962252187885449</v>
      </c>
      <c r="H18" s="224">
        <f>(H17/C17)*100</f>
        <v>78.711391681250603</v>
      </c>
      <c r="I18" s="224">
        <f>(I17/C17)*100</f>
        <v>1.9941210210190816</v>
      </c>
      <c r="J18" s="223">
        <f>(J17/C17)*100</f>
        <v>19.294487297730306</v>
      </c>
      <c r="K18" s="223">
        <f>(K17/C17)*100</f>
        <v>21.288608318749386</v>
      </c>
      <c r="M18" s="1808"/>
      <c r="N18" s="1804"/>
      <c r="O18" s="1805"/>
    </row>
    <row r="19" spans="2:15">
      <c r="B19" s="225" t="s">
        <v>453</v>
      </c>
      <c r="C19" s="226"/>
      <c r="D19" s="227"/>
      <c r="E19" s="227"/>
      <c r="F19" s="227"/>
      <c r="G19" s="227"/>
      <c r="H19" s="227"/>
      <c r="I19" s="226"/>
      <c r="J19" s="227"/>
      <c r="K19" s="226"/>
      <c r="M19" s="1809"/>
    </row>
    <row r="20" spans="2:15">
      <c r="H20" s="1810"/>
    </row>
    <row r="21" spans="2:15" hidden="1">
      <c r="H21" s="1810"/>
      <c r="I21" s="1810"/>
      <c r="J21" s="1810"/>
    </row>
    <row r="22" spans="2:15" hidden="1">
      <c r="C22" s="1803"/>
      <c r="D22" s="1803"/>
      <c r="E22" s="1803"/>
      <c r="F22" s="1803"/>
      <c r="G22" s="1803"/>
      <c r="H22" s="1803"/>
      <c r="I22" s="1803"/>
      <c r="J22" s="1803"/>
      <c r="K22" s="1803"/>
    </row>
    <row r="23" spans="2:15" hidden="1">
      <c r="C23" s="1803"/>
      <c r="D23" s="1803"/>
      <c r="E23" s="1803"/>
      <c r="F23" s="1803"/>
      <c r="G23" s="1803"/>
      <c r="H23" s="1803"/>
      <c r="I23" s="1803"/>
      <c r="J23" s="1803"/>
      <c r="K23" s="1803"/>
    </row>
    <row r="24" spans="2:15" hidden="1">
      <c r="C24" s="265"/>
      <c r="D24" s="265"/>
      <c r="E24" s="265"/>
      <c r="F24" s="265"/>
      <c r="G24" s="265"/>
      <c r="H24" s="265"/>
      <c r="I24" s="265"/>
      <c r="J24" s="265"/>
      <c r="K24" s="265"/>
      <c r="M24" s="1803"/>
    </row>
    <row r="25" spans="2:15" hidden="1">
      <c r="C25" s="1803"/>
      <c r="D25" s="1803"/>
      <c r="E25" s="1803"/>
      <c r="F25" s="1803"/>
      <c r="G25" s="1803"/>
      <c r="H25" s="1803"/>
      <c r="I25" s="1803"/>
      <c r="J25" s="1803"/>
      <c r="K25" s="1803"/>
      <c r="M25" s="1811"/>
    </row>
    <row r="26" spans="2:15" hidden="1">
      <c r="C26" s="1803"/>
      <c r="D26" s="1803"/>
      <c r="E26" s="1803"/>
      <c r="F26" s="1803"/>
      <c r="H26" s="1803"/>
      <c r="J26" s="1803"/>
    </row>
    <row r="27" spans="2:15" hidden="1">
      <c r="C27" s="1803"/>
      <c r="D27" s="1803"/>
      <c r="E27" s="1803"/>
      <c r="F27" s="1803"/>
      <c r="H27" s="1803"/>
    </row>
    <row r="28" spans="2:15" hidden="1">
      <c r="C28" s="1803"/>
      <c r="D28" s="1803"/>
      <c r="E28" s="1803"/>
      <c r="F28" s="1803"/>
      <c r="H28" s="1803"/>
      <c r="I28" s="1803"/>
      <c r="J28" s="1803"/>
      <c r="K28" s="1803"/>
    </row>
    <row r="29" spans="2:15" hidden="1">
      <c r="C29" s="265"/>
      <c r="D29" s="1803"/>
      <c r="E29" s="1803"/>
      <c r="F29" s="1803"/>
      <c r="H29" s="1803"/>
    </row>
    <row r="30" spans="2:15" hidden="1">
      <c r="C30" s="1803"/>
      <c r="G30" s="1810"/>
      <c r="H30" s="265"/>
      <c r="I30" s="265"/>
      <c r="J30" s="265"/>
      <c r="K30" s="265"/>
    </row>
    <row r="31" spans="2:15" hidden="1">
      <c r="H31" s="1810"/>
    </row>
    <row r="32" spans="2:15" hidden="1">
      <c r="J32" s="1812"/>
    </row>
    <row r="33" spans="8:8" hidden="1">
      <c r="H33" s="1805">
        <f>H31/1000</f>
        <v>0</v>
      </c>
    </row>
  </sheetData>
  <mergeCells count="8">
    <mergeCell ref="B1:K1"/>
    <mergeCell ref="B2:K2"/>
    <mergeCell ref="B3:C3"/>
    <mergeCell ref="D3:K3"/>
    <mergeCell ref="B4:B6"/>
    <mergeCell ref="C4:C5"/>
    <mergeCell ref="D4:H4"/>
    <mergeCell ref="I4:K4"/>
  </mergeCells>
  <printOptions horizontalCentered="1" verticalCentered="1"/>
  <pageMargins left="0.70866141732283472" right="0.70866141732283472" top="0.74803149606299213" bottom="0.74803149606299213" header="0.31496062992125984" footer="0.31496062992125984"/>
  <pageSetup orientation="landscape" r:id="rId1"/>
  <drawing r:id="rId2"/>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61104-083B-482B-AF3A-F28BE7EC4F19}">
  <sheetPr codeName="Hoja122"/>
  <dimension ref="A1:WVS37"/>
  <sheetViews>
    <sheetView showGridLines="0" zoomScaleNormal="100" workbookViewId="0"/>
  </sheetViews>
  <sheetFormatPr baseColWidth="10" defaultColWidth="0" defaultRowHeight="10.5" zeroHeight="1"/>
  <cols>
    <col min="1" max="1" width="4" style="40" customWidth="1"/>
    <col min="2" max="2" width="43.42578125" style="40" customWidth="1"/>
    <col min="3" max="4" width="9.5703125" style="40" bestFit="1" customWidth="1"/>
    <col min="5" max="5" width="14.5703125" style="40" customWidth="1"/>
    <col min="6" max="7" width="11.85546875" style="40" bestFit="1" customWidth="1"/>
    <col min="8" max="8" width="8.42578125" style="40" bestFit="1" customWidth="1"/>
    <col min="9" max="9" width="10.42578125" style="40" bestFit="1" customWidth="1"/>
    <col min="10" max="10" width="3.85546875" style="40" customWidth="1"/>
    <col min="11" max="11" width="12.7109375" style="40" bestFit="1" customWidth="1"/>
    <col min="12" max="12" width="4.5703125" style="40" customWidth="1"/>
    <col min="13" max="257" width="11.42578125" style="40" hidden="1"/>
    <col min="258" max="258" width="36.28515625" style="40" hidden="1"/>
    <col min="259" max="260" width="7.7109375" style="40" hidden="1"/>
    <col min="261" max="261" width="12.28515625" style="40" hidden="1"/>
    <col min="262" max="262" width="12.7109375" style="40" hidden="1"/>
    <col min="263" max="263" width="13.28515625" style="40" hidden="1"/>
    <col min="264" max="264" width="10.140625" style="40" hidden="1"/>
    <col min="265" max="265" width="9.28515625" style="40" hidden="1"/>
    <col min="266" max="266" width="11.42578125" style="40" hidden="1"/>
    <col min="267" max="267" width="12.7109375" style="40" hidden="1"/>
    <col min="268" max="513" width="11.42578125" style="40" hidden="1"/>
    <col min="514" max="514" width="36.28515625" style="40" hidden="1"/>
    <col min="515" max="516" width="7.7109375" style="40" hidden="1"/>
    <col min="517" max="517" width="12.28515625" style="40" hidden="1"/>
    <col min="518" max="518" width="12.7109375" style="40" hidden="1"/>
    <col min="519" max="519" width="13.28515625" style="40" hidden="1"/>
    <col min="520" max="520" width="10.140625" style="40" hidden="1"/>
    <col min="521" max="521" width="9.28515625" style="40" hidden="1"/>
    <col min="522" max="522" width="11.42578125" style="40" hidden="1"/>
    <col min="523" max="523" width="12.7109375" style="40" hidden="1"/>
    <col min="524" max="769" width="11.42578125" style="40" hidden="1"/>
    <col min="770" max="770" width="36.28515625" style="40" hidden="1"/>
    <col min="771" max="772" width="7.7109375" style="40" hidden="1"/>
    <col min="773" max="773" width="12.28515625" style="40" hidden="1"/>
    <col min="774" max="774" width="12.7109375" style="40" hidden="1"/>
    <col min="775" max="775" width="13.28515625" style="40" hidden="1"/>
    <col min="776" max="776" width="10.140625" style="40" hidden="1"/>
    <col min="777" max="777" width="9.28515625" style="40" hidden="1"/>
    <col min="778" max="778" width="11.42578125" style="40" hidden="1"/>
    <col min="779" max="779" width="12.7109375" style="40" hidden="1"/>
    <col min="780" max="1025" width="11.42578125" style="40" hidden="1"/>
    <col min="1026" max="1026" width="36.28515625" style="40" hidden="1"/>
    <col min="1027" max="1028" width="7.7109375" style="40" hidden="1"/>
    <col min="1029" max="1029" width="12.28515625" style="40" hidden="1"/>
    <col min="1030" max="1030" width="12.7109375" style="40" hidden="1"/>
    <col min="1031" max="1031" width="13.28515625" style="40" hidden="1"/>
    <col min="1032" max="1032" width="10.140625" style="40" hidden="1"/>
    <col min="1033" max="1033" width="9.28515625" style="40" hidden="1"/>
    <col min="1034" max="1034" width="11.42578125" style="40" hidden="1"/>
    <col min="1035" max="1035" width="12.7109375" style="40" hidden="1"/>
    <col min="1036" max="1281" width="11.42578125" style="40" hidden="1"/>
    <col min="1282" max="1282" width="36.28515625" style="40" hidden="1"/>
    <col min="1283" max="1284" width="7.7109375" style="40" hidden="1"/>
    <col min="1285" max="1285" width="12.28515625" style="40" hidden="1"/>
    <col min="1286" max="1286" width="12.7109375" style="40" hidden="1"/>
    <col min="1287" max="1287" width="13.28515625" style="40" hidden="1"/>
    <col min="1288" max="1288" width="10.140625" style="40" hidden="1"/>
    <col min="1289" max="1289" width="9.28515625" style="40" hidden="1"/>
    <col min="1290" max="1290" width="11.42578125" style="40" hidden="1"/>
    <col min="1291" max="1291" width="12.7109375" style="40" hidden="1"/>
    <col min="1292" max="1537" width="11.42578125" style="40" hidden="1"/>
    <col min="1538" max="1538" width="36.28515625" style="40" hidden="1"/>
    <col min="1539" max="1540" width="7.7109375" style="40" hidden="1"/>
    <col min="1541" max="1541" width="12.28515625" style="40" hidden="1"/>
    <col min="1542" max="1542" width="12.7109375" style="40" hidden="1"/>
    <col min="1543" max="1543" width="13.28515625" style="40" hidden="1"/>
    <col min="1544" max="1544" width="10.140625" style="40" hidden="1"/>
    <col min="1545" max="1545" width="9.28515625" style="40" hidden="1"/>
    <col min="1546" max="1546" width="11.42578125" style="40" hidden="1"/>
    <col min="1547" max="1547" width="12.7109375" style="40" hidden="1"/>
    <col min="1548" max="1793" width="11.42578125" style="40" hidden="1"/>
    <col min="1794" max="1794" width="36.28515625" style="40" hidden="1"/>
    <col min="1795" max="1796" width="7.7109375" style="40" hidden="1"/>
    <col min="1797" max="1797" width="12.28515625" style="40" hidden="1"/>
    <col min="1798" max="1798" width="12.7109375" style="40" hidden="1"/>
    <col min="1799" max="1799" width="13.28515625" style="40" hidden="1"/>
    <col min="1800" max="1800" width="10.140625" style="40" hidden="1"/>
    <col min="1801" max="1801" width="9.28515625" style="40" hidden="1"/>
    <col min="1802" max="1802" width="11.42578125" style="40" hidden="1"/>
    <col min="1803" max="1803" width="12.7109375" style="40" hidden="1"/>
    <col min="1804" max="2049" width="11.42578125" style="40" hidden="1"/>
    <col min="2050" max="2050" width="36.28515625" style="40" hidden="1"/>
    <col min="2051" max="2052" width="7.7109375" style="40" hidden="1"/>
    <col min="2053" max="2053" width="12.28515625" style="40" hidden="1"/>
    <col min="2054" max="2054" width="12.7109375" style="40" hidden="1"/>
    <col min="2055" max="2055" width="13.28515625" style="40" hidden="1"/>
    <col min="2056" max="2056" width="10.140625" style="40" hidden="1"/>
    <col min="2057" max="2057" width="9.28515625" style="40" hidden="1"/>
    <col min="2058" max="2058" width="11.42578125" style="40" hidden="1"/>
    <col min="2059" max="2059" width="12.7109375" style="40" hidden="1"/>
    <col min="2060" max="2305" width="11.42578125" style="40" hidden="1"/>
    <col min="2306" max="2306" width="36.28515625" style="40" hidden="1"/>
    <col min="2307" max="2308" width="7.7109375" style="40" hidden="1"/>
    <col min="2309" max="2309" width="12.28515625" style="40" hidden="1"/>
    <col min="2310" max="2310" width="12.7109375" style="40" hidden="1"/>
    <col min="2311" max="2311" width="13.28515625" style="40" hidden="1"/>
    <col min="2312" max="2312" width="10.140625" style="40" hidden="1"/>
    <col min="2313" max="2313" width="9.28515625" style="40" hidden="1"/>
    <col min="2314" max="2314" width="11.42578125" style="40" hidden="1"/>
    <col min="2315" max="2315" width="12.7109375" style="40" hidden="1"/>
    <col min="2316" max="2561" width="11.42578125" style="40" hidden="1"/>
    <col min="2562" max="2562" width="36.28515625" style="40" hidden="1"/>
    <col min="2563" max="2564" width="7.7109375" style="40" hidden="1"/>
    <col min="2565" max="2565" width="12.28515625" style="40" hidden="1"/>
    <col min="2566" max="2566" width="12.7109375" style="40" hidden="1"/>
    <col min="2567" max="2567" width="13.28515625" style="40" hidden="1"/>
    <col min="2568" max="2568" width="10.140625" style="40" hidden="1"/>
    <col min="2569" max="2569" width="9.28515625" style="40" hidden="1"/>
    <col min="2570" max="2570" width="11.42578125" style="40" hidden="1"/>
    <col min="2571" max="2571" width="12.7109375" style="40" hidden="1"/>
    <col min="2572" max="2817" width="11.42578125" style="40" hidden="1"/>
    <col min="2818" max="2818" width="36.28515625" style="40" hidden="1"/>
    <col min="2819" max="2820" width="7.7109375" style="40" hidden="1"/>
    <col min="2821" max="2821" width="12.28515625" style="40" hidden="1"/>
    <col min="2822" max="2822" width="12.7109375" style="40" hidden="1"/>
    <col min="2823" max="2823" width="13.28515625" style="40" hidden="1"/>
    <col min="2824" max="2824" width="10.140625" style="40" hidden="1"/>
    <col min="2825" max="2825" width="9.28515625" style="40" hidden="1"/>
    <col min="2826" max="2826" width="11.42578125" style="40" hidden="1"/>
    <col min="2827" max="2827" width="12.7109375" style="40" hidden="1"/>
    <col min="2828" max="3073" width="11.42578125" style="40" hidden="1"/>
    <col min="3074" max="3074" width="36.28515625" style="40" hidden="1"/>
    <col min="3075" max="3076" width="7.7109375" style="40" hidden="1"/>
    <col min="3077" max="3077" width="12.28515625" style="40" hidden="1"/>
    <col min="3078" max="3078" width="12.7109375" style="40" hidden="1"/>
    <col min="3079" max="3079" width="13.28515625" style="40" hidden="1"/>
    <col min="3080" max="3080" width="10.140625" style="40" hidden="1"/>
    <col min="3081" max="3081" width="9.28515625" style="40" hidden="1"/>
    <col min="3082" max="3082" width="11.42578125" style="40" hidden="1"/>
    <col min="3083" max="3083" width="12.7109375" style="40" hidden="1"/>
    <col min="3084" max="3329" width="11.42578125" style="40" hidden="1"/>
    <col min="3330" max="3330" width="36.28515625" style="40" hidden="1"/>
    <col min="3331" max="3332" width="7.7109375" style="40" hidden="1"/>
    <col min="3333" max="3333" width="12.28515625" style="40" hidden="1"/>
    <col min="3334" max="3334" width="12.7109375" style="40" hidden="1"/>
    <col min="3335" max="3335" width="13.28515625" style="40" hidden="1"/>
    <col min="3336" max="3336" width="10.140625" style="40" hidden="1"/>
    <col min="3337" max="3337" width="9.28515625" style="40" hidden="1"/>
    <col min="3338" max="3338" width="11.42578125" style="40" hidden="1"/>
    <col min="3339" max="3339" width="12.7109375" style="40" hidden="1"/>
    <col min="3340" max="3585" width="11.42578125" style="40" hidden="1"/>
    <col min="3586" max="3586" width="36.28515625" style="40" hidden="1"/>
    <col min="3587" max="3588" width="7.7109375" style="40" hidden="1"/>
    <col min="3589" max="3589" width="12.28515625" style="40" hidden="1"/>
    <col min="3590" max="3590" width="12.7109375" style="40" hidden="1"/>
    <col min="3591" max="3591" width="13.28515625" style="40" hidden="1"/>
    <col min="3592" max="3592" width="10.140625" style="40" hidden="1"/>
    <col min="3593" max="3593" width="9.28515625" style="40" hidden="1"/>
    <col min="3594" max="3594" width="11.42578125" style="40" hidden="1"/>
    <col min="3595" max="3595" width="12.7109375" style="40" hidden="1"/>
    <col min="3596" max="3841" width="11.42578125" style="40" hidden="1"/>
    <col min="3842" max="3842" width="36.28515625" style="40" hidden="1"/>
    <col min="3843" max="3844" width="7.7109375" style="40" hidden="1"/>
    <col min="3845" max="3845" width="12.28515625" style="40" hidden="1"/>
    <col min="3846" max="3846" width="12.7109375" style="40" hidden="1"/>
    <col min="3847" max="3847" width="13.28515625" style="40" hidden="1"/>
    <col min="3848" max="3848" width="10.140625" style="40" hidden="1"/>
    <col min="3849" max="3849" width="9.28515625" style="40" hidden="1"/>
    <col min="3850" max="3850" width="11.42578125" style="40" hidden="1"/>
    <col min="3851" max="3851" width="12.7109375" style="40" hidden="1"/>
    <col min="3852" max="4097" width="11.42578125" style="40" hidden="1"/>
    <col min="4098" max="4098" width="36.28515625" style="40" hidden="1"/>
    <col min="4099" max="4100" width="7.7109375" style="40" hidden="1"/>
    <col min="4101" max="4101" width="12.28515625" style="40" hidden="1"/>
    <col min="4102" max="4102" width="12.7109375" style="40" hidden="1"/>
    <col min="4103" max="4103" width="13.28515625" style="40" hidden="1"/>
    <col min="4104" max="4104" width="10.140625" style="40" hidden="1"/>
    <col min="4105" max="4105" width="9.28515625" style="40" hidden="1"/>
    <col min="4106" max="4106" width="11.42578125" style="40" hidden="1"/>
    <col min="4107" max="4107" width="12.7109375" style="40" hidden="1"/>
    <col min="4108" max="4353" width="11.42578125" style="40" hidden="1"/>
    <col min="4354" max="4354" width="36.28515625" style="40" hidden="1"/>
    <col min="4355" max="4356" width="7.7109375" style="40" hidden="1"/>
    <col min="4357" max="4357" width="12.28515625" style="40" hidden="1"/>
    <col min="4358" max="4358" width="12.7109375" style="40" hidden="1"/>
    <col min="4359" max="4359" width="13.28515625" style="40" hidden="1"/>
    <col min="4360" max="4360" width="10.140625" style="40" hidden="1"/>
    <col min="4361" max="4361" width="9.28515625" style="40" hidden="1"/>
    <col min="4362" max="4362" width="11.42578125" style="40" hidden="1"/>
    <col min="4363" max="4363" width="12.7109375" style="40" hidden="1"/>
    <col min="4364" max="4609" width="11.42578125" style="40" hidden="1"/>
    <col min="4610" max="4610" width="36.28515625" style="40" hidden="1"/>
    <col min="4611" max="4612" width="7.7109375" style="40" hidden="1"/>
    <col min="4613" max="4613" width="12.28515625" style="40" hidden="1"/>
    <col min="4614" max="4614" width="12.7109375" style="40" hidden="1"/>
    <col min="4615" max="4615" width="13.28515625" style="40" hidden="1"/>
    <col min="4616" max="4616" width="10.140625" style="40" hidden="1"/>
    <col min="4617" max="4617" width="9.28515625" style="40" hidden="1"/>
    <col min="4618" max="4618" width="11.42578125" style="40" hidden="1"/>
    <col min="4619" max="4619" width="12.7109375" style="40" hidden="1"/>
    <col min="4620" max="4865" width="11.42578125" style="40" hidden="1"/>
    <col min="4866" max="4866" width="36.28515625" style="40" hidden="1"/>
    <col min="4867" max="4868" width="7.7109375" style="40" hidden="1"/>
    <col min="4869" max="4869" width="12.28515625" style="40" hidden="1"/>
    <col min="4870" max="4870" width="12.7109375" style="40" hidden="1"/>
    <col min="4871" max="4871" width="13.28515625" style="40" hidden="1"/>
    <col min="4872" max="4872" width="10.140625" style="40" hidden="1"/>
    <col min="4873" max="4873" width="9.28515625" style="40" hidden="1"/>
    <col min="4874" max="4874" width="11.42578125" style="40" hidden="1"/>
    <col min="4875" max="4875" width="12.7109375" style="40" hidden="1"/>
    <col min="4876" max="5121" width="11.42578125" style="40" hidden="1"/>
    <col min="5122" max="5122" width="36.28515625" style="40" hidden="1"/>
    <col min="5123" max="5124" width="7.7109375" style="40" hidden="1"/>
    <col min="5125" max="5125" width="12.28515625" style="40" hidden="1"/>
    <col min="5126" max="5126" width="12.7109375" style="40" hidden="1"/>
    <col min="5127" max="5127" width="13.28515625" style="40" hidden="1"/>
    <col min="5128" max="5128" width="10.140625" style="40" hidden="1"/>
    <col min="5129" max="5129" width="9.28515625" style="40" hidden="1"/>
    <col min="5130" max="5130" width="11.42578125" style="40" hidden="1"/>
    <col min="5131" max="5131" width="12.7109375" style="40" hidden="1"/>
    <col min="5132" max="5377" width="11.42578125" style="40" hidden="1"/>
    <col min="5378" max="5378" width="36.28515625" style="40" hidden="1"/>
    <col min="5379" max="5380" width="7.7109375" style="40" hidden="1"/>
    <col min="5381" max="5381" width="12.28515625" style="40" hidden="1"/>
    <col min="5382" max="5382" width="12.7109375" style="40" hidden="1"/>
    <col min="5383" max="5383" width="13.28515625" style="40" hidden="1"/>
    <col min="5384" max="5384" width="10.140625" style="40" hidden="1"/>
    <col min="5385" max="5385" width="9.28515625" style="40" hidden="1"/>
    <col min="5386" max="5386" width="11.42578125" style="40" hidden="1"/>
    <col min="5387" max="5387" width="12.7109375" style="40" hidden="1"/>
    <col min="5388" max="5633" width="11.42578125" style="40" hidden="1"/>
    <col min="5634" max="5634" width="36.28515625" style="40" hidden="1"/>
    <col min="5635" max="5636" width="7.7109375" style="40" hidden="1"/>
    <col min="5637" max="5637" width="12.28515625" style="40" hidden="1"/>
    <col min="5638" max="5638" width="12.7109375" style="40" hidden="1"/>
    <col min="5639" max="5639" width="13.28515625" style="40" hidden="1"/>
    <col min="5640" max="5640" width="10.140625" style="40" hidden="1"/>
    <col min="5641" max="5641" width="9.28515625" style="40" hidden="1"/>
    <col min="5642" max="5642" width="11.42578125" style="40" hidden="1"/>
    <col min="5643" max="5643" width="12.7109375" style="40" hidden="1"/>
    <col min="5644" max="5889" width="11.42578125" style="40" hidden="1"/>
    <col min="5890" max="5890" width="36.28515625" style="40" hidden="1"/>
    <col min="5891" max="5892" width="7.7109375" style="40" hidden="1"/>
    <col min="5893" max="5893" width="12.28515625" style="40" hidden="1"/>
    <col min="5894" max="5894" width="12.7109375" style="40" hidden="1"/>
    <col min="5895" max="5895" width="13.28515625" style="40" hidden="1"/>
    <col min="5896" max="5896" width="10.140625" style="40" hidden="1"/>
    <col min="5897" max="5897" width="9.28515625" style="40" hidden="1"/>
    <col min="5898" max="5898" width="11.42578125" style="40" hidden="1"/>
    <col min="5899" max="5899" width="12.7109375" style="40" hidden="1"/>
    <col min="5900" max="6145" width="11.42578125" style="40" hidden="1"/>
    <col min="6146" max="6146" width="36.28515625" style="40" hidden="1"/>
    <col min="6147" max="6148" width="7.7109375" style="40" hidden="1"/>
    <col min="6149" max="6149" width="12.28515625" style="40" hidden="1"/>
    <col min="6150" max="6150" width="12.7109375" style="40" hidden="1"/>
    <col min="6151" max="6151" width="13.28515625" style="40" hidden="1"/>
    <col min="6152" max="6152" width="10.140625" style="40" hidden="1"/>
    <col min="6153" max="6153" width="9.28515625" style="40" hidden="1"/>
    <col min="6154" max="6154" width="11.42578125" style="40" hidden="1"/>
    <col min="6155" max="6155" width="12.7109375" style="40" hidden="1"/>
    <col min="6156" max="6401" width="11.42578125" style="40" hidden="1"/>
    <col min="6402" max="6402" width="36.28515625" style="40" hidden="1"/>
    <col min="6403" max="6404" width="7.7109375" style="40" hidden="1"/>
    <col min="6405" max="6405" width="12.28515625" style="40" hidden="1"/>
    <col min="6406" max="6406" width="12.7109375" style="40" hidden="1"/>
    <col min="6407" max="6407" width="13.28515625" style="40" hidden="1"/>
    <col min="6408" max="6408" width="10.140625" style="40" hidden="1"/>
    <col min="6409" max="6409" width="9.28515625" style="40" hidden="1"/>
    <col min="6410" max="6410" width="11.42578125" style="40" hidden="1"/>
    <col min="6411" max="6411" width="12.7109375" style="40" hidden="1"/>
    <col min="6412" max="6657" width="11.42578125" style="40" hidden="1"/>
    <col min="6658" max="6658" width="36.28515625" style="40" hidden="1"/>
    <col min="6659" max="6660" width="7.7109375" style="40" hidden="1"/>
    <col min="6661" max="6661" width="12.28515625" style="40" hidden="1"/>
    <col min="6662" max="6662" width="12.7109375" style="40" hidden="1"/>
    <col min="6663" max="6663" width="13.28515625" style="40" hidden="1"/>
    <col min="6664" max="6664" width="10.140625" style="40" hidden="1"/>
    <col min="6665" max="6665" width="9.28515625" style="40" hidden="1"/>
    <col min="6666" max="6666" width="11.42578125" style="40" hidden="1"/>
    <col min="6667" max="6667" width="12.7109375" style="40" hidden="1"/>
    <col min="6668" max="6913" width="11.42578125" style="40" hidden="1"/>
    <col min="6914" max="6914" width="36.28515625" style="40" hidden="1"/>
    <col min="6915" max="6916" width="7.7109375" style="40" hidden="1"/>
    <col min="6917" max="6917" width="12.28515625" style="40" hidden="1"/>
    <col min="6918" max="6918" width="12.7109375" style="40" hidden="1"/>
    <col min="6919" max="6919" width="13.28515625" style="40" hidden="1"/>
    <col min="6920" max="6920" width="10.140625" style="40" hidden="1"/>
    <col min="6921" max="6921" width="9.28515625" style="40" hidden="1"/>
    <col min="6922" max="6922" width="11.42578125" style="40" hidden="1"/>
    <col min="6923" max="6923" width="12.7109375" style="40" hidden="1"/>
    <col min="6924" max="7169" width="11.42578125" style="40" hidden="1"/>
    <col min="7170" max="7170" width="36.28515625" style="40" hidden="1"/>
    <col min="7171" max="7172" width="7.7109375" style="40" hidden="1"/>
    <col min="7173" max="7173" width="12.28515625" style="40" hidden="1"/>
    <col min="7174" max="7174" width="12.7109375" style="40" hidden="1"/>
    <col min="7175" max="7175" width="13.28515625" style="40" hidden="1"/>
    <col min="7176" max="7176" width="10.140625" style="40" hidden="1"/>
    <col min="7177" max="7177" width="9.28515625" style="40" hidden="1"/>
    <col min="7178" max="7178" width="11.42578125" style="40" hidden="1"/>
    <col min="7179" max="7179" width="12.7109375" style="40" hidden="1"/>
    <col min="7180" max="7425" width="11.42578125" style="40" hidden="1"/>
    <col min="7426" max="7426" width="36.28515625" style="40" hidden="1"/>
    <col min="7427" max="7428" width="7.7109375" style="40" hidden="1"/>
    <col min="7429" max="7429" width="12.28515625" style="40" hidden="1"/>
    <col min="7430" max="7430" width="12.7109375" style="40" hidden="1"/>
    <col min="7431" max="7431" width="13.28515625" style="40" hidden="1"/>
    <col min="7432" max="7432" width="10.140625" style="40" hidden="1"/>
    <col min="7433" max="7433" width="9.28515625" style="40" hidden="1"/>
    <col min="7434" max="7434" width="11.42578125" style="40" hidden="1"/>
    <col min="7435" max="7435" width="12.7109375" style="40" hidden="1"/>
    <col min="7436" max="7681" width="11.42578125" style="40" hidden="1"/>
    <col min="7682" max="7682" width="36.28515625" style="40" hidden="1"/>
    <col min="7683" max="7684" width="7.7109375" style="40" hidden="1"/>
    <col min="7685" max="7685" width="12.28515625" style="40" hidden="1"/>
    <col min="7686" max="7686" width="12.7109375" style="40" hidden="1"/>
    <col min="7687" max="7687" width="13.28515625" style="40" hidden="1"/>
    <col min="7688" max="7688" width="10.140625" style="40" hidden="1"/>
    <col min="7689" max="7689" width="9.28515625" style="40" hidden="1"/>
    <col min="7690" max="7690" width="11.42578125" style="40" hidden="1"/>
    <col min="7691" max="7691" width="12.7109375" style="40" hidden="1"/>
    <col min="7692" max="7937" width="11.42578125" style="40" hidden="1"/>
    <col min="7938" max="7938" width="36.28515625" style="40" hidden="1"/>
    <col min="7939" max="7940" width="7.7109375" style="40" hidden="1"/>
    <col min="7941" max="7941" width="12.28515625" style="40" hidden="1"/>
    <col min="7942" max="7942" width="12.7109375" style="40" hidden="1"/>
    <col min="7943" max="7943" width="13.28515625" style="40" hidden="1"/>
    <col min="7944" max="7944" width="10.140625" style="40" hidden="1"/>
    <col min="7945" max="7945" width="9.28515625" style="40" hidden="1"/>
    <col min="7946" max="7946" width="11.42578125" style="40" hidden="1"/>
    <col min="7947" max="7947" width="12.7109375" style="40" hidden="1"/>
    <col min="7948" max="8193" width="11.42578125" style="40" hidden="1"/>
    <col min="8194" max="8194" width="36.28515625" style="40" hidden="1"/>
    <col min="8195" max="8196" width="7.7109375" style="40" hidden="1"/>
    <col min="8197" max="8197" width="12.28515625" style="40" hidden="1"/>
    <col min="8198" max="8198" width="12.7109375" style="40" hidden="1"/>
    <col min="8199" max="8199" width="13.28515625" style="40" hidden="1"/>
    <col min="8200" max="8200" width="10.140625" style="40" hidden="1"/>
    <col min="8201" max="8201" width="9.28515625" style="40" hidden="1"/>
    <col min="8202" max="8202" width="11.42578125" style="40" hidden="1"/>
    <col min="8203" max="8203" width="12.7109375" style="40" hidden="1"/>
    <col min="8204" max="8449" width="11.42578125" style="40" hidden="1"/>
    <col min="8450" max="8450" width="36.28515625" style="40" hidden="1"/>
    <col min="8451" max="8452" width="7.7109375" style="40" hidden="1"/>
    <col min="8453" max="8453" width="12.28515625" style="40" hidden="1"/>
    <col min="8454" max="8454" width="12.7109375" style="40" hidden="1"/>
    <col min="8455" max="8455" width="13.28515625" style="40" hidden="1"/>
    <col min="8456" max="8456" width="10.140625" style="40" hidden="1"/>
    <col min="8457" max="8457" width="9.28515625" style="40" hidden="1"/>
    <col min="8458" max="8458" width="11.42578125" style="40" hidden="1"/>
    <col min="8459" max="8459" width="12.7109375" style="40" hidden="1"/>
    <col min="8460" max="8705" width="11.42578125" style="40" hidden="1"/>
    <col min="8706" max="8706" width="36.28515625" style="40" hidden="1"/>
    <col min="8707" max="8708" width="7.7109375" style="40" hidden="1"/>
    <col min="8709" max="8709" width="12.28515625" style="40" hidden="1"/>
    <col min="8710" max="8710" width="12.7109375" style="40" hidden="1"/>
    <col min="8711" max="8711" width="13.28515625" style="40" hidden="1"/>
    <col min="8712" max="8712" width="10.140625" style="40" hidden="1"/>
    <col min="8713" max="8713" width="9.28515625" style="40" hidden="1"/>
    <col min="8714" max="8714" width="11.42578125" style="40" hidden="1"/>
    <col min="8715" max="8715" width="12.7109375" style="40" hidden="1"/>
    <col min="8716" max="8961" width="11.42578125" style="40" hidden="1"/>
    <col min="8962" max="8962" width="36.28515625" style="40" hidden="1"/>
    <col min="8963" max="8964" width="7.7109375" style="40" hidden="1"/>
    <col min="8965" max="8965" width="12.28515625" style="40" hidden="1"/>
    <col min="8966" max="8966" width="12.7109375" style="40" hidden="1"/>
    <col min="8967" max="8967" width="13.28515625" style="40" hidden="1"/>
    <col min="8968" max="8968" width="10.140625" style="40" hidden="1"/>
    <col min="8969" max="8969" width="9.28515625" style="40" hidden="1"/>
    <col min="8970" max="8970" width="11.42578125" style="40" hidden="1"/>
    <col min="8971" max="8971" width="12.7109375" style="40" hidden="1"/>
    <col min="8972" max="9217" width="11.42578125" style="40" hidden="1"/>
    <col min="9218" max="9218" width="36.28515625" style="40" hidden="1"/>
    <col min="9219" max="9220" width="7.7109375" style="40" hidden="1"/>
    <col min="9221" max="9221" width="12.28515625" style="40" hidden="1"/>
    <col min="9222" max="9222" width="12.7109375" style="40" hidden="1"/>
    <col min="9223" max="9223" width="13.28515625" style="40" hidden="1"/>
    <col min="9224" max="9224" width="10.140625" style="40" hidden="1"/>
    <col min="9225" max="9225" width="9.28515625" style="40" hidden="1"/>
    <col min="9226" max="9226" width="11.42578125" style="40" hidden="1"/>
    <col min="9227" max="9227" width="12.7109375" style="40" hidden="1"/>
    <col min="9228" max="9473" width="11.42578125" style="40" hidden="1"/>
    <col min="9474" max="9474" width="36.28515625" style="40" hidden="1"/>
    <col min="9475" max="9476" width="7.7109375" style="40" hidden="1"/>
    <col min="9477" max="9477" width="12.28515625" style="40" hidden="1"/>
    <col min="9478" max="9478" width="12.7109375" style="40" hidden="1"/>
    <col min="9479" max="9479" width="13.28515625" style="40" hidden="1"/>
    <col min="9480" max="9480" width="10.140625" style="40" hidden="1"/>
    <col min="9481" max="9481" width="9.28515625" style="40" hidden="1"/>
    <col min="9482" max="9482" width="11.42578125" style="40" hidden="1"/>
    <col min="9483" max="9483" width="12.7109375" style="40" hidden="1"/>
    <col min="9484" max="9729" width="11.42578125" style="40" hidden="1"/>
    <col min="9730" max="9730" width="36.28515625" style="40" hidden="1"/>
    <col min="9731" max="9732" width="7.7109375" style="40" hidden="1"/>
    <col min="9733" max="9733" width="12.28515625" style="40" hidden="1"/>
    <col min="9734" max="9734" width="12.7109375" style="40" hidden="1"/>
    <col min="9735" max="9735" width="13.28515625" style="40" hidden="1"/>
    <col min="9736" max="9736" width="10.140625" style="40" hidden="1"/>
    <col min="9737" max="9737" width="9.28515625" style="40" hidden="1"/>
    <col min="9738" max="9738" width="11.42578125" style="40" hidden="1"/>
    <col min="9739" max="9739" width="12.7109375" style="40" hidden="1"/>
    <col min="9740" max="9985" width="11.42578125" style="40" hidden="1"/>
    <col min="9986" max="9986" width="36.28515625" style="40" hidden="1"/>
    <col min="9987" max="9988" width="7.7109375" style="40" hidden="1"/>
    <col min="9989" max="9989" width="12.28515625" style="40" hidden="1"/>
    <col min="9990" max="9990" width="12.7109375" style="40" hidden="1"/>
    <col min="9991" max="9991" width="13.28515625" style="40" hidden="1"/>
    <col min="9992" max="9992" width="10.140625" style="40" hidden="1"/>
    <col min="9993" max="9993" width="9.28515625" style="40" hidden="1"/>
    <col min="9994" max="9994" width="11.42578125" style="40" hidden="1"/>
    <col min="9995" max="9995" width="12.7109375" style="40" hidden="1"/>
    <col min="9996" max="10241" width="11.42578125" style="40" hidden="1"/>
    <col min="10242" max="10242" width="36.28515625" style="40" hidden="1"/>
    <col min="10243" max="10244" width="7.7109375" style="40" hidden="1"/>
    <col min="10245" max="10245" width="12.28515625" style="40" hidden="1"/>
    <col min="10246" max="10246" width="12.7109375" style="40" hidden="1"/>
    <col min="10247" max="10247" width="13.28515625" style="40" hidden="1"/>
    <col min="10248" max="10248" width="10.140625" style="40" hidden="1"/>
    <col min="10249" max="10249" width="9.28515625" style="40" hidden="1"/>
    <col min="10250" max="10250" width="11.42578125" style="40" hidden="1"/>
    <col min="10251" max="10251" width="12.7109375" style="40" hidden="1"/>
    <col min="10252" max="10497" width="11.42578125" style="40" hidden="1"/>
    <col min="10498" max="10498" width="36.28515625" style="40" hidden="1"/>
    <col min="10499" max="10500" width="7.7109375" style="40" hidden="1"/>
    <col min="10501" max="10501" width="12.28515625" style="40" hidden="1"/>
    <col min="10502" max="10502" width="12.7109375" style="40" hidden="1"/>
    <col min="10503" max="10503" width="13.28515625" style="40" hidden="1"/>
    <col min="10504" max="10504" width="10.140625" style="40" hidden="1"/>
    <col min="10505" max="10505" width="9.28515625" style="40" hidden="1"/>
    <col min="10506" max="10506" width="11.42578125" style="40" hidden="1"/>
    <col min="10507" max="10507" width="12.7109375" style="40" hidden="1"/>
    <col min="10508" max="10753" width="11.42578125" style="40" hidden="1"/>
    <col min="10754" max="10754" width="36.28515625" style="40" hidden="1"/>
    <col min="10755" max="10756" width="7.7109375" style="40" hidden="1"/>
    <col min="10757" max="10757" width="12.28515625" style="40" hidden="1"/>
    <col min="10758" max="10758" width="12.7109375" style="40" hidden="1"/>
    <col min="10759" max="10759" width="13.28515625" style="40" hidden="1"/>
    <col min="10760" max="10760" width="10.140625" style="40" hidden="1"/>
    <col min="10761" max="10761" width="9.28515625" style="40" hidden="1"/>
    <col min="10762" max="10762" width="11.42578125" style="40" hidden="1"/>
    <col min="10763" max="10763" width="12.7109375" style="40" hidden="1"/>
    <col min="10764" max="11009" width="11.42578125" style="40" hidden="1"/>
    <col min="11010" max="11010" width="36.28515625" style="40" hidden="1"/>
    <col min="11011" max="11012" width="7.7109375" style="40" hidden="1"/>
    <col min="11013" max="11013" width="12.28515625" style="40" hidden="1"/>
    <col min="11014" max="11014" width="12.7109375" style="40" hidden="1"/>
    <col min="11015" max="11015" width="13.28515625" style="40" hidden="1"/>
    <col min="11016" max="11016" width="10.140625" style="40" hidden="1"/>
    <col min="11017" max="11017" width="9.28515625" style="40" hidden="1"/>
    <col min="11018" max="11018" width="11.42578125" style="40" hidden="1"/>
    <col min="11019" max="11019" width="12.7109375" style="40" hidden="1"/>
    <col min="11020" max="11265" width="11.42578125" style="40" hidden="1"/>
    <col min="11266" max="11266" width="36.28515625" style="40" hidden="1"/>
    <col min="11267" max="11268" width="7.7109375" style="40" hidden="1"/>
    <col min="11269" max="11269" width="12.28515625" style="40" hidden="1"/>
    <col min="11270" max="11270" width="12.7109375" style="40" hidden="1"/>
    <col min="11271" max="11271" width="13.28515625" style="40" hidden="1"/>
    <col min="11272" max="11272" width="10.140625" style="40" hidden="1"/>
    <col min="11273" max="11273" width="9.28515625" style="40" hidden="1"/>
    <col min="11274" max="11274" width="11.42578125" style="40" hidden="1"/>
    <col min="11275" max="11275" width="12.7109375" style="40" hidden="1"/>
    <col min="11276" max="11521" width="11.42578125" style="40" hidden="1"/>
    <col min="11522" max="11522" width="36.28515625" style="40" hidden="1"/>
    <col min="11523" max="11524" width="7.7109375" style="40" hidden="1"/>
    <col min="11525" max="11525" width="12.28515625" style="40" hidden="1"/>
    <col min="11526" max="11526" width="12.7109375" style="40" hidden="1"/>
    <col min="11527" max="11527" width="13.28515625" style="40" hidden="1"/>
    <col min="11528" max="11528" width="10.140625" style="40" hidden="1"/>
    <col min="11529" max="11529" width="9.28515625" style="40" hidden="1"/>
    <col min="11530" max="11530" width="11.42578125" style="40" hidden="1"/>
    <col min="11531" max="11531" width="12.7109375" style="40" hidden="1"/>
    <col min="11532" max="11777" width="11.42578125" style="40" hidden="1"/>
    <col min="11778" max="11778" width="36.28515625" style="40" hidden="1"/>
    <col min="11779" max="11780" width="7.7109375" style="40" hidden="1"/>
    <col min="11781" max="11781" width="12.28515625" style="40" hidden="1"/>
    <col min="11782" max="11782" width="12.7109375" style="40" hidden="1"/>
    <col min="11783" max="11783" width="13.28515625" style="40" hidden="1"/>
    <col min="11784" max="11784" width="10.140625" style="40" hidden="1"/>
    <col min="11785" max="11785" width="9.28515625" style="40" hidden="1"/>
    <col min="11786" max="11786" width="11.42578125" style="40" hidden="1"/>
    <col min="11787" max="11787" width="12.7109375" style="40" hidden="1"/>
    <col min="11788" max="12033" width="11.42578125" style="40" hidden="1"/>
    <col min="12034" max="12034" width="36.28515625" style="40" hidden="1"/>
    <col min="12035" max="12036" width="7.7109375" style="40" hidden="1"/>
    <col min="12037" max="12037" width="12.28515625" style="40" hidden="1"/>
    <col min="12038" max="12038" width="12.7109375" style="40" hidden="1"/>
    <col min="12039" max="12039" width="13.28515625" style="40" hidden="1"/>
    <col min="12040" max="12040" width="10.140625" style="40" hidden="1"/>
    <col min="12041" max="12041" width="9.28515625" style="40" hidden="1"/>
    <col min="12042" max="12042" width="11.42578125" style="40" hidden="1"/>
    <col min="12043" max="12043" width="12.7109375" style="40" hidden="1"/>
    <col min="12044" max="12289" width="11.42578125" style="40" hidden="1"/>
    <col min="12290" max="12290" width="36.28515625" style="40" hidden="1"/>
    <col min="12291" max="12292" width="7.7109375" style="40" hidden="1"/>
    <col min="12293" max="12293" width="12.28515625" style="40" hidden="1"/>
    <col min="12294" max="12294" width="12.7109375" style="40" hidden="1"/>
    <col min="12295" max="12295" width="13.28515625" style="40" hidden="1"/>
    <col min="12296" max="12296" width="10.140625" style="40" hidden="1"/>
    <col min="12297" max="12297" width="9.28515625" style="40" hidden="1"/>
    <col min="12298" max="12298" width="11.42578125" style="40" hidden="1"/>
    <col min="12299" max="12299" width="12.7109375" style="40" hidden="1"/>
    <col min="12300" max="12545" width="11.42578125" style="40" hidden="1"/>
    <col min="12546" max="12546" width="36.28515625" style="40" hidden="1"/>
    <col min="12547" max="12548" width="7.7109375" style="40" hidden="1"/>
    <col min="12549" max="12549" width="12.28515625" style="40" hidden="1"/>
    <col min="12550" max="12550" width="12.7109375" style="40" hidden="1"/>
    <col min="12551" max="12551" width="13.28515625" style="40" hidden="1"/>
    <col min="12552" max="12552" width="10.140625" style="40" hidden="1"/>
    <col min="12553" max="12553" width="9.28515625" style="40" hidden="1"/>
    <col min="12554" max="12554" width="11.42578125" style="40" hidden="1"/>
    <col min="12555" max="12555" width="12.7109375" style="40" hidden="1"/>
    <col min="12556" max="12801" width="11.42578125" style="40" hidden="1"/>
    <col min="12802" max="12802" width="36.28515625" style="40" hidden="1"/>
    <col min="12803" max="12804" width="7.7109375" style="40" hidden="1"/>
    <col min="12805" max="12805" width="12.28515625" style="40" hidden="1"/>
    <col min="12806" max="12806" width="12.7109375" style="40" hidden="1"/>
    <col min="12807" max="12807" width="13.28515625" style="40" hidden="1"/>
    <col min="12808" max="12808" width="10.140625" style="40" hidden="1"/>
    <col min="12809" max="12809" width="9.28515625" style="40" hidden="1"/>
    <col min="12810" max="12810" width="11.42578125" style="40" hidden="1"/>
    <col min="12811" max="12811" width="12.7109375" style="40" hidden="1"/>
    <col min="12812" max="13057" width="11.42578125" style="40" hidden="1"/>
    <col min="13058" max="13058" width="36.28515625" style="40" hidden="1"/>
    <col min="13059" max="13060" width="7.7109375" style="40" hidden="1"/>
    <col min="13061" max="13061" width="12.28515625" style="40" hidden="1"/>
    <col min="13062" max="13062" width="12.7109375" style="40" hidden="1"/>
    <col min="13063" max="13063" width="13.28515625" style="40" hidden="1"/>
    <col min="13064" max="13064" width="10.140625" style="40" hidden="1"/>
    <col min="13065" max="13065" width="9.28515625" style="40" hidden="1"/>
    <col min="13066" max="13066" width="11.42578125" style="40" hidden="1"/>
    <col min="13067" max="13067" width="12.7109375" style="40" hidden="1"/>
    <col min="13068" max="13313" width="11.42578125" style="40" hidden="1"/>
    <col min="13314" max="13314" width="36.28515625" style="40" hidden="1"/>
    <col min="13315" max="13316" width="7.7109375" style="40" hidden="1"/>
    <col min="13317" max="13317" width="12.28515625" style="40" hidden="1"/>
    <col min="13318" max="13318" width="12.7109375" style="40" hidden="1"/>
    <col min="13319" max="13319" width="13.28515625" style="40" hidden="1"/>
    <col min="13320" max="13320" width="10.140625" style="40" hidden="1"/>
    <col min="13321" max="13321" width="9.28515625" style="40" hidden="1"/>
    <col min="13322" max="13322" width="11.42578125" style="40" hidden="1"/>
    <col min="13323" max="13323" width="12.7109375" style="40" hidden="1"/>
    <col min="13324" max="13569" width="11.42578125" style="40" hidden="1"/>
    <col min="13570" max="13570" width="36.28515625" style="40" hidden="1"/>
    <col min="13571" max="13572" width="7.7109375" style="40" hidden="1"/>
    <col min="13573" max="13573" width="12.28515625" style="40" hidden="1"/>
    <col min="13574" max="13574" width="12.7109375" style="40" hidden="1"/>
    <col min="13575" max="13575" width="13.28515625" style="40" hidden="1"/>
    <col min="13576" max="13576" width="10.140625" style="40" hidden="1"/>
    <col min="13577" max="13577" width="9.28515625" style="40" hidden="1"/>
    <col min="13578" max="13578" width="11.42578125" style="40" hidden="1"/>
    <col min="13579" max="13579" width="12.7109375" style="40" hidden="1"/>
    <col min="13580" max="13825" width="11.42578125" style="40" hidden="1"/>
    <col min="13826" max="13826" width="36.28515625" style="40" hidden="1"/>
    <col min="13827" max="13828" width="7.7109375" style="40" hidden="1"/>
    <col min="13829" max="13829" width="12.28515625" style="40" hidden="1"/>
    <col min="13830" max="13830" width="12.7109375" style="40" hidden="1"/>
    <col min="13831" max="13831" width="13.28515625" style="40" hidden="1"/>
    <col min="13832" max="13832" width="10.140625" style="40" hidden="1"/>
    <col min="13833" max="13833" width="9.28515625" style="40" hidden="1"/>
    <col min="13834" max="13834" width="11.42578125" style="40" hidden="1"/>
    <col min="13835" max="13835" width="12.7109375" style="40" hidden="1"/>
    <col min="13836" max="14081" width="11.42578125" style="40" hidden="1"/>
    <col min="14082" max="14082" width="36.28515625" style="40" hidden="1"/>
    <col min="14083" max="14084" width="7.7109375" style="40" hidden="1"/>
    <col min="14085" max="14085" width="12.28515625" style="40" hidden="1"/>
    <col min="14086" max="14086" width="12.7109375" style="40" hidden="1"/>
    <col min="14087" max="14087" width="13.28515625" style="40" hidden="1"/>
    <col min="14088" max="14088" width="10.140625" style="40" hidden="1"/>
    <col min="14089" max="14089" width="9.28515625" style="40" hidden="1"/>
    <col min="14090" max="14090" width="11.42578125" style="40" hidden="1"/>
    <col min="14091" max="14091" width="12.7109375" style="40" hidden="1"/>
    <col min="14092" max="14337" width="11.42578125" style="40" hidden="1"/>
    <col min="14338" max="14338" width="36.28515625" style="40" hidden="1"/>
    <col min="14339" max="14340" width="7.7109375" style="40" hidden="1"/>
    <col min="14341" max="14341" width="12.28515625" style="40" hidden="1"/>
    <col min="14342" max="14342" width="12.7109375" style="40" hidden="1"/>
    <col min="14343" max="14343" width="13.28515625" style="40" hidden="1"/>
    <col min="14344" max="14344" width="10.140625" style="40" hidden="1"/>
    <col min="14345" max="14345" width="9.28515625" style="40" hidden="1"/>
    <col min="14346" max="14346" width="11.42578125" style="40" hidden="1"/>
    <col min="14347" max="14347" width="12.7109375" style="40" hidden="1"/>
    <col min="14348" max="14593" width="11.42578125" style="40" hidden="1"/>
    <col min="14594" max="14594" width="36.28515625" style="40" hidden="1"/>
    <col min="14595" max="14596" width="7.7109375" style="40" hidden="1"/>
    <col min="14597" max="14597" width="12.28515625" style="40" hidden="1"/>
    <col min="14598" max="14598" width="12.7109375" style="40" hidden="1"/>
    <col min="14599" max="14599" width="13.28515625" style="40" hidden="1"/>
    <col min="14600" max="14600" width="10.140625" style="40" hidden="1"/>
    <col min="14601" max="14601" width="9.28515625" style="40" hidden="1"/>
    <col min="14602" max="14602" width="11.42578125" style="40" hidden="1"/>
    <col min="14603" max="14603" width="12.7109375" style="40" hidden="1"/>
    <col min="14604" max="14849" width="11.42578125" style="40" hidden="1"/>
    <col min="14850" max="14850" width="36.28515625" style="40" hidden="1"/>
    <col min="14851" max="14852" width="7.7109375" style="40" hidden="1"/>
    <col min="14853" max="14853" width="12.28515625" style="40" hidden="1"/>
    <col min="14854" max="14854" width="12.7109375" style="40" hidden="1"/>
    <col min="14855" max="14855" width="13.28515625" style="40" hidden="1"/>
    <col min="14856" max="14856" width="10.140625" style="40" hidden="1"/>
    <col min="14857" max="14857" width="9.28515625" style="40" hidden="1"/>
    <col min="14858" max="14858" width="11.42578125" style="40" hidden="1"/>
    <col min="14859" max="14859" width="12.7109375" style="40" hidden="1"/>
    <col min="14860" max="15105" width="11.42578125" style="40" hidden="1"/>
    <col min="15106" max="15106" width="36.28515625" style="40" hidden="1"/>
    <col min="15107" max="15108" width="7.7109375" style="40" hidden="1"/>
    <col min="15109" max="15109" width="12.28515625" style="40" hidden="1"/>
    <col min="15110" max="15110" width="12.7109375" style="40" hidden="1"/>
    <col min="15111" max="15111" width="13.28515625" style="40" hidden="1"/>
    <col min="15112" max="15112" width="10.140625" style="40" hidden="1"/>
    <col min="15113" max="15113" width="9.28515625" style="40" hidden="1"/>
    <col min="15114" max="15114" width="11.42578125" style="40" hidden="1"/>
    <col min="15115" max="15115" width="12.7109375" style="40" hidden="1"/>
    <col min="15116" max="15361" width="11.42578125" style="40" hidden="1"/>
    <col min="15362" max="15362" width="36.28515625" style="40" hidden="1"/>
    <col min="15363" max="15364" width="7.7109375" style="40" hidden="1"/>
    <col min="15365" max="15365" width="12.28515625" style="40" hidden="1"/>
    <col min="15366" max="15366" width="12.7109375" style="40" hidden="1"/>
    <col min="15367" max="15367" width="13.28515625" style="40" hidden="1"/>
    <col min="15368" max="15368" width="10.140625" style="40" hidden="1"/>
    <col min="15369" max="15369" width="9.28515625" style="40" hidden="1"/>
    <col min="15370" max="15370" width="11.42578125" style="40" hidden="1"/>
    <col min="15371" max="15371" width="12.7109375" style="40" hidden="1"/>
    <col min="15372" max="15617" width="11.42578125" style="40" hidden="1"/>
    <col min="15618" max="15618" width="36.28515625" style="40" hidden="1"/>
    <col min="15619" max="15620" width="7.7109375" style="40" hidden="1"/>
    <col min="15621" max="15621" width="12.28515625" style="40" hidden="1"/>
    <col min="15622" max="15622" width="12.7109375" style="40" hidden="1"/>
    <col min="15623" max="15623" width="13.28515625" style="40" hidden="1"/>
    <col min="15624" max="15624" width="10.140625" style="40" hidden="1"/>
    <col min="15625" max="15625" width="9.28515625" style="40" hidden="1"/>
    <col min="15626" max="15626" width="11.42578125" style="40" hidden="1"/>
    <col min="15627" max="15627" width="12.7109375" style="40" hidden="1"/>
    <col min="15628" max="15873" width="11.42578125" style="40" hidden="1"/>
    <col min="15874" max="15874" width="36.28515625" style="40" hidden="1"/>
    <col min="15875" max="15876" width="7.7109375" style="40" hidden="1"/>
    <col min="15877" max="15877" width="12.28515625" style="40" hidden="1"/>
    <col min="15878" max="15878" width="12.7109375" style="40" hidden="1"/>
    <col min="15879" max="15879" width="13.28515625" style="40" hidden="1"/>
    <col min="15880" max="15880" width="10.140625" style="40" hidden="1"/>
    <col min="15881" max="15881" width="9.28515625" style="40" hidden="1"/>
    <col min="15882" max="15882" width="11.42578125" style="40" hidden="1"/>
    <col min="15883" max="15883" width="12.7109375" style="40" hidden="1"/>
    <col min="15884" max="16129" width="11.42578125" style="40" hidden="1"/>
    <col min="16130" max="16130" width="36.28515625" style="40" hidden="1"/>
    <col min="16131" max="16132" width="7.7109375" style="40" hidden="1"/>
    <col min="16133" max="16133" width="12.28515625" style="40" hidden="1"/>
    <col min="16134" max="16134" width="12.7109375" style="40" hidden="1"/>
    <col min="16135" max="16135" width="13.28515625" style="40" hidden="1"/>
    <col min="16136" max="16136" width="10.140625" style="40" hidden="1"/>
    <col min="16137" max="16137" width="9.28515625" style="40" hidden="1"/>
    <col min="16138" max="16138" width="11.42578125" style="40" hidden="1"/>
    <col min="16139" max="16139" width="12.7109375" style="40" hidden="1"/>
    <col min="16140" max="16384" width="11.42578125" style="40" hidden="1"/>
  </cols>
  <sheetData>
    <row r="1" spans="1:14" ht="11.25" customHeight="1">
      <c r="A1" s="2435"/>
      <c r="B1" s="2824" t="s">
        <v>1548</v>
      </c>
      <c r="C1" s="2824"/>
      <c r="D1" s="2824"/>
      <c r="E1" s="2824"/>
      <c r="F1" s="2824"/>
      <c r="G1" s="2824"/>
      <c r="H1" s="2824"/>
      <c r="I1" s="2824"/>
    </row>
    <row r="2" spans="1:14" ht="11.25" customHeight="1">
      <c r="B2" s="2825" t="s">
        <v>1</v>
      </c>
      <c r="C2" s="2825"/>
      <c r="D2" s="2825"/>
      <c r="E2" s="2825"/>
      <c r="F2" s="2825"/>
      <c r="G2" s="2825"/>
      <c r="H2" s="2825"/>
      <c r="I2" s="2825"/>
    </row>
    <row r="3" spans="1:14" ht="12.75" customHeight="1">
      <c r="B3" s="2826" t="s">
        <v>533</v>
      </c>
      <c r="C3" s="2827"/>
      <c r="D3" s="2828" t="s">
        <v>514</v>
      </c>
      <c r="E3" s="2829"/>
      <c r="F3" s="2829"/>
      <c r="G3" s="2829"/>
      <c r="H3" s="2829"/>
      <c r="I3" s="2829"/>
    </row>
    <row r="4" spans="1:14" ht="12.75" customHeight="1">
      <c r="B4" s="2830" t="s">
        <v>0</v>
      </c>
      <c r="C4" s="2831" t="str">
        <f>+'Cuadro No 4.2.1'!C4</f>
        <v>2025
Proyecto</v>
      </c>
      <c r="D4" s="2832" t="s">
        <v>534</v>
      </c>
      <c r="E4" s="2833"/>
      <c r="F4" s="2834"/>
      <c r="G4" s="2835" t="s">
        <v>535</v>
      </c>
      <c r="H4" s="2833"/>
      <c r="I4" s="2833"/>
    </row>
    <row r="5" spans="1:14" ht="42">
      <c r="B5" s="2830"/>
      <c r="C5" s="2831"/>
      <c r="D5" s="2388" t="s">
        <v>493</v>
      </c>
      <c r="E5" s="2388" t="s">
        <v>536</v>
      </c>
      <c r="F5" s="2388" t="s">
        <v>537</v>
      </c>
      <c r="G5" s="2392" t="s">
        <v>522</v>
      </c>
      <c r="H5" s="2393" t="s">
        <v>523</v>
      </c>
      <c r="I5" s="2393" t="s">
        <v>86</v>
      </c>
    </row>
    <row r="6" spans="1:14">
      <c r="B6" s="2391"/>
      <c r="C6" s="2394" t="s">
        <v>23</v>
      </c>
      <c r="D6" s="2395" t="s">
        <v>24</v>
      </c>
      <c r="E6" s="2395" t="s">
        <v>36</v>
      </c>
      <c r="F6" s="2395" t="s">
        <v>417</v>
      </c>
      <c r="G6" s="2390" t="s">
        <v>26</v>
      </c>
      <c r="H6" s="2389" t="s">
        <v>38</v>
      </c>
      <c r="I6" s="2389" t="s">
        <v>538</v>
      </c>
    </row>
    <row r="7" spans="1:14" ht="13.5" customHeight="1">
      <c r="B7" s="229" t="s">
        <v>539</v>
      </c>
      <c r="C7" s="230">
        <f>SUM(C8:C15)</f>
        <v>327937.60000000003</v>
      </c>
      <c r="D7" s="211">
        <f t="shared" ref="D7:I7" si="0">SUM(D8:D15)</f>
        <v>326753.20000000007</v>
      </c>
      <c r="E7" s="211">
        <f t="shared" si="0"/>
        <v>86.8</v>
      </c>
      <c r="F7" s="211">
        <f t="shared" si="0"/>
        <v>326840.00000000006</v>
      </c>
      <c r="G7" s="212">
        <f t="shared" si="0"/>
        <v>758.5</v>
      </c>
      <c r="H7" s="211">
        <f t="shared" si="0"/>
        <v>339.1</v>
      </c>
      <c r="I7" s="211">
        <f t="shared" si="0"/>
        <v>1097.5999999999999</v>
      </c>
      <c r="K7" s="936"/>
    </row>
    <row r="8" spans="1:14" ht="13.5" customHeight="1">
      <c r="B8" s="231" t="s">
        <v>90</v>
      </c>
      <c r="C8" s="232">
        <v>60156</v>
      </c>
      <c r="D8" s="216">
        <v>60156</v>
      </c>
      <c r="E8" s="216"/>
      <c r="F8" s="216">
        <f>D8+E8</f>
        <v>60156</v>
      </c>
      <c r="G8" s="215"/>
      <c r="H8" s="221"/>
      <c r="I8" s="216"/>
      <c r="K8" s="936"/>
      <c r="M8" s="1813"/>
    </row>
    <row r="9" spans="1:14" ht="13.5" customHeight="1">
      <c r="B9" s="231" t="s">
        <v>91</v>
      </c>
      <c r="C9" s="232">
        <v>15476.6</v>
      </c>
      <c r="D9" s="216">
        <v>15476.6</v>
      </c>
      <c r="E9" s="216"/>
      <c r="F9" s="216">
        <f t="shared" ref="F9:F18" si="1">D9+E9</f>
        <v>15476.6</v>
      </c>
      <c r="G9" s="215"/>
      <c r="H9" s="221"/>
      <c r="I9" s="216"/>
      <c r="K9" s="936"/>
      <c r="M9" s="1813"/>
    </row>
    <row r="10" spans="1:14" ht="13.5" customHeight="1">
      <c r="B10" s="231" t="s">
        <v>484</v>
      </c>
      <c r="C10" s="232">
        <v>246542.9</v>
      </c>
      <c r="D10" s="216">
        <v>246456.1</v>
      </c>
      <c r="E10" s="216">
        <v>86.8</v>
      </c>
      <c r="F10" s="216">
        <f t="shared" si="1"/>
        <v>246542.9</v>
      </c>
      <c r="G10" s="215"/>
      <c r="H10" s="221"/>
      <c r="I10" s="216"/>
      <c r="K10" s="936"/>
      <c r="M10" s="1813"/>
    </row>
    <row r="11" spans="1:14" ht="13.5" customHeight="1">
      <c r="B11" s="231" t="s">
        <v>540</v>
      </c>
      <c r="C11" s="232">
        <v>1348.9</v>
      </c>
      <c r="D11" s="216">
        <v>1348.9</v>
      </c>
      <c r="E11" s="216"/>
      <c r="F11" s="216">
        <f t="shared" si="1"/>
        <v>1348.9</v>
      </c>
      <c r="G11" s="215"/>
      <c r="H11" s="221"/>
      <c r="I11" s="216"/>
      <c r="K11" s="936"/>
      <c r="M11" s="1813"/>
    </row>
    <row r="12" spans="1:14" ht="13.5" customHeight="1">
      <c r="B12" s="231" t="s">
        <v>93</v>
      </c>
      <c r="C12" s="232">
        <v>2046.9</v>
      </c>
      <c r="D12" s="216">
        <v>2046.9</v>
      </c>
      <c r="E12" s="216"/>
      <c r="F12" s="216">
        <f t="shared" si="1"/>
        <v>2046.9</v>
      </c>
      <c r="G12" s="215"/>
      <c r="H12" s="221"/>
      <c r="I12" s="216"/>
      <c r="K12" s="936"/>
      <c r="M12" s="1813"/>
    </row>
    <row r="13" spans="1:14" ht="13.5" customHeight="1">
      <c r="B13" s="231" t="s">
        <v>94</v>
      </c>
      <c r="C13" s="232">
        <v>758.5</v>
      </c>
      <c r="D13" s="216"/>
      <c r="E13" s="216"/>
      <c r="F13" s="216"/>
      <c r="G13" s="215">
        <v>758.5</v>
      </c>
      <c r="H13" s="233"/>
      <c r="I13" s="216">
        <f t="shared" ref="I13:I14" si="2">G13+H13</f>
        <v>758.5</v>
      </c>
      <c r="K13" s="936"/>
      <c r="M13" s="1813"/>
    </row>
    <row r="14" spans="1:14" ht="13.5" customHeight="1">
      <c r="B14" s="231" t="s">
        <v>95</v>
      </c>
      <c r="C14" s="232">
        <v>339.1</v>
      </c>
      <c r="D14" s="216"/>
      <c r="E14" s="216"/>
      <c r="F14" s="216"/>
      <c r="G14" s="1814"/>
      <c r="H14" s="221">
        <v>339.1</v>
      </c>
      <c r="I14" s="216">
        <f t="shared" si="2"/>
        <v>339.1</v>
      </c>
      <c r="K14" s="936"/>
      <c r="M14" s="1813"/>
    </row>
    <row r="15" spans="1:14" ht="13.5" customHeight="1">
      <c r="B15" s="231" t="s">
        <v>494</v>
      </c>
      <c r="C15" s="232">
        <v>1268.7</v>
      </c>
      <c r="D15" s="216">
        <v>1268.7</v>
      </c>
      <c r="E15" s="234"/>
      <c r="F15" s="216">
        <f t="shared" si="1"/>
        <v>1268.7</v>
      </c>
      <c r="G15" s="215"/>
      <c r="H15" s="221"/>
      <c r="I15" s="235"/>
      <c r="K15" s="936"/>
      <c r="M15" s="1813"/>
    </row>
    <row r="16" spans="1:14" ht="13.5" customHeight="1">
      <c r="B16" s="229" t="s">
        <v>541</v>
      </c>
      <c r="C16" s="230">
        <f>SUM(C17:C18)</f>
        <v>112605.20000000001</v>
      </c>
      <c r="D16" s="211">
        <f t="shared" ref="D16:I16" si="3">SUM(D17:D18)</f>
        <v>59924.9</v>
      </c>
      <c r="E16" s="236">
        <f t="shared" si="3"/>
        <v>0</v>
      </c>
      <c r="F16" s="211">
        <f t="shared" si="3"/>
        <v>59924.9</v>
      </c>
      <c r="G16" s="212">
        <f t="shared" si="3"/>
        <v>1907.1</v>
      </c>
      <c r="H16" s="211">
        <f t="shared" si="3"/>
        <v>50773.2</v>
      </c>
      <c r="I16" s="211">
        <f t="shared" si="3"/>
        <v>52680.3</v>
      </c>
      <c r="K16" s="936"/>
      <c r="M16" s="1813"/>
      <c r="N16" s="265"/>
    </row>
    <row r="17" spans="2:13" ht="13.5" customHeight="1">
      <c r="B17" s="231" t="s">
        <v>112</v>
      </c>
      <c r="C17" s="232">
        <v>41029.4</v>
      </c>
      <c r="D17" s="216">
        <v>19249.900000000001</v>
      </c>
      <c r="E17" s="216"/>
      <c r="F17" s="216">
        <f>D17+E17</f>
        <v>19249.900000000001</v>
      </c>
      <c r="G17" s="215"/>
      <c r="H17" s="216">
        <v>21779.5</v>
      </c>
      <c r="I17" s="216">
        <f>G17+H17</f>
        <v>21779.5</v>
      </c>
      <c r="K17" s="936"/>
      <c r="M17" s="1813"/>
    </row>
    <row r="18" spans="2:13" ht="13.5" customHeight="1">
      <c r="B18" s="231" t="s">
        <v>113</v>
      </c>
      <c r="C18" s="232">
        <v>71575.8</v>
      </c>
      <c r="D18" s="216">
        <v>40675</v>
      </c>
      <c r="E18" s="216"/>
      <c r="F18" s="216">
        <f t="shared" si="1"/>
        <v>40675</v>
      </c>
      <c r="G18" s="215">
        <v>1907.1</v>
      </c>
      <c r="H18" s="216">
        <v>28993.7</v>
      </c>
      <c r="I18" s="216">
        <f>G18+H18</f>
        <v>30900.799999999999</v>
      </c>
      <c r="K18" s="936"/>
      <c r="M18" s="1813"/>
    </row>
    <row r="19" spans="2:13" ht="13.5" customHeight="1">
      <c r="B19" s="237" t="s">
        <v>542</v>
      </c>
      <c r="C19" s="238">
        <v>82464.2</v>
      </c>
      <c r="D19" s="239">
        <v>63915.199999999997</v>
      </c>
      <c r="E19" s="239">
        <v>18549</v>
      </c>
      <c r="F19" s="239">
        <f>+D19+E19</f>
        <v>82464.2</v>
      </c>
      <c r="G19" s="240"/>
      <c r="H19" s="239"/>
      <c r="I19" s="239"/>
      <c r="K19" s="936"/>
      <c r="M19" s="1813"/>
    </row>
    <row r="20" spans="2:13" ht="13.5" customHeight="1">
      <c r="B20" s="2267" t="s">
        <v>543</v>
      </c>
      <c r="C20" s="2268">
        <f>C7+C16+C19</f>
        <v>523007.00000000006</v>
      </c>
      <c r="D20" s="2265">
        <f t="shared" ref="D20:I20" si="4">D7+D16+D19</f>
        <v>450593.3000000001</v>
      </c>
      <c r="E20" s="2265">
        <f t="shared" si="4"/>
        <v>18635.8</v>
      </c>
      <c r="F20" s="2265">
        <f t="shared" si="4"/>
        <v>469229.10000000009</v>
      </c>
      <c r="G20" s="2266">
        <f t="shared" si="4"/>
        <v>2665.6</v>
      </c>
      <c r="H20" s="2265">
        <f t="shared" si="4"/>
        <v>51112.299999999996</v>
      </c>
      <c r="I20" s="2265">
        <f t="shared" si="4"/>
        <v>53777.9</v>
      </c>
      <c r="K20" s="936"/>
      <c r="M20" s="1813"/>
    </row>
    <row r="21" spans="2:13" ht="13.5" customHeight="1">
      <c r="B21" s="229" t="s">
        <v>87</v>
      </c>
      <c r="C21" s="241">
        <f>F21+I21</f>
        <v>100.00000000000001</v>
      </c>
      <c r="D21" s="223">
        <f>(D20/C20)*100</f>
        <v>86.154353574617559</v>
      </c>
      <c r="E21" s="223">
        <f>(E20/C20)*100</f>
        <v>3.5632027869607863</v>
      </c>
      <c r="F21" s="242">
        <f>(F20/C20)*100</f>
        <v>89.717556361578346</v>
      </c>
      <c r="G21" s="223">
        <f>(G20/C20)*100</f>
        <v>0.50966813063687477</v>
      </c>
      <c r="H21" s="223">
        <f>(H20/C20)*100</f>
        <v>9.7727755077847878</v>
      </c>
      <c r="I21" s="223">
        <f>(I20/C20)*100</f>
        <v>10.282443638421665</v>
      </c>
      <c r="K21" s="1804"/>
    </row>
    <row r="22" spans="2:13">
      <c r="B22" s="243" t="s">
        <v>453</v>
      </c>
      <c r="C22" s="228"/>
      <c r="D22" s="228"/>
      <c r="E22" s="228"/>
      <c r="F22" s="228"/>
      <c r="G22" s="228"/>
      <c r="H22" s="228"/>
      <c r="I22" s="1815"/>
      <c r="K22" s="1804"/>
    </row>
    <row r="23" spans="2:13">
      <c r="C23" s="1805"/>
      <c r="D23" s="1816"/>
      <c r="E23" s="1816"/>
      <c r="F23" s="1816"/>
      <c r="G23" s="1816"/>
      <c r="H23" s="1816"/>
      <c r="I23" s="1816"/>
      <c r="K23" s="1804"/>
    </row>
    <row r="24" spans="2:13" hidden="1">
      <c r="D24" s="265"/>
      <c r="E24" s="265"/>
      <c r="F24" s="265"/>
      <c r="G24" s="265"/>
      <c r="H24" s="265"/>
      <c r="I24" s="265"/>
      <c r="J24" s="265"/>
    </row>
    <row r="25" spans="2:13" hidden="1">
      <c r="C25" s="265"/>
      <c r="D25" s="265"/>
      <c r="E25" s="265"/>
      <c r="F25" s="265"/>
      <c r="G25" s="265"/>
      <c r="H25" s="265"/>
      <c r="I25" s="265"/>
    </row>
    <row r="26" spans="2:13" hidden="1">
      <c r="C26" s="265"/>
      <c r="D26" s="265"/>
      <c r="E26" s="265"/>
      <c r="F26" s="265"/>
      <c r="G26" s="265"/>
      <c r="H26" s="265"/>
      <c r="I26" s="265"/>
    </row>
    <row r="27" spans="2:13" hidden="1">
      <c r="C27" s="392"/>
      <c r="E27" s="265"/>
      <c r="F27" s="265"/>
      <c r="G27" s="265"/>
      <c r="H27" s="265"/>
      <c r="I27" s="265"/>
    </row>
    <row r="28" spans="2:13" hidden="1">
      <c r="C28" s="265"/>
      <c r="D28" s="265"/>
      <c r="E28" s="265"/>
      <c r="F28" s="265"/>
      <c r="G28" s="265"/>
      <c r="H28" s="265"/>
      <c r="I28" s="265"/>
      <c r="J28" s="392"/>
    </row>
    <row r="29" spans="2:13" hidden="1">
      <c r="C29" s="265"/>
      <c r="F29" s="265"/>
    </row>
    <row r="30" spans="2:13" hidden="1">
      <c r="C30" s="265"/>
    </row>
    <row r="31" spans="2:13" hidden="1">
      <c r="C31" s="265"/>
    </row>
    <row r="32" spans="2:13" hidden="1">
      <c r="C32" s="265"/>
    </row>
    <row r="33" spans="3:3" hidden="1">
      <c r="C33" s="265"/>
    </row>
    <row r="34" spans="3:3" hidden="1">
      <c r="C34" s="265"/>
    </row>
    <row r="35" spans="3:3" hidden="1">
      <c r="C35" s="265"/>
    </row>
    <row r="36" spans="3:3" hidden="1">
      <c r="C36" s="265"/>
    </row>
    <row r="37" spans="3:3" hidden="1">
      <c r="C37" s="265"/>
    </row>
  </sheetData>
  <mergeCells count="8">
    <mergeCell ref="B1:I1"/>
    <mergeCell ref="B2:I2"/>
    <mergeCell ref="B3:C3"/>
    <mergeCell ref="D3:I3"/>
    <mergeCell ref="B4:B5"/>
    <mergeCell ref="C4:C5"/>
    <mergeCell ref="D4:F4"/>
    <mergeCell ref="G4:I4"/>
  </mergeCells>
  <printOptions horizontalCentered="1" verticalCentered="1"/>
  <pageMargins left="0.70866141732283472" right="0.70866141732283472" top="0.74803149606299213" bottom="0.74803149606299213" header="0.31496062992125984" footer="0.31496062992125984"/>
  <pageSetup orientation="landscape" r:id="rId1"/>
  <drawing r:id="rId2"/>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485D3-074A-44EF-B51F-27B1821310E5}">
  <sheetPr codeName="Hoja123"/>
  <dimension ref="A1:I40"/>
  <sheetViews>
    <sheetView showGridLines="0" zoomScaleNormal="100" workbookViewId="0"/>
  </sheetViews>
  <sheetFormatPr baseColWidth="10" defaultColWidth="0" defaultRowHeight="10.5" zeroHeight="1"/>
  <cols>
    <col min="1" max="1" width="5.7109375" style="1739" customWidth="1"/>
    <col min="2" max="2" width="83.28515625" style="1739" customWidth="1"/>
    <col min="3" max="3" width="9.28515625" style="1739" bestFit="1" customWidth="1"/>
    <col min="4" max="4" width="8.42578125" style="1739" bestFit="1" customWidth="1"/>
    <col min="5" max="5" width="13.42578125" style="1739" bestFit="1" customWidth="1"/>
    <col min="6" max="6" width="10.42578125" style="1739" bestFit="1" customWidth="1"/>
    <col min="7" max="7" width="6" style="1739" bestFit="1" customWidth="1"/>
    <col min="8" max="8" width="10.7109375" style="1739" customWidth="1"/>
    <col min="9" max="9" width="5.7109375" style="1739" customWidth="1"/>
    <col min="10" max="16384" width="5.7109375" style="1739" hidden="1"/>
  </cols>
  <sheetData>
    <row r="1" spans="1:8" ht="14.25">
      <c r="A1" s="2436"/>
      <c r="B1" s="2824" t="s">
        <v>1549</v>
      </c>
      <c r="C1" s="2824"/>
      <c r="D1" s="2824"/>
      <c r="E1" s="2824"/>
      <c r="F1" s="2824"/>
    </row>
    <row r="2" spans="1:8">
      <c r="B2" s="2825" t="s">
        <v>1</v>
      </c>
      <c r="C2" s="2825"/>
      <c r="D2" s="2825"/>
      <c r="E2" s="2825"/>
      <c r="F2" s="2825"/>
    </row>
    <row r="3" spans="1:8">
      <c r="B3" s="2826" t="s">
        <v>533</v>
      </c>
      <c r="C3" s="2827"/>
      <c r="D3" s="2826" t="s">
        <v>544</v>
      </c>
      <c r="E3" s="2826"/>
      <c r="F3" s="2826"/>
    </row>
    <row r="4" spans="1:8">
      <c r="B4" s="2830" t="s">
        <v>0</v>
      </c>
      <c r="C4" s="2831" t="str">
        <f>+'Cuadro No 4.2.1'!C4</f>
        <v>2025
Proyecto</v>
      </c>
      <c r="D4" s="2837" t="s">
        <v>534</v>
      </c>
      <c r="E4" s="2837"/>
      <c r="F4" s="2837"/>
    </row>
    <row r="5" spans="1:8" ht="31.5">
      <c r="B5" s="2830"/>
      <c r="C5" s="2836"/>
      <c r="D5" s="2388" t="s">
        <v>493</v>
      </c>
      <c r="E5" s="2388" t="s">
        <v>545</v>
      </c>
      <c r="F5" s="2396" t="s">
        <v>546</v>
      </c>
    </row>
    <row r="6" spans="1:8">
      <c r="B6" s="2830"/>
      <c r="C6" s="2394" t="s">
        <v>23</v>
      </c>
      <c r="D6" s="2395" t="s">
        <v>24</v>
      </c>
      <c r="E6" s="2395" t="s">
        <v>36</v>
      </c>
      <c r="F6" s="2395" t="s">
        <v>417</v>
      </c>
    </row>
    <row r="7" spans="1:8" ht="21">
      <c r="B7" s="1817" t="s">
        <v>1007</v>
      </c>
      <c r="C7" s="404">
        <v>9059.6</v>
      </c>
      <c r="D7" s="405">
        <v>9059.6</v>
      </c>
      <c r="E7" s="405"/>
      <c r="F7" s="405">
        <f>D7+E7</f>
        <v>9059.6</v>
      </c>
      <c r="G7" s="1818"/>
      <c r="H7" s="1819"/>
    </row>
    <row r="8" spans="1:8" ht="14.25" customHeight="1">
      <c r="B8" s="1820" t="s">
        <v>547</v>
      </c>
      <c r="C8" s="406">
        <v>9033.2000000000007</v>
      </c>
      <c r="D8" s="407"/>
      <c r="E8" s="407">
        <v>9033.2000000000007</v>
      </c>
      <c r="F8" s="407">
        <f>D8+E8</f>
        <v>9033.2000000000007</v>
      </c>
      <c r="G8" s="1821"/>
      <c r="H8" s="1819"/>
    </row>
    <row r="9" spans="1:8" ht="14.25" customHeight="1">
      <c r="B9" s="1817" t="s">
        <v>548</v>
      </c>
      <c r="C9" s="404">
        <v>5399.6</v>
      </c>
      <c r="D9" s="405">
        <v>5399.6</v>
      </c>
      <c r="E9" s="405"/>
      <c r="F9" s="405">
        <f t="shared" ref="F9:F21" si="0">D9+E9</f>
        <v>5399.6</v>
      </c>
    </row>
    <row r="10" spans="1:8" ht="14.25" customHeight="1">
      <c r="B10" s="1820" t="s">
        <v>549</v>
      </c>
      <c r="C10" s="406">
        <v>5368.3</v>
      </c>
      <c r="D10" s="407">
        <v>4105.6000000000004</v>
      </c>
      <c r="E10" s="407">
        <v>1262.5999999999999</v>
      </c>
      <c r="F10" s="407">
        <f t="shared" si="0"/>
        <v>5368.2000000000007</v>
      </c>
    </row>
    <row r="11" spans="1:8" ht="14.25" customHeight="1">
      <c r="B11" s="1817" t="s">
        <v>550</v>
      </c>
      <c r="C11" s="404">
        <v>4819.1000000000004</v>
      </c>
      <c r="D11" s="405">
        <v>4819.1000000000004</v>
      </c>
      <c r="E11" s="405"/>
      <c r="F11" s="405">
        <f t="shared" si="0"/>
        <v>4819.1000000000004</v>
      </c>
    </row>
    <row r="12" spans="1:8" ht="14.25" customHeight="1">
      <c r="B12" s="1820" t="s">
        <v>204</v>
      </c>
      <c r="C12" s="406">
        <v>4705.3999999999996</v>
      </c>
      <c r="D12" s="407">
        <v>4705.3999999999996</v>
      </c>
      <c r="E12" s="407"/>
      <c r="F12" s="407">
        <f t="shared" si="0"/>
        <v>4705.3999999999996</v>
      </c>
    </row>
    <row r="13" spans="1:8" ht="14.25" customHeight="1">
      <c r="B13" s="1817" t="s">
        <v>1008</v>
      </c>
      <c r="C13" s="404">
        <v>3158.4</v>
      </c>
      <c r="D13" s="405">
        <v>3158.4</v>
      </c>
      <c r="E13" s="405"/>
      <c r="F13" s="405">
        <f t="shared" si="0"/>
        <v>3158.4</v>
      </c>
    </row>
    <row r="14" spans="1:8" ht="14.25" customHeight="1">
      <c r="B14" s="1820" t="s">
        <v>551</v>
      </c>
      <c r="C14" s="406">
        <v>2709.3</v>
      </c>
      <c r="D14" s="407">
        <v>2684.6</v>
      </c>
      <c r="E14" s="407">
        <v>24.7</v>
      </c>
      <c r="F14" s="407">
        <f t="shared" si="0"/>
        <v>2709.2999999999997</v>
      </c>
    </row>
    <row r="15" spans="1:8" ht="14.25" customHeight="1">
      <c r="B15" s="1817" t="s">
        <v>171</v>
      </c>
      <c r="C15" s="404">
        <v>2476</v>
      </c>
      <c r="D15" s="405">
        <v>2476</v>
      </c>
      <c r="E15" s="405"/>
      <c r="F15" s="405">
        <f t="shared" si="0"/>
        <v>2476</v>
      </c>
    </row>
    <row r="16" spans="1:8" ht="14.25" customHeight="1">
      <c r="B16" s="1820" t="s">
        <v>1010</v>
      </c>
      <c r="C16" s="406">
        <v>2317.1</v>
      </c>
      <c r="D16" s="407"/>
      <c r="E16" s="407">
        <v>2317.1</v>
      </c>
      <c r="F16" s="407">
        <f t="shared" si="0"/>
        <v>2317.1</v>
      </c>
    </row>
    <row r="17" spans="2:8" ht="14.25" customHeight="1">
      <c r="B17" s="1817" t="s">
        <v>552</v>
      </c>
      <c r="C17" s="404">
        <v>2095.8000000000002</v>
      </c>
      <c r="D17" s="405"/>
      <c r="E17" s="405">
        <v>2095.8000000000002</v>
      </c>
      <c r="F17" s="405">
        <f t="shared" si="0"/>
        <v>2095.8000000000002</v>
      </c>
    </row>
    <row r="18" spans="2:8" ht="14.25" customHeight="1">
      <c r="B18" s="1820" t="s">
        <v>233</v>
      </c>
      <c r="C18" s="406">
        <v>1556.9</v>
      </c>
      <c r="D18" s="407">
        <v>1556.9</v>
      </c>
      <c r="E18" s="407"/>
      <c r="F18" s="407">
        <f t="shared" si="0"/>
        <v>1556.9</v>
      </c>
    </row>
    <row r="19" spans="2:8" ht="14.25" customHeight="1">
      <c r="B19" s="1817" t="s">
        <v>1009</v>
      </c>
      <c r="C19" s="404">
        <v>1449.8</v>
      </c>
      <c r="D19" s="405">
        <v>1449.8</v>
      </c>
      <c r="E19" s="405"/>
      <c r="F19" s="405">
        <f t="shared" si="0"/>
        <v>1449.8</v>
      </c>
    </row>
    <row r="20" spans="2:8" ht="14.25" customHeight="1">
      <c r="B20" s="1820" t="s">
        <v>1012</v>
      </c>
      <c r="C20" s="406">
        <v>1443.2</v>
      </c>
      <c r="D20" s="407">
        <v>1403.2</v>
      </c>
      <c r="E20" s="407">
        <v>40</v>
      </c>
      <c r="F20" s="407">
        <f t="shared" si="0"/>
        <v>1443.2</v>
      </c>
    </row>
    <row r="21" spans="2:8" ht="14.25" customHeight="1">
      <c r="B21" s="1817" t="s">
        <v>1550</v>
      </c>
      <c r="C21" s="404">
        <v>1300</v>
      </c>
      <c r="D21" s="405">
        <v>1300</v>
      </c>
      <c r="E21" s="405"/>
      <c r="F21" s="405">
        <f t="shared" si="0"/>
        <v>1300</v>
      </c>
    </row>
    <row r="22" spans="2:8" ht="21">
      <c r="B22" s="1820" t="s">
        <v>1551</v>
      </c>
      <c r="C22" s="406">
        <v>1089.8</v>
      </c>
      <c r="D22" s="407">
        <v>1089.8</v>
      </c>
      <c r="E22" s="407"/>
      <c r="F22" s="407">
        <f>D22+E22</f>
        <v>1089.8</v>
      </c>
    </row>
    <row r="23" spans="2:8" ht="14.25" customHeight="1">
      <c r="B23" s="1817" t="s">
        <v>1011</v>
      </c>
      <c r="C23" s="404">
        <v>1026.5999999999999</v>
      </c>
      <c r="D23" s="405">
        <v>1026.5999999999999</v>
      </c>
      <c r="E23" s="405"/>
      <c r="F23" s="405">
        <f>D23+E23</f>
        <v>1026.5999999999999</v>
      </c>
    </row>
    <row r="24" spans="2:8" ht="14.25" customHeight="1">
      <c r="B24" s="1820" t="s">
        <v>553</v>
      </c>
      <c r="C24" s="406">
        <f>+C25-SUM(C7:C23)</f>
        <v>23456.099999999984</v>
      </c>
      <c r="D24" s="407">
        <f>+D25-SUM(D7:D23)</f>
        <v>19680.599999999991</v>
      </c>
      <c r="E24" s="407">
        <f>+E25-SUM(E7:E23)</f>
        <v>3775.5999999999985</v>
      </c>
      <c r="F24" s="407">
        <f>D24+E24</f>
        <v>23456.19999999999</v>
      </c>
    </row>
    <row r="25" spans="2:8" ht="15.75" customHeight="1">
      <c r="B25" s="2269" t="s">
        <v>554</v>
      </c>
      <c r="C25" s="2270">
        <f>'Cuadro No 4.2.2'!C19</f>
        <v>82464.2</v>
      </c>
      <c r="D25" s="2271">
        <f>'Cuadro No 4.2.2'!D19</f>
        <v>63915.199999999997</v>
      </c>
      <c r="E25" s="2271">
        <f>'Cuadro No 4.2.2'!E19</f>
        <v>18549</v>
      </c>
      <c r="F25" s="2271">
        <f>SUM(F7:F24)</f>
        <v>82464.200000000012</v>
      </c>
      <c r="H25" s="1819"/>
    </row>
    <row r="26" spans="2:8">
      <c r="B26" s="244" t="s">
        <v>87</v>
      </c>
      <c r="C26" s="245">
        <f>D26+E26</f>
        <v>100.00000000000001</v>
      </c>
      <c r="D26" s="246">
        <f>(D25/C25)*100</f>
        <v>77.506602865243352</v>
      </c>
      <c r="E26" s="247">
        <f>(E25/C25)*100</f>
        <v>22.493397134756659</v>
      </c>
      <c r="F26" s="247">
        <f>(F25/C25)*100</f>
        <v>100.00000000000003</v>
      </c>
    </row>
    <row r="27" spans="2:8">
      <c r="B27" s="248" t="s">
        <v>453</v>
      </c>
      <c r="C27" s="248"/>
      <c r="D27" s="1822"/>
      <c r="E27" s="1822"/>
      <c r="F27" s="248"/>
    </row>
    <row r="28" spans="2:8"/>
    <row r="29" spans="2:8" hidden="1">
      <c r="D29" s="1823"/>
      <c r="E29" s="1823"/>
    </row>
    <row r="30" spans="2:8" hidden="1">
      <c r="C30" s="1824"/>
      <c r="D30" s="1825"/>
      <c r="E30" s="1825"/>
    </row>
    <row r="31" spans="2:8" hidden="1">
      <c r="C31" s="1824"/>
      <c r="D31" s="1824"/>
      <c r="E31" s="1824"/>
      <c r="F31" s="1826"/>
    </row>
    <row r="32" spans="2:8" hidden="1">
      <c r="C32" s="1827"/>
      <c r="D32" s="1827"/>
      <c r="E32" s="1827"/>
      <c r="F32" s="1827"/>
    </row>
    <row r="33" spans="3:6" hidden="1">
      <c r="C33" s="1828"/>
      <c r="D33" s="1828"/>
      <c r="E33" s="1828"/>
    </row>
    <row r="34" spans="3:6" hidden="1">
      <c r="D34" s="1829"/>
      <c r="E34" s="1829"/>
      <c r="F34" s="1829"/>
    </row>
    <row r="37" spans="3:6" hidden="1">
      <c r="C37" s="1819"/>
      <c r="D37" s="1819"/>
      <c r="E37" s="1819"/>
      <c r="F37" s="1819"/>
    </row>
    <row r="38" spans="3:6" hidden="1">
      <c r="C38" s="1819"/>
      <c r="D38" s="1819"/>
      <c r="E38" s="1819"/>
      <c r="F38" s="1819"/>
    </row>
    <row r="40" spans="3:6" hidden="1">
      <c r="E40" s="1819"/>
      <c r="F40" s="1819"/>
    </row>
  </sheetData>
  <mergeCells count="7">
    <mergeCell ref="B1:F1"/>
    <mergeCell ref="B2:F2"/>
    <mergeCell ref="B3:C3"/>
    <mergeCell ref="D3:F3"/>
    <mergeCell ref="B4:B6"/>
    <mergeCell ref="C4:C5"/>
    <mergeCell ref="D4:F4"/>
  </mergeCells>
  <printOptions horizontalCentered="1" verticalCentered="1"/>
  <pageMargins left="0.70866141732283472" right="0.70866141732283472" top="0.74803149606299213" bottom="0.74803149606299213" header="0.31496062992125984" footer="0.31496062992125984"/>
  <pageSetup scale="90" orientation="portrait" r:id="rId1"/>
  <drawing r:id="rId2"/>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13AA1-BED3-4A51-A247-591A4BC9873A}">
  <sheetPr codeName="Hoja124"/>
  <dimension ref="A1:WUU44"/>
  <sheetViews>
    <sheetView showGridLines="0" zoomScaleNormal="100" workbookViewId="0"/>
  </sheetViews>
  <sheetFormatPr baseColWidth="10" defaultColWidth="0" defaultRowHeight="10.5" zeroHeight="1"/>
  <cols>
    <col min="1" max="1" width="3.5703125" style="40" customWidth="1"/>
    <col min="2" max="2" width="73" style="40" bestFit="1" customWidth="1"/>
    <col min="3" max="3" width="9" style="40" bestFit="1" customWidth="1"/>
    <col min="4" max="4" width="12" style="40" bestFit="1" customWidth="1"/>
    <col min="5" max="5" width="4" style="40" customWidth="1"/>
    <col min="6" max="6" width="11.42578125" style="40" customWidth="1"/>
    <col min="7" max="7" width="4.5703125" style="40" customWidth="1"/>
    <col min="8" max="240" width="11.42578125" style="40" hidden="1"/>
    <col min="241" max="241" width="58" style="40" hidden="1"/>
    <col min="242" max="242" width="8.5703125" style="40" hidden="1"/>
    <col min="243" max="243" width="9.42578125" style="40" hidden="1"/>
    <col min="244" max="496" width="11.42578125" style="40" hidden="1"/>
    <col min="497" max="497" width="58" style="40" hidden="1"/>
    <col min="498" max="498" width="8.5703125" style="40" hidden="1"/>
    <col min="499" max="499" width="9.42578125" style="40" hidden="1"/>
    <col min="500" max="752" width="11.42578125" style="40" hidden="1"/>
    <col min="753" max="753" width="58" style="40" hidden="1"/>
    <col min="754" max="754" width="8.5703125" style="40" hidden="1"/>
    <col min="755" max="755" width="9.42578125" style="40" hidden="1"/>
    <col min="756" max="1008" width="11.42578125" style="40" hidden="1"/>
    <col min="1009" max="1009" width="58" style="40" hidden="1"/>
    <col min="1010" max="1010" width="8.5703125" style="40" hidden="1"/>
    <col min="1011" max="1011" width="9.42578125" style="40" hidden="1"/>
    <col min="1012" max="1264" width="11.42578125" style="40" hidden="1"/>
    <col min="1265" max="1265" width="58" style="40" hidden="1"/>
    <col min="1266" max="1266" width="8.5703125" style="40" hidden="1"/>
    <col min="1267" max="1267" width="9.42578125" style="40" hidden="1"/>
    <col min="1268" max="1520" width="11.42578125" style="40" hidden="1"/>
    <col min="1521" max="1521" width="58" style="40" hidden="1"/>
    <col min="1522" max="1522" width="8.5703125" style="40" hidden="1"/>
    <col min="1523" max="1523" width="9.42578125" style="40" hidden="1"/>
    <col min="1524" max="1776" width="11.42578125" style="40" hidden="1"/>
    <col min="1777" max="1777" width="58" style="40" hidden="1"/>
    <col min="1778" max="1778" width="8.5703125" style="40" hidden="1"/>
    <col min="1779" max="1779" width="9.42578125" style="40" hidden="1"/>
    <col min="1780" max="2032" width="11.42578125" style="40" hidden="1"/>
    <col min="2033" max="2033" width="58" style="40" hidden="1"/>
    <col min="2034" max="2034" width="8.5703125" style="40" hidden="1"/>
    <col min="2035" max="2035" width="9.42578125" style="40" hidden="1"/>
    <col min="2036" max="2288" width="11.42578125" style="40" hidden="1"/>
    <col min="2289" max="2289" width="58" style="40" hidden="1"/>
    <col min="2290" max="2290" width="8.5703125" style="40" hidden="1"/>
    <col min="2291" max="2291" width="9.42578125" style="40" hidden="1"/>
    <col min="2292" max="2544" width="11.42578125" style="40" hidden="1"/>
    <col min="2545" max="2545" width="58" style="40" hidden="1"/>
    <col min="2546" max="2546" width="8.5703125" style="40" hidden="1"/>
    <col min="2547" max="2547" width="9.42578125" style="40" hidden="1"/>
    <col min="2548" max="2800" width="11.42578125" style="40" hidden="1"/>
    <col min="2801" max="2801" width="58" style="40" hidden="1"/>
    <col min="2802" max="2802" width="8.5703125" style="40" hidden="1"/>
    <col min="2803" max="2803" width="9.42578125" style="40" hidden="1"/>
    <col min="2804" max="3056" width="11.42578125" style="40" hidden="1"/>
    <col min="3057" max="3057" width="58" style="40" hidden="1"/>
    <col min="3058" max="3058" width="8.5703125" style="40" hidden="1"/>
    <col min="3059" max="3059" width="9.42578125" style="40" hidden="1"/>
    <col min="3060" max="3312" width="11.42578125" style="40" hidden="1"/>
    <col min="3313" max="3313" width="58" style="40" hidden="1"/>
    <col min="3314" max="3314" width="8.5703125" style="40" hidden="1"/>
    <col min="3315" max="3315" width="9.42578125" style="40" hidden="1"/>
    <col min="3316" max="3568" width="11.42578125" style="40" hidden="1"/>
    <col min="3569" max="3569" width="58" style="40" hidden="1"/>
    <col min="3570" max="3570" width="8.5703125" style="40" hidden="1"/>
    <col min="3571" max="3571" width="9.42578125" style="40" hidden="1"/>
    <col min="3572" max="3824" width="11.42578125" style="40" hidden="1"/>
    <col min="3825" max="3825" width="58" style="40" hidden="1"/>
    <col min="3826" max="3826" width="8.5703125" style="40" hidden="1"/>
    <col min="3827" max="3827" width="9.42578125" style="40" hidden="1"/>
    <col min="3828" max="4080" width="11.42578125" style="40" hidden="1"/>
    <col min="4081" max="4081" width="58" style="40" hidden="1"/>
    <col min="4082" max="4082" width="8.5703125" style="40" hidden="1"/>
    <col min="4083" max="4083" width="9.42578125" style="40" hidden="1"/>
    <col min="4084" max="4336" width="11.42578125" style="40" hidden="1"/>
    <col min="4337" max="4337" width="58" style="40" hidden="1"/>
    <col min="4338" max="4338" width="8.5703125" style="40" hidden="1"/>
    <col min="4339" max="4339" width="9.42578125" style="40" hidden="1"/>
    <col min="4340" max="4592" width="11.42578125" style="40" hidden="1"/>
    <col min="4593" max="4593" width="58" style="40" hidden="1"/>
    <col min="4594" max="4594" width="8.5703125" style="40" hidden="1"/>
    <col min="4595" max="4595" width="9.42578125" style="40" hidden="1"/>
    <col min="4596" max="4848" width="11.42578125" style="40" hidden="1"/>
    <col min="4849" max="4849" width="58" style="40" hidden="1"/>
    <col min="4850" max="4850" width="8.5703125" style="40" hidden="1"/>
    <col min="4851" max="4851" width="9.42578125" style="40" hidden="1"/>
    <col min="4852" max="5104" width="11.42578125" style="40" hidden="1"/>
    <col min="5105" max="5105" width="58" style="40" hidden="1"/>
    <col min="5106" max="5106" width="8.5703125" style="40" hidden="1"/>
    <col min="5107" max="5107" width="9.42578125" style="40" hidden="1"/>
    <col min="5108" max="5360" width="11.42578125" style="40" hidden="1"/>
    <col min="5361" max="5361" width="58" style="40" hidden="1"/>
    <col min="5362" max="5362" width="8.5703125" style="40" hidden="1"/>
    <col min="5363" max="5363" width="9.42578125" style="40" hidden="1"/>
    <col min="5364" max="5616" width="11.42578125" style="40" hidden="1"/>
    <col min="5617" max="5617" width="58" style="40" hidden="1"/>
    <col min="5618" max="5618" width="8.5703125" style="40" hidden="1"/>
    <col min="5619" max="5619" width="9.42578125" style="40" hidden="1"/>
    <col min="5620" max="5872" width="11.42578125" style="40" hidden="1"/>
    <col min="5873" max="5873" width="58" style="40" hidden="1"/>
    <col min="5874" max="5874" width="8.5703125" style="40" hidden="1"/>
    <col min="5875" max="5875" width="9.42578125" style="40" hidden="1"/>
    <col min="5876" max="6128" width="11.42578125" style="40" hidden="1"/>
    <col min="6129" max="6129" width="58" style="40" hidden="1"/>
    <col min="6130" max="6130" width="8.5703125" style="40" hidden="1"/>
    <col min="6131" max="6131" width="9.42578125" style="40" hidden="1"/>
    <col min="6132" max="6384" width="11.42578125" style="40" hidden="1"/>
    <col min="6385" max="6385" width="58" style="40" hidden="1"/>
    <col min="6386" max="6386" width="8.5703125" style="40" hidden="1"/>
    <col min="6387" max="6387" width="9.42578125" style="40" hidden="1"/>
    <col min="6388" max="6640" width="11.42578125" style="40" hidden="1"/>
    <col min="6641" max="6641" width="58" style="40" hidden="1"/>
    <col min="6642" max="6642" width="8.5703125" style="40" hidden="1"/>
    <col min="6643" max="6643" width="9.42578125" style="40" hidden="1"/>
    <col min="6644" max="6896" width="11.42578125" style="40" hidden="1"/>
    <col min="6897" max="6897" width="58" style="40" hidden="1"/>
    <col min="6898" max="6898" width="8.5703125" style="40" hidden="1"/>
    <col min="6899" max="6899" width="9.42578125" style="40" hidden="1"/>
    <col min="6900" max="7152" width="11.42578125" style="40" hidden="1"/>
    <col min="7153" max="7153" width="58" style="40" hidden="1"/>
    <col min="7154" max="7154" width="8.5703125" style="40" hidden="1"/>
    <col min="7155" max="7155" width="9.42578125" style="40" hidden="1"/>
    <col min="7156" max="7408" width="11.42578125" style="40" hidden="1"/>
    <col min="7409" max="7409" width="58" style="40" hidden="1"/>
    <col min="7410" max="7410" width="8.5703125" style="40" hidden="1"/>
    <col min="7411" max="7411" width="9.42578125" style="40" hidden="1"/>
    <col min="7412" max="7664" width="11.42578125" style="40" hidden="1"/>
    <col min="7665" max="7665" width="58" style="40" hidden="1"/>
    <col min="7666" max="7666" width="8.5703125" style="40" hidden="1"/>
    <col min="7667" max="7667" width="9.42578125" style="40" hidden="1"/>
    <col min="7668" max="7920" width="11.42578125" style="40" hidden="1"/>
    <col min="7921" max="7921" width="58" style="40" hidden="1"/>
    <col min="7922" max="7922" width="8.5703125" style="40" hidden="1"/>
    <col min="7923" max="7923" width="9.42578125" style="40" hidden="1"/>
    <col min="7924" max="8176" width="11.42578125" style="40" hidden="1"/>
    <col min="8177" max="8177" width="58" style="40" hidden="1"/>
    <col min="8178" max="8178" width="8.5703125" style="40" hidden="1"/>
    <col min="8179" max="8179" width="9.42578125" style="40" hidden="1"/>
    <col min="8180" max="8432" width="11.42578125" style="40" hidden="1"/>
    <col min="8433" max="8433" width="58" style="40" hidden="1"/>
    <col min="8434" max="8434" width="8.5703125" style="40" hidden="1"/>
    <col min="8435" max="8435" width="9.42578125" style="40" hidden="1"/>
    <col min="8436" max="8688" width="11.42578125" style="40" hidden="1"/>
    <col min="8689" max="8689" width="58" style="40" hidden="1"/>
    <col min="8690" max="8690" width="8.5703125" style="40" hidden="1"/>
    <col min="8691" max="8691" width="9.42578125" style="40" hidden="1"/>
    <col min="8692" max="8944" width="11.42578125" style="40" hidden="1"/>
    <col min="8945" max="8945" width="58" style="40" hidden="1"/>
    <col min="8946" max="8946" width="8.5703125" style="40" hidden="1"/>
    <col min="8947" max="8947" width="9.42578125" style="40" hidden="1"/>
    <col min="8948" max="9200" width="11.42578125" style="40" hidden="1"/>
    <col min="9201" max="9201" width="58" style="40" hidden="1"/>
    <col min="9202" max="9202" width="8.5703125" style="40" hidden="1"/>
    <col min="9203" max="9203" width="9.42578125" style="40" hidden="1"/>
    <col min="9204" max="9456" width="11.42578125" style="40" hidden="1"/>
    <col min="9457" max="9457" width="58" style="40" hidden="1"/>
    <col min="9458" max="9458" width="8.5703125" style="40" hidden="1"/>
    <col min="9459" max="9459" width="9.42578125" style="40" hidden="1"/>
    <col min="9460" max="9712" width="11.42578125" style="40" hidden="1"/>
    <col min="9713" max="9713" width="58" style="40" hidden="1"/>
    <col min="9714" max="9714" width="8.5703125" style="40" hidden="1"/>
    <col min="9715" max="9715" width="9.42578125" style="40" hidden="1"/>
    <col min="9716" max="9968" width="11.42578125" style="40" hidden="1"/>
    <col min="9969" max="9969" width="58" style="40" hidden="1"/>
    <col min="9970" max="9970" width="8.5703125" style="40" hidden="1"/>
    <col min="9971" max="9971" width="9.42578125" style="40" hidden="1"/>
    <col min="9972" max="10224" width="11.42578125" style="40" hidden="1"/>
    <col min="10225" max="10225" width="58" style="40" hidden="1"/>
    <col min="10226" max="10226" width="8.5703125" style="40" hidden="1"/>
    <col min="10227" max="10227" width="9.42578125" style="40" hidden="1"/>
    <col min="10228" max="10480" width="11.42578125" style="40" hidden="1"/>
    <col min="10481" max="10481" width="58" style="40" hidden="1"/>
    <col min="10482" max="10482" width="8.5703125" style="40" hidden="1"/>
    <col min="10483" max="10483" width="9.42578125" style="40" hidden="1"/>
    <col min="10484" max="10736" width="11.42578125" style="40" hidden="1"/>
    <col min="10737" max="10737" width="58" style="40" hidden="1"/>
    <col min="10738" max="10738" width="8.5703125" style="40" hidden="1"/>
    <col min="10739" max="10739" width="9.42578125" style="40" hidden="1"/>
    <col min="10740" max="10992" width="11.42578125" style="40" hidden="1"/>
    <col min="10993" max="10993" width="58" style="40" hidden="1"/>
    <col min="10994" max="10994" width="8.5703125" style="40" hidden="1"/>
    <col min="10995" max="10995" width="9.42578125" style="40" hidden="1"/>
    <col min="10996" max="11248" width="11.42578125" style="40" hidden="1"/>
    <col min="11249" max="11249" width="58" style="40" hidden="1"/>
    <col min="11250" max="11250" width="8.5703125" style="40" hidden="1"/>
    <col min="11251" max="11251" width="9.42578125" style="40" hidden="1"/>
    <col min="11252" max="11504" width="11.42578125" style="40" hidden="1"/>
    <col min="11505" max="11505" width="58" style="40" hidden="1"/>
    <col min="11506" max="11506" width="8.5703125" style="40" hidden="1"/>
    <col min="11507" max="11507" width="9.42578125" style="40" hidden="1"/>
    <col min="11508" max="11760" width="11.42578125" style="40" hidden="1"/>
    <col min="11761" max="11761" width="58" style="40" hidden="1"/>
    <col min="11762" max="11762" width="8.5703125" style="40" hidden="1"/>
    <col min="11763" max="11763" width="9.42578125" style="40" hidden="1"/>
    <col min="11764" max="12016" width="11.42578125" style="40" hidden="1"/>
    <col min="12017" max="12017" width="58" style="40" hidden="1"/>
    <col min="12018" max="12018" width="8.5703125" style="40" hidden="1"/>
    <col min="12019" max="12019" width="9.42578125" style="40" hidden="1"/>
    <col min="12020" max="12272" width="11.42578125" style="40" hidden="1"/>
    <col min="12273" max="12273" width="58" style="40" hidden="1"/>
    <col min="12274" max="12274" width="8.5703125" style="40" hidden="1"/>
    <col min="12275" max="12275" width="9.42578125" style="40" hidden="1"/>
    <col min="12276" max="12528" width="11.42578125" style="40" hidden="1"/>
    <col min="12529" max="12529" width="58" style="40" hidden="1"/>
    <col min="12530" max="12530" width="8.5703125" style="40" hidden="1"/>
    <col min="12531" max="12531" width="9.42578125" style="40" hidden="1"/>
    <col min="12532" max="12784" width="11.42578125" style="40" hidden="1"/>
    <col min="12785" max="12785" width="58" style="40" hidden="1"/>
    <col min="12786" max="12786" width="8.5703125" style="40" hidden="1"/>
    <col min="12787" max="12787" width="9.42578125" style="40" hidden="1"/>
    <col min="12788" max="13040" width="11.42578125" style="40" hidden="1"/>
    <col min="13041" max="13041" width="58" style="40" hidden="1"/>
    <col min="13042" max="13042" width="8.5703125" style="40" hidden="1"/>
    <col min="13043" max="13043" width="9.42578125" style="40" hidden="1"/>
    <col min="13044" max="13296" width="11.42578125" style="40" hidden="1"/>
    <col min="13297" max="13297" width="58" style="40" hidden="1"/>
    <col min="13298" max="13298" width="8.5703125" style="40" hidden="1"/>
    <col min="13299" max="13299" width="9.42578125" style="40" hidden="1"/>
    <col min="13300" max="13552" width="11.42578125" style="40" hidden="1"/>
    <col min="13553" max="13553" width="58" style="40" hidden="1"/>
    <col min="13554" max="13554" width="8.5703125" style="40" hidden="1"/>
    <col min="13555" max="13555" width="9.42578125" style="40" hidden="1"/>
    <col min="13556" max="13808" width="11.42578125" style="40" hidden="1"/>
    <col min="13809" max="13809" width="58" style="40" hidden="1"/>
    <col min="13810" max="13810" width="8.5703125" style="40" hidden="1"/>
    <col min="13811" max="13811" width="9.42578125" style="40" hidden="1"/>
    <col min="13812" max="14064" width="11.42578125" style="40" hidden="1"/>
    <col min="14065" max="14065" width="58" style="40" hidden="1"/>
    <col min="14066" max="14066" width="8.5703125" style="40" hidden="1"/>
    <col min="14067" max="14067" width="9.42578125" style="40" hidden="1"/>
    <col min="14068" max="14320" width="11.42578125" style="40" hidden="1"/>
    <col min="14321" max="14321" width="58" style="40" hidden="1"/>
    <col min="14322" max="14322" width="8.5703125" style="40" hidden="1"/>
    <col min="14323" max="14323" width="9.42578125" style="40" hidden="1"/>
    <col min="14324" max="14576" width="11.42578125" style="40" hidden="1"/>
    <col min="14577" max="14577" width="58" style="40" hidden="1"/>
    <col min="14578" max="14578" width="8.5703125" style="40" hidden="1"/>
    <col min="14579" max="14579" width="9.42578125" style="40" hidden="1"/>
    <col min="14580" max="14832" width="11.42578125" style="40" hidden="1"/>
    <col min="14833" max="14833" width="58" style="40" hidden="1"/>
    <col min="14834" max="14834" width="8.5703125" style="40" hidden="1"/>
    <col min="14835" max="14835" width="9.42578125" style="40" hidden="1"/>
    <col min="14836" max="15088" width="11.42578125" style="40" hidden="1"/>
    <col min="15089" max="15089" width="58" style="40" hidden="1"/>
    <col min="15090" max="15090" width="8.5703125" style="40" hidden="1"/>
    <col min="15091" max="15091" width="9.42578125" style="40" hidden="1"/>
    <col min="15092" max="15344" width="11.42578125" style="40" hidden="1"/>
    <col min="15345" max="15345" width="58" style="40" hidden="1"/>
    <col min="15346" max="15346" width="8.5703125" style="40" hidden="1"/>
    <col min="15347" max="15347" width="9.42578125" style="40" hidden="1"/>
    <col min="15348" max="15600" width="11.42578125" style="40" hidden="1"/>
    <col min="15601" max="15601" width="58" style="40" hidden="1"/>
    <col min="15602" max="15602" width="8.5703125" style="40" hidden="1"/>
    <col min="15603" max="15603" width="9.42578125" style="40" hidden="1"/>
    <col min="15604" max="15856" width="11.42578125" style="40" hidden="1"/>
    <col min="15857" max="15857" width="58" style="40" hidden="1"/>
    <col min="15858" max="15858" width="8.5703125" style="40" hidden="1"/>
    <col min="15859" max="15859" width="9.42578125" style="40" hidden="1"/>
    <col min="15860" max="16112" width="11.42578125" style="40" hidden="1"/>
    <col min="16113" max="16113" width="58" style="40" hidden="1"/>
    <col min="16114" max="16114" width="8.5703125" style="40" hidden="1"/>
    <col min="16115" max="16115" width="9.42578125" style="40" hidden="1"/>
    <col min="16116" max="16384" width="11.42578125" style="40" hidden="1"/>
  </cols>
  <sheetData>
    <row r="1" spans="1:7" ht="11.25" customHeight="1">
      <c r="A1" s="2435"/>
      <c r="B1" s="2838" t="s">
        <v>1552</v>
      </c>
      <c r="C1" s="2838"/>
      <c r="D1" s="2838"/>
    </row>
    <row r="2" spans="1:7" ht="14.25" customHeight="1">
      <c r="B2" s="2839" t="s">
        <v>1</v>
      </c>
      <c r="C2" s="2840"/>
      <c r="D2" s="2840"/>
    </row>
    <row r="3" spans="1:7" ht="14.25" customHeight="1">
      <c r="B3" s="2841" t="s">
        <v>555</v>
      </c>
      <c r="C3" s="2843" t="str">
        <f>+'Cuadro No 4.2.1'!C4</f>
        <v>2025
Proyecto</v>
      </c>
      <c r="D3" s="2844" t="s">
        <v>22</v>
      </c>
    </row>
    <row r="4" spans="1:7" ht="14.25" customHeight="1">
      <c r="B4" s="2841"/>
      <c r="C4" s="2843"/>
      <c r="D4" s="2844"/>
    </row>
    <row r="5" spans="1:7" ht="11.25" customHeight="1">
      <c r="B5" s="2842"/>
      <c r="C5" s="2397" t="s">
        <v>23</v>
      </c>
      <c r="D5" s="2398" t="s">
        <v>24</v>
      </c>
    </row>
    <row r="6" spans="1:7" ht="13.5" customHeight="1">
      <c r="B6" s="249" t="s">
        <v>556</v>
      </c>
      <c r="C6" s="250">
        <f>SUM(C7:C10)</f>
        <v>402220.80000000005</v>
      </c>
      <c r="D6" s="251">
        <f>SUM(D7:D10)</f>
        <v>22.597771202673222</v>
      </c>
    </row>
    <row r="7" spans="1:7" ht="13.5" customHeight="1">
      <c r="B7" s="252" t="s">
        <v>517</v>
      </c>
      <c r="C7" s="253">
        <v>317798.8</v>
      </c>
      <c r="D7" s="254">
        <f>(C7/D43)*100</f>
        <v>17.85473195539392</v>
      </c>
      <c r="F7" s="1830"/>
      <c r="G7" s="1804"/>
    </row>
    <row r="8" spans="1:7" ht="13.5" customHeight="1">
      <c r="B8" s="252" t="s">
        <v>557</v>
      </c>
      <c r="C8" s="253">
        <v>7759.4</v>
      </c>
      <c r="D8" s="254">
        <f>(C8/D43)*100</f>
        <v>0.4359425118492693</v>
      </c>
      <c r="F8" s="1831"/>
      <c r="G8" s="1832"/>
    </row>
    <row r="9" spans="1:7" ht="13.5" customHeight="1">
      <c r="B9" s="252" t="s">
        <v>519</v>
      </c>
      <c r="C9" s="253">
        <v>5314.5</v>
      </c>
      <c r="D9" s="254">
        <f>(C9/D43)*100</f>
        <v>0.29858191087235375</v>
      </c>
      <c r="G9" s="1804"/>
    </row>
    <row r="10" spans="1:7" ht="13.5" customHeight="1">
      <c r="B10" s="252" t="s">
        <v>558</v>
      </c>
      <c r="C10" s="253">
        <v>71348.100000000006</v>
      </c>
      <c r="D10" s="254">
        <f>(C10/D43)*100</f>
        <v>4.0085148245576789</v>
      </c>
      <c r="G10" s="1804"/>
    </row>
    <row r="11" spans="1:7" ht="13.5" customHeight="1">
      <c r="B11" s="249" t="s">
        <v>559</v>
      </c>
      <c r="C11" s="250">
        <f>SUM(C12:C18)</f>
        <v>450593.3</v>
      </c>
      <c r="D11" s="251">
        <f>SUM(D12:D18)</f>
        <v>25.315459317015669</v>
      </c>
      <c r="G11" s="1804"/>
    </row>
    <row r="12" spans="1:7" ht="13.5" customHeight="1">
      <c r="B12" s="252" t="s">
        <v>560</v>
      </c>
      <c r="C12" s="253">
        <v>60156</v>
      </c>
      <c r="D12" s="254">
        <f>(C12/D43)*100</f>
        <v>3.379714635513654</v>
      </c>
      <c r="E12" s="1831"/>
      <c r="F12" s="1831"/>
      <c r="G12" s="1804"/>
    </row>
    <row r="13" spans="1:7" ht="13.5" customHeight="1">
      <c r="B13" s="252" t="s">
        <v>561</v>
      </c>
      <c r="C13" s="255">
        <v>43067.5</v>
      </c>
      <c r="D13" s="254">
        <f>(C13/D43)*100</f>
        <v>2.4196399372462309</v>
      </c>
      <c r="E13" s="1833"/>
      <c r="F13" s="1833"/>
      <c r="G13" s="1834"/>
    </row>
    <row r="14" spans="1:7" ht="13.5" customHeight="1">
      <c r="B14" s="252" t="s">
        <v>131</v>
      </c>
      <c r="C14" s="253">
        <v>59484.6</v>
      </c>
      <c r="D14" s="254">
        <f>(C14/D43)*100</f>
        <v>3.3419937031663594</v>
      </c>
      <c r="G14" s="1804"/>
    </row>
    <row r="15" spans="1:7" ht="13.5" customHeight="1">
      <c r="B15" s="252" t="s">
        <v>562</v>
      </c>
      <c r="C15" s="253">
        <v>21200.7</v>
      </c>
      <c r="D15" s="254">
        <f>(C15/D43)*100</f>
        <v>1.1911083860817595</v>
      </c>
      <c r="G15" s="1804"/>
    </row>
    <row r="16" spans="1:7" ht="13.5" customHeight="1">
      <c r="B16" s="252" t="s">
        <v>519</v>
      </c>
      <c r="C16" s="253">
        <v>171669.2</v>
      </c>
      <c r="D16" s="254">
        <f>(C16/D43)*100</f>
        <v>9.6448053013318802</v>
      </c>
      <c r="G16" s="1804"/>
    </row>
    <row r="17" spans="2:6" ht="13.5" customHeight="1">
      <c r="B17" s="252" t="s">
        <v>563</v>
      </c>
      <c r="C17" s="253">
        <v>86834.3</v>
      </c>
      <c r="D17" s="254">
        <f>(C17/D43)*100</f>
        <v>4.8785682986665222</v>
      </c>
    </row>
    <row r="18" spans="2:6" ht="13.5" customHeight="1">
      <c r="B18" s="252" t="s">
        <v>564</v>
      </c>
      <c r="C18" s="255">
        <v>8181</v>
      </c>
      <c r="D18" s="254">
        <f>(C18/D43)*100</f>
        <v>0.4596290550092626</v>
      </c>
    </row>
    <row r="19" spans="2:6" ht="13.5" customHeight="1">
      <c r="B19" s="249" t="s">
        <v>565</v>
      </c>
      <c r="C19" s="250">
        <f>C6-C11</f>
        <v>-48372.499999999942</v>
      </c>
      <c r="D19" s="251">
        <f>D6-D11</f>
        <v>-2.7176881143424474</v>
      </c>
      <c r="F19" s="1835"/>
    </row>
    <row r="20" spans="2:6" s="90" customFormat="1" ht="7.5" customHeight="1">
      <c r="B20" s="256"/>
      <c r="C20" s="257"/>
      <c r="D20" s="258"/>
      <c r="F20" s="1835"/>
    </row>
    <row r="21" spans="2:6" ht="13.5" customHeight="1">
      <c r="B21" s="256" t="s">
        <v>545</v>
      </c>
      <c r="C21" s="257">
        <f>C22</f>
        <v>18635.8</v>
      </c>
      <c r="D21" s="258">
        <f>D22</f>
        <v>1.047005884774675</v>
      </c>
      <c r="F21" s="1835"/>
    </row>
    <row r="22" spans="2:6" ht="13.5" customHeight="1">
      <c r="B22" s="259" t="s">
        <v>566</v>
      </c>
      <c r="C22" s="253">
        <f>+'Cuadro No 4.2.2'!E20</f>
        <v>18635.8</v>
      </c>
      <c r="D22" s="254">
        <f>(C22/D43)*100</f>
        <v>1.047005884774675</v>
      </c>
      <c r="F22" s="1835"/>
    </row>
    <row r="23" spans="2:6" ht="13.5" customHeight="1">
      <c r="B23" s="2272" t="s">
        <v>567</v>
      </c>
      <c r="C23" s="2273">
        <f>C11+C21</f>
        <v>469229.1</v>
      </c>
      <c r="D23" s="2274">
        <f>D11+D21</f>
        <v>26.362465201790343</v>
      </c>
      <c r="F23" s="1835"/>
    </row>
    <row r="24" spans="2:6" s="391" customFormat="1" ht="13.5" customHeight="1">
      <c r="B24" s="249" t="s">
        <v>568</v>
      </c>
      <c r="C24" s="250">
        <f>C6-C23</f>
        <v>-67008.29999999993</v>
      </c>
      <c r="D24" s="260">
        <f>D6-D23</f>
        <v>-3.7646939991171209</v>
      </c>
      <c r="E24" s="1836"/>
      <c r="F24" s="1835"/>
    </row>
    <row r="25" spans="2:6" ht="13.5" customHeight="1">
      <c r="B25" s="249" t="s">
        <v>569</v>
      </c>
      <c r="C25" s="250">
        <f>C26+C29</f>
        <v>55008.400000000016</v>
      </c>
      <c r="D25" s="251">
        <f>D26+D29</f>
        <v>3.090509584350511</v>
      </c>
      <c r="E25" s="90"/>
      <c r="F25" s="1835"/>
    </row>
    <row r="26" spans="2:6" ht="13.5" customHeight="1">
      <c r="B26" s="259" t="s">
        <v>570</v>
      </c>
      <c r="C26" s="253">
        <f>C27-C28</f>
        <v>7524.5</v>
      </c>
      <c r="D26" s="254">
        <f>D27-D28</f>
        <v>0.42274524195296381</v>
      </c>
      <c r="F26" s="1835"/>
    </row>
    <row r="27" spans="2:6" ht="13.5" customHeight="1">
      <c r="B27" s="259" t="s">
        <v>571</v>
      </c>
      <c r="C27" s="253">
        <f>'Cuadro No 4.2.1'!I17</f>
        <v>10190.1</v>
      </c>
      <c r="D27" s="254">
        <f>(C27/D43)*100</f>
        <v>0.57250532128711495</v>
      </c>
      <c r="F27" s="1835"/>
    </row>
    <row r="28" spans="2:6" ht="13.5" customHeight="1">
      <c r="B28" s="252" t="s">
        <v>572</v>
      </c>
      <c r="C28" s="253">
        <f>'Cuadro No 4.2.2'!G20</f>
        <v>2665.6</v>
      </c>
      <c r="D28" s="254">
        <f>(C28/D43)*100</f>
        <v>0.14976007933415111</v>
      </c>
      <c r="F28" s="1835"/>
    </row>
    <row r="29" spans="2:6" ht="13.5" customHeight="1">
      <c r="B29" s="259" t="s">
        <v>573</v>
      </c>
      <c r="C29" s="253">
        <f>C30-C31</f>
        <v>47483.900000000016</v>
      </c>
      <c r="D29" s="254">
        <f>(C29/D43)*100</f>
        <v>2.6677643423975472</v>
      </c>
      <c r="F29" s="1835"/>
    </row>
    <row r="30" spans="2:6" ht="13.5" customHeight="1">
      <c r="B30" s="261" t="s">
        <v>574</v>
      </c>
      <c r="C30" s="253">
        <f>'Cuadro No 4.2.1'!J17</f>
        <v>98596.200000000012</v>
      </c>
      <c r="D30" s="254">
        <f>(C30/D43)*100</f>
        <v>5.5393812777782987</v>
      </c>
      <c r="F30" s="1835"/>
    </row>
    <row r="31" spans="2:6" ht="13.5" customHeight="1">
      <c r="B31" s="261" t="s">
        <v>575</v>
      </c>
      <c r="C31" s="262">
        <f>+'Cuadro No 4.2.2'!H20</f>
        <v>51112.299999999996</v>
      </c>
      <c r="D31" s="254">
        <f>(C31/D43)*100</f>
        <v>2.8716169353807519</v>
      </c>
      <c r="F31" s="1835"/>
    </row>
    <row r="32" spans="2:6" ht="13.5" customHeight="1">
      <c r="B32" s="2275" t="s">
        <v>576</v>
      </c>
      <c r="C32" s="2273">
        <f>C26+C29</f>
        <v>55008.400000000016</v>
      </c>
      <c r="D32" s="2276">
        <f>+D26-D29</f>
        <v>-2.2450191004445834</v>
      </c>
      <c r="F32" s="1835"/>
    </row>
    <row r="33" spans="2:6" ht="13.5" customHeight="1">
      <c r="B33" s="263" t="s">
        <v>577</v>
      </c>
      <c r="C33" s="264">
        <f>(C24+C32)</f>
        <v>-11999.899999999914</v>
      </c>
      <c r="D33" s="1837">
        <f>(-C33/D43)*100</f>
        <v>0.67418441476660684</v>
      </c>
      <c r="F33" s="1835"/>
    </row>
    <row r="34" spans="2:6" ht="13.5" customHeight="1">
      <c r="B34" s="107" t="s">
        <v>453</v>
      </c>
      <c r="C34" s="265"/>
      <c r="D34" s="1838"/>
    </row>
    <row r="35" spans="2:6">
      <c r="C35" s="1831"/>
      <c r="D35" s="1838">
        <v>1197324.4540955899</v>
      </c>
    </row>
    <row r="36" spans="2:6" hidden="1">
      <c r="C36" s="265"/>
    </row>
    <row r="37" spans="2:6" hidden="1">
      <c r="C37" s="265"/>
    </row>
    <row r="38" spans="2:6" hidden="1">
      <c r="C38" s="1805"/>
    </row>
    <row r="39" spans="2:6" hidden="1">
      <c r="C39" s="1831"/>
    </row>
    <row r="41" spans="2:6" hidden="1">
      <c r="C41" s="1839"/>
    </row>
    <row r="42" spans="2:6" hidden="1">
      <c r="C42" s="1805"/>
    </row>
    <row r="43" spans="2:6" hidden="1">
      <c r="D43" s="1840">
        <v>1779913.5870196747</v>
      </c>
    </row>
    <row r="44" spans="2:6" hidden="1">
      <c r="C44" s="1805"/>
    </row>
  </sheetData>
  <mergeCells count="5">
    <mergeCell ref="B1:D1"/>
    <mergeCell ref="B2:D2"/>
    <mergeCell ref="B3:B5"/>
    <mergeCell ref="C3:C4"/>
    <mergeCell ref="D3:D4"/>
  </mergeCells>
  <printOptions horizontalCentered="1" verticalCentered="1"/>
  <pageMargins left="0.78740157480314965" right="0.70866141732283472" top="0.74803149606299213" bottom="0.74803149606299213" header="0.31496062992125984" footer="0.31496062992125984"/>
  <pageSetup scale="90" orientation="portrait" r:id="rId1"/>
  <drawing r:id="rId2"/>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B89C4-610A-47BA-B6DB-DABDDB9D8DB0}">
  <sheetPr codeName="Hoja125">
    <tabColor theme="0"/>
  </sheetPr>
  <dimension ref="A1:L28"/>
  <sheetViews>
    <sheetView workbookViewId="0">
      <selection activeCell="K11" sqref="K11"/>
    </sheetView>
  </sheetViews>
  <sheetFormatPr baseColWidth="10" defaultColWidth="0" defaultRowHeight="10.5" zeroHeight="1"/>
  <cols>
    <col min="1" max="1" width="2.7109375" style="64" customWidth="1"/>
    <col min="2" max="2" width="43.85546875" style="64" customWidth="1"/>
    <col min="3" max="4" width="12.28515625" style="64" customWidth="1"/>
    <col min="5" max="5" width="11.85546875" style="64" customWidth="1"/>
    <col min="6" max="7" width="6.7109375" style="64" customWidth="1"/>
    <col min="8" max="9" width="6.140625" style="64" customWidth="1"/>
    <col min="10" max="10" width="5.42578125" style="64" customWidth="1"/>
    <col min="11" max="11" width="11.42578125" style="64" customWidth="1"/>
    <col min="12" max="12" width="7" style="64" customWidth="1"/>
    <col min="13" max="16384" width="11.42578125" style="64" hidden="1"/>
  </cols>
  <sheetData>
    <row r="1" spans="1:12" ht="11.25" customHeight="1">
      <c r="A1" s="267"/>
      <c r="B1" s="2845" t="s">
        <v>2296</v>
      </c>
      <c r="C1" s="2845"/>
      <c r="D1" s="2845"/>
      <c r="E1" s="2845"/>
      <c r="F1" s="2845"/>
      <c r="G1" s="2845"/>
      <c r="H1" s="2845"/>
      <c r="I1" s="2845"/>
    </row>
    <row r="2" spans="1:12" ht="11.25" customHeight="1">
      <c r="B2" s="2845" t="s">
        <v>1</v>
      </c>
      <c r="C2" s="2845"/>
      <c r="D2" s="2845"/>
      <c r="E2" s="2845"/>
      <c r="F2" s="2845"/>
      <c r="G2" s="2845"/>
      <c r="H2" s="2845"/>
      <c r="I2" s="2845"/>
    </row>
    <row r="3" spans="1:12" ht="21">
      <c r="B3" s="2846" t="s">
        <v>2297</v>
      </c>
      <c r="C3" s="1070">
        <v>2024</v>
      </c>
      <c r="D3" s="1070">
        <v>2025</v>
      </c>
      <c r="E3" s="2358" t="s">
        <v>35</v>
      </c>
      <c r="F3" s="2847" t="s">
        <v>87</v>
      </c>
      <c r="G3" s="2848"/>
      <c r="H3" s="2847" t="s">
        <v>22</v>
      </c>
      <c r="I3" s="2849"/>
    </row>
    <row r="4" spans="1:12">
      <c r="B4" s="2846"/>
      <c r="C4" s="2360" t="s">
        <v>2298</v>
      </c>
      <c r="D4" s="2360" t="s">
        <v>349</v>
      </c>
      <c r="E4" s="2355" t="s">
        <v>1395</v>
      </c>
      <c r="F4" s="2354">
        <f>+C3</f>
        <v>2024</v>
      </c>
      <c r="G4" s="2355">
        <f>+D3</f>
        <v>2025</v>
      </c>
      <c r="H4" s="2354">
        <f>+F4</f>
        <v>2024</v>
      </c>
      <c r="I4" s="2361">
        <f>+G4</f>
        <v>2025</v>
      </c>
    </row>
    <row r="5" spans="1:12" ht="13.5" customHeight="1">
      <c r="B5" s="2846"/>
      <c r="C5" s="2354" t="s">
        <v>23</v>
      </c>
      <c r="D5" s="1070" t="s">
        <v>24</v>
      </c>
      <c r="E5" s="2357" t="s">
        <v>59</v>
      </c>
      <c r="F5" s="1070" t="s">
        <v>60</v>
      </c>
      <c r="G5" s="2357" t="s">
        <v>26</v>
      </c>
      <c r="H5" s="1070" t="s">
        <v>38</v>
      </c>
      <c r="I5" s="2362" t="s">
        <v>39</v>
      </c>
    </row>
    <row r="6" spans="1:12" ht="13.5" customHeight="1">
      <c r="B6" s="2077" t="s">
        <v>207</v>
      </c>
      <c r="C6" s="2062">
        <v>130998.62546247829</v>
      </c>
      <c r="D6" s="2062">
        <v>118316.93918479816</v>
      </c>
      <c r="E6" s="2078">
        <f>+((D6/C6)-1)*100</f>
        <v>-9.6807781248914875</v>
      </c>
      <c r="F6" s="2079">
        <f t="shared" ref="F6:F15" si="0">(C6/$C$16)*100</f>
        <v>32.101606317853332</v>
      </c>
      <c r="G6" s="2066">
        <f t="shared" ref="G6:G15" si="1">(D6/$D$16)*100</f>
        <v>28.829526838240362</v>
      </c>
      <c r="H6" s="2079">
        <f t="shared" ref="H6:H16" si="2">+C6/$C$24*100</f>
        <v>7.7772942952144808</v>
      </c>
      <c r="I6" s="2079">
        <f t="shared" ref="I6:I16" si="3">+D6/$D$24*100</f>
        <v>6.6473417612880059</v>
      </c>
      <c r="J6" s="513"/>
      <c r="K6" s="2080"/>
      <c r="L6" s="2081"/>
    </row>
    <row r="7" spans="1:12" ht="13.5" customHeight="1">
      <c r="B7" s="2077" t="s">
        <v>351</v>
      </c>
      <c r="C7" s="2082">
        <v>67787.523669845992</v>
      </c>
      <c r="D7" s="2082">
        <v>74372.145628595725</v>
      </c>
      <c r="E7" s="2078">
        <f t="shared" ref="E7:E15" si="4">+((D7/C7)-1)*100</f>
        <v>9.7136192654265319</v>
      </c>
      <c r="F7" s="2079">
        <f t="shared" si="0"/>
        <v>16.61153611672707</v>
      </c>
      <c r="G7" s="2066">
        <f t="shared" si="1"/>
        <v>18.121781912125439</v>
      </c>
      <c r="H7" s="2079">
        <f t="shared" si="2"/>
        <v>4.0244965873723286</v>
      </c>
      <c r="I7" s="2079">
        <f t="shared" si="3"/>
        <v>4.1784132764066388</v>
      </c>
      <c r="J7" s="513"/>
      <c r="K7" s="2080"/>
      <c r="L7" s="2081"/>
    </row>
    <row r="8" spans="1:12" ht="13.5" customHeight="1">
      <c r="B8" s="2077" t="s">
        <v>335</v>
      </c>
      <c r="C8" s="2082">
        <v>62028.57492190841</v>
      </c>
      <c r="D8" s="2082">
        <v>69078.631424019681</v>
      </c>
      <c r="E8" s="2078">
        <f t="shared" si="4"/>
        <v>11.365820528662841</v>
      </c>
      <c r="F8" s="2079">
        <f t="shared" si="0"/>
        <v>15.200288442499074</v>
      </c>
      <c r="G8" s="2066">
        <f t="shared" si="1"/>
        <v>16.831945385919564</v>
      </c>
      <c r="H8" s="2079">
        <f t="shared" si="2"/>
        <v>3.6825919369560056</v>
      </c>
      <c r="I8" s="2079">
        <f t="shared" si="3"/>
        <v>3.8810104000434325</v>
      </c>
      <c r="J8" s="513"/>
      <c r="K8" s="2080"/>
      <c r="L8" s="2081"/>
    </row>
    <row r="9" spans="1:12" ht="13.5" customHeight="1">
      <c r="B9" s="2077" t="s">
        <v>2299</v>
      </c>
      <c r="C9" s="2082">
        <v>41301.404004723809</v>
      </c>
      <c r="D9" s="2082">
        <v>44028.674695249843</v>
      </c>
      <c r="E9" s="2078">
        <f t="shared" si="4"/>
        <v>6.603336511790503</v>
      </c>
      <c r="F9" s="2079">
        <f t="shared" si="0"/>
        <v>10.121033003617379</v>
      </c>
      <c r="G9" s="2066">
        <f t="shared" si="1"/>
        <v>10.728183703233828</v>
      </c>
      <c r="H9" s="2079">
        <f t="shared" si="2"/>
        <v>2.4520346882745838</v>
      </c>
      <c r="I9" s="2079">
        <f t="shared" si="3"/>
        <v>2.4736411372066884</v>
      </c>
      <c r="J9" s="471"/>
      <c r="K9" s="2083"/>
      <c r="L9" s="2081"/>
    </row>
    <row r="10" spans="1:12" ht="13.5" customHeight="1">
      <c r="B10" s="2077" t="s">
        <v>2300</v>
      </c>
      <c r="C10" s="2082">
        <v>36613.3584789007</v>
      </c>
      <c r="D10" s="2082">
        <v>39306.618875432432</v>
      </c>
      <c r="E10" s="2078">
        <f t="shared" si="4"/>
        <v>7.3559501461298193</v>
      </c>
      <c r="F10" s="2079">
        <f t="shared" si="0"/>
        <v>8.9722133779240334</v>
      </c>
      <c r="G10" s="2066">
        <f t="shared" si="1"/>
        <v>9.5775907625521235</v>
      </c>
      <c r="H10" s="2079">
        <f t="shared" si="2"/>
        <v>2.1737087929075898</v>
      </c>
      <c r="I10" s="2079">
        <f t="shared" si="3"/>
        <v>2.2083442231174986</v>
      </c>
      <c r="J10" s="513"/>
      <c r="K10" s="2080"/>
      <c r="L10" s="2081"/>
    </row>
    <row r="11" spans="1:12" ht="13.5" customHeight="1">
      <c r="B11" s="2077" t="s">
        <v>2301</v>
      </c>
      <c r="C11" s="2082">
        <v>35547.465722437162</v>
      </c>
      <c r="D11" s="2082">
        <v>30167.362485530397</v>
      </c>
      <c r="E11" s="2078">
        <f t="shared" si="4"/>
        <v>-15.134983964583737</v>
      </c>
      <c r="F11" s="2079">
        <f t="shared" si="0"/>
        <v>8.7110131590343727</v>
      </c>
      <c r="G11" s="2066">
        <f t="shared" si="1"/>
        <v>7.3506869972111977</v>
      </c>
      <c r="H11" s="2079">
        <f t="shared" si="2"/>
        <v>2.1104275056048563</v>
      </c>
      <c r="I11" s="2079">
        <f t="shared" si="3"/>
        <v>1.6948779258460112</v>
      </c>
      <c r="J11" s="513"/>
      <c r="K11" s="2080"/>
      <c r="L11" s="2081"/>
    </row>
    <row r="12" spans="1:12" ht="13.5" customHeight="1">
      <c r="B12" s="2077" t="s">
        <v>2302</v>
      </c>
      <c r="C12" s="2082">
        <v>20643.821145146958</v>
      </c>
      <c r="D12" s="2082">
        <v>21985.92005762241</v>
      </c>
      <c r="E12" s="2078">
        <f t="shared" si="4"/>
        <v>6.5012136224158246</v>
      </c>
      <c r="F12" s="2079">
        <f t="shared" si="0"/>
        <v>5.0588303270975903</v>
      </c>
      <c r="G12" s="2066">
        <f t="shared" si="1"/>
        <v>5.3571675935145482</v>
      </c>
      <c r="H12" s="2079">
        <f t="shared" si="2"/>
        <v>1.2256088325870749</v>
      </c>
      <c r="I12" s="2079">
        <f t="shared" si="3"/>
        <v>1.2352240141295905</v>
      </c>
      <c r="J12" s="513"/>
      <c r="K12" s="2080"/>
      <c r="L12" s="2081"/>
    </row>
    <row r="13" spans="1:12" ht="13.5" customHeight="1">
      <c r="B13" s="2077" t="s">
        <v>2303</v>
      </c>
      <c r="C13" s="2082">
        <v>6133.4565375736893</v>
      </c>
      <c r="D13" s="2082">
        <v>6665.2174966669481</v>
      </c>
      <c r="E13" s="2078">
        <f t="shared" si="4"/>
        <v>8.6698414806672055</v>
      </c>
      <c r="F13" s="2079">
        <f t="shared" si="0"/>
        <v>1.5030219320373734</v>
      </c>
      <c r="G13" s="2066">
        <f t="shared" si="1"/>
        <v>1.6240706362657313</v>
      </c>
      <c r="H13" s="2079">
        <f t="shared" si="2"/>
        <v>0.36413890887184097</v>
      </c>
      <c r="I13" s="2079">
        <f t="shared" si="3"/>
        <v>0.37446860034521851</v>
      </c>
      <c r="J13" s="513"/>
      <c r="K13" s="2080"/>
      <c r="L13" s="2081"/>
    </row>
    <row r="14" spans="1:12" ht="13.5" customHeight="1">
      <c r="B14" s="2077" t="s">
        <v>212</v>
      </c>
      <c r="C14" s="2082">
        <v>2762.6449882354445</v>
      </c>
      <c r="D14" s="2082">
        <v>3536.7521202936218</v>
      </c>
      <c r="E14" s="2078">
        <f t="shared" si="4"/>
        <v>28.020506990752182</v>
      </c>
      <c r="F14" s="2079">
        <f t="shared" si="0"/>
        <v>0.67699444551597054</v>
      </c>
      <c r="G14" s="2066">
        <f t="shared" si="1"/>
        <v>0.86177761928876095</v>
      </c>
      <c r="H14" s="2079">
        <f t="shared" si="2"/>
        <v>0.16401624849766511</v>
      </c>
      <c r="I14" s="2079">
        <f t="shared" si="3"/>
        <v>0.1987035857294418</v>
      </c>
      <c r="J14" s="513"/>
      <c r="K14" s="2080"/>
      <c r="L14" s="2081"/>
    </row>
    <row r="15" spans="1:12" ht="13.5" customHeight="1">
      <c r="B15" s="2077" t="s">
        <v>2304</v>
      </c>
      <c r="C15" s="2084">
        <v>4258.1109912555485</v>
      </c>
      <c r="D15" s="2084">
        <v>2943.6840944607779</v>
      </c>
      <c r="E15" s="2078">
        <f t="shared" si="4"/>
        <v>-30.868779594850302</v>
      </c>
      <c r="F15" s="2079">
        <f t="shared" si="0"/>
        <v>1.0434628776937995</v>
      </c>
      <c r="G15" s="2066">
        <f t="shared" si="1"/>
        <v>0.71726855164845293</v>
      </c>
      <c r="H15" s="2079">
        <f t="shared" si="2"/>
        <v>0.25280099087884994</v>
      </c>
      <c r="I15" s="2079">
        <f t="shared" si="3"/>
        <v>0.16538353973631639</v>
      </c>
      <c r="J15" s="513"/>
      <c r="K15" s="2080"/>
      <c r="L15" s="2081"/>
    </row>
    <row r="16" spans="1:12" ht="13.5" customHeight="1" thickBot="1">
      <c r="B16" s="2277" t="s">
        <v>352</v>
      </c>
      <c r="C16" s="2278">
        <f>SUM(C6:C15)</f>
        <v>408074.98592250602</v>
      </c>
      <c r="D16" s="2278">
        <f>SUM(D6:D15)</f>
        <v>410401.94606266997</v>
      </c>
      <c r="E16" s="2279">
        <f>+((D16/C16)-1)*100</f>
        <v>0.57022856593464954</v>
      </c>
      <c r="F16" s="2280">
        <f>SUM(F6:F15)</f>
        <v>100</v>
      </c>
      <c r="G16" s="2281">
        <f>SUM(G6:G15)</f>
        <v>100</v>
      </c>
      <c r="H16" s="2280">
        <f t="shared" si="2"/>
        <v>24.227118787165278</v>
      </c>
      <c r="I16" s="2280">
        <f t="shared" si="3"/>
        <v>23.057408463848841</v>
      </c>
      <c r="K16" s="2080"/>
    </row>
    <row r="17" spans="2:10" ht="13.5" customHeight="1" thickTop="1">
      <c r="B17" s="41" t="s">
        <v>109</v>
      </c>
      <c r="C17" s="41"/>
      <c r="D17" s="41"/>
      <c r="E17" s="2085"/>
      <c r="F17" s="41"/>
      <c r="G17" s="41"/>
      <c r="H17" s="41"/>
      <c r="I17" s="41"/>
      <c r="J17" s="41"/>
    </row>
    <row r="18" spans="2:10" ht="11.25" customHeight="1"/>
    <row r="19" spans="2:10" ht="11.25" customHeight="1"/>
    <row r="20" spans="2:10" ht="11.25" hidden="1" customHeight="1">
      <c r="F20" s="471"/>
      <c r="G20" s="471"/>
    </row>
    <row r="21" spans="2:10" ht="11.25" hidden="1" customHeight="1">
      <c r="C21" s="2082"/>
      <c r="D21" s="2082"/>
      <c r="E21" s="41"/>
      <c r="F21" s="41"/>
      <c r="G21" s="41"/>
      <c r="H21" s="41"/>
    </row>
    <row r="22" spans="2:10" hidden="1">
      <c r="C22" s="2082"/>
      <c r="D22" s="2082"/>
      <c r="G22" s="471"/>
    </row>
    <row r="24" spans="2:10" s="2086" customFormat="1" hidden="1">
      <c r="B24" s="2086" t="s">
        <v>2305</v>
      </c>
      <c r="C24" s="2087">
        <v>1684372.7457129182</v>
      </c>
      <c r="D24" s="2088">
        <v>1779913.5870196747</v>
      </c>
      <c r="E24" s="2088"/>
      <c r="G24" s="2089"/>
    </row>
    <row r="25" spans="2:10" hidden="1">
      <c r="B25" s="2086"/>
      <c r="C25" s="2086"/>
      <c r="D25" s="2086"/>
      <c r="G25" s="2090"/>
    </row>
    <row r="26" spans="2:10" hidden="1">
      <c r="G26" s="2091"/>
    </row>
    <row r="27" spans="2:10" hidden="1">
      <c r="G27" s="2091"/>
    </row>
    <row r="28" spans="2:10" hidden="1">
      <c r="G28" s="2091"/>
    </row>
  </sheetData>
  <mergeCells count="5">
    <mergeCell ref="B1:I1"/>
    <mergeCell ref="B2:I2"/>
    <mergeCell ref="B3:B5"/>
    <mergeCell ref="F3:G3"/>
    <mergeCell ref="H3:I3"/>
  </mergeCells>
  <pageMargins left="0.7" right="0.7" top="0.75" bottom="0.75" header="0.3" footer="0.3"/>
  <pageSetup orientation="landscape" r:id="rId1"/>
  <drawing r:id="rId2"/>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086A8-157F-4115-84B9-49B243E55C28}">
  <sheetPr codeName="Hoja126"/>
  <dimension ref="A1:L32"/>
  <sheetViews>
    <sheetView workbookViewId="0">
      <selection activeCell="K12" sqref="K12"/>
    </sheetView>
  </sheetViews>
  <sheetFormatPr baseColWidth="10" defaultColWidth="0" defaultRowHeight="10.5" zeroHeight="1"/>
  <cols>
    <col min="1" max="1" width="4.7109375" style="64" customWidth="1"/>
    <col min="2" max="2" width="17.85546875" style="64" customWidth="1"/>
    <col min="3" max="3" width="18.140625" style="64" customWidth="1"/>
    <col min="4" max="4" width="11.85546875" style="64" bestFit="1" customWidth="1"/>
    <col min="5" max="5" width="11.42578125" style="64" customWidth="1"/>
    <col min="6" max="6" width="15.5703125" style="64" bestFit="1" customWidth="1"/>
    <col min="7" max="7" width="20.5703125" style="64" customWidth="1"/>
    <col min="8" max="9" width="11.42578125" style="64" customWidth="1"/>
    <col min="10" max="10" width="6.5703125" style="64" customWidth="1"/>
    <col min="11" max="11" width="11.42578125" style="64" customWidth="1"/>
    <col min="12" max="12" width="5.42578125" style="64" customWidth="1"/>
    <col min="13" max="16384" width="11.42578125" style="64" hidden="1"/>
  </cols>
  <sheetData>
    <row r="1" spans="1:9" ht="14.25">
      <c r="A1" s="267"/>
      <c r="B1" s="2850" t="s">
        <v>2306</v>
      </c>
      <c r="C1" s="2850"/>
      <c r="D1" s="2850"/>
      <c r="E1" s="2850"/>
      <c r="F1" s="2850"/>
      <c r="G1" s="2850"/>
      <c r="H1" s="2850"/>
      <c r="I1" s="2850"/>
    </row>
    <row r="2" spans="1:9">
      <c r="B2" s="2851" t="s">
        <v>1</v>
      </c>
      <c r="C2" s="2851"/>
      <c r="D2" s="2851"/>
      <c r="E2" s="2851"/>
      <c r="F2" s="2851"/>
      <c r="G2" s="2851"/>
      <c r="H2" s="2851"/>
      <c r="I2" s="2851"/>
    </row>
    <row r="3" spans="1:9"/>
    <row r="4" spans="1:9"/>
    <row r="5" spans="1:9"/>
    <row r="6" spans="1:9"/>
    <row r="7" spans="1:9"/>
    <row r="8" spans="1:9"/>
    <row r="9" spans="1:9"/>
    <row r="10" spans="1:9"/>
    <row r="11" spans="1:9"/>
    <row r="12" spans="1:9"/>
    <row r="13" spans="1:9"/>
    <row r="14" spans="1:9"/>
    <row r="15" spans="1:9"/>
    <row r="16" spans="1:9"/>
    <row r="17"/>
    <row r="18"/>
    <row r="19"/>
    <row r="20"/>
    <row r="21"/>
    <row r="22"/>
    <row r="23"/>
    <row r="24"/>
    <row r="25"/>
    <row r="26"/>
    <row r="27"/>
    <row r="28"/>
    <row r="29"/>
    <row r="30"/>
    <row r="31"/>
    <row r="32"/>
  </sheetData>
  <mergeCells count="2">
    <mergeCell ref="B1:I1"/>
    <mergeCell ref="B2:I2"/>
  </mergeCells>
  <pageMargins left="0.7" right="0.7" top="0.75" bottom="0.75" header="0.3" footer="0.3"/>
  <pageSetup orientation="portrait" r:id="rId1"/>
  <drawing r:id="rId2"/>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E3E01-E2CB-4A29-A96C-39678C10889C}">
  <sheetPr codeName="Hoja127">
    <tabColor theme="0"/>
  </sheetPr>
  <dimension ref="A1:X42"/>
  <sheetViews>
    <sheetView workbookViewId="0">
      <selection activeCell="I8" sqref="I8"/>
    </sheetView>
  </sheetViews>
  <sheetFormatPr baseColWidth="10" defaultColWidth="0" defaultRowHeight="13.5" zeroHeight="1"/>
  <cols>
    <col min="1" max="1" width="4.28515625" style="3" customWidth="1"/>
    <col min="2" max="2" width="51.140625" style="3" customWidth="1"/>
    <col min="3" max="4" width="11" style="3" customWidth="1"/>
    <col min="5" max="5" width="12" style="3" customWidth="1"/>
    <col min="6" max="6" width="6.140625" style="2101" bestFit="1" customWidth="1"/>
    <col min="7" max="7" width="8.28515625" style="3" customWidth="1"/>
    <col min="8" max="8" width="7.140625" style="41" customWidth="1"/>
    <col min="9" max="9" width="13" style="41" customWidth="1"/>
    <col min="10" max="10" width="4.85546875" style="41" customWidth="1"/>
    <col min="11" max="24" width="0" style="41" hidden="1" customWidth="1"/>
    <col min="25" max="16384" width="11.42578125" style="3" hidden="1"/>
  </cols>
  <sheetData>
    <row r="1" spans="1:24" ht="15.75">
      <c r="A1" s="267"/>
      <c r="B1" s="2845" t="s">
        <v>2307</v>
      </c>
      <c r="C1" s="2845"/>
      <c r="D1" s="2845"/>
      <c r="E1" s="2845"/>
      <c r="F1" s="2845"/>
      <c r="G1" s="2845"/>
    </row>
    <row r="2" spans="1:24" ht="11.25" customHeight="1">
      <c r="B2" s="2552" t="s">
        <v>1</v>
      </c>
      <c r="C2" s="2552"/>
      <c r="D2" s="2552"/>
      <c r="E2" s="2552"/>
      <c r="F2" s="2552"/>
      <c r="G2" s="2552"/>
    </row>
    <row r="3" spans="1:24" s="1952" customFormat="1" ht="21">
      <c r="B3" s="2399"/>
      <c r="C3" s="1070">
        <v>2024</v>
      </c>
      <c r="D3" s="1070">
        <v>2025</v>
      </c>
      <c r="E3" s="2358" t="s">
        <v>35</v>
      </c>
      <c r="F3" s="2852" t="s">
        <v>87</v>
      </c>
      <c r="G3" s="2853"/>
      <c r="H3" s="64"/>
      <c r="I3" s="64"/>
      <c r="J3" s="64"/>
      <c r="K3" s="64"/>
      <c r="L3" s="64"/>
      <c r="M3" s="64"/>
      <c r="N3" s="64"/>
      <c r="O3" s="64"/>
      <c r="P3" s="64"/>
      <c r="Q3" s="64"/>
      <c r="R3" s="64"/>
      <c r="S3" s="64"/>
      <c r="T3" s="64"/>
      <c r="U3" s="64"/>
      <c r="V3" s="64"/>
      <c r="W3" s="64"/>
      <c r="X3" s="64"/>
    </row>
    <row r="4" spans="1:24" s="1952" customFormat="1">
      <c r="B4" s="1070" t="s">
        <v>168</v>
      </c>
      <c r="C4" s="2359" t="s">
        <v>2298</v>
      </c>
      <c r="D4" s="2360" t="s">
        <v>349</v>
      </c>
      <c r="E4" s="2355" t="s">
        <v>1395</v>
      </c>
      <c r="F4" s="2354">
        <f>+C3</f>
        <v>2024</v>
      </c>
      <c r="G4" s="2361">
        <f>+D3</f>
        <v>2025</v>
      </c>
      <c r="H4" s="64"/>
      <c r="I4" s="64"/>
      <c r="J4" s="64"/>
      <c r="K4" s="64"/>
      <c r="L4" s="64"/>
      <c r="M4" s="64"/>
      <c r="N4" s="64"/>
      <c r="O4" s="64"/>
      <c r="P4" s="64"/>
      <c r="Q4" s="64"/>
      <c r="R4" s="64"/>
      <c r="S4" s="64"/>
      <c r="T4" s="64"/>
      <c r="U4" s="64"/>
      <c r="V4" s="64"/>
      <c r="W4" s="64"/>
      <c r="X4" s="64"/>
    </row>
    <row r="5" spans="1:24" s="1952" customFormat="1" ht="13.5" customHeight="1">
      <c r="B5" s="2399"/>
      <c r="C5" s="1070" t="s">
        <v>23</v>
      </c>
      <c r="D5" s="1070" t="s">
        <v>24</v>
      </c>
      <c r="E5" s="2357" t="s">
        <v>59</v>
      </c>
      <c r="F5" s="1070" t="s">
        <v>60</v>
      </c>
      <c r="G5" s="2362" t="s">
        <v>26</v>
      </c>
      <c r="H5" s="64"/>
      <c r="I5" s="64"/>
      <c r="J5" s="64"/>
      <c r="K5" s="64"/>
      <c r="L5" s="64"/>
      <c r="M5" s="64"/>
      <c r="N5" s="64"/>
      <c r="O5" s="64"/>
      <c r="P5" s="64"/>
      <c r="Q5" s="64"/>
      <c r="R5" s="64"/>
      <c r="S5" s="64"/>
      <c r="T5" s="64"/>
      <c r="U5" s="64"/>
      <c r="V5" s="64"/>
      <c r="W5" s="64"/>
      <c r="X5" s="64"/>
    </row>
    <row r="6" spans="1:24" ht="13.5" customHeight="1">
      <c r="B6" s="2092" t="s">
        <v>335</v>
      </c>
      <c r="C6" s="2093">
        <v>70448.756151855006</v>
      </c>
      <c r="D6" s="2093">
        <v>79242.747064429001</v>
      </c>
      <c r="E6" s="2094">
        <f>+((D6/C6)-1)*100</f>
        <v>12.482819275926182</v>
      </c>
      <c r="F6" s="2095">
        <f t="shared" ref="F6:F26" si="0">+((C6/$C$27)*100)</f>
        <v>17.263679123236759</v>
      </c>
      <c r="G6" s="2096">
        <f t="shared" ref="G6:G26" si="1">(D6/$D$27)*100</f>
        <v>19.308570006714419</v>
      </c>
      <c r="I6" s="2093"/>
      <c r="J6" s="2097"/>
      <c r="K6" s="2097"/>
      <c r="L6" s="2098"/>
      <c r="M6" s="2098"/>
    </row>
    <row r="7" spans="1:24" ht="13.5" customHeight="1">
      <c r="B7" s="2092" t="s">
        <v>353</v>
      </c>
      <c r="C7" s="2093">
        <v>61487.676663318001</v>
      </c>
      <c r="D7" s="2093">
        <v>67075.090743252003</v>
      </c>
      <c r="E7" s="2094">
        <f t="shared" ref="E7:E26" si="2">+((D7/C7)-1)*100</f>
        <v>9.0870470037898166</v>
      </c>
      <c r="F7" s="2095">
        <f t="shared" si="0"/>
        <v>15.067739700907467</v>
      </c>
      <c r="G7" s="2096">
        <f t="shared" si="1"/>
        <v>16.343755527175148</v>
      </c>
      <c r="J7" s="2097"/>
      <c r="K7" s="2097"/>
      <c r="L7" s="2098"/>
      <c r="M7" s="2098"/>
    </row>
    <row r="8" spans="1:24" ht="13.5" customHeight="1">
      <c r="B8" s="2092" t="s">
        <v>355</v>
      </c>
      <c r="C8" s="2093">
        <v>44346.472952780998</v>
      </c>
      <c r="D8" s="2093">
        <v>53404.421890972997</v>
      </c>
      <c r="E8" s="2094">
        <f t="shared" si="2"/>
        <v>20.425410038441338</v>
      </c>
      <c r="F8" s="2095">
        <f t="shared" si="0"/>
        <v>10.867236288088105</v>
      </c>
      <c r="G8" s="2096">
        <f t="shared" si="1"/>
        <v>13.012711660684454</v>
      </c>
      <c r="J8" s="2097"/>
      <c r="K8" s="2097"/>
      <c r="L8" s="2098"/>
      <c r="M8" s="2098"/>
    </row>
    <row r="9" spans="1:24" ht="13.5" customHeight="1">
      <c r="B9" s="2092" t="s">
        <v>2308</v>
      </c>
      <c r="C9" s="2093">
        <v>37787.950141497</v>
      </c>
      <c r="D9" s="2093">
        <v>41722.266550638</v>
      </c>
      <c r="E9" s="2094">
        <f t="shared" si="2"/>
        <v>10.411563459803851</v>
      </c>
      <c r="F9" s="2095">
        <f t="shared" si="0"/>
        <v>9.2600505899847008</v>
      </c>
      <c r="G9" s="2096">
        <f t="shared" si="1"/>
        <v>10.166196079456903</v>
      </c>
      <c r="J9" s="2097"/>
      <c r="K9" s="2097"/>
      <c r="L9" s="2098"/>
      <c r="M9" s="2098"/>
    </row>
    <row r="10" spans="1:24" ht="13.5" customHeight="1">
      <c r="B10" s="2092" t="s">
        <v>354</v>
      </c>
      <c r="C10" s="2093">
        <v>52376.909204162999</v>
      </c>
      <c r="D10" s="2093">
        <v>36697.843127212996</v>
      </c>
      <c r="E10" s="2094">
        <f t="shared" si="2"/>
        <v>-29.935073136587075</v>
      </c>
      <c r="F10" s="2095">
        <f t="shared" si="0"/>
        <v>12.835118792140188</v>
      </c>
      <c r="G10" s="2096">
        <f t="shared" si="1"/>
        <v>8.9419271714684037</v>
      </c>
      <c r="J10" s="2097"/>
      <c r="K10" s="2097"/>
      <c r="L10" s="2098"/>
      <c r="M10" s="2098"/>
    </row>
    <row r="11" spans="1:24" ht="13.5" customHeight="1">
      <c r="B11" s="2092" t="s">
        <v>268</v>
      </c>
      <c r="C11" s="2093">
        <v>15391.08671145</v>
      </c>
      <c r="D11" s="2093">
        <v>16806.939549466999</v>
      </c>
      <c r="E11" s="2094">
        <f t="shared" si="2"/>
        <v>9.1991739411336972</v>
      </c>
      <c r="F11" s="2095">
        <f t="shared" si="0"/>
        <v>3.7716319898061053</v>
      </c>
      <c r="G11" s="2096">
        <f t="shared" si="1"/>
        <v>4.0952387557393575</v>
      </c>
      <c r="J11" s="2097"/>
      <c r="K11" s="2097"/>
      <c r="L11" s="2098"/>
      <c r="M11" s="2098"/>
    </row>
    <row r="12" spans="1:24" ht="13.5" customHeight="1">
      <c r="B12" s="2092" t="s">
        <v>2309</v>
      </c>
      <c r="C12" s="2093">
        <v>15538.189530501</v>
      </c>
      <c r="D12" s="2093">
        <v>15105.555822382001</v>
      </c>
      <c r="E12" s="2094">
        <f t="shared" si="2"/>
        <v>-2.7843250802788377</v>
      </c>
      <c r="F12" s="2095">
        <f t="shared" si="0"/>
        <v>3.8076799770941419</v>
      </c>
      <c r="G12" s="2096">
        <f t="shared" si="1"/>
        <v>3.6806735365907159</v>
      </c>
      <c r="J12" s="2097"/>
      <c r="K12" s="2097"/>
      <c r="L12" s="2098"/>
      <c r="M12" s="2098"/>
    </row>
    <row r="13" spans="1:24" ht="13.5" customHeight="1">
      <c r="B13" s="2092" t="s">
        <v>358</v>
      </c>
      <c r="C13" s="2093">
        <v>12180.27602906</v>
      </c>
      <c r="D13" s="2093">
        <v>12017.475581606001</v>
      </c>
      <c r="E13" s="2094">
        <f t="shared" si="2"/>
        <v>-1.3365907887931794</v>
      </c>
      <c r="F13" s="2095">
        <f t="shared" si="0"/>
        <v>2.9848131959191075</v>
      </c>
      <c r="G13" s="2096">
        <f t="shared" si="1"/>
        <v>2.9282209056023536</v>
      </c>
      <c r="J13" s="2097"/>
      <c r="K13" s="2097"/>
      <c r="L13" s="2098"/>
      <c r="M13" s="2098"/>
    </row>
    <row r="14" spans="1:24" ht="13.5" customHeight="1">
      <c r="B14" s="2092" t="s">
        <v>357</v>
      </c>
      <c r="C14" s="2093">
        <v>12564.934446153</v>
      </c>
      <c r="D14" s="2093">
        <v>11210.983616736999</v>
      </c>
      <c r="E14" s="2094">
        <f t="shared" si="2"/>
        <v>-10.775629870719616</v>
      </c>
      <c r="F14" s="2095">
        <f t="shared" si="0"/>
        <v>3.0790748954504892</v>
      </c>
      <c r="G14" s="2096">
        <f t="shared" si="1"/>
        <v>2.7317082007756941</v>
      </c>
      <c r="J14" s="2097"/>
      <c r="K14" s="2097"/>
      <c r="L14" s="2098"/>
      <c r="M14" s="2098"/>
    </row>
    <row r="15" spans="1:24">
      <c r="B15" s="2092" t="s">
        <v>359</v>
      </c>
      <c r="C15" s="2093">
        <v>9197.3833178860004</v>
      </c>
      <c r="D15" s="2093">
        <v>10397.188</v>
      </c>
      <c r="E15" s="2094">
        <f t="shared" si="2"/>
        <v>13.045065543596079</v>
      </c>
      <c r="F15" s="2095">
        <f t="shared" si="0"/>
        <v>2.2538463848976513</v>
      </c>
      <c r="G15" s="2096">
        <f t="shared" si="1"/>
        <v>2.5334158621197926</v>
      </c>
      <c r="J15" s="2097"/>
      <c r="K15" s="2097"/>
      <c r="L15" s="2098"/>
      <c r="M15" s="2098"/>
    </row>
    <row r="16" spans="1:24" ht="13.5" customHeight="1">
      <c r="B16" s="2092" t="s">
        <v>356</v>
      </c>
      <c r="C16" s="2093">
        <v>15177.956461291</v>
      </c>
      <c r="D16" s="2093">
        <v>10052.116431207</v>
      </c>
      <c r="E16" s="2094">
        <f t="shared" si="2"/>
        <v>-33.771608471513623</v>
      </c>
      <c r="F16" s="2095">
        <f t="shared" si="0"/>
        <v>3.7194037823659478</v>
      </c>
      <c r="G16" s="2096">
        <f t="shared" si="1"/>
        <v>2.44933449454745</v>
      </c>
      <c r="J16" s="2097"/>
      <c r="K16" s="2097"/>
      <c r="L16" s="2098"/>
      <c r="M16" s="2098"/>
    </row>
    <row r="17" spans="2:13" ht="13.5" customHeight="1">
      <c r="B17" s="2092" t="s">
        <v>360</v>
      </c>
      <c r="C17" s="2093">
        <v>9763.6423419490002</v>
      </c>
      <c r="D17" s="2093">
        <v>8625.8067786899992</v>
      </c>
      <c r="E17" s="2094">
        <f t="shared" si="2"/>
        <v>-11.653802171453453</v>
      </c>
      <c r="F17" s="2095">
        <f t="shared" si="0"/>
        <v>2.3926098581801161</v>
      </c>
      <c r="G17" s="2096">
        <f t="shared" si="1"/>
        <v>2.1017948042022203</v>
      </c>
      <c r="J17" s="2097"/>
      <c r="K17" s="2097"/>
      <c r="L17" s="2098"/>
      <c r="M17" s="2098"/>
    </row>
    <row r="18" spans="2:13" ht="13.5" customHeight="1">
      <c r="B18" s="2092" t="s">
        <v>361</v>
      </c>
      <c r="C18" s="2093">
        <v>6319.3250671550004</v>
      </c>
      <c r="D18" s="2093">
        <v>6963.1918649999998</v>
      </c>
      <c r="E18" s="2094">
        <f t="shared" si="2"/>
        <v>10.188853888709225</v>
      </c>
      <c r="F18" s="2095">
        <f t="shared" si="0"/>
        <v>1.5485695730330917</v>
      </c>
      <c r="G18" s="2096">
        <f t="shared" si="1"/>
        <v>1.696676132217144</v>
      </c>
      <c r="J18" s="2097"/>
      <c r="K18" s="2097"/>
      <c r="L18" s="2098"/>
      <c r="M18" s="2098"/>
    </row>
    <row r="19" spans="2:13" ht="13.5" customHeight="1">
      <c r="B19" s="2092" t="s">
        <v>363</v>
      </c>
      <c r="C19" s="2093">
        <v>5078.3855486149996</v>
      </c>
      <c r="D19" s="2093">
        <v>5520.6998078590004</v>
      </c>
      <c r="E19" s="2094">
        <f t="shared" si="2"/>
        <v>8.7097416100010427</v>
      </c>
      <c r="F19" s="2095">
        <f t="shared" si="0"/>
        <v>1.2444736197526678</v>
      </c>
      <c r="G19" s="2096">
        <f t="shared" si="1"/>
        <v>1.345193379520663</v>
      </c>
      <c r="J19" s="2097"/>
      <c r="K19" s="2097"/>
      <c r="L19" s="2098"/>
      <c r="M19" s="2098"/>
    </row>
    <row r="20" spans="2:13" ht="13.5" customHeight="1">
      <c r="B20" s="2092" t="s">
        <v>362</v>
      </c>
      <c r="C20" s="2093">
        <v>9192.5906188099998</v>
      </c>
      <c r="D20" s="2093">
        <v>5025.5404369999997</v>
      </c>
      <c r="E20" s="2094">
        <f t="shared" si="2"/>
        <v>-45.330531453052281</v>
      </c>
      <c r="F20" s="2095">
        <f t="shared" si="0"/>
        <v>2.2526719196054041</v>
      </c>
      <c r="G20" s="2096">
        <f t="shared" si="1"/>
        <v>1.224541083494906</v>
      </c>
      <c r="J20" s="2097"/>
      <c r="K20" s="2097"/>
      <c r="L20" s="2098"/>
      <c r="M20" s="2098"/>
    </row>
    <row r="21" spans="2:13" ht="13.5" customHeight="1">
      <c r="B21" s="2092" t="s">
        <v>437</v>
      </c>
      <c r="C21" s="2093">
        <v>1659.752484055</v>
      </c>
      <c r="D21" s="2093">
        <v>4592.6008120010001</v>
      </c>
      <c r="E21" s="2094">
        <f t="shared" si="2"/>
        <v>176.70395773595436</v>
      </c>
      <c r="F21" s="2095">
        <f t="shared" si="0"/>
        <v>0.40672732740599526</v>
      </c>
      <c r="G21" s="2096">
        <f t="shared" si="1"/>
        <v>1.11904947236768</v>
      </c>
      <c r="J21" s="2097"/>
      <c r="K21" s="2097"/>
      <c r="L21" s="2098"/>
      <c r="M21" s="2098"/>
    </row>
    <row r="22" spans="2:13" ht="13.5" customHeight="1">
      <c r="B22" s="2092" t="s">
        <v>364</v>
      </c>
      <c r="C22" s="2093">
        <v>3916.8163542689999</v>
      </c>
      <c r="D22" s="2093">
        <v>4304.5992229550002</v>
      </c>
      <c r="E22" s="2094">
        <f t="shared" si="2"/>
        <v>9.9004608235806035</v>
      </c>
      <c r="F22" s="2095">
        <f t="shared" si="0"/>
        <v>0.95982760261929134</v>
      </c>
      <c r="G22" s="2096">
        <f t="shared" si="1"/>
        <v>1.0488739793396764</v>
      </c>
      <c r="J22" s="2097"/>
      <c r="K22" s="2097"/>
      <c r="L22" s="2098"/>
      <c r="M22" s="2098"/>
    </row>
    <row r="23" spans="2:13" ht="13.5" customHeight="1">
      <c r="B23" s="2092" t="s">
        <v>365</v>
      </c>
      <c r="C23" s="2093">
        <v>4012.124063366</v>
      </c>
      <c r="D23" s="2093">
        <v>2697.65245301</v>
      </c>
      <c r="E23" s="2094">
        <f t="shared" si="2"/>
        <v>-32.7624866428785</v>
      </c>
      <c r="F23" s="2095">
        <f t="shared" si="0"/>
        <v>0.98318304276751411</v>
      </c>
      <c r="G23" s="2096">
        <f t="shared" si="1"/>
        <v>0.65731960554545155</v>
      </c>
      <c r="J23" s="2097"/>
      <c r="K23" s="2097"/>
      <c r="L23" s="2098"/>
      <c r="M23" s="2098"/>
    </row>
    <row r="24" spans="2:13" ht="13.5" customHeight="1">
      <c r="B24" s="2092" t="s">
        <v>2310</v>
      </c>
      <c r="C24" s="2093">
        <v>2646.3332219449999</v>
      </c>
      <c r="D24" s="2093">
        <v>2696.6689999999999</v>
      </c>
      <c r="E24" s="2094">
        <f t="shared" si="2"/>
        <v>1.9020952326632701</v>
      </c>
      <c r="F24" s="2095">
        <f t="shared" si="0"/>
        <v>0.64849189811588748</v>
      </c>
      <c r="G24" s="2096">
        <f t="shared" si="1"/>
        <v>0.65707997388204564</v>
      </c>
      <c r="J24" s="2097"/>
      <c r="K24" s="2097"/>
      <c r="L24" s="2098"/>
      <c r="M24" s="2098"/>
    </row>
    <row r="25" spans="2:13" ht="13.5" customHeight="1">
      <c r="B25" s="2092" t="s">
        <v>2311</v>
      </c>
      <c r="C25" s="2093">
        <v>1775.683623725</v>
      </c>
      <c r="D25" s="2093">
        <v>2095.3379303470001</v>
      </c>
      <c r="E25" s="2094">
        <f t="shared" si="2"/>
        <v>18.001760130638278</v>
      </c>
      <c r="F25" s="2095">
        <f t="shared" si="0"/>
        <v>0.43513660111041563</v>
      </c>
      <c r="G25" s="2096">
        <f t="shared" si="1"/>
        <v>0.51055750355214768</v>
      </c>
      <c r="J25" s="2097"/>
      <c r="K25" s="2097"/>
      <c r="L25" s="2098"/>
      <c r="M25" s="2098"/>
    </row>
    <row r="26" spans="2:13" ht="13.5" customHeight="1">
      <c r="B26" s="2092" t="s">
        <v>46</v>
      </c>
      <c r="C26" s="2093">
        <v>17212.740988661997</v>
      </c>
      <c r="D26" s="2093">
        <v>14147.219377903999</v>
      </c>
      <c r="E26" s="2094">
        <f t="shared" si="2"/>
        <v>-17.809607503983539</v>
      </c>
      <c r="F26" s="2095">
        <f t="shared" si="0"/>
        <v>4.2180338375189503</v>
      </c>
      <c r="G26" s="2096">
        <f t="shared" si="1"/>
        <v>3.4471618650033542</v>
      </c>
      <c r="J26" s="2099"/>
      <c r="K26" s="2099"/>
      <c r="L26" s="2098"/>
      <c r="M26" s="2098"/>
    </row>
    <row r="27" spans="2:13" ht="13.5" customHeight="1" thickBot="1">
      <c r="B27" s="2282" t="s">
        <v>167</v>
      </c>
      <c r="C27" s="2283">
        <f>+SUM(C6:C26)</f>
        <v>408074.98592250602</v>
      </c>
      <c r="D27" s="2283">
        <f>+SUM(D6:D26)</f>
        <v>410401.94606267009</v>
      </c>
      <c r="E27" s="2284">
        <f>+((D27/C27)-1)*100</f>
        <v>0.57022856593469395</v>
      </c>
      <c r="F27" s="2285">
        <f>+SUM(F6:F26)</f>
        <v>99.999999999999986</v>
      </c>
      <c r="G27" s="2286">
        <f>+SUM(G6:G26)</f>
        <v>100</v>
      </c>
      <c r="J27" s="2097"/>
      <c r="K27" s="2097"/>
      <c r="L27" s="2098"/>
      <c r="M27" s="2098"/>
    </row>
    <row r="28" spans="2:13" ht="13.5" customHeight="1" thickTop="1">
      <c r="B28" s="2854" t="s">
        <v>109</v>
      </c>
      <c r="C28" s="2854"/>
      <c r="D28" s="2854"/>
      <c r="E28" s="2854"/>
      <c r="F28" s="2854"/>
      <c r="G28" s="2854"/>
      <c r="J28" s="2097"/>
      <c r="K28" s="2097"/>
      <c r="L28" s="2098"/>
      <c r="M28" s="2098"/>
    </row>
    <row r="29" spans="2:13">
      <c r="B29" s="2100"/>
      <c r="C29" s="2067">
        <f>+C27-'Cuadro No 4.3.1'!C16</f>
        <v>0</v>
      </c>
      <c r="D29" s="2067">
        <f>+D27-'Cuadro No 4.3.1'!D16</f>
        <v>0</v>
      </c>
      <c r="J29" s="2097"/>
      <c r="K29" s="2097"/>
      <c r="L29" s="2098"/>
      <c r="M29" s="2098"/>
    </row>
    <row r="30" spans="2:13" hidden="1">
      <c r="B30" s="1952"/>
      <c r="C30" s="2102"/>
      <c r="D30" s="2102"/>
      <c r="E30" s="2103"/>
      <c r="F30" s="2103"/>
      <c r="G30" s="2104"/>
      <c r="J30" s="2097"/>
      <c r="K30" s="2097"/>
      <c r="L30" s="2098"/>
      <c r="M30" s="2098"/>
    </row>
    <row r="31" spans="2:13" hidden="1">
      <c r="B31" s="1952"/>
      <c r="J31" s="2097"/>
      <c r="K31" s="2097"/>
      <c r="L31" s="2098"/>
      <c r="M31" s="2098"/>
    </row>
    <row r="32" spans="2:13" hidden="1">
      <c r="D32" s="2103"/>
      <c r="E32" s="2104"/>
      <c r="F32" s="2104"/>
      <c r="G32" s="2104"/>
      <c r="J32" s="2097"/>
      <c r="K32" s="2097"/>
      <c r="L32" s="2098"/>
      <c r="M32" s="2098"/>
    </row>
    <row r="33" spans="4:13" hidden="1">
      <c r="D33" s="2103"/>
      <c r="J33" s="2097"/>
      <c r="K33" s="2097"/>
    </row>
    <row r="34" spans="4:13" hidden="1">
      <c r="J34" s="2097"/>
      <c r="K34" s="2097"/>
    </row>
    <row r="35" spans="4:13" hidden="1">
      <c r="J35" s="2097"/>
      <c r="K35" s="2097"/>
    </row>
    <row r="36" spans="4:13" hidden="1">
      <c r="J36" s="2097"/>
      <c r="K36" s="2097"/>
    </row>
    <row r="37" spans="4:13" hidden="1">
      <c r="J37" s="2097"/>
      <c r="K37" s="2097"/>
    </row>
    <row r="38" spans="4:13" hidden="1">
      <c r="J38" s="2097"/>
      <c r="K38" s="2097"/>
    </row>
    <row r="39" spans="4:13" hidden="1">
      <c r="J39" s="2097"/>
      <c r="K39" s="2097"/>
    </row>
    <row r="40" spans="4:13" hidden="1">
      <c r="J40" s="2097"/>
      <c r="K40" s="2097"/>
    </row>
    <row r="41" spans="4:13" hidden="1">
      <c r="J41" s="2097"/>
      <c r="K41" s="2097"/>
    </row>
    <row r="42" spans="4:13" hidden="1">
      <c r="J42" s="2097"/>
      <c r="K42" s="2097"/>
      <c r="L42" s="2099"/>
      <c r="M42" s="2099"/>
    </row>
  </sheetData>
  <mergeCells count="4">
    <mergeCell ref="B1:G1"/>
    <mergeCell ref="B2:G2"/>
    <mergeCell ref="F3:G3"/>
    <mergeCell ref="B28:G28"/>
  </mergeCells>
  <pageMargins left="0.7" right="0.7" top="0.75" bottom="0.75" header="0.3" footer="0.3"/>
  <pageSetup orientation="landscape" r:id="rId1"/>
  <drawing r:id="rId2"/>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06DC6-256E-40D2-84F1-7AF3E4A966CC}">
  <sheetPr codeName="Hoja128">
    <tabColor theme="0"/>
  </sheetPr>
  <dimension ref="A1:M23"/>
  <sheetViews>
    <sheetView workbookViewId="0">
      <selection activeCell="I10" sqref="I10"/>
    </sheetView>
  </sheetViews>
  <sheetFormatPr baseColWidth="10" defaultColWidth="0" defaultRowHeight="13.5" zeroHeight="1"/>
  <cols>
    <col min="1" max="1" width="5.28515625" style="1952" customWidth="1"/>
    <col min="2" max="2" width="48.85546875" style="1952" customWidth="1"/>
    <col min="3" max="3" width="9.85546875" style="1952" customWidth="1"/>
    <col min="4" max="4" width="9.28515625" style="1952" bestFit="1" customWidth="1"/>
    <col min="5" max="5" width="13" style="1952" customWidth="1"/>
    <col min="6" max="6" width="7.7109375" style="1952" customWidth="1"/>
    <col min="7" max="7" width="8.5703125" style="1952" customWidth="1"/>
    <col min="8" max="8" width="6.5703125" style="1952" customWidth="1"/>
    <col min="9" max="9" width="12.140625" style="1952" customWidth="1"/>
    <col min="10" max="10" width="7.42578125" style="1952" customWidth="1"/>
    <col min="11" max="13" width="0" style="1952" hidden="1" customWidth="1"/>
    <col min="14" max="16384" width="11.42578125" style="1952" hidden="1"/>
  </cols>
  <sheetData>
    <row r="1" spans="1:13" ht="13.5" customHeight="1">
      <c r="A1" s="267"/>
      <c r="B1" s="2845" t="s">
        <v>2312</v>
      </c>
      <c r="C1" s="2845"/>
      <c r="D1" s="2845"/>
      <c r="E1" s="2845"/>
      <c r="F1" s="2845"/>
      <c r="G1" s="2845"/>
    </row>
    <row r="2" spans="1:13" ht="13.5" customHeight="1">
      <c r="B2" s="2855" t="s">
        <v>1</v>
      </c>
      <c r="C2" s="2855"/>
      <c r="D2" s="2855"/>
      <c r="E2" s="2855"/>
      <c r="F2" s="2855"/>
      <c r="G2" s="2855"/>
    </row>
    <row r="3" spans="1:13" ht="21">
      <c r="B3" s="2350"/>
      <c r="C3" s="2351">
        <v>2024</v>
      </c>
      <c r="D3" s="2351">
        <v>2025</v>
      </c>
      <c r="E3" s="2352" t="s">
        <v>35</v>
      </c>
      <c r="F3" s="2856" t="s">
        <v>87</v>
      </c>
      <c r="G3" s="2857"/>
    </row>
    <row r="4" spans="1:13">
      <c r="B4" s="2353" t="s">
        <v>2313</v>
      </c>
      <c r="C4" s="2359" t="s">
        <v>2298</v>
      </c>
      <c r="D4" s="2360" t="s">
        <v>349</v>
      </c>
      <c r="E4" s="2400" t="s">
        <v>1395</v>
      </c>
      <c r="F4" s="2354">
        <f>+C3</f>
        <v>2024</v>
      </c>
      <c r="G4" s="2355">
        <f>+D3</f>
        <v>2025</v>
      </c>
    </row>
    <row r="5" spans="1:13" ht="11.25" customHeight="1">
      <c r="B5" s="2356"/>
      <c r="C5" s="1070" t="s">
        <v>23</v>
      </c>
      <c r="D5" s="1070" t="s">
        <v>24</v>
      </c>
      <c r="E5" s="2357" t="s">
        <v>59</v>
      </c>
      <c r="F5" s="1070" t="s">
        <v>60</v>
      </c>
      <c r="G5" s="2357" t="s">
        <v>26</v>
      </c>
    </row>
    <row r="6" spans="1:13" ht="11.25" customHeight="1">
      <c r="B6" s="2061" t="s">
        <v>2314</v>
      </c>
      <c r="C6" s="2062">
        <v>71838.908900293565</v>
      </c>
      <c r="D6" s="2062">
        <v>78229.311518565475</v>
      </c>
      <c r="E6" s="2078">
        <f>+((D6/C6)-1)*100</f>
        <v>8.8954616879569404</v>
      </c>
      <c r="F6" s="2079">
        <f>+(C6/$C$13)*100</f>
        <v>54.839437167125283</v>
      </c>
      <c r="G6" s="2066">
        <f>(D6/$D$13)*100</f>
        <v>66.118437526836132</v>
      </c>
      <c r="J6" s="2067"/>
      <c r="K6" s="2067"/>
      <c r="L6" s="2105"/>
      <c r="M6" s="2105"/>
    </row>
    <row r="7" spans="1:13" ht="11.25" customHeight="1">
      <c r="B7" s="2061" t="s">
        <v>2315</v>
      </c>
      <c r="C7" s="2062">
        <v>18908.556545037311</v>
      </c>
      <c r="D7" s="2062">
        <v>13839.573286515275</v>
      </c>
      <c r="E7" s="2078">
        <f t="shared" ref="E7:E11" si="0">+((D7/C7)-1)*100</f>
        <v>-26.807880582785295</v>
      </c>
      <c r="F7" s="2079">
        <f t="shared" ref="F7:F12" si="1">+(C7/$C$13)*100</f>
        <v>14.43416408247219</v>
      </c>
      <c r="G7" s="2066">
        <f t="shared" ref="G7:G12" si="2">(D7/$D$13)*100</f>
        <v>11.697034576679989</v>
      </c>
      <c r="J7" s="2067"/>
      <c r="K7" s="2067"/>
      <c r="L7" s="2105"/>
      <c r="M7" s="2105"/>
    </row>
    <row r="8" spans="1:13" ht="11.25" customHeight="1">
      <c r="B8" s="2061" t="s">
        <v>2316</v>
      </c>
      <c r="C8" s="2106">
        <v>11914.196365059064</v>
      </c>
      <c r="D8" s="2062">
        <v>11922.837112914654</v>
      </c>
      <c r="E8" s="2078">
        <f t="shared" si="0"/>
        <v>7.2524806464757674E-2</v>
      </c>
      <c r="F8" s="2079">
        <f t="shared" si="1"/>
        <v>9.0949018151886083</v>
      </c>
      <c r="G8" s="2066">
        <f t="shared" si="2"/>
        <v>10.077033090158361</v>
      </c>
      <c r="J8" s="2067"/>
      <c r="K8" s="2067"/>
      <c r="L8" s="2105"/>
      <c r="M8" s="2105"/>
    </row>
    <row r="9" spans="1:13" ht="11.25" customHeight="1">
      <c r="B9" s="2061" t="s">
        <v>2317</v>
      </c>
      <c r="C9" s="2062">
        <v>22972.469439350916</v>
      </c>
      <c r="D9" s="2062">
        <v>10646.918315365994</v>
      </c>
      <c r="E9" s="2078">
        <f t="shared" si="0"/>
        <v>-53.653575017371658</v>
      </c>
      <c r="F9" s="2079">
        <f t="shared" si="1"/>
        <v>17.536420216814321</v>
      </c>
      <c r="G9" s="2066">
        <f t="shared" si="2"/>
        <v>8.9986424502891076</v>
      </c>
      <c r="J9" s="2067"/>
      <c r="K9" s="2067"/>
      <c r="L9" s="2105"/>
      <c r="M9" s="2105"/>
    </row>
    <row r="10" spans="1:13" ht="11.25" customHeight="1">
      <c r="B10" s="2061" t="s">
        <v>367</v>
      </c>
      <c r="C10" s="2062">
        <v>4937.6708986425647</v>
      </c>
      <c r="D10" s="2062">
        <v>3206.702979519644</v>
      </c>
      <c r="E10" s="2078">
        <f t="shared" si="0"/>
        <v>-35.056364724485547</v>
      </c>
      <c r="F10" s="2079">
        <f t="shared" si="1"/>
        <v>3.7692539759181312</v>
      </c>
      <c r="G10" s="2066">
        <f t="shared" si="2"/>
        <v>2.7102653276984485</v>
      </c>
      <c r="J10" s="2067"/>
      <c r="K10" s="2067"/>
      <c r="L10" s="2105"/>
      <c r="M10" s="2105"/>
    </row>
    <row r="11" spans="1:13" ht="11.25" customHeight="1">
      <c r="B11" s="2061" t="s">
        <v>2318</v>
      </c>
      <c r="C11" s="2062">
        <v>426.8233140948708</v>
      </c>
      <c r="D11" s="2062">
        <v>431.8399719171282</v>
      </c>
      <c r="E11" s="2078">
        <f t="shared" si="0"/>
        <v>1.1753476571203292</v>
      </c>
      <c r="F11" s="2079">
        <f t="shared" si="1"/>
        <v>0.32582274248146603</v>
      </c>
      <c r="G11" s="2066">
        <f t="shared" si="2"/>
        <v>0.36498575342845985</v>
      </c>
      <c r="J11" s="2067"/>
      <c r="K11" s="2067"/>
      <c r="L11" s="2105"/>
      <c r="M11" s="2105"/>
    </row>
    <row r="12" spans="1:13" ht="11.25" customHeight="1">
      <c r="B12" s="2061" t="s">
        <v>2319</v>
      </c>
      <c r="C12" s="2062">
        <v>0</v>
      </c>
      <c r="D12" s="2062">
        <v>39.756</v>
      </c>
      <c r="E12" s="2078" t="s">
        <v>2320</v>
      </c>
      <c r="F12" s="2079">
        <f t="shared" si="1"/>
        <v>0</v>
      </c>
      <c r="G12" s="2066">
        <f t="shared" si="2"/>
        <v>3.3601274909508483E-2</v>
      </c>
      <c r="J12" s="2067"/>
      <c r="K12" s="2067"/>
      <c r="L12" s="2105"/>
      <c r="M12" s="2105"/>
    </row>
    <row r="13" spans="1:13" ht="14.25" thickBot="1">
      <c r="B13" s="2277" t="s">
        <v>167</v>
      </c>
      <c r="C13" s="2287">
        <f>SUM(C6:C12)</f>
        <v>130998.62546247829</v>
      </c>
      <c r="D13" s="2287">
        <f>SUM(D6:D12)</f>
        <v>118316.93918479816</v>
      </c>
      <c r="E13" s="2288">
        <f t="shared" ref="E13" si="3">+((D13/C13)-1)*100</f>
        <v>-9.6807781248914875</v>
      </c>
      <c r="F13" s="2289">
        <f>+SUM(F6:F12)</f>
        <v>100</v>
      </c>
      <c r="G13" s="2289">
        <f>+SUM(G6:G12)</f>
        <v>100.00000000000003</v>
      </c>
      <c r="J13" s="2067"/>
      <c r="K13" s="2067"/>
      <c r="L13" s="2105"/>
      <c r="M13" s="2105"/>
    </row>
    <row r="14" spans="1:13" ht="15" thickTop="1" thickBot="1">
      <c r="B14" s="1991" t="s">
        <v>2321</v>
      </c>
      <c r="C14" s="2070">
        <f>+(C13/'Cuadro No 4.3.1'!C$16)*100</f>
        <v>32.101606317853332</v>
      </c>
      <c r="D14" s="2070">
        <f>+(D13/'Cuadro No 4.3.1'!D$16)*100</f>
        <v>28.829526838240362</v>
      </c>
      <c r="E14" s="2069"/>
      <c r="F14" s="2070"/>
      <c r="G14" s="2069"/>
      <c r="J14" s="2067"/>
      <c r="K14" s="2067"/>
      <c r="L14" s="2105"/>
      <c r="M14" s="2105"/>
    </row>
    <row r="15" spans="1:13" ht="14.25" thickTop="1">
      <c r="B15" s="2071" t="s">
        <v>333</v>
      </c>
      <c r="C15" s="2072">
        <f>+C13/'Cuadro No 4.3.1'!C24*100</f>
        <v>7.7772942952144808</v>
      </c>
      <c r="D15" s="2072">
        <f>+D13/'Cuadro No 4.3.1'!D24*100</f>
        <v>6.6473417612880059</v>
      </c>
      <c r="E15" s="2073"/>
      <c r="F15" s="2072"/>
      <c r="G15" s="2073"/>
    </row>
    <row r="16" spans="1:13">
      <c r="B16" s="2858" t="s">
        <v>109</v>
      </c>
      <c r="C16" s="2858"/>
      <c r="D16" s="2858"/>
      <c r="E16" s="2858"/>
      <c r="F16" s="2858"/>
      <c r="G16" s="2858"/>
    </row>
    <row r="17" spans="3:8"/>
    <row r="18" spans="3:8" hidden="1">
      <c r="C18" s="2067">
        <f>+C13-'Cuadro No 4.3.1'!C6</f>
        <v>0</v>
      </c>
      <c r="D18" s="2067">
        <f>+D13-'Cuadro No 4.3.1'!D6</f>
        <v>0</v>
      </c>
    </row>
    <row r="19" spans="3:8" hidden="1">
      <c r="C19" s="2102"/>
      <c r="D19" s="2102"/>
    </row>
    <row r="20" spans="3:8" hidden="1">
      <c r="C20" s="2107"/>
      <c r="D20" s="2107"/>
      <c r="E20" s="3"/>
      <c r="F20" s="3"/>
      <c r="G20" s="3"/>
      <c r="H20" s="3"/>
    </row>
    <row r="21" spans="3:8" hidden="1">
      <c r="C21" s="2108"/>
      <c r="D21" s="2108"/>
    </row>
    <row r="22" spans="3:8" hidden="1">
      <c r="C22" s="2107"/>
      <c r="D22" s="2109"/>
    </row>
    <row r="23" spans="3:8" hidden="1">
      <c r="C23" s="2110"/>
    </row>
  </sheetData>
  <mergeCells count="4">
    <mergeCell ref="B1:G1"/>
    <mergeCell ref="B2:G2"/>
    <mergeCell ref="F3:G3"/>
    <mergeCell ref="B16:G16"/>
  </mergeCells>
  <pageMargins left="0.7" right="0.7" top="0.75" bottom="0.75" header="0.3" footer="0.3"/>
  <pageSetup orientation="landscape" r:id="rId1"/>
  <drawing r:id="rId2"/>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B166D-292A-4643-BAC3-23E762420C63}">
  <sheetPr codeName="Hoja129">
    <tabColor theme="0"/>
  </sheetPr>
  <dimension ref="A1:J129"/>
  <sheetViews>
    <sheetView workbookViewId="0">
      <selection activeCell="I9" sqref="I9"/>
    </sheetView>
  </sheetViews>
  <sheetFormatPr baseColWidth="10" defaultColWidth="0" defaultRowHeight="13.5" zeroHeight="1"/>
  <cols>
    <col min="1" max="1" width="4.7109375" style="3" customWidth="1"/>
    <col min="2" max="2" width="59.42578125" style="3" customWidth="1"/>
    <col min="3" max="3" width="9.85546875" style="3" customWidth="1"/>
    <col min="4" max="4" width="9.85546875" style="2116" customWidth="1"/>
    <col min="5" max="5" width="11" style="3" customWidth="1"/>
    <col min="6" max="7" width="6.7109375" style="3" customWidth="1"/>
    <col min="8" max="8" width="4" style="3" customWidth="1"/>
    <col min="9" max="9" width="11.42578125" style="3" customWidth="1"/>
    <col min="10" max="10" width="4.7109375" style="3" customWidth="1"/>
    <col min="11" max="16384" width="11.42578125" style="3" hidden="1"/>
  </cols>
  <sheetData>
    <row r="1" spans="1:9" ht="13.5" customHeight="1">
      <c r="A1" s="267"/>
      <c r="B1" s="2845" t="s">
        <v>2322</v>
      </c>
      <c r="C1" s="2845"/>
      <c r="D1" s="2845"/>
      <c r="E1" s="2845"/>
      <c r="F1" s="2845"/>
      <c r="G1" s="2845"/>
    </row>
    <row r="2" spans="1:9" ht="13.5" customHeight="1">
      <c r="B2" s="2552" t="s">
        <v>1</v>
      </c>
      <c r="C2" s="2552"/>
      <c r="D2" s="2552"/>
      <c r="E2" s="2552"/>
      <c r="F2" s="2552"/>
      <c r="G2" s="2552"/>
    </row>
    <row r="3" spans="1:9" ht="21">
      <c r="B3" s="1080"/>
      <c r="C3" s="1070">
        <v>2024</v>
      </c>
      <c r="D3" s="1070">
        <v>2025</v>
      </c>
      <c r="E3" s="2358" t="s">
        <v>35</v>
      </c>
      <c r="F3" s="2852" t="s">
        <v>87</v>
      </c>
      <c r="G3" s="2853"/>
    </row>
    <row r="4" spans="1:9">
      <c r="B4" s="1070" t="s">
        <v>56</v>
      </c>
      <c r="C4" s="2359" t="s">
        <v>2298</v>
      </c>
      <c r="D4" s="2360" t="s">
        <v>349</v>
      </c>
      <c r="E4" s="2400" t="s">
        <v>1395</v>
      </c>
      <c r="F4" s="2354">
        <f>+C3</f>
        <v>2024</v>
      </c>
      <c r="G4" s="2361">
        <f>+D3</f>
        <v>2025</v>
      </c>
    </row>
    <row r="5" spans="1:9" ht="13.5" customHeight="1">
      <c r="B5" s="1080"/>
      <c r="C5" s="1070" t="s">
        <v>23</v>
      </c>
      <c r="D5" s="1070" t="s">
        <v>24</v>
      </c>
      <c r="E5" s="2357" t="s">
        <v>59</v>
      </c>
      <c r="F5" s="1070" t="s">
        <v>60</v>
      </c>
      <c r="G5" s="2362" t="s">
        <v>26</v>
      </c>
    </row>
    <row r="6" spans="1:9" ht="13.5" customHeight="1">
      <c r="B6" s="2092" t="s">
        <v>1978</v>
      </c>
      <c r="C6" s="2111">
        <v>37831.461320904004</v>
      </c>
      <c r="D6" s="2112">
        <v>39381.282200134803</v>
      </c>
      <c r="E6" s="2113">
        <f>+((D6/C6)-1)*100</f>
        <v>4.096645556682299</v>
      </c>
      <c r="F6" s="2114">
        <f t="shared" ref="F6:F27" si="0">+C6/$C$28*100</f>
        <v>28.87928112783138</v>
      </c>
      <c r="G6" s="2114">
        <f t="shared" ref="G6:G27" si="1">(D6/$D$28)*100</f>
        <v>33.28456810281876</v>
      </c>
      <c r="I6" s="2115"/>
    </row>
    <row r="7" spans="1:9" ht="13.5" customHeight="1">
      <c r="B7" s="2092" t="s">
        <v>2323</v>
      </c>
      <c r="C7" s="2111">
        <v>13236.975826137312</v>
      </c>
      <c r="D7" s="2112">
        <v>15226.907857425384</v>
      </c>
      <c r="E7" s="2113">
        <f t="shared" ref="E7:E28" si="2">+((D7/C7)-1)*100</f>
        <v>15.033131868072269</v>
      </c>
      <c r="F7" s="2114">
        <f t="shared" si="0"/>
        <v>10.104667724111927</v>
      </c>
      <c r="G7" s="2114">
        <f t="shared" si="1"/>
        <v>12.869592437345434</v>
      </c>
      <c r="I7" s="2115"/>
    </row>
    <row r="8" spans="1:9" ht="13.5" customHeight="1">
      <c r="B8" s="2092" t="s">
        <v>2324</v>
      </c>
      <c r="C8" s="2111">
        <v>10830.385985663999</v>
      </c>
      <c r="D8" s="2112">
        <v>10667.464888127</v>
      </c>
      <c r="E8" s="2113">
        <f t="shared" si="2"/>
        <v>-1.5042963173487522</v>
      </c>
      <c r="F8" s="2114">
        <f t="shared" si="0"/>
        <v>8.2675569666691864</v>
      </c>
      <c r="G8" s="2114">
        <f t="shared" si="1"/>
        <v>9.0160081570953938</v>
      </c>
      <c r="I8" s="2115"/>
    </row>
    <row r="9" spans="1:9" ht="13.5" customHeight="1">
      <c r="B9" s="2092" t="s">
        <v>264</v>
      </c>
      <c r="C9" s="2111">
        <v>20644.055261528814</v>
      </c>
      <c r="D9" s="2112">
        <v>10599.825502079681</v>
      </c>
      <c r="E9" s="2113">
        <f t="shared" si="2"/>
        <v>-48.654344469649999</v>
      </c>
      <c r="F9" s="2114">
        <f t="shared" si="0"/>
        <v>15.758986163898228</v>
      </c>
      <c r="G9" s="2114">
        <f t="shared" si="1"/>
        <v>8.958840192378462</v>
      </c>
      <c r="I9" s="2115"/>
    </row>
    <row r="10" spans="1:9" ht="13.5" customHeight="1">
      <c r="B10" s="2092" t="s">
        <v>368</v>
      </c>
      <c r="C10" s="2111">
        <v>6421.7370000000001</v>
      </c>
      <c r="D10" s="2112">
        <v>7214.5460000000003</v>
      </c>
      <c r="E10" s="2113">
        <f t="shared" si="2"/>
        <v>12.345709579822417</v>
      </c>
      <c r="F10" s="2114">
        <f t="shared" si="0"/>
        <v>4.9021407494381437</v>
      </c>
      <c r="G10" s="2114">
        <f t="shared" si="1"/>
        <v>6.0976442170564136</v>
      </c>
      <c r="I10" s="2115"/>
    </row>
    <row r="11" spans="1:9" ht="13.5" customHeight="1">
      <c r="B11" s="2092" t="s">
        <v>369</v>
      </c>
      <c r="C11" s="2111">
        <v>6186.4960000000001</v>
      </c>
      <c r="D11" s="2112">
        <v>6835.0389999999998</v>
      </c>
      <c r="E11" s="2113">
        <f t="shared" si="2"/>
        <v>10.483204062525854</v>
      </c>
      <c r="F11" s="2114">
        <f t="shared" si="0"/>
        <v>4.7225655827755135</v>
      </c>
      <c r="G11" s="2114">
        <f t="shared" si="1"/>
        <v>5.7768896381983081</v>
      </c>
      <c r="I11" s="2115"/>
    </row>
    <row r="12" spans="1:9" ht="13.5" customHeight="1">
      <c r="B12" s="2092" t="s">
        <v>2325</v>
      </c>
      <c r="C12" s="2111">
        <v>10732.620999967001</v>
      </c>
      <c r="D12" s="2112">
        <v>5628.0675553789997</v>
      </c>
      <c r="E12" s="2113">
        <f t="shared" si="2"/>
        <v>-47.561107809580683</v>
      </c>
      <c r="F12" s="2114">
        <f t="shared" si="0"/>
        <v>8.1929264235227617</v>
      </c>
      <c r="G12" s="2114">
        <f t="shared" si="1"/>
        <v>4.7567724403253635</v>
      </c>
      <c r="I12" s="2115"/>
    </row>
    <row r="13" spans="1:9" ht="13.5" customHeight="1">
      <c r="B13" s="2092" t="s">
        <v>370</v>
      </c>
      <c r="C13" s="2111">
        <v>5807.8684197510001</v>
      </c>
      <c r="D13" s="2112">
        <v>4444.2318517109998</v>
      </c>
      <c r="E13" s="2113">
        <f t="shared" si="2"/>
        <v>-23.479122967087875</v>
      </c>
      <c r="F13" s="2114">
        <f t="shared" si="0"/>
        <v>4.4335338628530403</v>
      </c>
      <c r="G13" s="2114">
        <f t="shared" si="1"/>
        <v>3.7562092818929278</v>
      </c>
      <c r="I13" s="2115"/>
    </row>
    <row r="14" spans="1:9" ht="13.5" customHeight="1">
      <c r="B14" s="2092" t="s">
        <v>371</v>
      </c>
      <c r="C14" s="2111">
        <v>4350.5581577249995</v>
      </c>
      <c r="D14" s="2112">
        <v>4304.357452749</v>
      </c>
      <c r="E14" s="2113">
        <f t="shared" si="2"/>
        <v>-1.0619489109452318</v>
      </c>
      <c r="F14" s="2114">
        <f t="shared" si="0"/>
        <v>3.3210716084735732</v>
      </c>
      <c r="G14" s="2114">
        <f t="shared" si="1"/>
        <v>3.6379891859998694</v>
      </c>
      <c r="I14" s="2115"/>
    </row>
    <row r="15" spans="1:9" ht="13.5" customHeight="1">
      <c r="B15" s="2092" t="s">
        <v>2326</v>
      </c>
      <c r="C15" s="2111">
        <v>4354.1334123690003</v>
      </c>
      <c r="D15" s="2112">
        <v>2659.6365893870002</v>
      </c>
      <c r="E15" s="2113">
        <f t="shared" si="2"/>
        <v>-38.916970669028196</v>
      </c>
      <c r="F15" s="2114">
        <f t="shared" si="0"/>
        <v>3.3238008391287641</v>
      </c>
      <c r="G15" s="2114">
        <f t="shared" si="1"/>
        <v>2.2478916440129821</v>
      </c>
      <c r="I15" s="2115"/>
    </row>
    <row r="16" spans="1:9" ht="13.5" customHeight="1">
      <c r="B16" s="2092" t="s">
        <v>269</v>
      </c>
      <c r="C16" s="2111">
        <v>2092.7649999999999</v>
      </c>
      <c r="D16" s="2112">
        <v>2369.7840000000001</v>
      </c>
      <c r="E16" s="2113">
        <f t="shared" si="2"/>
        <v>13.236985519157685</v>
      </c>
      <c r="F16" s="2114">
        <f t="shared" si="0"/>
        <v>1.5975472968603224</v>
      </c>
      <c r="G16" s="2114">
        <f t="shared" si="1"/>
        <v>2.0029118538121202</v>
      </c>
      <c r="I16" s="2115"/>
    </row>
    <row r="17" spans="2:9" ht="13.5" customHeight="1">
      <c r="B17" s="2092" t="s">
        <v>372</v>
      </c>
      <c r="C17" s="2111">
        <v>1930.408275968161</v>
      </c>
      <c r="D17" s="2112">
        <v>2216.2773251813028</v>
      </c>
      <c r="E17" s="2113">
        <f t="shared" si="2"/>
        <v>14.808735166127974</v>
      </c>
      <c r="F17" s="2114">
        <f t="shared" si="0"/>
        <v>1.4736095658660819</v>
      </c>
      <c r="G17" s="2114">
        <f t="shared" si="1"/>
        <v>1.8731699285422849</v>
      </c>
      <c r="I17" s="2115"/>
    </row>
    <row r="18" spans="2:9" ht="13.5" customHeight="1">
      <c r="B18" s="2092" t="s">
        <v>268</v>
      </c>
      <c r="C18" s="2111">
        <v>1126.1189999999999</v>
      </c>
      <c r="D18" s="2112">
        <v>1321.61</v>
      </c>
      <c r="E18" s="2113">
        <f t="shared" si="2"/>
        <v>17.359710652249017</v>
      </c>
      <c r="F18" s="2114">
        <f t="shared" si="0"/>
        <v>0.85964184435091817</v>
      </c>
      <c r="G18" s="2114">
        <f t="shared" si="1"/>
        <v>1.1170082737990619</v>
      </c>
      <c r="I18" s="2115"/>
    </row>
    <row r="19" spans="2:9" ht="13.5" customHeight="1">
      <c r="B19" s="2092" t="s">
        <v>1563</v>
      </c>
      <c r="C19" s="2111">
        <v>1300.4549999999999</v>
      </c>
      <c r="D19" s="2112">
        <v>1294.9349999999999</v>
      </c>
      <c r="E19" s="2113">
        <f t="shared" si="2"/>
        <v>-0.42446682122795343</v>
      </c>
      <c r="F19" s="2114">
        <f t="shared" si="0"/>
        <v>0.99272415676795556</v>
      </c>
      <c r="G19" s="2114">
        <f t="shared" si="1"/>
        <v>1.0944628967940528</v>
      </c>
      <c r="I19" s="2115"/>
    </row>
    <row r="20" spans="2:9" ht="13.5" customHeight="1">
      <c r="B20" s="2092" t="s">
        <v>2327</v>
      </c>
      <c r="C20" s="2111">
        <v>778.44324189300005</v>
      </c>
      <c r="D20" s="2112">
        <v>723.428</v>
      </c>
      <c r="E20" s="2113">
        <f t="shared" si="2"/>
        <v>-7.0673414492256725</v>
      </c>
      <c r="F20" s="2114">
        <f t="shared" si="0"/>
        <v>0.59423771749114129</v>
      </c>
      <c r="G20" s="2114">
        <f t="shared" si="1"/>
        <v>0.61143231475087789</v>
      </c>
      <c r="I20" s="2115"/>
    </row>
    <row r="21" spans="2:9" ht="13.5" customHeight="1">
      <c r="B21" s="2092" t="s">
        <v>2328</v>
      </c>
      <c r="C21" s="2111">
        <v>472.87044915799999</v>
      </c>
      <c r="D21" s="2112">
        <v>535.21119166400001</v>
      </c>
      <c r="E21" s="2113">
        <f>+((D21/C21)-1)*100</f>
        <v>13.183471840332771</v>
      </c>
      <c r="F21" s="2114">
        <f t="shared" si="0"/>
        <v>0.36097359608818447</v>
      </c>
      <c r="G21" s="2114">
        <f t="shared" si="1"/>
        <v>0.45235381793308432</v>
      </c>
      <c r="I21" s="2115"/>
    </row>
    <row r="22" spans="2:9" ht="13.5" customHeight="1">
      <c r="B22" s="2092" t="s">
        <v>373</v>
      </c>
      <c r="C22" s="2111">
        <v>604.06532713299998</v>
      </c>
      <c r="D22" s="2112">
        <v>469.09265640799998</v>
      </c>
      <c r="E22" s="2113">
        <f t="shared" si="2"/>
        <v>-22.344051986165791</v>
      </c>
      <c r="F22" s="2114">
        <f t="shared" si="0"/>
        <v>0.46112340873837743</v>
      </c>
      <c r="G22" s="2114">
        <f t="shared" si="1"/>
        <v>0.39647125731956973</v>
      </c>
      <c r="I22" s="2115"/>
    </row>
    <row r="23" spans="2:9">
      <c r="B23" s="2092" t="s">
        <v>374</v>
      </c>
      <c r="C23" s="2111">
        <v>422.65783185200002</v>
      </c>
      <c r="D23" s="2112">
        <v>455.30430000000001</v>
      </c>
      <c r="E23" s="2113">
        <f t="shared" si="2"/>
        <v>7.7240892484944368</v>
      </c>
      <c r="F23" s="2114">
        <f t="shared" si="0"/>
        <v>0.32264295167971907</v>
      </c>
      <c r="G23" s="2114">
        <f t="shared" si="1"/>
        <v>0.38481751060924951</v>
      </c>
      <c r="I23" s="2115"/>
    </row>
    <row r="24" spans="2:9" ht="13.5" customHeight="1">
      <c r="B24" s="2092" t="s">
        <v>280</v>
      </c>
      <c r="C24" s="2111">
        <v>428.666719</v>
      </c>
      <c r="D24" s="2112">
        <v>442.95012700000001</v>
      </c>
      <c r="E24" s="2113">
        <f t="shared" si="2"/>
        <v>3.33205433659991</v>
      </c>
      <c r="F24" s="2114">
        <f t="shared" si="0"/>
        <v>0.32722993656355748</v>
      </c>
      <c r="G24" s="2114">
        <f t="shared" si="1"/>
        <v>0.37437591781186985</v>
      </c>
      <c r="I24" s="2115"/>
    </row>
    <row r="25" spans="2:9" ht="13.5" customHeight="1">
      <c r="B25" s="2092" t="s">
        <v>2329</v>
      </c>
      <c r="C25" s="2111">
        <v>399.013689</v>
      </c>
      <c r="D25" s="2112">
        <v>426.456907</v>
      </c>
      <c r="E25" s="2113">
        <f t="shared" si="2"/>
        <v>6.8777635345738775</v>
      </c>
      <c r="F25" s="2114">
        <f t="shared" si="0"/>
        <v>0.30459379828705824</v>
      </c>
      <c r="G25" s="2114">
        <f t="shared" si="1"/>
        <v>0.36043605415951535</v>
      </c>
      <c r="I25" s="2115"/>
    </row>
    <row r="26" spans="2:9" ht="13.5" customHeight="1">
      <c r="B26" s="2092" t="s">
        <v>2330</v>
      </c>
      <c r="C26" s="2111">
        <v>275.452519134</v>
      </c>
      <c r="D26" s="2112">
        <v>286.18400000000003</v>
      </c>
      <c r="E26" s="2113">
        <f t="shared" si="2"/>
        <v>3.8959458057377327</v>
      </c>
      <c r="F26" s="2114">
        <f t="shared" si="0"/>
        <v>0.21027130487937629</v>
      </c>
      <c r="G26" s="2114">
        <f t="shared" si="1"/>
        <v>0.24187914424747903</v>
      </c>
      <c r="I26" s="2115"/>
    </row>
    <row r="27" spans="2:9">
      <c r="B27" s="2092" t="s">
        <v>46</v>
      </c>
      <c r="C27" s="2111">
        <v>771.41602529399984</v>
      </c>
      <c r="D27" s="2112">
        <v>814.34678055199993</v>
      </c>
      <c r="E27" s="2113">
        <f t="shared" si="2"/>
        <v>5.5651884132998708</v>
      </c>
      <c r="F27" s="2114">
        <f t="shared" si="0"/>
        <v>0.58887337372479165</v>
      </c>
      <c r="G27" s="2114">
        <f t="shared" si="1"/>
        <v>0.68827573309691437</v>
      </c>
      <c r="I27" s="2115"/>
    </row>
    <row r="28" spans="2:9">
      <c r="B28" s="2290" t="s">
        <v>167</v>
      </c>
      <c r="C28" s="2291">
        <f>SUM(C6:C27)</f>
        <v>130998.62546247829</v>
      </c>
      <c r="D28" s="2291">
        <f>SUM(D6:D27)</f>
        <v>118316.93918479818</v>
      </c>
      <c r="E28" s="2292">
        <f t="shared" si="2"/>
        <v>-9.680778124891475</v>
      </c>
      <c r="F28" s="2293">
        <f>+SUM(F6:F27)</f>
        <v>100.00000000000001</v>
      </c>
      <c r="G28" s="2293">
        <f>+SUM(G6:G27)</f>
        <v>100</v>
      </c>
      <c r="I28" s="2115"/>
    </row>
    <row r="29" spans="2:9" ht="13.5" customHeight="1">
      <c r="B29" s="2858" t="s">
        <v>109</v>
      </c>
      <c r="C29" s="2858"/>
      <c r="D29" s="2858"/>
      <c r="E29" s="2858"/>
      <c r="F29" s="2858"/>
      <c r="G29" s="2858"/>
      <c r="I29" s="2115"/>
    </row>
    <row r="30" spans="2:9">
      <c r="C30" s="2116">
        <f>+C28-'Cuadro No 4.3.3'!C13</f>
        <v>0</v>
      </c>
      <c r="D30" s="2116">
        <f>+D28-'Cuadro No 4.3.3'!D13</f>
        <v>0</v>
      </c>
      <c r="I30" s="2115"/>
    </row>
    <row r="31" spans="2:9" hidden="1">
      <c r="I31" s="2115"/>
    </row>
    <row r="32" spans="2:9" hidden="1">
      <c r="C32" s="2117"/>
      <c r="D32" s="2117"/>
      <c r="I32" s="2115"/>
    </row>
    <row r="33" spans="9:9" hidden="1">
      <c r="I33" s="2115"/>
    </row>
    <row r="34" spans="9:9" hidden="1">
      <c r="I34" s="2115"/>
    </row>
    <row r="35" spans="9:9" hidden="1">
      <c r="I35" s="2115"/>
    </row>
    <row r="36" spans="9:9" hidden="1">
      <c r="I36" s="2115"/>
    </row>
    <row r="37" spans="9:9" hidden="1">
      <c r="I37" s="2115"/>
    </row>
    <row r="38" spans="9:9" hidden="1">
      <c r="I38" s="2115"/>
    </row>
    <row r="39" spans="9:9" hidden="1">
      <c r="I39" s="2115"/>
    </row>
    <row r="40" spans="9:9" hidden="1">
      <c r="I40" s="2115"/>
    </row>
    <row r="41" spans="9:9" hidden="1">
      <c r="I41" s="2115"/>
    </row>
    <row r="42" spans="9:9" hidden="1">
      <c r="I42" s="2115"/>
    </row>
    <row r="43" spans="9:9" hidden="1">
      <c r="I43" s="2115"/>
    </row>
    <row r="44" spans="9:9" hidden="1">
      <c r="I44" s="2115"/>
    </row>
    <row r="45" spans="9:9" hidden="1">
      <c r="I45" s="2115"/>
    </row>
    <row r="46" spans="9:9" hidden="1">
      <c r="I46" s="2115"/>
    </row>
    <row r="47" spans="9:9" hidden="1">
      <c r="I47" s="2115"/>
    </row>
    <row r="48" spans="9:9" hidden="1">
      <c r="I48" s="2115"/>
    </row>
    <row r="49" spans="9:9" hidden="1">
      <c r="I49" s="2115"/>
    </row>
    <row r="50" spans="9:9" hidden="1">
      <c r="I50" s="2115"/>
    </row>
    <row r="51" spans="9:9" hidden="1">
      <c r="I51" s="2115"/>
    </row>
    <row r="52" spans="9:9" hidden="1">
      <c r="I52" s="2115"/>
    </row>
    <row r="53" spans="9:9" hidden="1">
      <c r="I53" s="2115"/>
    </row>
    <row r="54" spans="9:9" hidden="1">
      <c r="I54" s="2115"/>
    </row>
    <row r="55" spans="9:9" hidden="1">
      <c r="I55" s="2115"/>
    </row>
    <row r="56" spans="9:9" hidden="1">
      <c r="I56" s="2115"/>
    </row>
    <row r="57" spans="9:9" hidden="1">
      <c r="I57" s="2115"/>
    </row>
    <row r="58" spans="9:9" hidden="1">
      <c r="I58" s="2115"/>
    </row>
    <row r="59" spans="9:9" hidden="1">
      <c r="I59" s="2115"/>
    </row>
    <row r="60" spans="9:9" hidden="1">
      <c r="I60" s="2115"/>
    </row>
    <row r="61" spans="9:9" hidden="1">
      <c r="I61" s="2115"/>
    </row>
    <row r="62" spans="9:9" hidden="1">
      <c r="I62" s="2115"/>
    </row>
    <row r="63" spans="9:9" hidden="1">
      <c r="I63" s="2115"/>
    </row>
    <row r="64" spans="9:9" hidden="1">
      <c r="I64" s="2115"/>
    </row>
    <row r="65" spans="9:9" hidden="1">
      <c r="I65" s="2115"/>
    </row>
    <row r="66" spans="9:9" hidden="1">
      <c r="I66" s="2115"/>
    </row>
    <row r="67" spans="9:9" hidden="1">
      <c r="I67" s="2115"/>
    </row>
    <row r="68" spans="9:9" hidden="1">
      <c r="I68" s="2115"/>
    </row>
    <row r="69" spans="9:9" hidden="1">
      <c r="I69" s="2115"/>
    </row>
    <row r="70" spans="9:9" hidden="1">
      <c r="I70" s="2115"/>
    </row>
    <row r="71" spans="9:9" hidden="1">
      <c r="I71" s="2115"/>
    </row>
    <row r="72" spans="9:9" hidden="1">
      <c r="I72" s="2115"/>
    </row>
    <row r="73" spans="9:9" hidden="1">
      <c r="I73" s="2115"/>
    </row>
    <row r="74" spans="9:9" hidden="1">
      <c r="I74" s="2115"/>
    </row>
    <row r="75" spans="9:9" hidden="1">
      <c r="I75" s="2115"/>
    </row>
    <row r="76" spans="9:9" hidden="1">
      <c r="I76" s="2115"/>
    </row>
    <row r="77" spans="9:9" hidden="1">
      <c r="I77" s="2115"/>
    </row>
    <row r="78" spans="9:9" hidden="1">
      <c r="I78" s="2115"/>
    </row>
    <row r="79" spans="9:9" hidden="1">
      <c r="I79" s="2115"/>
    </row>
    <row r="80" spans="9:9" hidden="1">
      <c r="I80" s="2115"/>
    </row>
    <row r="81" spans="9:9" hidden="1">
      <c r="I81" s="2115"/>
    </row>
    <row r="82" spans="9:9" hidden="1">
      <c r="I82" s="2115"/>
    </row>
    <row r="83" spans="9:9" hidden="1">
      <c r="I83" s="2115"/>
    </row>
    <row r="84" spans="9:9" hidden="1">
      <c r="I84" s="2115"/>
    </row>
    <row r="85" spans="9:9" hidden="1">
      <c r="I85" s="2115"/>
    </row>
    <row r="86" spans="9:9" hidden="1">
      <c r="I86" s="2115"/>
    </row>
    <row r="87" spans="9:9" hidden="1">
      <c r="I87" s="2115"/>
    </row>
    <row r="88" spans="9:9" hidden="1">
      <c r="I88" s="2115"/>
    </row>
    <row r="89" spans="9:9" hidden="1">
      <c r="I89" s="2115"/>
    </row>
    <row r="90" spans="9:9" hidden="1">
      <c r="I90" s="2115"/>
    </row>
    <row r="91" spans="9:9" hidden="1">
      <c r="I91" s="2115"/>
    </row>
    <row r="92" spans="9:9" hidden="1">
      <c r="I92" s="2115"/>
    </row>
    <row r="93" spans="9:9" hidden="1">
      <c r="I93" s="2115"/>
    </row>
    <row r="94" spans="9:9" hidden="1">
      <c r="I94" s="2115"/>
    </row>
    <row r="95" spans="9:9" hidden="1">
      <c r="I95" s="2115"/>
    </row>
    <row r="96" spans="9:9" hidden="1">
      <c r="I96" s="2115"/>
    </row>
    <row r="97" spans="9:9" hidden="1">
      <c r="I97" s="2115"/>
    </row>
    <row r="98" spans="9:9" hidden="1">
      <c r="I98" s="2115"/>
    </row>
    <row r="99" spans="9:9" hidden="1">
      <c r="I99" s="2115"/>
    </row>
    <row r="100" spans="9:9" hidden="1">
      <c r="I100" s="2115"/>
    </row>
    <row r="101" spans="9:9" hidden="1">
      <c r="I101" s="2115"/>
    </row>
    <row r="102" spans="9:9" hidden="1">
      <c r="I102" s="2115"/>
    </row>
    <row r="103" spans="9:9" hidden="1">
      <c r="I103" s="2115"/>
    </row>
    <row r="104" spans="9:9" hidden="1">
      <c r="I104" s="2115"/>
    </row>
    <row r="105" spans="9:9" hidden="1">
      <c r="I105" s="2115"/>
    </row>
    <row r="106" spans="9:9" hidden="1">
      <c r="I106" s="2115"/>
    </row>
    <row r="107" spans="9:9" hidden="1">
      <c r="I107" s="2115"/>
    </row>
    <row r="108" spans="9:9" hidden="1">
      <c r="I108" s="2115"/>
    </row>
    <row r="109" spans="9:9" hidden="1">
      <c r="I109" s="2115"/>
    </row>
    <row r="110" spans="9:9" hidden="1">
      <c r="I110" s="2115"/>
    </row>
    <row r="111" spans="9:9" hidden="1">
      <c r="I111" s="2115"/>
    </row>
    <row r="112" spans="9:9" hidden="1">
      <c r="I112" s="2115"/>
    </row>
    <row r="113" spans="9:9" hidden="1">
      <c r="I113" s="2115"/>
    </row>
    <row r="114" spans="9:9" hidden="1">
      <c r="I114" s="2115"/>
    </row>
    <row r="115" spans="9:9" hidden="1">
      <c r="I115" s="2115"/>
    </row>
    <row r="116" spans="9:9" hidden="1">
      <c r="I116" s="2115"/>
    </row>
    <row r="117" spans="9:9" hidden="1">
      <c r="I117" s="2115"/>
    </row>
    <row r="118" spans="9:9" hidden="1">
      <c r="I118" s="2115"/>
    </row>
    <row r="119" spans="9:9" hidden="1">
      <c r="I119" s="2115"/>
    </row>
    <row r="120" spans="9:9" hidden="1">
      <c r="I120" s="2115"/>
    </row>
    <row r="121" spans="9:9" hidden="1">
      <c r="I121" s="2115"/>
    </row>
    <row r="122" spans="9:9" hidden="1">
      <c r="I122" s="2115"/>
    </row>
    <row r="123" spans="9:9" hidden="1">
      <c r="I123" s="2115"/>
    </row>
    <row r="124" spans="9:9" hidden="1">
      <c r="I124" s="2115"/>
    </row>
    <row r="125" spans="9:9" hidden="1">
      <c r="I125" s="2115"/>
    </row>
    <row r="126" spans="9:9" hidden="1">
      <c r="I126" s="2115"/>
    </row>
    <row r="127" spans="9:9" hidden="1">
      <c r="I127" s="2115"/>
    </row>
    <row r="128" spans="9:9" hidden="1">
      <c r="I128" s="2115"/>
    </row>
    <row r="129" spans="9:9" hidden="1">
      <c r="I129" s="2115"/>
    </row>
  </sheetData>
  <mergeCells count="4">
    <mergeCell ref="B1:G1"/>
    <mergeCell ref="B2:G2"/>
    <mergeCell ref="F3:G3"/>
    <mergeCell ref="B29:G29"/>
  </mergeCells>
  <pageMargins left="0.7" right="0.7" top="0.75" bottom="0.75" header="0.3" footer="0.3"/>
  <pageSetup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AA8DA-4FF7-4CAE-AAB8-3D1EC5094733}">
  <sheetPr codeName="Hoja12"/>
  <dimension ref="A1:WVH38"/>
  <sheetViews>
    <sheetView showGridLines="0" workbookViewId="0"/>
  </sheetViews>
  <sheetFormatPr baseColWidth="10" defaultColWidth="0" defaultRowHeight="10.5" zeroHeight="1"/>
  <cols>
    <col min="1" max="1" width="3.42578125" style="93" customWidth="1"/>
    <col min="2" max="2" width="53.140625" style="93" customWidth="1"/>
    <col min="3" max="3" width="10.5703125" style="93" customWidth="1"/>
    <col min="4" max="4" width="9.7109375" style="93" customWidth="1"/>
    <col min="5" max="5" width="12.5703125" style="93" customWidth="1"/>
    <col min="6" max="6" width="10.7109375" style="124" customWidth="1"/>
    <col min="7" max="7" width="7" style="93" customWidth="1"/>
    <col min="8" max="8" width="5.28515625" style="93" customWidth="1"/>
    <col min="9" max="11" width="11.42578125" style="93" customWidth="1"/>
    <col min="12" max="248" width="11.42578125" style="93" hidden="1"/>
    <col min="249" max="249" width="31.5703125" style="93" hidden="1"/>
    <col min="250" max="250" width="10.42578125" style="93" hidden="1"/>
    <col min="251" max="251" width="10.140625" style="93" hidden="1"/>
    <col min="252" max="252" width="9.42578125" style="93" hidden="1"/>
    <col min="253" max="253" width="9.28515625" style="93" hidden="1"/>
    <col min="254" max="254" width="9.7109375" style="93" hidden="1"/>
    <col min="255" max="255" width="9.5703125" style="93" hidden="1"/>
    <col min="256" max="504" width="11.42578125" style="93" hidden="1"/>
    <col min="505" max="505" width="31.5703125" style="93" hidden="1"/>
    <col min="506" max="506" width="10.42578125" style="93" hidden="1"/>
    <col min="507" max="507" width="10.140625" style="93" hidden="1"/>
    <col min="508" max="508" width="9.42578125" style="93" hidden="1"/>
    <col min="509" max="509" width="9.28515625" style="93" hidden="1"/>
    <col min="510" max="510" width="9.7109375" style="93" hidden="1"/>
    <col min="511" max="511" width="9.5703125" style="93" hidden="1"/>
    <col min="512" max="760" width="11.42578125" style="93" hidden="1"/>
    <col min="761" max="761" width="31.5703125" style="93" hidden="1"/>
    <col min="762" max="762" width="10.42578125" style="93" hidden="1"/>
    <col min="763" max="763" width="10.140625" style="93" hidden="1"/>
    <col min="764" max="764" width="9.42578125" style="93" hidden="1"/>
    <col min="765" max="765" width="9.28515625" style="93" hidden="1"/>
    <col min="766" max="766" width="9.7109375" style="93" hidden="1"/>
    <col min="767" max="767" width="9.5703125" style="93" hidden="1"/>
    <col min="768" max="1016" width="11.42578125" style="93" hidden="1"/>
    <col min="1017" max="1017" width="31.5703125" style="93" hidden="1"/>
    <col min="1018" max="1018" width="10.42578125" style="93" hidden="1"/>
    <col min="1019" max="1019" width="10.140625" style="93" hidden="1"/>
    <col min="1020" max="1020" width="9.42578125" style="93" hidden="1"/>
    <col min="1021" max="1021" width="9.28515625" style="93" hidden="1"/>
    <col min="1022" max="1022" width="9.7109375" style="93" hidden="1"/>
    <col min="1023" max="1023" width="9.5703125" style="93" hidden="1"/>
    <col min="1024" max="1272" width="11.42578125" style="93" hidden="1"/>
    <col min="1273" max="1273" width="31.5703125" style="93" hidden="1"/>
    <col min="1274" max="1274" width="10.42578125" style="93" hidden="1"/>
    <col min="1275" max="1275" width="10.140625" style="93" hidden="1"/>
    <col min="1276" max="1276" width="9.42578125" style="93" hidden="1"/>
    <col min="1277" max="1277" width="9.28515625" style="93" hidden="1"/>
    <col min="1278" max="1278" width="9.7109375" style="93" hidden="1"/>
    <col min="1279" max="1279" width="9.5703125" style="93" hidden="1"/>
    <col min="1280" max="1528" width="11.42578125" style="93" hidden="1"/>
    <col min="1529" max="1529" width="31.5703125" style="93" hidden="1"/>
    <col min="1530" max="1530" width="10.42578125" style="93" hidden="1"/>
    <col min="1531" max="1531" width="10.140625" style="93" hidden="1"/>
    <col min="1532" max="1532" width="9.42578125" style="93" hidden="1"/>
    <col min="1533" max="1533" width="9.28515625" style="93" hidden="1"/>
    <col min="1534" max="1534" width="9.7109375" style="93" hidden="1"/>
    <col min="1535" max="1535" width="9.5703125" style="93" hidden="1"/>
    <col min="1536" max="1784" width="11.42578125" style="93" hidden="1"/>
    <col min="1785" max="1785" width="31.5703125" style="93" hidden="1"/>
    <col min="1786" max="1786" width="10.42578125" style="93" hidden="1"/>
    <col min="1787" max="1787" width="10.140625" style="93" hidden="1"/>
    <col min="1788" max="1788" width="9.42578125" style="93" hidden="1"/>
    <col min="1789" max="1789" width="9.28515625" style="93" hidden="1"/>
    <col min="1790" max="1790" width="9.7109375" style="93" hidden="1"/>
    <col min="1791" max="1791" width="9.5703125" style="93" hidden="1"/>
    <col min="1792" max="2040" width="11.42578125" style="93" hidden="1"/>
    <col min="2041" max="2041" width="31.5703125" style="93" hidden="1"/>
    <col min="2042" max="2042" width="10.42578125" style="93" hidden="1"/>
    <col min="2043" max="2043" width="10.140625" style="93" hidden="1"/>
    <col min="2044" max="2044" width="9.42578125" style="93" hidden="1"/>
    <col min="2045" max="2045" width="9.28515625" style="93" hidden="1"/>
    <col min="2046" max="2046" width="9.7109375" style="93" hidden="1"/>
    <col min="2047" max="2047" width="9.5703125" style="93" hidden="1"/>
    <col min="2048" max="2296" width="11.42578125" style="93" hidden="1"/>
    <col min="2297" max="2297" width="31.5703125" style="93" hidden="1"/>
    <col min="2298" max="2298" width="10.42578125" style="93" hidden="1"/>
    <col min="2299" max="2299" width="10.140625" style="93" hidden="1"/>
    <col min="2300" max="2300" width="9.42578125" style="93" hidden="1"/>
    <col min="2301" max="2301" width="9.28515625" style="93" hidden="1"/>
    <col min="2302" max="2302" width="9.7109375" style="93" hidden="1"/>
    <col min="2303" max="2303" width="9.5703125" style="93" hidden="1"/>
    <col min="2304" max="2552" width="11.42578125" style="93" hidden="1"/>
    <col min="2553" max="2553" width="31.5703125" style="93" hidden="1"/>
    <col min="2554" max="2554" width="10.42578125" style="93" hidden="1"/>
    <col min="2555" max="2555" width="10.140625" style="93" hidden="1"/>
    <col min="2556" max="2556" width="9.42578125" style="93" hidden="1"/>
    <col min="2557" max="2557" width="9.28515625" style="93" hidden="1"/>
    <col min="2558" max="2558" width="9.7109375" style="93" hidden="1"/>
    <col min="2559" max="2559" width="9.5703125" style="93" hidden="1"/>
    <col min="2560" max="2808" width="11.42578125" style="93" hidden="1"/>
    <col min="2809" max="2809" width="31.5703125" style="93" hidden="1"/>
    <col min="2810" max="2810" width="10.42578125" style="93" hidden="1"/>
    <col min="2811" max="2811" width="10.140625" style="93" hidden="1"/>
    <col min="2812" max="2812" width="9.42578125" style="93" hidden="1"/>
    <col min="2813" max="2813" width="9.28515625" style="93" hidden="1"/>
    <col min="2814" max="2814" width="9.7109375" style="93" hidden="1"/>
    <col min="2815" max="2815" width="9.5703125" style="93" hidden="1"/>
    <col min="2816" max="3064" width="11.42578125" style="93" hidden="1"/>
    <col min="3065" max="3065" width="31.5703125" style="93" hidden="1"/>
    <col min="3066" max="3066" width="10.42578125" style="93" hidden="1"/>
    <col min="3067" max="3067" width="10.140625" style="93" hidden="1"/>
    <col min="3068" max="3068" width="9.42578125" style="93" hidden="1"/>
    <col min="3069" max="3069" width="9.28515625" style="93" hidden="1"/>
    <col min="3070" max="3070" width="9.7109375" style="93" hidden="1"/>
    <col min="3071" max="3071" width="9.5703125" style="93" hidden="1"/>
    <col min="3072" max="3320" width="11.42578125" style="93" hidden="1"/>
    <col min="3321" max="3321" width="31.5703125" style="93" hidden="1"/>
    <col min="3322" max="3322" width="10.42578125" style="93" hidden="1"/>
    <col min="3323" max="3323" width="10.140625" style="93" hidden="1"/>
    <col min="3324" max="3324" width="9.42578125" style="93" hidden="1"/>
    <col min="3325" max="3325" width="9.28515625" style="93" hidden="1"/>
    <col min="3326" max="3326" width="9.7109375" style="93" hidden="1"/>
    <col min="3327" max="3327" width="9.5703125" style="93" hidden="1"/>
    <col min="3328" max="3576" width="11.42578125" style="93" hidden="1"/>
    <col min="3577" max="3577" width="31.5703125" style="93" hidden="1"/>
    <col min="3578" max="3578" width="10.42578125" style="93" hidden="1"/>
    <col min="3579" max="3579" width="10.140625" style="93" hidden="1"/>
    <col min="3580" max="3580" width="9.42578125" style="93" hidden="1"/>
    <col min="3581" max="3581" width="9.28515625" style="93" hidden="1"/>
    <col min="3582" max="3582" width="9.7109375" style="93" hidden="1"/>
    <col min="3583" max="3583" width="9.5703125" style="93" hidden="1"/>
    <col min="3584" max="3832" width="11.42578125" style="93" hidden="1"/>
    <col min="3833" max="3833" width="31.5703125" style="93" hidden="1"/>
    <col min="3834" max="3834" width="10.42578125" style="93" hidden="1"/>
    <col min="3835" max="3835" width="10.140625" style="93" hidden="1"/>
    <col min="3836" max="3836" width="9.42578125" style="93" hidden="1"/>
    <col min="3837" max="3837" width="9.28515625" style="93" hidden="1"/>
    <col min="3838" max="3838" width="9.7109375" style="93" hidden="1"/>
    <col min="3839" max="3839" width="9.5703125" style="93" hidden="1"/>
    <col min="3840" max="4088" width="11.42578125" style="93" hidden="1"/>
    <col min="4089" max="4089" width="31.5703125" style="93" hidden="1"/>
    <col min="4090" max="4090" width="10.42578125" style="93" hidden="1"/>
    <col min="4091" max="4091" width="10.140625" style="93" hidden="1"/>
    <col min="4092" max="4092" width="9.42578125" style="93" hidden="1"/>
    <col min="4093" max="4093" width="9.28515625" style="93" hidden="1"/>
    <col min="4094" max="4094" width="9.7109375" style="93" hidden="1"/>
    <col min="4095" max="4095" width="9.5703125" style="93" hidden="1"/>
    <col min="4096" max="4344" width="11.42578125" style="93" hidden="1"/>
    <col min="4345" max="4345" width="31.5703125" style="93" hidden="1"/>
    <col min="4346" max="4346" width="10.42578125" style="93" hidden="1"/>
    <col min="4347" max="4347" width="10.140625" style="93" hidden="1"/>
    <col min="4348" max="4348" width="9.42578125" style="93" hidden="1"/>
    <col min="4349" max="4349" width="9.28515625" style="93" hidden="1"/>
    <col min="4350" max="4350" width="9.7109375" style="93" hidden="1"/>
    <col min="4351" max="4351" width="9.5703125" style="93" hidden="1"/>
    <col min="4352" max="4600" width="11.42578125" style="93" hidden="1"/>
    <col min="4601" max="4601" width="31.5703125" style="93" hidden="1"/>
    <col min="4602" max="4602" width="10.42578125" style="93" hidden="1"/>
    <col min="4603" max="4603" width="10.140625" style="93" hidden="1"/>
    <col min="4604" max="4604" width="9.42578125" style="93" hidden="1"/>
    <col min="4605" max="4605" width="9.28515625" style="93" hidden="1"/>
    <col min="4606" max="4606" width="9.7109375" style="93" hidden="1"/>
    <col min="4607" max="4607" width="9.5703125" style="93" hidden="1"/>
    <col min="4608" max="4856" width="11.42578125" style="93" hidden="1"/>
    <col min="4857" max="4857" width="31.5703125" style="93" hidden="1"/>
    <col min="4858" max="4858" width="10.42578125" style="93" hidden="1"/>
    <col min="4859" max="4859" width="10.140625" style="93" hidden="1"/>
    <col min="4860" max="4860" width="9.42578125" style="93" hidden="1"/>
    <col min="4861" max="4861" width="9.28515625" style="93" hidden="1"/>
    <col min="4862" max="4862" width="9.7109375" style="93" hidden="1"/>
    <col min="4863" max="4863" width="9.5703125" style="93" hidden="1"/>
    <col min="4864" max="5112" width="11.42578125" style="93" hidden="1"/>
    <col min="5113" max="5113" width="31.5703125" style="93" hidden="1"/>
    <col min="5114" max="5114" width="10.42578125" style="93" hidden="1"/>
    <col min="5115" max="5115" width="10.140625" style="93" hidden="1"/>
    <col min="5116" max="5116" width="9.42578125" style="93" hidden="1"/>
    <col min="5117" max="5117" width="9.28515625" style="93" hidden="1"/>
    <col min="5118" max="5118" width="9.7109375" style="93" hidden="1"/>
    <col min="5119" max="5119" width="9.5703125" style="93" hidden="1"/>
    <col min="5120" max="5368" width="11.42578125" style="93" hidden="1"/>
    <col min="5369" max="5369" width="31.5703125" style="93" hidden="1"/>
    <col min="5370" max="5370" width="10.42578125" style="93" hidden="1"/>
    <col min="5371" max="5371" width="10.140625" style="93" hidden="1"/>
    <col min="5372" max="5372" width="9.42578125" style="93" hidden="1"/>
    <col min="5373" max="5373" width="9.28515625" style="93" hidden="1"/>
    <col min="5374" max="5374" width="9.7109375" style="93" hidden="1"/>
    <col min="5375" max="5375" width="9.5703125" style="93" hidden="1"/>
    <col min="5376" max="5624" width="11.42578125" style="93" hidden="1"/>
    <col min="5625" max="5625" width="31.5703125" style="93" hidden="1"/>
    <col min="5626" max="5626" width="10.42578125" style="93" hidden="1"/>
    <col min="5627" max="5627" width="10.140625" style="93" hidden="1"/>
    <col min="5628" max="5628" width="9.42578125" style="93" hidden="1"/>
    <col min="5629" max="5629" width="9.28515625" style="93" hidden="1"/>
    <col min="5630" max="5630" width="9.7109375" style="93" hidden="1"/>
    <col min="5631" max="5631" width="9.5703125" style="93" hidden="1"/>
    <col min="5632" max="5880" width="11.42578125" style="93" hidden="1"/>
    <col min="5881" max="5881" width="31.5703125" style="93" hidden="1"/>
    <col min="5882" max="5882" width="10.42578125" style="93" hidden="1"/>
    <col min="5883" max="5883" width="10.140625" style="93" hidden="1"/>
    <col min="5884" max="5884" width="9.42578125" style="93" hidden="1"/>
    <col min="5885" max="5885" width="9.28515625" style="93" hidden="1"/>
    <col min="5886" max="5886" width="9.7109375" style="93" hidden="1"/>
    <col min="5887" max="5887" width="9.5703125" style="93" hidden="1"/>
    <col min="5888" max="6136" width="11.42578125" style="93" hidden="1"/>
    <col min="6137" max="6137" width="31.5703125" style="93" hidden="1"/>
    <col min="6138" max="6138" width="10.42578125" style="93" hidden="1"/>
    <col min="6139" max="6139" width="10.140625" style="93" hidden="1"/>
    <col min="6140" max="6140" width="9.42578125" style="93" hidden="1"/>
    <col min="6141" max="6141" width="9.28515625" style="93" hidden="1"/>
    <col min="6142" max="6142" width="9.7109375" style="93" hidden="1"/>
    <col min="6143" max="6143" width="9.5703125" style="93" hidden="1"/>
    <col min="6144" max="6392" width="11.42578125" style="93" hidden="1"/>
    <col min="6393" max="6393" width="31.5703125" style="93" hidden="1"/>
    <col min="6394" max="6394" width="10.42578125" style="93" hidden="1"/>
    <col min="6395" max="6395" width="10.140625" style="93" hidden="1"/>
    <col min="6396" max="6396" width="9.42578125" style="93" hidden="1"/>
    <col min="6397" max="6397" width="9.28515625" style="93" hidden="1"/>
    <col min="6398" max="6398" width="9.7109375" style="93" hidden="1"/>
    <col min="6399" max="6399" width="9.5703125" style="93" hidden="1"/>
    <col min="6400" max="6648" width="11.42578125" style="93" hidden="1"/>
    <col min="6649" max="6649" width="31.5703125" style="93" hidden="1"/>
    <col min="6650" max="6650" width="10.42578125" style="93" hidden="1"/>
    <col min="6651" max="6651" width="10.140625" style="93" hidden="1"/>
    <col min="6652" max="6652" width="9.42578125" style="93" hidden="1"/>
    <col min="6653" max="6653" width="9.28515625" style="93" hidden="1"/>
    <col min="6654" max="6654" width="9.7109375" style="93" hidden="1"/>
    <col min="6655" max="6655" width="9.5703125" style="93" hidden="1"/>
    <col min="6656" max="6904" width="11.42578125" style="93" hidden="1"/>
    <col min="6905" max="6905" width="31.5703125" style="93" hidden="1"/>
    <col min="6906" max="6906" width="10.42578125" style="93" hidden="1"/>
    <col min="6907" max="6907" width="10.140625" style="93" hidden="1"/>
    <col min="6908" max="6908" width="9.42578125" style="93" hidden="1"/>
    <col min="6909" max="6909" width="9.28515625" style="93" hidden="1"/>
    <col min="6910" max="6910" width="9.7109375" style="93" hidden="1"/>
    <col min="6911" max="6911" width="9.5703125" style="93" hidden="1"/>
    <col min="6912" max="7160" width="11.42578125" style="93" hidden="1"/>
    <col min="7161" max="7161" width="31.5703125" style="93" hidden="1"/>
    <col min="7162" max="7162" width="10.42578125" style="93" hidden="1"/>
    <col min="7163" max="7163" width="10.140625" style="93" hidden="1"/>
    <col min="7164" max="7164" width="9.42578125" style="93" hidden="1"/>
    <col min="7165" max="7165" width="9.28515625" style="93" hidden="1"/>
    <col min="7166" max="7166" width="9.7109375" style="93" hidden="1"/>
    <col min="7167" max="7167" width="9.5703125" style="93" hidden="1"/>
    <col min="7168" max="7416" width="11.42578125" style="93" hidden="1"/>
    <col min="7417" max="7417" width="31.5703125" style="93" hidden="1"/>
    <col min="7418" max="7418" width="10.42578125" style="93" hidden="1"/>
    <col min="7419" max="7419" width="10.140625" style="93" hidden="1"/>
    <col min="7420" max="7420" width="9.42578125" style="93" hidden="1"/>
    <col min="7421" max="7421" width="9.28515625" style="93" hidden="1"/>
    <col min="7422" max="7422" width="9.7109375" style="93" hidden="1"/>
    <col min="7423" max="7423" width="9.5703125" style="93" hidden="1"/>
    <col min="7424" max="7672" width="11.42578125" style="93" hidden="1"/>
    <col min="7673" max="7673" width="31.5703125" style="93" hidden="1"/>
    <col min="7674" max="7674" width="10.42578125" style="93" hidden="1"/>
    <col min="7675" max="7675" width="10.140625" style="93" hidden="1"/>
    <col min="7676" max="7676" width="9.42578125" style="93" hidden="1"/>
    <col min="7677" max="7677" width="9.28515625" style="93" hidden="1"/>
    <col min="7678" max="7678" width="9.7109375" style="93" hidden="1"/>
    <col min="7679" max="7679" width="9.5703125" style="93" hidden="1"/>
    <col min="7680" max="7928" width="11.42578125" style="93" hidden="1"/>
    <col min="7929" max="7929" width="31.5703125" style="93" hidden="1"/>
    <col min="7930" max="7930" width="10.42578125" style="93" hidden="1"/>
    <col min="7931" max="7931" width="10.140625" style="93" hidden="1"/>
    <col min="7932" max="7932" width="9.42578125" style="93" hidden="1"/>
    <col min="7933" max="7933" width="9.28515625" style="93" hidden="1"/>
    <col min="7934" max="7934" width="9.7109375" style="93" hidden="1"/>
    <col min="7935" max="7935" width="9.5703125" style="93" hidden="1"/>
    <col min="7936" max="8184" width="11.42578125" style="93" hidden="1"/>
    <col min="8185" max="8185" width="31.5703125" style="93" hidden="1"/>
    <col min="8186" max="8186" width="10.42578125" style="93" hidden="1"/>
    <col min="8187" max="8187" width="10.140625" style="93" hidden="1"/>
    <col min="8188" max="8188" width="9.42578125" style="93" hidden="1"/>
    <col min="8189" max="8189" width="9.28515625" style="93" hidden="1"/>
    <col min="8190" max="8190" width="9.7109375" style="93" hidden="1"/>
    <col min="8191" max="8191" width="9.5703125" style="93" hidden="1"/>
    <col min="8192" max="8440" width="11.42578125" style="93" hidden="1"/>
    <col min="8441" max="8441" width="31.5703125" style="93" hidden="1"/>
    <col min="8442" max="8442" width="10.42578125" style="93" hidden="1"/>
    <col min="8443" max="8443" width="10.140625" style="93" hidden="1"/>
    <col min="8444" max="8444" width="9.42578125" style="93" hidden="1"/>
    <col min="8445" max="8445" width="9.28515625" style="93" hidden="1"/>
    <col min="8446" max="8446" width="9.7109375" style="93" hidden="1"/>
    <col min="8447" max="8447" width="9.5703125" style="93" hidden="1"/>
    <col min="8448" max="8696" width="11.42578125" style="93" hidden="1"/>
    <col min="8697" max="8697" width="31.5703125" style="93" hidden="1"/>
    <col min="8698" max="8698" width="10.42578125" style="93" hidden="1"/>
    <col min="8699" max="8699" width="10.140625" style="93" hidden="1"/>
    <col min="8700" max="8700" width="9.42578125" style="93" hidden="1"/>
    <col min="8701" max="8701" width="9.28515625" style="93" hidden="1"/>
    <col min="8702" max="8702" width="9.7109375" style="93" hidden="1"/>
    <col min="8703" max="8703" width="9.5703125" style="93" hidden="1"/>
    <col min="8704" max="8952" width="11.42578125" style="93" hidden="1"/>
    <col min="8953" max="8953" width="31.5703125" style="93" hidden="1"/>
    <col min="8954" max="8954" width="10.42578125" style="93" hidden="1"/>
    <col min="8955" max="8955" width="10.140625" style="93" hidden="1"/>
    <col min="8956" max="8956" width="9.42578125" style="93" hidden="1"/>
    <col min="8957" max="8957" width="9.28515625" style="93" hidden="1"/>
    <col min="8958" max="8958" width="9.7109375" style="93" hidden="1"/>
    <col min="8959" max="8959" width="9.5703125" style="93" hidden="1"/>
    <col min="8960" max="9208" width="11.42578125" style="93" hidden="1"/>
    <col min="9209" max="9209" width="31.5703125" style="93" hidden="1"/>
    <col min="9210" max="9210" width="10.42578125" style="93" hidden="1"/>
    <col min="9211" max="9211" width="10.140625" style="93" hidden="1"/>
    <col min="9212" max="9212" width="9.42578125" style="93" hidden="1"/>
    <col min="9213" max="9213" width="9.28515625" style="93" hidden="1"/>
    <col min="9214" max="9214" width="9.7109375" style="93" hidden="1"/>
    <col min="9215" max="9215" width="9.5703125" style="93" hidden="1"/>
    <col min="9216" max="9464" width="11.42578125" style="93" hidden="1"/>
    <col min="9465" max="9465" width="31.5703125" style="93" hidden="1"/>
    <col min="9466" max="9466" width="10.42578125" style="93" hidden="1"/>
    <col min="9467" max="9467" width="10.140625" style="93" hidden="1"/>
    <col min="9468" max="9468" width="9.42578125" style="93" hidden="1"/>
    <col min="9469" max="9469" width="9.28515625" style="93" hidden="1"/>
    <col min="9470" max="9470" width="9.7109375" style="93" hidden="1"/>
    <col min="9471" max="9471" width="9.5703125" style="93" hidden="1"/>
    <col min="9472" max="9720" width="11.42578125" style="93" hidden="1"/>
    <col min="9721" max="9721" width="31.5703125" style="93" hidden="1"/>
    <col min="9722" max="9722" width="10.42578125" style="93" hidden="1"/>
    <col min="9723" max="9723" width="10.140625" style="93" hidden="1"/>
    <col min="9724" max="9724" width="9.42578125" style="93" hidden="1"/>
    <col min="9725" max="9725" width="9.28515625" style="93" hidden="1"/>
    <col min="9726" max="9726" width="9.7109375" style="93" hidden="1"/>
    <col min="9727" max="9727" width="9.5703125" style="93" hidden="1"/>
    <col min="9728" max="9976" width="11.42578125" style="93" hidden="1"/>
    <col min="9977" max="9977" width="31.5703125" style="93" hidden="1"/>
    <col min="9978" max="9978" width="10.42578125" style="93" hidden="1"/>
    <col min="9979" max="9979" width="10.140625" style="93" hidden="1"/>
    <col min="9980" max="9980" width="9.42578125" style="93" hidden="1"/>
    <col min="9981" max="9981" width="9.28515625" style="93" hidden="1"/>
    <col min="9982" max="9982" width="9.7109375" style="93" hidden="1"/>
    <col min="9983" max="9983" width="9.5703125" style="93" hidden="1"/>
    <col min="9984" max="10232" width="11.42578125" style="93" hidden="1"/>
    <col min="10233" max="10233" width="31.5703125" style="93" hidden="1"/>
    <col min="10234" max="10234" width="10.42578125" style="93" hidden="1"/>
    <col min="10235" max="10235" width="10.140625" style="93" hidden="1"/>
    <col min="10236" max="10236" width="9.42578125" style="93" hidden="1"/>
    <col min="10237" max="10237" width="9.28515625" style="93" hidden="1"/>
    <col min="10238" max="10238" width="9.7109375" style="93" hidden="1"/>
    <col min="10239" max="10239" width="9.5703125" style="93" hidden="1"/>
    <col min="10240" max="10488" width="11.42578125" style="93" hidden="1"/>
    <col min="10489" max="10489" width="31.5703125" style="93" hidden="1"/>
    <col min="10490" max="10490" width="10.42578125" style="93" hidden="1"/>
    <col min="10491" max="10491" width="10.140625" style="93" hidden="1"/>
    <col min="10492" max="10492" width="9.42578125" style="93" hidden="1"/>
    <col min="10493" max="10493" width="9.28515625" style="93" hidden="1"/>
    <col min="10494" max="10494" width="9.7109375" style="93" hidden="1"/>
    <col min="10495" max="10495" width="9.5703125" style="93" hidden="1"/>
    <col min="10496" max="10744" width="11.42578125" style="93" hidden="1"/>
    <col min="10745" max="10745" width="31.5703125" style="93" hidden="1"/>
    <col min="10746" max="10746" width="10.42578125" style="93" hidden="1"/>
    <col min="10747" max="10747" width="10.140625" style="93" hidden="1"/>
    <col min="10748" max="10748" width="9.42578125" style="93" hidden="1"/>
    <col min="10749" max="10749" width="9.28515625" style="93" hidden="1"/>
    <col min="10750" max="10750" width="9.7109375" style="93" hidden="1"/>
    <col min="10751" max="10751" width="9.5703125" style="93" hidden="1"/>
    <col min="10752" max="11000" width="11.42578125" style="93" hidden="1"/>
    <col min="11001" max="11001" width="31.5703125" style="93" hidden="1"/>
    <col min="11002" max="11002" width="10.42578125" style="93" hidden="1"/>
    <col min="11003" max="11003" width="10.140625" style="93" hidden="1"/>
    <col min="11004" max="11004" width="9.42578125" style="93" hidden="1"/>
    <col min="11005" max="11005" width="9.28515625" style="93" hidden="1"/>
    <col min="11006" max="11006" width="9.7109375" style="93" hidden="1"/>
    <col min="11007" max="11007" width="9.5703125" style="93" hidden="1"/>
    <col min="11008" max="11256" width="11.42578125" style="93" hidden="1"/>
    <col min="11257" max="11257" width="31.5703125" style="93" hidden="1"/>
    <col min="11258" max="11258" width="10.42578125" style="93" hidden="1"/>
    <col min="11259" max="11259" width="10.140625" style="93" hidden="1"/>
    <col min="11260" max="11260" width="9.42578125" style="93" hidden="1"/>
    <col min="11261" max="11261" width="9.28515625" style="93" hidden="1"/>
    <col min="11262" max="11262" width="9.7109375" style="93" hidden="1"/>
    <col min="11263" max="11263" width="9.5703125" style="93" hidden="1"/>
    <col min="11264" max="11512" width="11.42578125" style="93" hidden="1"/>
    <col min="11513" max="11513" width="31.5703125" style="93" hidden="1"/>
    <col min="11514" max="11514" width="10.42578125" style="93" hidden="1"/>
    <col min="11515" max="11515" width="10.140625" style="93" hidden="1"/>
    <col min="11516" max="11516" width="9.42578125" style="93" hidden="1"/>
    <col min="11517" max="11517" width="9.28515625" style="93" hidden="1"/>
    <col min="11518" max="11518" width="9.7109375" style="93" hidden="1"/>
    <col min="11519" max="11519" width="9.5703125" style="93" hidden="1"/>
    <col min="11520" max="11768" width="11.42578125" style="93" hidden="1"/>
    <col min="11769" max="11769" width="31.5703125" style="93" hidden="1"/>
    <col min="11770" max="11770" width="10.42578125" style="93" hidden="1"/>
    <col min="11771" max="11771" width="10.140625" style="93" hidden="1"/>
    <col min="11772" max="11772" width="9.42578125" style="93" hidden="1"/>
    <col min="11773" max="11773" width="9.28515625" style="93" hidden="1"/>
    <col min="11774" max="11774" width="9.7109375" style="93" hidden="1"/>
    <col min="11775" max="11775" width="9.5703125" style="93" hidden="1"/>
    <col min="11776" max="12024" width="11.42578125" style="93" hidden="1"/>
    <col min="12025" max="12025" width="31.5703125" style="93" hidden="1"/>
    <col min="12026" max="12026" width="10.42578125" style="93" hidden="1"/>
    <col min="12027" max="12027" width="10.140625" style="93" hidden="1"/>
    <col min="12028" max="12028" width="9.42578125" style="93" hidden="1"/>
    <col min="12029" max="12029" width="9.28515625" style="93" hidden="1"/>
    <col min="12030" max="12030" width="9.7109375" style="93" hidden="1"/>
    <col min="12031" max="12031" width="9.5703125" style="93" hidden="1"/>
    <col min="12032" max="12280" width="11.42578125" style="93" hidden="1"/>
    <col min="12281" max="12281" width="31.5703125" style="93" hidden="1"/>
    <col min="12282" max="12282" width="10.42578125" style="93" hidden="1"/>
    <col min="12283" max="12283" width="10.140625" style="93" hidden="1"/>
    <col min="12284" max="12284" width="9.42578125" style="93" hidden="1"/>
    <col min="12285" max="12285" width="9.28515625" style="93" hidden="1"/>
    <col min="12286" max="12286" width="9.7109375" style="93" hidden="1"/>
    <col min="12287" max="12287" width="9.5703125" style="93" hidden="1"/>
    <col min="12288" max="12536" width="11.42578125" style="93" hidden="1"/>
    <col min="12537" max="12537" width="31.5703125" style="93" hidden="1"/>
    <col min="12538" max="12538" width="10.42578125" style="93" hidden="1"/>
    <col min="12539" max="12539" width="10.140625" style="93" hidden="1"/>
    <col min="12540" max="12540" width="9.42578125" style="93" hidden="1"/>
    <col min="12541" max="12541" width="9.28515625" style="93" hidden="1"/>
    <col min="12542" max="12542" width="9.7109375" style="93" hidden="1"/>
    <col min="12543" max="12543" width="9.5703125" style="93" hidden="1"/>
    <col min="12544" max="12792" width="11.42578125" style="93" hidden="1"/>
    <col min="12793" max="12793" width="31.5703125" style="93" hidden="1"/>
    <col min="12794" max="12794" width="10.42578125" style="93" hidden="1"/>
    <col min="12795" max="12795" width="10.140625" style="93" hidden="1"/>
    <col min="12796" max="12796" width="9.42578125" style="93" hidden="1"/>
    <col min="12797" max="12797" width="9.28515625" style="93" hidden="1"/>
    <col min="12798" max="12798" width="9.7109375" style="93" hidden="1"/>
    <col min="12799" max="12799" width="9.5703125" style="93" hidden="1"/>
    <col min="12800" max="13048" width="11.42578125" style="93" hidden="1"/>
    <col min="13049" max="13049" width="31.5703125" style="93" hidden="1"/>
    <col min="13050" max="13050" width="10.42578125" style="93" hidden="1"/>
    <col min="13051" max="13051" width="10.140625" style="93" hidden="1"/>
    <col min="13052" max="13052" width="9.42578125" style="93" hidden="1"/>
    <col min="13053" max="13053" width="9.28515625" style="93" hidden="1"/>
    <col min="13054" max="13054" width="9.7109375" style="93" hidden="1"/>
    <col min="13055" max="13055" width="9.5703125" style="93" hidden="1"/>
    <col min="13056" max="13304" width="11.42578125" style="93" hidden="1"/>
    <col min="13305" max="13305" width="31.5703125" style="93" hidden="1"/>
    <col min="13306" max="13306" width="10.42578125" style="93" hidden="1"/>
    <col min="13307" max="13307" width="10.140625" style="93" hidden="1"/>
    <col min="13308" max="13308" width="9.42578125" style="93" hidden="1"/>
    <col min="13309" max="13309" width="9.28515625" style="93" hidden="1"/>
    <col min="13310" max="13310" width="9.7109375" style="93" hidden="1"/>
    <col min="13311" max="13311" width="9.5703125" style="93" hidden="1"/>
    <col min="13312" max="13560" width="11.42578125" style="93" hidden="1"/>
    <col min="13561" max="13561" width="31.5703125" style="93" hidden="1"/>
    <col min="13562" max="13562" width="10.42578125" style="93" hidden="1"/>
    <col min="13563" max="13563" width="10.140625" style="93" hidden="1"/>
    <col min="13564" max="13564" width="9.42578125" style="93" hidden="1"/>
    <col min="13565" max="13565" width="9.28515625" style="93" hidden="1"/>
    <col min="13566" max="13566" width="9.7109375" style="93" hidden="1"/>
    <col min="13567" max="13567" width="9.5703125" style="93" hidden="1"/>
    <col min="13568" max="13816" width="11.42578125" style="93" hidden="1"/>
    <col min="13817" max="13817" width="31.5703125" style="93" hidden="1"/>
    <col min="13818" max="13818" width="10.42578125" style="93" hidden="1"/>
    <col min="13819" max="13819" width="10.140625" style="93" hidden="1"/>
    <col min="13820" max="13820" width="9.42578125" style="93" hidden="1"/>
    <col min="13821" max="13821" width="9.28515625" style="93" hidden="1"/>
    <col min="13822" max="13822" width="9.7109375" style="93" hidden="1"/>
    <col min="13823" max="13823" width="9.5703125" style="93" hidden="1"/>
    <col min="13824" max="14072" width="11.42578125" style="93" hidden="1"/>
    <col min="14073" max="14073" width="31.5703125" style="93" hidden="1"/>
    <col min="14074" max="14074" width="10.42578125" style="93" hidden="1"/>
    <col min="14075" max="14075" width="10.140625" style="93" hidden="1"/>
    <col min="14076" max="14076" width="9.42578125" style="93" hidden="1"/>
    <col min="14077" max="14077" width="9.28515625" style="93" hidden="1"/>
    <col min="14078" max="14078" width="9.7109375" style="93" hidden="1"/>
    <col min="14079" max="14079" width="9.5703125" style="93" hidden="1"/>
    <col min="14080" max="14328" width="11.42578125" style="93" hidden="1"/>
    <col min="14329" max="14329" width="31.5703125" style="93" hidden="1"/>
    <col min="14330" max="14330" width="10.42578125" style="93" hidden="1"/>
    <col min="14331" max="14331" width="10.140625" style="93" hidden="1"/>
    <col min="14332" max="14332" width="9.42578125" style="93" hidden="1"/>
    <col min="14333" max="14333" width="9.28515625" style="93" hidden="1"/>
    <col min="14334" max="14334" width="9.7109375" style="93" hidden="1"/>
    <col min="14335" max="14335" width="9.5703125" style="93" hidden="1"/>
    <col min="14336" max="14584" width="11.42578125" style="93" hidden="1"/>
    <col min="14585" max="14585" width="31.5703125" style="93" hidden="1"/>
    <col min="14586" max="14586" width="10.42578125" style="93" hidden="1"/>
    <col min="14587" max="14587" width="10.140625" style="93" hidden="1"/>
    <col min="14588" max="14588" width="9.42578125" style="93" hidden="1"/>
    <col min="14589" max="14589" width="9.28515625" style="93" hidden="1"/>
    <col min="14590" max="14590" width="9.7109375" style="93" hidden="1"/>
    <col min="14591" max="14591" width="9.5703125" style="93" hidden="1"/>
    <col min="14592" max="14840" width="11.42578125" style="93" hidden="1"/>
    <col min="14841" max="14841" width="31.5703125" style="93" hidden="1"/>
    <col min="14842" max="14842" width="10.42578125" style="93" hidden="1"/>
    <col min="14843" max="14843" width="10.140625" style="93" hidden="1"/>
    <col min="14844" max="14844" width="9.42578125" style="93" hidden="1"/>
    <col min="14845" max="14845" width="9.28515625" style="93" hidden="1"/>
    <col min="14846" max="14846" width="9.7109375" style="93" hidden="1"/>
    <col min="14847" max="14847" width="9.5703125" style="93" hidden="1"/>
    <col min="14848" max="15096" width="11.42578125" style="93" hidden="1"/>
    <col min="15097" max="15097" width="31.5703125" style="93" hidden="1"/>
    <col min="15098" max="15098" width="10.42578125" style="93" hidden="1"/>
    <col min="15099" max="15099" width="10.140625" style="93" hidden="1"/>
    <col min="15100" max="15100" width="9.42578125" style="93" hidden="1"/>
    <col min="15101" max="15101" width="9.28515625" style="93" hidden="1"/>
    <col min="15102" max="15102" width="9.7109375" style="93" hidden="1"/>
    <col min="15103" max="15103" width="9.5703125" style="93" hidden="1"/>
    <col min="15104" max="15352" width="11.42578125" style="93" hidden="1"/>
    <col min="15353" max="15353" width="31.5703125" style="93" hidden="1"/>
    <col min="15354" max="15354" width="10.42578125" style="93" hidden="1"/>
    <col min="15355" max="15355" width="10.140625" style="93" hidden="1"/>
    <col min="15356" max="15356" width="9.42578125" style="93" hidden="1"/>
    <col min="15357" max="15357" width="9.28515625" style="93" hidden="1"/>
    <col min="15358" max="15358" width="9.7109375" style="93" hidden="1"/>
    <col min="15359" max="15359" width="9.5703125" style="93" hidden="1"/>
    <col min="15360" max="15608" width="11.42578125" style="93" hidden="1"/>
    <col min="15609" max="15609" width="31.5703125" style="93" hidden="1"/>
    <col min="15610" max="15610" width="10.42578125" style="93" hidden="1"/>
    <col min="15611" max="15611" width="10.140625" style="93" hidden="1"/>
    <col min="15612" max="15612" width="9.42578125" style="93" hidden="1"/>
    <col min="15613" max="15613" width="9.28515625" style="93" hidden="1"/>
    <col min="15614" max="15614" width="9.7109375" style="93" hidden="1"/>
    <col min="15615" max="15615" width="9.5703125" style="93" hidden="1"/>
    <col min="15616" max="15864" width="11.42578125" style="93" hidden="1"/>
    <col min="15865" max="15865" width="31.5703125" style="93" hidden="1"/>
    <col min="15866" max="15866" width="10.42578125" style="93" hidden="1"/>
    <col min="15867" max="15867" width="10.140625" style="93" hidden="1"/>
    <col min="15868" max="15868" width="9.42578125" style="93" hidden="1"/>
    <col min="15869" max="15869" width="9.28515625" style="93" hidden="1"/>
    <col min="15870" max="15870" width="9.7109375" style="93" hidden="1"/>
    <col min="15871" max="15871" width="9.5703125" style="93" hidden="1"/>
    <col min="15872" max="16120" width="11.42578125" style="93" hidden="1"/>
    <col min="16121" max="16121" width="31.5703125" style="93" hidden="1"/>
    <col min="16122" max="16122" width="10.42578125" style="93" hidden="1"/>
    <col min="16123" max="16123" width="10.140625" style="93" hidden="1"/>
    <col min="16124" max="16124" width="9.42578125" style="93" hidden="1"/>
    <col min="16125" max="16125" width="9.28515625" style="93" hidden="1"/>
    <col min="16126" max="16126" width="9.7109375" style="93" hidden="1"/>
    <col min="16127" max="16128" width="9.5703125" style="93" hidden="1"/>
    <col min="16129" max="16384" width="11.42578125" style="93" hidden="1"/>
  </cols>
  <sheetData>
    <row r="1" spans="1:8" ht="14.25">
      <c r="A1" s="2455"/>
      <c r="B1" s="2536" t="s">
        <v>2542</v>
      </c>
      <c r="C1" s="2536"/>
      <c r="D1" s="2536"/>
      <c r="E1" s="2536"/>
      <c r="F1" s="2536"/>
      <c r="G1" s="2536"/>
      <c r="H1" s="120"/>
    </row>
    <row r="2" spans="1:8">
      <c r="B2" s="2537" t="s">
        <v>1</v>
      </c>
      <c r="C2" s="2537"/>
      <c r="D2" s="2537"/>
      <c r="E2" s="2537"/>
      <c r="F2" s="2537"/>
      <c r="G2" s="2537"/>
      <c r="H2" s="120"/>
    </row>
    <row r="3" spans="1:8" ht="21" customHeight="1">
      <c r="B3" s="1039" t="s">
        <v>0</v>
      </c>
      <c r="C3" s="2529" t="s">
        <v>2535</v>
      </c>
      <c r="D3" s="1017" t="s">
        <v>1382</v>
      </c>
      <c r="E3" s="1018" t="s">
        <v>40</v>
      </c>
      <c r="F3" s="2530" t="s">
        <v>22</v>
      </c>
      <c r="G3" s="2531"/>
    </row>
    <row r="4" spans="1:8">
      <c r="B4" s="1040"/>
      <c r="C4" s="2529"/>
      <c r="D4" s="1017"/>
      <c r="E4" s="1020" t="s">
        <v>1395</v>
      </c>
      <c r="F4" s="1021">
        <v>2024</v>
      </c>
      <c r="G4" s="1021">
        <v>2025</v>
      </c>
    </row>
    <row r="5" spans="1:8">
      <c r="B5" s="1041"/>
      <c r="C5" s="1023" t="s">
        <v>23</v>
      </c>
      <c r="D5" s="1024" t="s">
        <v>24</v>
      </c>
      <c r="E5" s="1025" t="s">
        <v>59</v>
      </c>
      <c r="F5" s="1024" t="s">
        <v>60</v>
      </c>
      <c r="G5" s="1024" t="s">
        <v>26</v>
      </c>
    </row>
    <row r="6" spans="1:8">
      <c r="B6" s="2201" t="s">
        <v>41</v>
      </c>
      <c r="C6" s="2202">
        <v>315860.76000000007</v>
      </c>
      <c r="D6" s="2202">
        <v>304504.76840839902</v>
      </c>
      <c r="E6" s="121">
        <v>-3.5952524117275786</v>
      </c>
      <c r="F6" s="78">
        <v>18.752426433159279</v>
      </c>
      <c r="G6" s="79">
        <v>17.107839988921501</v>
      </c>
    </row>
    <row r="7" spans="1:8">
      <c r="B7" s="2203" t="s">
        <v>42</v>
      </c>
      <c r="C7" s="2204">
        <v>166701.33100000003</v>
      </c>
      <c r="D7" s="2204">
        <v>151447.584</v>
      </c>
      <c r="E7" s="2205">
        <v>-9.1503450563331317</v>
      </c>
      <c r="F7" s="2206">
        <v>9.8969382771295642</v>
      </c>
      <c r="G7" s="120">
        <v>8.5087043047739783</v>
      </c>
    </row>
    <row r="8" spans="1:8">
      <c r="B8" s="26" t="s">
        <v>912</v>
      </c>
      <c r="C8" s="2207">
        <v>162191.96900000001</v>
      </c>
      <c r="D8" s="2207">
        <v>147639.05600000001</v>
      </c>
      <c r="E8" s="122">
        <v>-8.9726470982049662</v>
      </c>
      <c r="F8" s="83">
        <v>9.6292206943393346</v>
      </c>
      <c r="G8" s="84">
        <v>8.2947316699351674</v>
      </c>
    </row>
    <row r="9" spans="1:8">
      <c r="B9" s="26" t="s">
        <v>1120</v>
      </c>
      <c r="C9" s="2207">
        <v>1971.5429999999999</v>
      </c>
      <c r="D9" s="2207">
        <v>1409.421</v>
      </c>
      <c r="E9" s="122">
        <v>-28.511779859734222</v>
      </c>
      <c r="F9" s="83">
        <v>0.11704909171785106</v>
      </c>
      <c r="G9" s="84">
        <v>7.9184799210391135E-2</v>
      </c>
    </row>
    <row r="10" spans="1:8">
      <c r="B10" s="26" t="s">
        <v>1121</v>
      </c>
      <c r="C10" s="2207">
        <v>23.303000000000001</v>
      </c>
      <c r="D10" s="131">
        <v>0</v>
      </c>
      <c r="E10" s="122">
        <v>-100</v>
      </c>
      <c r="F10" s="83">
        <v>1.3834823710672723E-3</v>
      </c>
      <c r="G10" s="84">
        <v>0</v>
      </c>
    </row>
    <row r="11" spans="1:8">
      <c r="B11" s="26" t="s">
        <v>458</v>
      </c>
      <c r="C11" s="2207">
        <v>2514.5160000000001</v>
      </c>
      <c r="D11" s="2207">
        <v>2399.107</v>
      </c>
      <c r="E11" s="122">
        <v>-4.5897103060787874</v>
      </c>
      <c r="F11" s="83">
        <v>0.14928500870130856</v>
      </c>
      <c r="G11" s="84">
        <v>0.13478783562842037</v>
      </c>
    </row>
    <row r="12" spans="1:8">
      <c r="B12" s="2203" t="s">
        <v>43</v>
      </c>
      <c r="C12" s="2204">
        <v>108915.09700000001</v>
      </c>
      <c r="D12" s="2204">
        <v>115141.570408399</v>
      </c>
      <c r="E12" s="2205">
        <v>5.7168139035849164</v>
      </c>
      <c r="F12" s="2206">
        <v>6.4662110733631719</v>
      </c>
      <c r="G12" s="120">
        <v>6.4689415962712271</v>
      </c>
    </row>
    <row r="13" spans="1:8">
      <c r="B13" s="26" t="s">
        <v>1123</v>
      </c>
      <c r="C13" s="2207">
        <v>82007.165000000008</v>
      </c>
      <c r="D13" s="2207">
        <v>86046.016000000003</v>
      </c>
      <c r="E13" s="122">
        <v>4.92499771209014</v>
      </c>
      <c r="F13" s="83">
        <v>4.8687064789385515</v>
      </c>
      <c r="G13" s="84">
        <v>4.8342805306676313</v>
      </c>
    </row>
    <row r="14" spans="1:8">
      <c r="B14" s="26" t="s">
        <v>913</v>
      </c>
      <c r="C14" s="2207">
        <v>4461.2520000000004</v>
      </c>
      <c r="D14" s="2207">
        <v>4365.9269999999997</v>
      </c>
      <c r="E14" s="122">
        <v>-2.1367320205180285</v>
      </c>
      <c r="F14" s="83">
        <v>0.26486132664844059</v>
      </c>
      <c r="G14" s="84">
        <v>0.24528870568994313</v>
      </c>
    </row>
    <row r="15" spans="1:8">
      <c r="B15" s="26" t="s">
        <v>44</v>
      </c>
      <c r="C15" s="2207">
        <v>14892.764999999999</v>
      </c>
      <c r="D15" s="2207">
        <v>15851.848</v>
      </c>
      <c r="E15" s="122">
        <v>6.4399256954635442</v>
      </c>
      <c r="F15" s="83">
        <v>0.88417276032904291</v>
      </c>
      <c r="G15" s="84">
        <v>0.89059649387488937</v>
      </c>
    </row>
    <row r="16" spans="1:8">
      <c r="B16" s="26" t="s">
        <v>1124</v>
      </c>
      <c r="C16" s="2207">
        <v>2224.3180000000002</v>
      </c>
      <c r="D16" s="2207">
        <v>2642.7150000000001</v>
      </c>
      <c r="E16" s="122">
        <v>18.810125170951263</v>
      </c>
      <c r="F16" s="83">
        <v>0.13205616189536168</v>
      </c>
      <c r="G16" s="84">
        <v>0.14847434275868518</v>
      </c>
    </row>
    <row r="17" spans="2:7">
      <c r="B17" s="26" t="s">
        <v>45</v>
      </c>
      <c r="C17" s="2207">
        <v>680.52099999999996</v>
      </c>
      <c r="D17" s="2207">
        <v>744.75</v>
      </c>
      <c r="E17" s="122">
        <v>9.4382098421650582</v>
      </c>
      <c r="F17" s="83">
        <v>4.0402042940439913E-2</v>
      </c>
      <c r="G17" s="84">
        <v>4.1841918924110537E-2</v>
      </c>
    </row>
    <row r="18" spans="2:7">
      <c r="B18" s="26" t="s">
        <v>1125</v>
      </c>
      <c r="C18" s="2207">
        <v>526.06200000000001</v>
      </c>
      <c r="D18" s="2207">
        <v>600.10240839899996</v>
      </c>
      <c r="E18" s="122">
        <v>14.074464302496658</v>
      </c>
      <c r="F18" s="83">
        <v>3.1231923060910244E-2</v>
      </c>
      <c r="G18" s="84">
        <v>3.3715255211002923E-2</v>
      </c>
    </row>
    <row r="19" spans="2:7">
      <c r="B19" s="26" t="s">
        <v>1126</v>
      </c>
      <c r="C19" s="2207">
        <v>325.41899999999998</v>
      </c>
      <c r="D19" s="2207">
        <v>371.22</v>
      </c>
      <c r="E19" s="122">
        <v>14.074470144644312</v>
      </c>
      <c r="F19" s="83">
        <v>1.9319892276116413E-2</v>
      </c>
      <c r="G19" s="84">
        <v>2.0856068671377397E-2</v>
      </c>
    </row>
    <row r="20" spans="2:7">
      <c r="B20" s="26" t="s">
        <v>1127</v>
      </c>
      <c r="C20" s="2207">
        <v>589.05200000000002</v>
      </c>
      <c r="D20" s="2207">
        <v>234.93199999999999</v>
      </c>
      <c r="E20" s="122">
        <v>-60.11693364932129</v>
      </c>
      <c r="F20" s="83">
        <v>3.497159411414491E-2</v>
      </c>
      <c r="G20" s="84">
        <v>1.3199067736393604E-2</v>
      </c>
    </row>
    <row r="21" spans="2:7">
      <c r="B21" s="26" t="s">
        <v>1128</v>
      </c>
      <c r="C21" s="2207">
        <v>83.2</v>
      </c>
      <c r="D21" s="2207">
        <v>94.91</v>
      </c>
      <c r="E21" s="122">
        <v>14.074519230769234</v>
      </c>
      <c r="F21" s="83">
        <v>4.9395242360553175E-3</v>
      </c>
      <c r="G21" s="84">
        <v>5.3322813361360603E-3</v>
      </c>
    </row>
    <row r="22" spans="2:7">
      <c r="B22" s="26" t="s">
        <v>1435</v>
      </c>
      <c r="C22" s="2207">
        <v>1603.586</v>
      </c>
      <c r="D22" s="2207">
        <v>2334</v>
      </c>
      <c r="E22" s="122">
        <v>45.548788777153206</v>
      </c>
      <c r="F22" s="83">
        <v>9.5203748937488009E-2</v>
      </c>
      <c r="G22" s="84">
        <v>0.13112996142178449</v>
      </c>
    </row>
    <row r="23" spans="2:7">
      <c r="B23" s="26" t="s">
        <v>1436</v>
      </c>
      <c r="C23" s="2207">
        <v>256.86500000000001</v>
      </c>
      <c r="D23" s="2207">
        <v>67.150000000000006</v>
      </c>
      <c r="E23" s="122">
        <v>-73.857863079827922</v>
      </c>
      <c r="F23" s="83">
        <v>1.524989053959554E-2</v>
      </c>
      <c r="G23" s="84">
        <v>3.7726550597569956E-3</v>
      </c>
    </row>
    <row r="24" spans="2:7">
      <c r="B24" s="26" t="s">
        <v>1437</v>
      </c>
      <c r="C24" s="2207">
        <v>1264.8920000000001</v>
      </c>
      <c r="D24" s="2207">
        <v>1788</v>
      </c>
      <c r="E24" s="122">
        <v>41.35594185116198</v>
      </c>
      <c r="F24" s="83">
        <v>7.5095729447025028E-2</v>
      </c>
      <c r="G24" s="84">
        <v>0.10045431491951613</v>
      </c>
    </row>
    <row r="25" spans="2:7">
      <c r="B25" s="2203" t="s">
        <v>47</v>
      </c>
      <c r="C25" s="2204">
        <v>40244.331999999995</v>
      </c>
      <c r="D25" s="2204">
        <v>37915.614000000001</v>
      </c>
      <c r="E25" s="2205">
        <v>-5.7864496297267198</v>
      </c>
      <c r="F25" s="2206">
        <v>2.389277082666545</v>
      </c>
      <c r="G25" s="120">
        <v>2.1301940878762946</v>
      </c>
    </row>
    <row r="26" spans="2:7">
      <c r="B26" s="26" t="s">
        <v>1129</v>
      </c>
      <c r="C26" s="2207">
        <v>5682.38</v>
      </c>
      <c r="D26" s="2207">
        <v>5353.5720000000001</v>
      </c>
      <c r="E26" s="122">
        <v>-5.786448635958874</v>
      </c>
      <c r="F26" s="83">
        <v>0.33735881885187519</v>
      </c>
      <c r="G26" s="84">
        <v>0.30077707361985673</v>
      </c>
    </row>
    <row r="27" spans="2:7">
      <c r="B27" s="26" t="s">
        <v>1130</v>
      </c>
      <c r="C27" s="2207">
        <v>34561.951999999997</v>
      </c>
      <c r="D27" s="2207">
        <v>32562.042000000001</v>
      </c>
      <c r="E27" s="122">
        <v>-5.7864497931135244</v>
      </c>
      <c r="F27" s="83">
        <v>2.0519182638146698</v>
      </c>
      <c r="G27" s="84">
        <v>1.8294170142564379</v>
      </c>
    </row>
    <row r="28" spans="2:7">
      <c r="B28" s="2208" t="s">
        <v>48</v>
      </c>
      <c r="C28" s="2202">
        <v>1539.4459999999999</v>
      </c>
      <c r="D28" s="2202">
        <v>1273.1600000000001</v>
      </c>
      <c r="E28" s="121">
        <v>-17.297521316109808</v>
      </c>
      <c r="F28" s="78">
        <v>9.1395803210317483E-2</v>
      </c>
      <c r="G28" s="79">
        <v>7.1529315202981641E-2</v>
      </c>
    </row>
    <row r="29" spans="2:7">
      <c r="B29" s="26" t="s">
        <v>49</v>
      </c>
      <c r="C29" s="2207">
        <v>1539.4459999999999</v>
      </c>
      <c r="D29" s="2207">
        <v>1273.1600000000001</v>
      </c>
      <c r="E29" s="122">
        <v>-17.297521316109808</v>
      </c>
      <c r="F29" s="83">
        <v>9.1395803210317483E-2</v>
      </c>
      <c r="G29" s="84">
        <v>7.1529315202981641E-2</v>
      </c>
    </row>
    <row r="30" spans="2:7">
      <c r="B30" s="1026" t="s">
        <v>50</v>
      </c>
      <c r="C30" s="1042">
        <v>317400.20600000006</v>
      </c>
      <c r="D30" s="1042">
        <v>305777.92840839899</v>
      </c>
      <c r="E30" s="1043">
        <v>-3.6617107903203716</v>
      </c>
      <c r="F30" s="1044">
        <v>18.843822236369597</v>
      </c>
      <c r="G30" s="1045">
        <v>17.179369304124481</v>
      </c>
    </row>
    <row r="31" spans="2:7">
      <c r="B31" s="110" t="s">
        <v>2541</v>
      </c>
      <c r="C31" s="123"/>
      <c r="E31" s="124"/>
      <c r="F31" s="93"/>
    </row>
    <row r="32" spans="2:7">
      <c r="B32" s="110" t="s">
        <v>453</v>
      </c>
      <c r="E32" s="72"/>
      <c r="F32" s="93"/>
    </row>
    <row r="33" spans="2:6">
      <c r="B33" s="117"/>
      <c r="E33" s="72"/>
      <c r="F33" s="93"/>
    </row>
    <row r="34" spans="2:6">
      <c r="B34" s="110"/>
      <c r="C34" s="123"/>
      <c r="E34" s="124"/>
      <c r="F34" s="93"/>
    </row>
    <row r="35" spans="2:6"/>
    <row r="36" spans="2:6"/>
    <row r="37" spans="2:6"/>
    <row r="38" spans="2:6"/>
  </sheetData>
  <mergeCells count="4">
    <mergeCell ref="C3:C4"/>
    <mergeCell ref="F3:G3"/>
    <mergeCell ref="B1:G1"/>
    <mergeCell ref="B2:G2"/>
  </mergeCells>
  <pageMargins left="0.7" right="0.7" top="0.75" bottom="0.75" header="0.3" footer="0.3"/>
  <drawing r:id="rId1"/>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2C1F6-85E0-4884-8D4C-26186A103B08}">
  <sheetPr codeName="Hoja130">
    <tabColor theme="0"/>
  </sheetPr>
  <dimension ref="A1:J24"/>
  <sheetViews>
    <sheetView workbookViewId="0">
      <selection activeCell="I10" sqref="I10"/>
    </sheetView>
  </sheetViews>
  <sheetFormatPr baseColWidth="10" defaultColWidth="0" defaultRowHeight="13.5" zeroHeight="1"/>
  <cols>
    <col min="1" max="1" width="4.7109375" style="1952" customWidth="1"/>
    <col min="2" max="2" width="54.85546875" style="1952" customWidth="1"/>
    <col min="3" max="4" width="9.85546875" style="1952" customWidth="1"/>
    <col min="5" max="5" width="11.5703125" style="1952" customWidth="1"/>
    <col min="6" max="7" width="6.7109375" style="1952" customWidth="1"/>
    <col min="8" max="8" width="4.42578125" style="1952" customWidth="1"/>
    <col min="9" max="9" width="11.42578125" style="1952" customWidth="1"/>
    <col min="10" max="10" width="5.28515625" style="1952" customWidth="1"/>
    <col min="11" max="16384" width="11.42578125" style="1952" hidden="1"/>
  </cols>
  <sheetData>
    <row r="1" spans="1:7" ht="12.75" customHeight="1">
      <c r="A1" s="267"/>
      <c r="B1" s="2845" t="s">
        <v>2331</v>
      </c>
      <c r="C1" s="2845"/>
      <c r="D1" s="2845"/>
      <c r="E1" s="2845"/>
      <c r="F1" s="2845"/>
      <c r="G1" s="2845"/>
    </row>
    <row r="2" spans="1:7" ht="13.5" customHeight="1">
      <c r="B2" s="2855" t="s">
        <v>1</v>
      </c>
      <c r="C2" s="2855"/>
      <c r="D2" s="2855"/>
      <c r="E2" s="2855"/>
      <c r="F2" s="2855"/>
      <c r="G2" s="2855"/>
    </row>
    <row r="3" spans="1:7" ht="21">
      <c r="B3" s="2350"/>
      <c r="C3" s="2351">
        <v>2024</v>
      </c>
      <c r="D3" s="2351">
        <v>2025</v>
      </c>
      <c r="E3" s="2352" t="s">
        <v>35</v>
      </c>
      <c r="F3" s="2856" t="s">
        <v>87</v>
      </c>
      <c r="G3" s="2857"/>
    </row>
    <row r="4" spans="1:7">
      <c r="B4" s="2353" t="s">
        <v>2313</v>
      </c>
      <c r="C4" s="2359" t="s">
        <v>2298</v>
      </c>
      <c r="D4" s="2360" t="s">
        <v>349</v>
      </c>
      <c r="E4" s="2400" t="s">
        <v>1395</v>
      </c>
      <c r="F4" s="2354">
        <f>+C3</f>
        <v>2024</v>
      </c>
      <c r="G4" s="2355">
        <f>+D3</f>
        <v>2025</v>
      </c>
    </row>
    <row r="5" spans="1:7" ht="11.25" customHeight="1">
      <c r="B5" s="2356"/>
      <c r="C5" s="1070" t="s">
        <v>23</v>
      </c>
      <c r="D5" s="1070" t="s">
        <v>24</v>
      </c>
      <c r="E5" s="2357" t="s">
        <v>59</v>
      </c>
      <c r="F5" s="1070" t="s">
        <v>60</v>
      </c>
      <c r="G5" s="2357" t="s">
        <v>26</v>
      </c>
    </row>
    <row r="6" spans="1:7" ht="13.5" customHeight="1">
      <c r="B6" s="2061" t="s">
        <v>2332</v>
      </c>
      <c r="C6" s="2062">
        <v>19219.740814138127</v>
      </c>
      <c r="D6" s="2062">
        <v>22354.225044739789</v>
      </c>
      <c r="E6" s="2078">
        <f>+(D6/C6-1)*100</f>
        <v>16.308670657493572</v>
      </c>
      <c r="F6" s="2079">
        <f>+(C6/$C$13)*100</f>
        <v>30.985301271768765</v>
      </c>
      <c r="G6" s="2066">
        <f t="shared" ref="G6:G12" si="0">+(D6/$D$13)*100</f>
        <v>32.360549976047857</v>
      </c>
    </row>
    <row r="7" spans="1:7" ht="13.5" customHeight="1">
      <c r="B7" s="2061" t="s">
        <v>2333</v>
      </c>
      <c r="C7" s="2062">
        <v>16569.069277180864</v>
      </c>
      <c r="D7" s="2062">
        <v>19269.526122117186</v>
      </c>
      <c r="E7" s="2078">
        <f t="shared" ref="E7:E13" si="1">+(D7/C7-1)*100</f>
        <v>16.29818066278126</v>
      </c>
      <c r="F7" s="2079">
        <f t="shared" ref="F7:F12" si="2">+(C7/$C$13)*100</f>
        <v>26.711994106007896</v>
      </c>
      <c r="G7" s="2066">
        <f t="shared" si="0"/>
        <v>27.895060635808832</v>
      </c>
    </row>
    <row r="8" spans="1:7" ht="13.5" customHeight="1">
      <c r="B8" s="2061" t="s">
        <v>2334</v>
      </c>
      <c r="C8" s="2062">
        <v>12256.330375944552</v>
      </c>
      <c r="D8" s="2062">
        <v>12211.656679106272</v>
      </c>
      <c r="E8" s="2078">
        <f t="shared" si="1"/>
        <v>-0.36449488115920525</v>
      </c>
      <c r="F8" s="2079">
        <f t="shared" si="2"/>
        <v>19.759168079187379</v>
      </c>
      <c r="G8" s="2066">
        <f t="shared" si="0"/>
        <v>17.677907664598138</v>
      </c>
    </row>
    <row r="9" spans="1:7" ht="13.5" customHeight="1">
      <c r="B9" s="2061" t="s">
        <v>2335</v>
      </c>
      <c r="C9" s="2062">
        <v>6284.4444144347035</v>
      </c>
      <c r="D9" s="2062">
        <v>7080.2413615093365</v>
      </c>
      <c r="E9" s="2078">
        <f t="shared" si="1"/>
        <v>12.662964211231964</v>
      </c>
      <c r="F9" s="2079">
        <f t="shared" si="2"/>
        <v>10.131531189208488</v>
      </c>
      <c r="G9" s="2066">
        <f t="shared" si="0"/>
        <v>10.249539134684463</v>
      </c>
    </row>
    <row r="10" spans="1:7" ht="13.5" customHeight="1">
      <c r="B10" s="2061" t="s">
        <v>2336</v>
      </c>
      <c r="C10" s="2062">
        <v>4608.2268911433148</v>
      </c>
      <c r="D10" s="2062">
        <v>5029.3894686811946</v>
      </c>
      <c r="E10" s="2078">
        <f t="shared" si="1"/>
        <v>9.1393628718092081</v>
      </c>
      <c r="F10" s="2079">
        <f t="shared" si="2"/>
        <v>7.4292000049088589</v>
      </c>
      <c r="G10" s="2066">
        <f t="shared" si="0"/>
        <v>7.2806732921642681</v>
      </c>
    </row>
    <row r="11" spans="1:7" ht="13.5" customHeight="1">
      <c r="B11" s="2061" t="s">
        <v>2337</v>
      </c>
      <c r="C11" s="2062">
        <v>3060.1528326023763</v>
      </c>
      <c r="D11" s="2062">
        <v>3101.7825322930603</v>
      </c>
      <c r="E11" s="2078">
        <f t="shared" si="1"/>
        <v>1.3603797577417698</v>
      </c>
      <c r="F11" s="2079">
        <f t="shared" si="2"/>
        <v>4.9334566148827239</v>
      </c>
      <c r="G11" s="2066">
        <f t="shared" si="0"/>
        <v>4.4902200121100311</v>
      </c>
    </row>
    <row r="12" spans="1:7" ht="13.5" customHeight="1">
      <c r="B12" s="2061" t="s">
        <v>2338</v>
      </c>
      <c r="C12" s="2062">
        <v>30.610316464467701</v>
      </c>
      <c r="D12" s="2062">
        <v>31.810215572837599</v>
      </c>
      <c r="E12" s="2078">
        <f t="shared" si="1"/>
        <v>3.9199173578056135</v>
      </c>
      <c r="F12" s="2079">
        <f t="shared" si="2"/>
        <v>4.93487340358938E-2</v>
      </c>
      <c r="G12" s="2066">
        <f t="shared" si="0"/>
        <v>4.6049284586400632E-2</v>
      </c>
    </row>
    <row r="13" spans="1:7" ht="14.25" thickBot="1">
      <c r="B13" s="2277" t="s">
        <v>167</v>
      </c>
      <c r="C13" s="2287">
        <f>SUM(C6:C12)</f>
        <v>62028.574921908403</v>
      </c>
      <c r="D13" s="2287">
        <f>SUM(D6:D12)</f>
        <v>69078.631424019681</v>
      </c>
      <c r="E13" s="2288">
        <f t="shared" si="1"/>
        <v>11.365820528662841</v>
      </c>
      <c r="F13" s="2289">
        <f>+SUM(F6:F12)</f>
        <v>100.00000000000001</v>
      </c>
      <c r="G13" s="2294">
        <f>+SUM(G6:G12)</f>
        <v>100</v>
      </c>
    </row>
    <row r="14" spans="1:7" ht="15" thickTop="1" thickBot="1">
      <c r="B14" s="1991" t="s">
        <v>2321</v>
      </c>
      <c r="C14" s="2070">
        <f>+(C13/'Cuadro No 4.3.1'!C$16)*100</f>
        <v>15.200288442499074</v>
      </c>
      <c r="D14" s="2070">
        <f>+(D13/'Cuadro No 4.3.1'!D$16)*100</f>
        <v>16.831945385919564</v>
      </c>
      <c r="E14" s="2069"/>
      <c r="F14" s="2070"/>
      <c r="G14" s="2069"/>
    </row>
    <row r="15" spans="1:7" ht="14.25" thickTop="1">
      <c r="B15" s="2071" t="s">
        <v>333</v>
      </c>
      <c r="C15" s="2072">
        <f>+C13/'Cuadro No 4.3.1'!C24*100</f>
        <v>3.6825919369560056</v>
      </c>
      <c r="D15" s="2072">
        <f>+D13/'Cuadro No 4.3.1'!D24*100</f>
        <v>3.8810104000434325</v>
      </c>
      <c r="E15" s="2073"/>
      <c r="F15" s="2072"/>
      <c r="G15" s="2073"/>
    </row>
    <row r="16" spans="1:7">
      <c r="B16" s="2858" t="s">
        <v>109</v>
      </c>
      <c r="C16" s="2858"/>
      <c r="D16" s="2858"/>
      <c r="E16" s="2858"/>
      <c r="F16" s="2858"/>
      <c r="G16" s="2858"/>
    </row>
    <row r="17" spans="2:7">
      <c r="B17" s="1975"/>
      <c r="C17" s="1975"/>
      <c r="D17" s="1975"/>
      <c r="E17" s="1975"/>
      <c r="F17" s="1975"/>
      <c r="G17" s="1975"/>
    </row>
    <row r="18" spans="2:7" hidden="1">
      <c r="B18" s="1975"/>
      <c r="C18" s="2118">
        <f>+C13-'Cuadro No 4.3.1'!C8</f>
        <v>0</v>
      </c>
      <c r="D18" s="2118">
        <f>+D13-'Cuadro No 4.3.1'!D8</f>
        <v>0</v>
      </c>
      <c r="E18" s="1975"/>
      <c r="F18" s="1975"/>
      <c r="G18" s="1975"/>
    </row>
    <row r="19" spans="2:7" hidden="1">
      <c r="C19" s="2107"/>
      <c r="D19" s="2107"/>
    </row>
    <row r="20" spans="2:7" hidden="1">
      <c r="C20" s="2107"/>
      <c r="D20" s="2107"/>
    </row>
    <row r="24" spans="2:7" hidden="1">
      <c r="B24" s="2119"/>
    </row>
  </sheetData>
  <mergeCells count="4">
    <mergeCell ref="B1:G1"/>
    <mergeCell ref="B2:G2"/>
    <mergeCell ref="F3:G3"/>
    <mergeCell ref="B16:G16"/>
  </mergeCells>
  <pageMargins left="0.7" right="0.7" top="0.75" bottom="0.75" header="0.3" footer="0.3"/>
  <pageSetup orientation="landscape" r:id="rId1"/>
  <drawing r:id="rId2"/>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25E89-0574-4399-9ADF-E24395BADD9A}">
  <sheetPr codeName="Hoja131">
    <tabColor theme="0"/>
  </sheetPr>
  <dimension ref="A1:J24"/>
  <sheetViews>
    <sheetView workbookViewId="0">
      <selection activeCell="I11" sqref="I11"/>
    </sheetView>
  </sheetViews>
  <sheetFormatPr baseColWidth="10" defaultColWidth="0" defaultRowHeight="13.5" zeroHeight="1"/>
  <cols>
    <col min="1" max="1" width="4.42578125" style="3" customWidth="1"/>
    <col min="2" max="2" width="58.140625" style="3" bestFit="1" customWidth="1"/>
    <col min="3" max="3" width="9.85546875" style="3" customWidth="1"/>
    <col min="4" max="4" width="9.85546875" style="2116" customWidth="1"/>
    <col min="5" max="5" width="11.85546875" style="3" customWidth="1"/>
    <col min="6" max="7" width="6.7109375" style="3" customWidth="1"/>
    <col min="8" max="8" width="4.5703125" style="3" customWidth="1"/>
    <col min="9" max="9" width="11.42578125" style="3" customWidth="1"/>
    <col min="10" max="10" width="6.28515625" style="3" customWidth="1"/>
    <col min="11" max="16384" width="11.42578125" style="3" hidden="1"/>
  </cols>
  <sheetData>
    <row r="1" spans="1:9" ht="12.75" customHeight="1">
      <c r="A1" s="267"/>
      <c r="B1" s="2845" t="s">
        <v>2339</v>
      </c>
      <c r="C1" s="2845"/>
      <c r="D1" s="2845"/>
      <c r="E1" s="2845"/>
      <c r="F1" s="2845"/>
      <c r="G1" s="2845"/>
    </row>
    <row r="2" spans="1:9" ht="11.25" customHeight="1">
      <c r="B2" s="2552" t="s">
        <v>1</v>
      </c>
      <c r="C2" s="2552"/>
      <c r="D2" s="2552"/>
      <c r="E2" s="2552"/>
      <c r="F2" s="2552"/>
      <c r="G2" s="2552"/>
    </row>
    <row r="3" spans="1:9" ht="21">
      <c r="B3" s="1080"/>
      <c r="C3" s="1070">
        <v>2024</v>
      </c>
      <c r="D3" s="1070">
        <v>2025</v>
      </c>
      <c r="E3" s="2358" t="s">
        <v>35</v>
      </c>
      <c r="F3" s="2852" t="s">
        <v>87</v>
      </c>
      <c r="G3" s="2853"/>
    </row>
    <row r="4" spans="1:9" ht="13.5" customHeight="1">
      <c r="B4" s="1070" t="s">
        <v>56</v>
      </c>
      <c r="C4" s="2359" t="s">
        <v>2298</v>
      </c>
      <c r="D4" s="2360" t="s">
        <v>349</v>
      </c>
      <c r="E4" s="2400" t="s">
        <v>1395</v>
      </c>
      <c r="F4" s="2354">
        <f>+C3</f>
        <v>2024</v>
      </c>
      <c r="G4" s="2361">
        <f>+D3</f>
        <v>2025</v>
      </c>
    </row>
    <row r="5" spans="1:9" ht="13.5" customHeight="1">
      <c r="B5" s="1080"/>
      <c r="C5" s="1070" t="s">
        <v>23</v>
      </c>
      <c r="D5" s="1070" t="s">
        <v>24</v>
      </c>
      <c r="E5" s="2357" t="s">
        <v>59</v>
      </c>
      <c r="F5" s="1070" t="s">
        <v>60</v>
      </c>
      <c r="G5" s="2362" t="s">
        <v>26</v>
      </c>
    </row>
    <row r="6" spans="1:9" ht="13.5" customHeight="1">
      <c r="B6" s="2120" t="s">
        <v>2323</v>
      </c>
      <c r="C6" s="2111">
        <v>45913.75561209461</v>
      </c>
      <c r="D6" s="2112">
        <v>51220.359376823057</v>
      </c>
      <c r="E6" s="2113">
        <f>+(D6/C6-1)*100</f>
        <v>11.557764539153892</v>
      </c>
      <c r="F6" s="2114">
        <f t="shared" ref="F6:F20" si="0">+(C6/$C$21)*100</f>
        <v>74.02032961405007</v>
      </c>
      <c r="G6" s="2114">
        <f t="shared" ref="G6:G20" si="1">+(D6/$D$21)*100</f>
        <v>74.147906987938654</v>
      </c>
      <c r="H6" s="2115"/>
      <c r="I6" s="2115"/>
    </row>
    <row r="7" spans="1:9" ht="13.5" customHeight="1">
      <c r="B7" s="2120" t="s">
        <v>2340</v>
      </c>
      <c r="C7" s="2111">
        <v>5779.7793202129997</v>
      </c>
      <c r="D7" s="2112">
        <v>6564.9233273500004</v>
      </c>
      <c r="E7" s="2113">
        <f t="shared" ref="E7:E20" si="2">+(D7/C7-1)*100</f>
        <v>13.584324999939025</v>
      </c>
      <c r="F7" s="2114">
        <f t="shared" si="0"/>
        <v>9.3179302079558006</v>
      </c>
      <c r="G7" s="2114">
        <f t="shared" si="1"/>
        <v>9.5035515209516443</v>
      </c>
      <c r="H7" s="2115"/>
      <c r="I7" s="2115"/>
    </row>
    <row r="8" spans="1:9" ht="13.5" customHeight="1">
      <c r="B8" s="2120" t="s">
        <v>2341</v>
      </c>
      <c r="C8" s="2111">
        <v>5445.7106087009997</v>
      </c>
      <c r="D8" s="2112">
        <v>6163.6658520179999</v>
      </c>
      <c r="E8" s="2113">
        <f t="shared" si="2"/>
        <v>13.183866990101745</v>
      </c>
      <c r="F8" s="2114">
        <f t="shared" si="0"/>
        <v>8.7793579258542387</v>
      </c>
      <c r="G8" s="2114">
        <f t="shared" si="1"/>
        <v>8.922680899950203</v>
      </c>
      <c r="H8" s="2115"/>
      <c r="I8" s="2115"/>
    </row>
    <row r="9" spans="1:9" ht="13.5" customHeight="1">
      <c r="B9" s="2120" t="s">
        <v>375</v>
      </c>
      <c r="C9" s="2111">
        <v>2012.7115567349999</v>
      </c>
      <c r="D9" s="2112">
        <v>2119.2920146319998</v>
      </c>
      <c r="E9" s="2113">
        <f t="shared" si="2"/>
        <v>5.2953667176181662</v>
      </c>
      <c r="F9" s="2114">
        <f t="shared" si="0"/>
        <v>3.2448134739012242</v>
      </c>
      <c r="G9" s="2114">
        <f t="shared" si="1"/>
        <v>3.0679415196044126</v>
      </c>
      <c r="H9" s="2115"/>
      <c r="I9" s="2115"/>
    </row>
    <row r="10" spans="1:9" ht="13.5" customHeight="1">
      <c r="B10" s="2120" t="s">
        <v>264</v>
      </c>
      <c r="C10" s="2111">
        <v>1155.1039786740441</v>
      </c>
      <c r="D10" s="2112">
        <v>1329.2680408542533</v>
      </c>
      <c r="E10" s="2113">
        <f t="shared" si="2"/>
        <v>15.077782207982171</v>
      </c>
      <c r="F10" s="2114">
        <f t="shared" si="0"/>
        <v>1.8622126659016036</v>
      </c>
      <c r="G10" s="2114">
        <f t="shared" si="1"/>
        <v>1.9242825363677476</v>
      </c>
      <c r="H10" s="2115"/>
      <c r="I10" s="2115"/>
    </row>
    <row r="11" spans="1:9" ht="13.5" customHeight="1">
      <c r="B11" s="2120" t="s">
        <v>2342</v>
      </c>
      <c r="C11" s="2111">
        <v>389.992057692</v>
      </c>
      <c r="D11" s="2112">
        <v>416.59630640099999</v>
      </c>
      <c r="E11" s="2113">
        <f t="shared" si="2"/>
        <v>6.8217411571009468</v>
      </c>
      <c r="F11" s="2114">
        <f t="shared" si="0"/>
        <v>0.62872967528753487</v>
      </c>
      <c r="G11" s="2114">
        <f t="shared" si="1"/>
        <v>0.60307550658298559</v>
      </c>
      <c r="H11" s="2115"/>
      <c r="I11" s="2115"/>
    </row>
    <row r="12" spans="1:9" ht="13.5" customHeight="1">
      <c r="B12" s="2120" t="s">
        <v>268</v>
      </c>
      <c r="C12" s="2111">
        <v>273.06471625400002</v>
      </c>
      <c r="D12" s="2112">
        <v>276.93459010999999</v>
      </c>
      <c r="E12" s="2113">
        <f t="shared" si="2"/>
        <v>1.4172002553417773</v>
      </c>
      <c r="F12" s="2114">
        <f t="shared" si="0"/>
        <v>0.44022406866154512</v>
      </c>
      <c r="G12" s="2114">
        <f t="shared" si="1"/>
        <v>0.40089762116176747</v>
      </c>
      <c r="H12" s="2115"/>
      <c r="I12" s="2115"/>
    </row>
    <row r="13" spans="1:9" ht="13.5" customHeight="1">
      <c r="B13" s="2120" t="s">
        <v>2343</v>
      </c>
      <c r="C13" s="2111">
        <v>179.663895</v>
      </c>
      <c r="D13" s="2112">
        <v>174.39412400000001</v>
      </c>
      <c r="E13" s="2113">
        <f t="shared" si="2"/>
        <v>-2.9331274377637162</v>
      </c>
      <c r="F13" s="2114">
        <f t="shared" si="0"/>
        <v>0.28964698161482821</v>
      </c>
      <c r="G13" s="2114">
        <f t="shared" si="1"/>
        <v>0.25245741035245906</v>
      </c>
      <c r="H13" s="2115"/>
      <c r="I13" s="2115"/>
    </row>
    <row r="14" spans="1:9" ht="13.5" customHeight="1">
      <c r="B14" s="2121" t="s">
        <v>2344</v>
      </c>
      <c r="C14" s="2122">
        <v>319.91399200000001</v>
      </c>
      <c r="D14" s="57">
        <v>170.91829300000001</v>
      </c>
      <c r="E14" s="2113">
        <f t="shared" si="2"/>
        <v>-46.573673776669324</v>
      </c>
      <c r="F14" s="2114">
        <f t="shared" si="0"/>
        <v>0.51575260660551914</v>
      </c>
      <c r="G14" s="2114">
        <f t="shared" si="1"/>
        <v>0.24742570817720227</v>
      </c>
      <c r="H14" s="2115"/>
      <c r="I14" s="2115"/>
    </row>
    <row r="15" spans="1:9" ht="13.5" customHeight="1">
      <c r="B15" s="2120" t="s">
        <v>2345</v>
      </c>
      <c r="C15" s="2111">
        <v>149.38936218399999</v>
      </c>
      <c r="D15" s="2112">
        <v>115.770639124</v>
      </c>
      <c r="E15" s="2113">
        <f t="shared" si="2"/>
        <v>-22.504094380289587</v>
      </c>
      <c r="F15" s="2114">
        <f t="shared" si="0"/>
        <v>0.24083958461414831</v>
      </c>
      <c r="G15" s="2114">
        <f t="shared" si="1"/>
        <v>0.16759254886416997</v>
      </c>
      <c r="H15" s="2115"/>
      <c r="I15" s="2115"/>
    </row>
    <row r="16" spans="1:9" ht="13.5" customHeight="1">
      <c r="B16" s="2120" t="s">
        <v>372</v>
      </c>
      <c r="C16" s="2111">
        <v>81.970999187754998</v>
      </c>
      <c r="D16" s="2112">
        <v>95.304573206365006</v>
      </c>
      <c r="E16" s="2113">
        <f t="shared" si="2"/>
        <v>16.26620896503821</v>
      </c>
      <c r="F16" s="2114">
        <f t="shared" si="0"/>
        <v>0.1321503827727033</v>
      </c>
      <c r="G16" s="2114">
        <f t="shared" si="1"/>
        <v>0.13796534650688841</v>
      </c>
      <c r="H16" s="2115"/>
      <c r="I16" s="2115"/>
    </row>
    <row r="17" spans="2:9" ht="13.5" customHeight="1">
      <c r="B17" s="2120" t="s">
        <v>2346</v>
      </c>
      <c r="C17" s="2111">
        <v>44.485731999999999</v>
      </c>
      <c r="D17" s="2112">
        <v>79.408508999999995</v>
      </c>
      <c r="E17" s="2113">
        <f t="shared" si="2"/>
        <v>78.50332101987216</v>
      </c>
      <c r="F17" s="2114">
        <f t="shared" si="0"/>
        <v>7.1718126776257274E-2</v>
      </c>
      <c r="G17" s="2114">
        <f t="shared" si="1"/>
        <v>0.11495379593230981</v>
      </c>
      <c r="H17" s="2115"/>
      <c r="I17" s="2115"/>
    </row>
    <row r="18" spans="2:9" ht="13.5" customHeight="1">
      <c r="B18" s="2120" t="s">
        <v>2347</v>
      </c>
      <c r="C18" s="2111">
        <v>41.006838934000001</v>
      </c>
      <c r="D18" s="2112">
        <v>71.217074504999999</v>
      </c>
      <c r="E18" s="2113">
        <f t="shared" si="2"/>
        <v>73.671212793609868</v>
      </c>
      <c r="F18" s="2114">
        <f t="shared" si="0"/>
        <v>6.6109593821276777E-2</v>
      </c>
      <c r="G18" s="2114">
        <f t="shared" si="1"/>
        <v>0.10309566509483102</v>
      </c>
      <c r="H18" s="2115"/>
      <c r="I18" s="2115"/>
    </row>
    <row r="19" spans="2:9">
      <c r="B19" s="2120" t="s">
        <v>376</v>
      </c>
      <c r="C19" s="2111">
        <v>55.793265873999999</v>
      </c>
      <c r="D19" s="2112">
        <v>68.928291884999993</v>
      </c>
      <c r="E19" s="2113">
        <f t="shared" si="2"/>
        <v>23.54231430126945</v>
      </c>
      <c r="F19" s="2114">
        <f t="shared" si="0"/>
        <v>8.9947682893314215E-2</v>
      </c>
      <c r="G19" s="2114">
        <f t="shared" si="1"/>
        <v>9.9782364624312211E-2</v>
      </c>
      <c r="H19" s="2115"/>
      <c r="I19" s="2115"/>
    </row>
    <row r="20" spans="2:9" ht="13.5" customHeight="1">
      <c r="B20" s="2120" t="s">
        <v>46</v>
      </c>
      <c r="C20" s="2111">
        <v>186.23298636500002</v>
      </c>
      <c r="D20" s="2112">
        <v>211.65041111100001</v>
      </c>
      <c r="E20" s="2113">
        <f t="shared" si="2"/>
        <v>13.648186200582169</v>
      </c>
      <c r="F20" s="2114">
        <f t="shared" si="0"/>
        <v>0.30023740928992837</v>
      </c>
      <c r="G20" s="2114">
        <f t="shared" si="1"/>
        <v>0.30639056789044328</v>
      </c>
    </row>
    <row r="21" spans="2:9" ht="13.5" customHeight="1">
      <c r="B21" s="2290" t="s">
        <v>167</v>
      </c>
      <c r="C21" s="2295">
        <f>SUM(C6:C20)</f>
        <v>62028.57492190841</v>
      </c>
      <c r="D21" s="2295">
        <f>SUM(D6:D20)</f>
        <v>69078.631424019652</v>
      </c>
      <c r="E21" s="2296">
        <f>+(D21/C21-1)*100</f>
        <v>11.365820528662773</v>
      </c>
      <c r="F21" s="2297">
        <f>+SUM(F6:F20)</f>
        <v>100</v>
      </c>
      <c r="G21" s="2297">
        <f>+SUM(G6:G20)</f>
        <v>100.00000000000003</v>
      </c>
    </row>
    <row r="22" spans="2:9" ht="13.5" customHeight="1">
      <c r="B22" s="2858" t="s">
        <v>109</v>
      </c>
      <c r="C22" s="2858"/>
      <c r="D22" s="2858"/>
      <c r="E22" s="2858"/>
      <c r="F22" s="2858"/>
      <c r="G22" s="2858"/>
    </row>
    <row r="23" spans="2:9">
      <c r="C23" s="2103">
        <f>+C21-'Cuadro No 4.3.5'!C13</f>
        <v>0</v>
      </c>
      <c r="D23" s="2103">
        <f>+D21-'Cuadro No 4.3.5'!D13</f>
        <v>0</v>
      </c>
    </row>
    <row r="24" spans="2:9" hidden="1">
      <c r="C24" s="2117"/>
      <c r="D24" s="2117"/>
    </row>
  </sheetData>
  <mergeCells count="4">
    <mergeCell ref="B1:G1"/>
    <mergeCell ref="B2:G2"/>
    <mergeCell ref="F3:G3"/>
    <mergeCell ref="B22:G22"/>
  </mergeCells>
  <pageMargins left="0.7" right="0.7" top="0.75" bottom="0.75" header="0.3" footer="0.3"/>
  <pageSetup orientation="landscape" r:id="rId1"/>
  <drawing r:id="rId2"/>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CA5B3-6796-4460-BCD4-E42F05E2767C}">
  <sheetPr codeName="Hoja132">
    <tabColor theme="0"/>
  </sheetPr>
  <dimension ref="A1:J17"/>
  <sheetViews>
    <sheetView workbookViewId="0">
      <selection activeCell="I8" sqref="I8"/>
    </sheetView>
  </sheetViews>
  <sheetFormatPr baseColWidth="10" defaultColWidth="0" defaultRowHeight="13.5" zeroHeight="1"/>
  <cols>
    <col min="1" max="1" width="4.28515625" style="1952" customWidth="1"/>
    <col min="2" max="2" width="46.42578125" style="1952" customWidth="1"/>
    <col min="3" max="4" width="9.85546875" style="1952" customWidth="1"/>
    <col min="5" max="5" width="11.140625" style="1952" customWidth="1"/>
    <col min="6" max="7" width="8.7109375" style="1952" customWidth="1"/>
    <col min="8" max="8" width="4.42578125" style="1952" customWidth="1"/>
    <col min="9" max="9" width="11.42578125" style="1952" customWidth="1"/>
    <col min="10" max="10" width="4.7109375" style="1952" customWidth="1"/>
    <col min="11" max="16384" width="11.42578125" style="1952" hidden="1"/>
  </cols>
  <sheetData>
    <row r="1" spans="1:7" ht="13.5" customHeight="1">
      <c r="A1" s="267"/>
      <c r="B1" s="2845" t="s">
        <v>2348</v>
      </c>
      <c r="C1" s="2845"/>
      <c r="D1" s="2845"/>
      <c r="E1" s="2845"/>
      <c r="F1" s="2845"/>
      <c r="G1" s="2845"/>
    </row>
    <row r="2" spans="1:7" ht="13.5" customHeight="1">
      <c r="B2" s="2855" t="s">
        <v>1</v>
      </c>
      <c r="C2" s="2855"/>
      <c r="D2" s="2855"/>
      <c r="E2" s="2855"/>
      <c r="F2" s="2855"/>
      <c r="G2" s="2855"/>
    </row>
    <row r="3" spans="1:7" ht="21">
      <c r="B3" s="2350"/>
      <c r="C3" s="2351">
        <v>2024</v>
      </c>
      <c r="D3" s="2351">
        <v>2025</v>
      </c>
      <c r="E3" s="2352" t="s">
        <v>35</v>
      </c>
      <c r="F3" s="2856" t="s">
        <v>87</v>
      </c>
      <c r="G3" s="2857"/>
    </row>
    <row r="4" spans="1:7" ht="13.5" customHeight="1">
      <c r="B4" s="2353" t="s">
        <v>2313</v>
      </c>
      <c r="C4" s="2359" t="s">
        <v>2298</v>
      </c>
      <c r="D4" s="2360" t="s">
        <v>349</v>
      </c>
      <c r="E4" s="2400" t="s">
        <v>1395</v>
      </c>
      <c r="F4" s="2354">
        <f>+C3</f>
        <v>2024</v>
      </c>
      <c r="G4" s="2355">
        <f>+D3</f>
        <v>2025</v>
      </c>
    </row>
    <row r="5" spans="1:7" ht="13.5" customHeight="1">
      <c r="B5" s="2356"/>
      <c r="C5" s="1070" t="s">
        <v>23</v>
      </c>
      <c r="D5" s="1070" t="s">
        <v>24</v>
      </c>
      <c r="E5" s="2357" t="s">
        <v>59</v>
      </c>
      <c r="F5" s="1070" t="s">
        <v>60</v>
      </c>
      <c r="G5" s="2357" t="s">
        <v>26</v>
      </c>
    </row>
    <row r="6" spans="1:7" ht="13.5" customHeight="1">
      <c r="B6" s="2061" t="s">
        <v>2349</v>
      </c>
      <c r="C6" s="2062">
        <v>41619.089282252935</v>
      </c>
      <c r="D6" s="2062">
        <v>50176.241654995836</v>
      </c>
      <c r="E6" s="2078">
        <f>+(D6/C6-1)*100</f>
        <v>20.560643013377543</v>
      </c>
      <c r="F6" s="2079">
        <f>+(C6/$C$11)*100</f>
        <v>61.396385395276511</v>
      </c>
      <c r="G6" s="2066">
        <f>+(D6/$D$11)*100</f>
        <v>67.466443560159078</v>
      </c>
    </row>
    <row r="7" spans="1:7" ht="13.5" customHeight="1">
      <c r="B7" s="2061" t="s">
        <v>2350</v>
      </c>
      <c r="C7" s="2062">
        <v>17329.722529744457</v>
      </c>
      <c r="D7" s="2062">
        <v>20787.765625933469</v>
      </c>
      <c r="E7" s="2078">
        <f t="shared" ref="E7:E10" si="0">+(D7/C7-1)*100</f>
        <v>19.954405445636446</v>
      </c>
      <c r="F7" s="2079">
        <f t="shared" ref="F7:F10" si="1">+(C7/$C$11)*100</f>
        <v>25.564767071515345</v>
      </c>
      <c r="G7" s="2066">
        <f t="shared" ref="G7:G10" si="2">+(D7/$D$11)*100</f>
        <v>27.951009682771179</v>
      </c>
    </row>
    <row r="8" spans="1:7" ht="13.5" customHeight="1">
      <c r="B8" s="2061" t="s">
        <v>2351</v>
      </c>
      <c r="C8" s="2062">
        <v>2735.4684874856039</v>
      </c>
      <c r="D8" s="2062">
        <v>2844.1133044014191</v>
      </c>
      <c r="E8" s="2078">
        <f t="shared" si="0"/>
        <v>3.9717078596536837</v>
      </c>
      <c r="F8" s="2079">
        <f t="shared" si="1"/>
        <v>4.0353568612544342</v>
      </c>
      <c r="G8" s="2066">
        <f t="shared" si="2"/>
        <v>3.8241646524554107</v>
      </c>
    </row>
    <row r="9" spans="1:7" ht="13.5" customHeight="1">
      <c r="B9" s="2061" t="s">
        <v>2352</v>
      </c>
      <c r="C9" s="2062">
        <v>6062.0060562930003</v>
      </c>
      <c r="D9" s="2062">
        <v>516.32302800000002</v>
      </c>
      <c r="E9" s="2078">
        <f t="shared" si="0"/>
        <v>-91.482637542666225</v>
      </c>
      <c r="F9" s="2079">
        <f t="shared" si="1"/>
        <v>8.9426574804790668</v>
      </c>
      <c r="G9" s="2066">
        <f t="shared" si="2"/>
        <v>0.69424247967571939</v>
      </c>
    </row>
    <row r="10" spans="1:7" ht="13.5" customHeight="1">
      <c r="B10" s="2061" t="s">
        <v>46</v>
      </c>
      <c r="C10" s="2062">
        <v>41.237314070000004</v>
      </c>
      <c r="D10" s="2062">
        <v>47.702015265</v>
      </c>
      <c r="E10" s="2078">
        <f t="shared" si="0"/>
        <v>15.676824111352694</v>
      </c>
      <c r="F10" s="2079">
        <f t="shared" si="1"/>
        <v>6.0833191474648378E-2</v>
      </c>
      <c r="G10" s="2066">
        <f t="shared" si="2"/>
        <v>6.4139624938639422E-2</v>
      </c>
    </row>
    <row r="11" spans="1:7" ht="13.5" customHeight="1" thickBot="1">
      <c r="B11" s="2282" t="s">
        <v>167</v>
      </c>
      <c r="C11" s="2283">
        <f>SUM(C6:C10)</f>
        <v>67787.523669845992</v>
      </c>
      <c r="D11" s="2283">
        <f>SUM(D6:D10)</f>
        <v>74372.14562859571</v>
      </c>
      <c r="E11" s="2284">
        <f>+(D11/C11-1)*100</f>
        <v>9.7136192654265088</v>
      </c>
      <c r="F11" s="2285">
        <f>+SUM(F6:F10)</f>
        <v>100</v>
      </c>
      <c r="G11" s="2286">
        <f>+SUM(G6:G10)</f>
        <v>100.00000000000003</v>
      </c>
    </row>
    <row r="12" spans="1:7" ht="13.5" customHeight="1" thickTop="1" thickBot="1">
      <c r="B12" s="1991" t="s">
        <v>2321</v>
      </c>
      <c r="C12" s="2070">
        <f>+(C11/'Cuadro No 4.3.1'!C$16)*100</f>
        <v>16.61153611672707</v>
      </c>
      <c r="D12" s="2070">
        <f>+(D11/'Cuadro No 4.3.1'!D$16)*100</f>
        <v>18.121781912125435</v>
      </c>
      <c r="E12" s="2069"/>
      <c r="F12" s="2070"/>
      <c r="G12" s="2069"/>
    </row>
    <row r="13" spans="1:7" ht="13.5" customHeight="1" thickTop="1">
      <c r="B13" s="2071" t="s">
        <v>333</v>
      </c>
      <c r="C13" s="2072">
        <f>+C11/'Cuadro No 4.3.1'!C24*100</f>
        <v>4.0244965873723286</v>
      </c>
      <c r="D13" s="2072">
        <f>+D11/'Cuadro No 4.3.1'!D24*100</f>
        <v>4.178413276406638</v>
      </c>
      <c r="E13" s="2073"/>
      <c r="F13" s="2072"/>
      <c r="G13" s="2073"/>
    </row>
    <row r="14" spans="1:7" ht="13.5" customHeight="1">
      <c r="B14" s="2858" t="s">
        <v>109</v>
      </c>
      <c r="C14" s="2858"/>
      <c r="D14" s="2858"/>
      <c r="E14" s="2858"/>
      <c r="F14" s="2858"/>
      <c r="G14" s="2858"/>
    </row>
    <row r="15" spans="1:7"/>
    <row r="16" spans="1:7" hidden="1">
      <c r="C16" s="2108">
        <f>+C11-'Cuadro No 4.3.1'!C7</f>
        <v>0</v>
      </c>
      <c r="D16" s="2108">
        <f>+D11-'Cuadro No 4.3.1'!D7</f>
        <v>0</v>
      </c>
    </row>
    <row r="17" spans="3:4" hidden="1">
      <c r="C17" s="2107"/>
      <c r="D17" s="2107"/>
    </row>
  </sheetData>
  <mergeCells count="4">
    <mergeCell ref="B1:G1"/>
    <mergeCell ref="B2:G2"/>
    <mergeCell ref="F3:G3"/>
    <mergeCell ref="B14:G14"/>
  </mergeCells>
  <pageMargins left="0.7" right="0.7" top="0.75" bottom="0.75" header="0.3" footer="0.3"/>
  <pageSetup orientation="landscape" r:id="rId1"/>
  <drawing r:id="rId2"/>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21030-176F-45C2-BC2A-220AC78C4639}">
  <sheetPr codeName="Hoja133">
    <tabColor theme="0"/>
  </sheetPr>
  <dimension ref="A1:J22"/>
  <sheetViews>
    <sheetView workbookViewId="0">
      <selection activeCell="J10" sqref="I10:J10"/>
    </sheetView>
  </sheetViews>
  <sheetFormatPr baseColWidth="10" defaultColWidth="0" defaultRowHeight="13.5" zeroHeight="1"/>
  <cols>
    <col min="1" max="1" width="4.5703125" style="3" customWidth="1"/>
    <col min="2" max="2" width="59.5703125" style="3" bestFit="1" customWidth="1"/>
    <col min="3" max="4" width="10.42578125" style="3" customWidth="1"/>
    <col min="5" max="5" width="11.42578125" style="3" customWidth="1"/>
    <col min="6" max="7" width="6.7109375" style="3" customWidth="1"/>
    <col min="8" max="8" width="5.140625" style="3" customWidth="1"/>
    <col min="9" max="9" width="11.42578125" style="3" customWidth="1"/>
    <col min="10" max="10" width="5.5703125" style="3" customWidth="1"/>
    <col min="11" max="16384" width="11.42578125" style="3" hidden="1"/>
  </cols>
  <sheetData>
    <row r="1" spans="1:7" ht="14.25" customHeight="1">
      <c r="A1" s="267"/>
      <c r="B1" s="2845" t="s">
        <v>2353</v>
      </c>
      <c r="C1" s="2845"/>
      <c r="D1" s="2845"/>
      <c r="E1" s="2845"/>
      <c r="F1" s="2845"/>
      <c r="G1" s="2845"/>
    </row>
    <row r="2" spans="1:7" ht="11.25" customHeight="1">
      <c r="B2" s="2552" t="s">
        <v>1</v>
      </c>
      <c r="C2" s="2552"/>
      <c r="D2" s="2552"/>
      <c r="E2" s="2552"/>
      <c r="F2" s="2552"/>
      <c r="G2" s="2552"/>
    </row>
    <row r="3" spans="1:7" ht="21">
      <c r="B3" s="1080"/>
      <c r="C3" s="1070">
        <v>2024</v>
      </c>
      <c r="D3" s="1070">
        <v>2025</v>
      </c>
      <c r="E3" s="2358" t="s">
        <v>35</v>
      </c>
      <c r="F3" s="2852" t="s">
        <v>87</v>
      </c>
      <c r="G3" s="2853"/>
    </row>
    <row r="4" spans="1:7" ht="11.25" customHeight="1">
      <c r="B4" s="1070" t="s">
        <v>56</v>
      </c>
      <c r="C4" s="2359" t="s">
        <v>2298</v>
      </c>
      <c r="D4" s="2360" t="s">
        <v>349</v>
      </c>
      <c r="E4" s="2400" t="s">
        <v>1395</v>
      </c>
      <c r="F4" s="2354">
        <f>+C3</f>
        <v>2024</v>
      </c>
      <c r="G4" s="2361">
        <f>+D3</f>
        <v>2025</v>
      </c>
    </row>
    <row r="5" spans="1:7" ht="13.5" customHeight="1">
      <c r="B5" s="1080"/>
      <c r="C5" s="1070" t="s">
        <v>23</v>
      </c>
      <c r="D5" s="1070" t="s">
        <v>24</v>
      </c>
      <c r="E5" s="2357" t="s">
        <v>59</v>
      </c>
      <c r="F5" s="1070" t="s">
        <v>60</v>
      </c>
      <c r="G5" s="2362" t="s">
        <v>26</v>
      </c>
    </row>
    <row r="6" spans="1:7" ht="13.5" customHeight="1">
      <c r="B6" s="2092" t="s">
        <v>372</v>
      </c>
      <c r="C6" s="2111">
        <v>57434.536622276086</v>
      </c>
      <c r="D6" s="2112">
        <v>62578.756913934332</v>
      </c>
      <c r="E6" s="2113">
        <f t="shared" ref="E6:E20" si="0">+(D6/C6-1)*100</f>
        <v>8.9566671800448638</v>
      </c>
      <c r="F6" s="2114">
        <f>+(C6/$C$20)*100</f>
        <v>84.727297167553502</v>
      </c>
      <c r="G6" s="2114">
        <f>+(D6/$D$20)*100</f>
        <v>84.142734332883222</v>
      </c>
    </row>
    <row r="7" spans="1:7" ht="13.5" customHeight="1">
      <c r="B7" s="2092" t="s">
        <v>2354</v>
      </c>
      <c r="C7" s="2111">
        <v>3242.3470400370802</v>
      </c>
      <c r="D7" s="2112">
        <v>3833.2774009045602</v>
      </c>
      <c r="E7" s="2113">
        <f t="shared" si="0"/>
        <v>18.225389002798487</v>
      </c>
      <c r="F7" s="2114">
        <f t="shared" ref="F7:F19" si="1">+(C7/$C$20)*100</f>
        <v>4.7831029435869148</v>
      </c>
      <c r="G7" s="2114">
        <f t="shared" ref="G7:G19" si="2">+(D7/$D$20)*100</f>
        <v>5.1541842291970719</v>
      </c>
    </row>
    <row r="8" spans="1:7" ht="13.5" customHeight="1">
      <c r="B8" s="2092" t="s">
        <v>269</v>
      </c>
      <c r="C8" s="2111">
        <v>2005.2851997979999</v>
      </c>
      <c r="D8" s="2112">
        <v>2337.949040169</v>
      </c>
      <c r="E8" s="2113">
        <f t="shared" si="0"/>
        <v>16.589352995998308</v>
      </c>
      <c r="F8" s="2114">
        <f t="shared" si="1"/>
        <v>2.9581921439770982</v>
      </c>
      <c r="G8" s="2114">
        <f t="shared" si="2"/>
        <v>3.1435815390406998</v>
      </c>
    </row>
    <row r="9" spans="1:7" ht="13.5" customHeight="1">
      <c r="B9" s="2092" t="s">
        <v>268</v>
      </c>
      <c r="C9" s="2111">
        <v>1984.8584346509999</v>
      </c>
      <c r="D9" s="2112">
        <v>2078.2795049800002</v>
      </c>
      <c r="E9" s="2113">
        <f t="shared" si="0"/>
        <v>4.7066868194772127</v>
      </c>
      <c r="F9" s="2114">
        <f t="shared" si="1"/>
        <v>2.9280586267144129</v>
      </c>
      <c r="G9" s="2114">
        <f t="shared" si="2"/>
        <v>2.7944326298701161</v>
      </c>
    </row>
    <row r="10" spans="1:7" ht="13.5" customHeight="1">
      <c r="B10" s="2092" t="s">
        <v>377</v>
      </c>
      <c r="C10" s="2111">
        <v>471.87</v>
      </c>
      <c r="D10" s="2112">
        <v>529.66</v>
      </c>
      <c r="E10" s="2113">
        <f t="shared" si="0"/>
        <v>12.247017186937082</v>
      </c>
      <c r="F10" s="2114">
        <f t="shared" si="1"/>
        <v>0.6961015456151004</v>
      </c>
      <c r="G10" s="2114">
        <f t="shared" si="2"/>
        <v>0.71217523109397607</v>
      </c>
    </row>
    <row r="11" spans="1:7" ht="13.5" customHeight="1">
      <c r="B11" s="2092" t="s">
        <v>368</v>
      </c>
      <c r="C11" s="2111">
        <v>458.70100000000002</v>
      </c>
      <c r="D11" s="2112">
        <v>518.64</v>
      </c>
      <c r="E11" s="2113">
        <f t="shared" si="0"/>
        <v>13.067117795688254</v>
      </c>
      <c r="F11" s="2114">
        <f t="shared" si="1"/>
        <v>0.67667466691078515</v>
      </c>
      <c r="G11" s="2114">
        <f t="shared" si="2"/>
        <v>0.69735785570852948</v>
      </c>
    </row>
    <row r="12" spans="1:7" ht="13.5" customHeight="1">
      <c r="B12" s="2092" t="s">
        <v>369</v>
      </c>
      <c r="C12" s="2111">
        <v>443.72800000000001</v>
      </c>
      <c r="D12" s="2112">
        <v>489.93099999999998</v>
      </c>
      <c r="E12" s="2113">
        <f t="shared" si="0"/>
        <v>10.412459885335146</v>
      </c>
      <c r="F12" s="2114">
        <f t="shared" si="1"/>
        <v>0.65458653152922897</v>
      </c>
      <c r="G12" s="2114">
        <f t="shared" si="2"/>
        <v>0.65875603810954719</v>
      </c>
    </row>
    <row r="13" spans="1:7" ht="13.5" customHeight="1">
      <c r="B13" s="2092" t="s">
        <v>378</v>
      </c>
      <c r="C13" s="2111">
        <v>330.16840000000002</v>
      </c>
      <c r="D13" s="2112">
        <v>412.86880000000002</v>
      </c>
      <c r="E13" s="2113">
        <f t="shared" si="0"/>
        <v>25.047945230373347</v>
      </c>
      <c r="F13" s="2114">
        <f t="shared" si="1"/>
        <v>0.48706366913188959</v>
      </c>
      <c r="G13" s="2114">
        <f t="shared" si="2"/>
        <v>0.55513901946813538</v>
      </c>
    </row>
    <row r="14" spans="1:7" ht="13.5" customHeight="1">
      <c r="B14" s="2092" t="s">
        <v>280</v>
      </c>
      <c r="C14" s="2111">
        <v>332.33344499999998</v>
      </c>
      <c r="D14" s="2112">
        <v>401.67381999999998</v>
      </c>
      <c r="E14" s="2113">
        <f t="shared" si="0"/>
        <v>20.864699609153092</v>
      </c>
      <c r="F14" s="2114">
        <f t="shared" si="1"/>
        <v>0.49025753856801868</v>
      </c>
      <c r="G14" s="2114">
        <f t="shared" si="2"/>
        <v>0.54008636782634167</v>
      </c>
    </row>
    <row r="15" spans="1:7" ht="13.5" customHeight="1">
      <c r="B15" s="2092" t="s">
        <v>379</v>
      </c>
      <c r="C15" s="2111">
        <v>307.55168591900002</v>
      </c>
      <c r="D15" s="2112">
        <v>324.79615769100002</v>
      </c>
      <c r="E15" s="2113">
        <f t="shared" si="0"/>
        <v>5.6070158485626687</v>
      </c>
      <c r="F15" s="2114">
        <f t="shared" si="1"/>
        <v>0.45369954420655234</v>
      </c>
      <c r="G15" s="2114">
        <f t="shared" si="2"/>
        <v>0.43671747661145532</v>
      </c>
    </row>
    <row r="16" spans="1:7" ht="13.5" customHeight="1">
      <c r="B16" s="2092" t="s">
        <v>264</v>
      </c>
      <c r="C16" s="2111">
        <v>245.09914563882759</v>
      </c>
      <c r="D16" s="2112">
        <v>275.64632404483518</v>
      </c>
      <c r="E16" s="2113">
        <f t="shared" si="0"/>
        <v>12.463192528227406</v>
      </c>
      <c r="F16" s="2114">
        <f t="shared" si="1"/>
        <v>0.36156969951073065</v>
      </c>
      <c r="G16" s="2114">
        <f t="shared" si="2"/>
        <v>0.37063113039843582</v>
      </c>
    </row>
    <row r="17" spans="2:7" ht="13.5" customHeight="1">
      <c r="B17" s="2092" t="s">
        <v>2355</v>
      </c>
      <c r="C17" s="2111">
        <v>256.38126206999999</v>
      </c>
      <c r="D17" s="2112">
        <v>241.35520256199999</v>
      </c>
      <c r="E17" s="2113">
        <f t="shared" si="0"/>
        <v>-5.8608259381676024</v>
      </c>
      <c r="F17" s="2114">
        <f t="shared" si="1"/>
        <v>0.37821305188648807</v>
      </c>
      <c r="G17" s="2114">
        <f t="shared" si="2"/>
        <v>0.32452365132410554</v>
      </c>
    </row>
    <row r="18" spans="2:7" ht="13.5" customHeight="1">
      <c r="B18" s="2092" t="s">
        <v>2356</v>
      </c>
      <c r="C18" s="2111">
        <v>118.51784555899999</v>
      </c>
      <c r="D18" s="2112">
        <v>188.101018633</v>
      </c>
      <c r="E18" s="2113">
        <f t="shared" si="0"/>
        <v>58.711135648648316</v>
      </c>
      <c r="F18" s="2114">
        <f t="shared" si="1"/>
        <v>0.17483725491468341</v>
      </c>
      <c r="G18" s="2114">
        <f t="shared" si="2"/>
        <v>0.25291863915336077</v>
      </c>
    </row>
    <row r="19" spans="2:7" ht="13.5" customHeight="1">
      <c r="B19" s="2092" t="s">
        <v>46</v>
      </c>
      <c r="C19" s="2111">
        <v>156.14558889700004</v>
      </c>
      <c r="D19" s="2112">
        <v>161.21044567700002</v>
      </c>
      <c r="E19" s="2113">
        <f t="shared" si="0"/>
        <v>3.2436758641583907</v>
      </c>
      <c r="F19" s="2114">
        <f t="shared" si="1"/>
        <v>0.23034561589459343</v>
      </c>
      <c r="G19" s="2114">
        <f t="shared" si="2"/>
        <v>0.2167618593149952</v>
      </c>
    </row>
    <row r="20" spans="2:7">
      <c r="B20" s="2290" t="s">
        <v>167</v>
      </c>
      <c r="C20" s="2295">
        <f>SUM(C6:C19)</f>
        <v>67787.523669845992</v>
      </c>
      <c r="D20" s="2295">
        <f>SUM(D6:D19)</f>
        <v>74372.145628595725</v>
      </c>
      <c r="E20" s="2296">
        <f t="shared" si="0"/>
        <v>9.7136192654265319</v>
      </c>
      <c r="F20" s="2298">
        <f>+SUM(F6:F19)</f>
        <v>100</v>
      </c>
      <c r="G20" s="2298">
        <f>+SUM(G6:G19)</f>
        <v>99.999999999999986</v>
      </c>
    </row>
    <row r="21" spans="2:7">
      <c r="B21" s="2858" t="s">
        <v>109</v>
      </c>
      <c r="C21" s="2858"/>
      <c r="D21" s="2858"/>
      <c r="E21" s="2858"/>
      <c r="F21" s="2858"/>
      <c r="G21" s="2858"/>
    </row>
    <row r="22" spans="2:7">
      <c r="C22" s="2123">
        <f>+C20-'Cuadro No 4.3.7'!C11</f>
        <v>0</v>
      </c>
      <c r="D22" s="2123">
        <f>+D20-'Cuadro No 4.3.7'!D11</f>
        <v>0</v>
      </c>
      <c r="E22" s="2123"/>
    </row>
  </sheetData>
  <mergeCells count="4">
    <mergeCell ref="B1:G1"/>
    <mergeCell ref="B2:G2"/>
    <mergeCell ref="F3:G3"/>
    <mergeCell ref="B21:G21"/>
  </mergeCells>
  <pageMargins left="0.7" right="0.7" top="0.75" bottom="0.75" header="0.3" footer="0.3"/>
  <pageSetup orientation="landscape" r:id="rId1"/>
  <drawing r:id="rId2"/>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0E579-0E0A-4111-852D-C6775A60A4A0}">
  <sheetPr codeName="Hoja134">
    <tabColor theme="0"/>
  </sheetPr>
  <dimension ref="A1:J18"/>
  <sheetViews>
    <sheetView workbookViewId="0">
      <selection activeCell="I8" sqref="I8"/>
    </sheetView>
  </sheetViews>
  <sheetFormatPr baseColWidth="10" defaultColWidth="0" defaultRowHeight="15" zeroHeight="1"/>
  <cols>
    <col min="1" max="1" width="4.28515625" style="7" customWidth="1"/>
    <col min="2" max="2" width="51.42578125" style="7" customWidth="1"/>
    <col min="3" max="4" width="9.85546875" style="7" customWidth="1"/>
    <col min="5" max="5" width="12.140625" style="7" customWidth="1"/>
    <col min="6" max="7" width="6.7109375" style="7" customWidth="1"/>
    <col min="8" max="8" width="5" style="7" customWidth="1"/>
    <col min="9" max="9" width="11.42578125" style="7" customWidth="1"/>
    <col min="10" max="10" width="5.28515625" style="7" customWidth="1"/>
    <col min="11" max="16384" width="11.42578125" style="7" hidden="1"/>
  </cols>
  <sheetData>
    <row r="1" spans="1:7" ht="14.25" customHeight="1">
      <c r="A1" s="267"/>
      <c r="B1" s="2845" t="s">
        <v>2357</v>
      </c>
      <c r="C1" s="2845"/>
      <c r="D1" s="2845"/>
      <c r="E1" s="2845"/>
      <c r="F1" s="2845"/>
      <c r="G1" s="2845"/>
    </row>
    <row r="2" spans="1:7" ht="11.25" customHeight="1">
      <c r="B2" s="2855" t="s">
        <v>1</v>
      </c>
      <c r="C2" s="2855"/>
      <c r="D2" s="2855"/>
      <c r="E2" s="2855"/>
      <c r="F2" s="2855"/>
      <c r="G2" s="2855"/>
    </row>
    <row r="3" spans="1:7" ht="21">
      <c r="B3" s="2350"/>
      <c r="C3" s="2351">
        <v>2024</v>
      </c>
      <c r="D3" s="2351">
        <v>2025</v>
      </c>
      <c r="E3" s="2352" t="s">
        <v>35</v>
      </c>
      <c r="F3" s="2856" t="s">
        <v>87</v>
      </c>
      <c r="G3" s="2857"/>
    </row>
    <row r="4" spans="1:7">
      <c r="B4" s="2353" t="s">
        <v>2313</v>
      </c>
      <c r="C4" s="2359" t="s">
        <v>2298</v>
      </c>
      <c r="D4" s="2360" t="s">
        <v>349</v>
      </c>
      <c r="E4" s="2400" t="s">
        <v>1395</v>
      </c>
      <c r="F4" s="2354">
        <f>+C3</f>
        <v>2024</v>
      </c>
      <c r="G4" s="2355">
        <f>+D3</f>
        <v>2025</v>
      </c>
    </row>
    <row r="5" spans="1:7" ht="13.5" customHeight="1">
      <c r="B5" s="2356"/>
      <c r="C5" s="1070" t="s">
        <v>23</v>
      </c>
      <c r="D5" s="1070" t="s">
        <v>24</v>
      </c>
      <c r="E5" s="2357" t="s">
        <v>59</v>
      </c>
      <c r="F5" s="1070" t="s">
        <v>60</v>
      </c>
      <c r="G5" s="2357" t="s">
        <v>26</v>
      </c>
    </row>
    <row r="6" spans="1:7" s="2124" customFormat="1" ht="13.5" customHeight="1">
      <c r="B6" s="2061" t="s">
        <v>2358</v>
      </c>
      <c r="C6" s="2062">
        <v>18920.822593608602</v>
      </c>
      <c r="D6" s="2062">
        <v>20646.262488384931</v>
      </c>
      <c r="E6" s="2078">
        <f>+(D6/C6-1)*100</f>
        <v>9.1192646949672209</v>
      </c>
      <c r="F6" s="2079">
        <f>+(C6/$C$10)*100</f>
        <v>91.653683979221057</v>
      </c>
      <c r="G6" s="2066">
        <f>+(D6/$D$10)*100</f>
        <v>93.90674774707449</v>
      </c>
    </row>
    <row r="7" spans="1:7" s="2124" customFormat="1" ht="13.5" customHeight="1">
      <c r="B7" s="2061" t="s">
        <v>2359</v>
      </c>
      <c r="C7" s="2062">
        <v>1673.7355019389508</v>
      </c>
      <c r="D7" s="2062">
        <v>1289.2831120693504</v>
      </c>
      <c r="E7" s="2078">
        <f t="shared" ref="E7:E10" si="0">+(D7/C7-1)*100</f>
        <v>-22.969721884027006</v>
      </c>
      <c r="F7" s="2079">
        <f t="shared" ref="F7:F9" si="1">+(C7/$C$10)*100</f>
        <v>8.107682633805517</v>
      </c>
      <c r="G7" s="2066">
        <f t="shared" ref="G7:G9" si="2">+(D7/$D$10)*100</f>
        <v>5.8641308104927923</v>
      </c>
    </row>
    <row r="8" spans="1:7" s="2124" customFormat="1" ht="13.5" customHeight="1">
      <c r="B8" s="2061" t="s">
        <v>2360</v>
      </c>
      <c r="C8" s="2062">
        <v>47.263049599403097</v>
      </c>
      <c r="D8" s="2062">
        <v>50.374457168128203</v>
      </c>
      <c r="E8" s="2078">
        <f t="shared" si="0"/>
        <v>6.5831714100065275</v>
      </c>
      <c r="F8" s="2079">
        <f t="shared" si="1"/>
        <v>0.22894525808519667</v>
      </c>
      <c r="G8" s="2066">
        <f t="shared" si="2"/>
        <v>0.22912144243271559</v>
      </c>
    </row>
    <row r="9" spans="1:7" s="2124" customFormat="1" ht="13.5" customHeight="1">
      <c r="B9" s="2061" t="s">
        <v>2361</v>
      </c>
      <c r="C9" s="2062">
        <v>2</v>
      </c>
      <c r="D9" s="2062">
        <v>0</v>
      </c>
      <c r="E9" s="2078">
        <f t="shared" si="0"/>
        <v>-100</v>
      </c>
      <c r="F9" s="2079">
        <f t="shared" si="1"/>
        <v>9.6881288882420362E-3</v>
      </c>
      <c r="G9" s="2066">
        <f t="shared" si="2"/>
        <v>0</v>
      </c>
    </row>
    <row r="10" spans="1:7" ht="13.5" customHeight="1" thickBot="1">
      <c r="B10" s="2277" t="s">
        <v>167</v>
      </c>
      <c r="C10" s="2287">
        <f>+SUM(C6:C9)</f>
        <v>20643.821145146954</v>
      </c>
      <c r="D10" s="2287">
        <f>+SUM(D6:D9)</f>
        <v>21985.92005762241</v>
      </c>
      <c r="E10" s="2288">
        <f t="shared" si="0"/>
        <v>6.5012136224158468</v>
      </c>
      <c r="F10" s="2289">
        <f>+SUM(F6:F9)</f>
        <v>100.00000000000001</v>
      </c>
      <c r="G10" s="2294">
        <f>+SUM(G6:G9)</f>
        <v>100</v>
      </c>
    </row>
    <row r="11" spans="1:7" ht="13.5" customHeight="1" thickTop="1" thickBot="1">
      <c r="B11" s="1991" t="s">
        <v>2321</v>
      </c>
      <c r="C11" s="2070">
        <f>+(C10/'Cuadro No 4.3.1'!C$16)*100</f>
        <v>5.0588303270975894</v>
      </c>
      <c r="D11" s="2070">
        <f>+(D10/'Cuadro No 4.3.1'!D$16)*100</f>
        <v>5.3571675935145482</v>
      </c>
      <c r="E11" s="2069"/>
      <c r="F11" s="2070"/>
      <c r="G11" s="2069"/>
    </row>
    <row r="12" spans="1:7" ht="13.5" customHeight="1" thickTop="1">
      <c r="B12" s="2071" t="s">
        <v>333</v>
      </c>
      <c r="C12" s="2072">
        <f>+C10/'Cuadro No 4.3.1'!C24*100</f>
        <v>1.2256088325870746</v>
      </c>
      <c r="D12" s="2072">
        <f>+D10/'Cuadro No 4.3.1'!D24*100</f>
        <v>1.2352240141295905</v>
      </c>
      <c r="E12" s="2073"/>
      <c r="F12" s="2072"/>
      <c r="G12" s="2073"/>
    </row>
    <row r="13" spans="1:7">
      <c r="B13" s="2858" t="s">
        <v>109</v>
      </c>
      <c r="C13" s="2858"/>
      <c r="D13" s="2858"/>
      <c r="E13" s="2858"/>
      <c r="F13" s="2858"/>
      <c r="G13" s="2858"/>
    </row>
    <row r="14" spans="1:7" ht="16.5">
      <c r="B14" s="2125"/>
      <c r="C14" s="2126"/>
      <c r="D14" s="2126"/>
      <c r="E14" s="2126"/>
      <c r="F14" s="2126"/>
      <c r="G14" s="2126"/>
    </row>
    <row r="15" spans="1:7" hidden="1">
      <c r="B15" s="2127"/>
      <c r="C15" s="2128">
        <f>+C10-'Cuadro No 4.3.1'!C12</f>
        <v>0</v>
      </c>
      <c r="D15" s="2128">
        <f>+D10-'Cuadro No 4.3.1'!D12</f>
        <v>0</v>
      </c>
    </row>
    <row r="16" spans="1:7" hidden="1">
      <c r="B16" s="2127"/>
    </row>
    <row r="17" spans="3:4" hidden="1">
      <c r="C17" s="2129"/>
      <c r="D17" s="2129"/>
    </row>
    <row r="18" spans="3:4" hidden="1">
      <c r="C18" s="2107"/>
      <c r="D18" s="2129"/>
    </row>
  </sheetData>
  <mergeCells count="4">
    <mergeCell ref="B1:G1"/>
    <mergeCell ref="B2:G2"/>
    <mergeCell ref="F3:G3"/>
    <mergeCell ref="B13:G13"/>
  </mergeCells>
  <pageMargins left="0.7" right="0.7" top="0.75" bottom="0.75" header="0.3" footer="0.3"/>
  <pageSetup orientation="landscape" r:id="rId1"/>
  <drawing r:id="rId2"/>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E674B-D5E2-457C-A639-352FC1B42F45}">
  <sheetPr codeName="Hoja135">
    <tabColor theme="0"/>
  </sheetPr>
  <dimension ref="A1:J14"/>
  <sheetViews>
    <sheetView workbookViewId="0">
      <selection activeCell="I9" sqref="I9"/>
    </sheetView>
  </sheetViews>
  <sheetFormatPr baseColWidth="10" defaultColWidth="0" defaultRowHeight="13.5" zeroHeight="1"/>
  <cols>
    <col min="1" max="1" width="3.7109375" style="3" customWidth="1"/>
    <col min="2" max="2" width="54.28515625" style="3" bestFit="1" customWidth="1"/>
    <col min="3" max="4" width="9.85546875" style="3" customWidth="1"/>
    <col min="5" max="5" width="11.5703125" style="3" customWidth="1"/>
    <col min="6" max="7" width="7.28515625" style="3" bestFit="1" customWidth="1"/>
    <col min="8" max="8" width="4.5703125" style="3" customWidth="1"/>
    <col min="9" max="9" width="11.42578125" style="3" customWidth="1"/>
    <col min="10" max="10" width="4.7109375" style="3" customWidth="1"/>
    <col min="11" max="16384" width="11.42578125" style="3" hidden="1"/>
  </cols>
  <sheetData>
    <row r="1" spans="1:7" s="1952" customFormat="1" ht="15.75">
      <c r="A1" s="267"/>
      <c r="B1" s="2845" t="s">
        <v>2362</v>
      </c>
      <c r="C1" s="2845"/>
      <c r="D1" s="2845"/>
      <c r="E1" s="2845"/>
      <c r="F1" s="2845"/>
      <c r="G1" s="2845"/>
    </row>
    <row r="2" spans="1:7" s="1952" customFormat="1" ht="11.25" customHeight="1">
      <c r="B2" s="2552" t="s">
        <v>1</v>
      </c>
      <c r="C2" s="2552"/>
      <c r="D2" s="2552"/>
      <c r="E2" s="2552"/>
      <c r="F2" s="2552"/>
      <c r="G2" s="2552"/>
    </row>
    <row r="3" spans="1:7" s="1952" customFormat="1" ht="21">
      <c r="B3" s="1080"/>
      <c r="C3" s="1070">
        <v>2024</v>
      </c>
      <c r="D3" s="1070">
        <v>2025</v>
      </c>
      <c r="E3" s="2358" t="s">
        <v>35</v>
      </c>
      <c r="F3" s="2852" t="s">
        <v>87</v>
      </c>
      <c r="G3" s="2853"/>
    </row>
    <row r="4" spans="1:7" s="1952" customFormat="1" ht="13.5" customHeight="1">
      <c r="B4" s="1070" t="s">
        <v>56</v>
      </c>
      <c r="C4" s="2359" t="s">
        <v>2298</v>
      </c>
      <c r="D4" s="2360" t="s">
        <v>349</v>
      </c>
      <c r="E4" s="2400" t="s">
        <v>1395</v>
      </c>
      <c r="F4" s="2354">
        <f>+C3</f>
        <v>2024</v>
      </c>
      <c r="G4" s="2361">
        <f>+D3</f>
        <v>2025</v>
      </c>
    </row>
    <row r="5" spans="1:7" s="1952" customFormat="1" ht="13.5" customHeight="1">
      <c r="B5" s="1080"/>
      <c r="C5" s="1070" t="s">
        <v>23</v>
      </c>
      <c r="D5" s="1070" t="s">
        <v>24</v>
      </c>
      <c r="E5" s="2357" t="s">
        <v>59</v>
      </c>
      <c r="F5" s="1070" t="s">
        <v>60</v>
      </c>
      <c r="G5" s="2362" t="s">
        <v>26</v>
      </c>
    </row>
    <row r="6" spans="1:7" ht="13.5" customHeight="1">
      <c r="B6" s="2092" t="s">
        <v>269</v>
      </c>
      <c r="C6" s="2111">
        <v>18458.834061698999</v>
      </c>
      <c r="D6" s="2112">
        <v>19410.489312974001</v>
      </c>
      <c r="E6" s="2113">
        <f>+(D6/C6-1)*100</f>
        <v>5.1555545062818009</v>
      </c>
      <c r="F6" s="2114">
        <f>+(C6/$C$11)*100</f>
        <v>89.41578175820608</v>
      </c>
      <c r="G6" s="2114">
        <f>+(D6/$D$11)*100</f>
        <v>88.285999685714685</v>
      </c>
    </row>
    <row r="7" spans="1:7" ht="13.5" customHeight="1">
      <c r="B7" s="2092" t="s">
        <v>264</v>
      </c>
      <c r="C7" s="2111">
        <v>1582.4720124459573</v>
      </c>
      <c r="D7" s="2112">
        <v>1259.2907446484098</v>
      </c>
      <c r="E7" s="2113">
        <f t="shared" ref="E7:E11" si="0">+(D7/C7-1)*100</f>
        <v>-20.422558203605789</v>
      </c>
      <c r="F7" s="2114">
        <f t="shared" ref="F7:F10" si="1">+(C7/$C$11)*100</f>
        <v>7.6655964093060955</v>
      </c>
      <c r="G7" s="2114">
        <f t="shared" ref="G7:G10" si="2">+(D7/$D$11)*100</f>
        <v>5.727714561628364</v>
      </c>
    </row>
    <row r="8" spans="1:7" ht="13.5" customHeight="1">
      <c r="B8" s="2092" t="s">
        <v>262</v>
      </c>
      <c r="C8" s="2111">
        <v>366.75988000000001</v>
      </c>
      <c r="D8" s="2112">
        <v>1073.567</v>
      </c>
      <c r="E8" s="2113">
        <f t="shared" si="0"/>
        <v>192.7165861216881</v>
      </c>
      <c r="F8" s="2114">
        <f t="shared" si="1"/>
        <v>1.7766084942380915</v>
      </c>
      <c r="G8" s="2114">
        <f t="shared" si="2"/>
        <v>4.8829750912689223</v>
      </c>
    </row>
    <row r="9" spans="1:7" ht="13.5" customHeight="1">
      <c r="B9" s="2092" t="s">
        <v>2363</v>
      </c>
      <c r="C9" s="2111">
        <v>190.06519100200001</v>
      </c>
      <c r="D9" s="2112">
        <v>193.27699999999999</v>
      </c>
      <c r="E9" s="2113">
        <f t="shared" si="0"/>
        <v>1.6898459844581382</v>
      </c>
      <c r="F9" s="2114">
        <f t="shared" si="1"/>
        <v>0.92068803379785835</v>
      </c>
      <c r="G9" s="2114">
        <f t="shared" si="2"/>
        <v>0.87909443631853756</v>
      </c>
    </row>
    <row r="10" spans="1:7" ht="13.5" customHeight="1">
      <c r="B10" s="2092" t="s">
        <v>380</v>
      </c>
      <c r="C10" s="2111">
        <v>45.69</v>
      </c>
      <c r="D10" s="2112">
        <v>49.295999999999999</v>
      </c>
      <c r="E10" s="2113">
        <f t="shared" si="0"/>
        <v>7.8923177938279743</v>
      </c>
      <c r="F10" s="2114">
        <f t="shared" si="1"/>
        <v>0.2213253044518893</v>
      </c>
      <c r="G10" s="2114">
        <f t="shared" si="2"/>
        <v>0.22421622506950456</v>
      </c>
    </row>
    <row r="11" spans="1:7">
      <c r="B11" s="2290" t="s">
        <v>167</v>
      </c>
      <c r="C11" s="2295">
        <f>SUM(C6:C10)</f>
        <v>20643.821145146954</v>
      </c>
      <c r="D11" s="2295">
        <f>SUM(D6:D10)</f>
        <v>21985.920057622407</v>
      </c>
      <c r="E11" s="2299">
        <f t="shared" si="0"/>
        <v>6.5012136224158246</v>
      </c>
      <c r="F11" s="2300">
        <f>+SUM(F6:F10)</f>
        <v>100.00000000000001</v>
      </c>
      <c r="G11" s="2300">
        <f>+SUM(G6:G10)</f>
        <v>100</v>
      </c>
    </row>
    <row r="12" spans="1:7">
      <c r="B12" s="2858" t="s">
        <v>109</v>
      </c>
      <c r="C12" s="2858"/>
      <c r="D12" s="2858"/>
      <c r="E12" s="2858"/>
      <c r="F12" s="2858"/>
      <c r="G12" s="2858"/>
    </row>
    <row r="13" spans="1:7">
      <c r="C13" s="2116">
        <f>+C11-'Cuadro No 4.3.9'!C10</f>
        <v>0</v>
      </c>
      <c r="D13" s="2116">
        <f>+D11-'Cuadro No 4.3.9'!D10</f>
        <v>0</v>
      </c>
    </row>
    <row r="14" spans="1:7" hidden="1">
      <c r="B14" s="2100"/>
    </row>
  </sheetData>
  <mergeCells count="4">
    <mergeCell ref="B1:G1"/>
    <mergeCell ref="B2:G2"/>
    <mergeCell ref="F3:G3"/>
    <mergeCell ref="B12:G12"/>
  </mergeCells>
  <pageMargins left="0.7" right="0.7" top="0.75" bottom="0.75" header="0.3" footer="0.3"/>
  <pageSetup orientation="landscape" r:id="rId1"/>
  <drawing r:id="rId2"/>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89C3F-6E13-471E-A397-7B4222F0D0A1}">
  <sheetPr codeName="Hoja136">
    <tabColor theme="0"/>
  </sheetPr>
  <dimension ref="A1:J18"/>
  <sheetViews>
    <sheetView workbookViewId="0"/>
  </sheetViews>
  <sheetFormatPr baseColWidth="10" defaultColWidth="0" defaultRowHeight="13.5" zeroHeight="1"/>
  <cols>
    <col min="1" max="1" width="4.28515625" style="1952" customWidth="1"/>
    <col min="2" max="2" width="61.42578125" style="1952" bestFit="1" customWidth="1"/>
    <col min="3" max="4" width="9.85546875" style="1952" customWidth="1"/>
    <col min="5" max="5" width="11.85546875" style="1952" customWidth="1"/>
    <col min="6" max="7" width="6.7109375" style="1952" customWidth="1"/>
    <col min="8" max="8" width="5.5703125" style="1952" customWidth="1"/>
    <col min="9" max="9" width="11.42578125" style="1952" customWidth="1"/>
    <col min="10" max="10" width="5.5703125" style="1952" customWidth="1"/>
    <col min="11" max="16384" width="11.42578125" style="1952" hidden="1"/>
  </cols>
  <sheetData>
    <row r="1" spans="1:7" ht="13.5" customHeight="1">
      <c r="A1" s="267"/>
      <c r="B1" s="2845" t="s">
        <v>2364</v>
      </c>
      <c r="C1" s="2845"/>
      <c r="D1" s="2845"/>
      <c r="E1" s="2845"/>
      <c r="F1" s="2845"/>
      <c r="G1" s="2845"/>
    </row>
    <row r="2" spans="1:7" ht="13.5" customHeight="1">
      <c r="B2" s="2859" t="s">
        <v>1</v>
      </c>
      <c r="C2" s="2859"/>
      <c r="D2" s="2859"/>
      <c r="E2" s="2859"/>
      <c r="F2" s="2859"/>
      <c r="G2" s="2859"/>
    </row>
    <row r="3" spans="1:7" ht="21">
      <c r="B3" s="2350"/>
      <c r="C3" s="2351">
        <v>2024</v>
      </c>
      <c r="D3" s="2351">
        <v>2025</v>
      </c>
      <c r="E3" s="2352" t="s">
        <v>35</v>
      </c>
      <c r="F3" s="2856" t="s">
        <v>87</v>
      </c>
      <c r="G3" s="2857"/>
    </row>
    <row r="4" spans="1:7" ht="13.5" customHeight="1">
      <c r="B4" s="2353" t="s">
        <v>2313</v>
      </c>
      <c r="C4" s="2359" t="s">
        <v>2298</v>
      </c>
      <c r="D4" s="2360" t="s">
        <v>349</v>
      </c>
      <c r="E4" s="2400" t="s">
        <v>1395</v>
      </c>
      <c r="F4" s="2354">
        <f>+C3</f>
        <v>2024</v>
      </c>
      <c r="G4" s="2355">
        <f>+D3</f>
        <v>2025</v>
      </c>
    </row>
    <row r="5" spans="1:7" ht="13.5" customHeight="1">
      <c r="B5" s="2356"/>
      <c r="C5" s="1070" t="s">
        <v>23</v>
      </c>
      <c r="D5" s="1070" t="s">
        <v>24</v>
      </c>
      <c r="E5" s="2357" t="s">
        <v>59</v>
      </c>
      <c r="F5" s="1070" t="s">
        <v>60</v>
      </c>
      <c r="G5" s="2357" t="s">
        <v>26</v>
      </c>
    </row>
    <row r="6" spans="1:7">
      <c r="B6" s="2061" t="s">
        <v>2365</v>
      </c>
      <c r="C6" s="2062">
        <v>20659.105764279284</v>
      </c>
      <c r="D6" s="2062">
        <v>22379.59009544093</v>
      </c>
      <c r="E6" s="2078">
        <f>+(D6/C6-1)*100</f>
        <v>8.3279709721824311</v>
      </c>
      <c r="F6" s="2079">
        <f>+(C6/$C$12)*100</f>
        <v>50.020347400094231</v>
      </c>
      <c r="G6" s="2066">
        <f>+(D6/$D$12)*100</f>
        <v>50.829579246580003</v>
      </c>
    </row>
    <row r="7" spans="1:7">
      <c r="B7" s="2061" t="s">
        <v>2366</v>
      </c>
      <c r="C7" s="2062">
        <v>13635.219604228292</v>
      </c>
      <c r="D7" s="2062">
        <v>14244.19865271132</v>
      </c>
      <c r="E7" s="2078">
        <f t="shared" ref="E7:E12" si="0">+(D7/C7-1)*100</f>
        <v>4.4662210522387502</v>
      </c>
      <c r="F7" s="2079">
        <f>+(C7/$C$12)*100</f>
        <v>33.013937256633632</v>
      </c>
      <c r="G7" s="2066">
        <f>+(D7/$D$12)*100</f>
        <v>32.352094972888423</v>
      </c>
    </row>
    <row r="8" spans="1:7">
      <c r="B8" s="2061" t="s">
        <v>2367</v>
      </c>
      <c r="C8" s="2062">
        <v>3672.7725875352448</v>
      </c>
      <c r="D8" s="2062">
        <v>3753.8747221934477</v>
      </c>
      <c r="E8" s="2078">
        <f t="shared" si="0"/>
        <v>2.2081991935315903</v>
      </c>
      <c r="F8" s="2079">
        <f t="shared" ref="F8:F11" si="1">+(C8/$C$12)*100</f>
        <v>8.8926095275482027</v>
      </c>
      <c r="G8" s="2066">
        <f t="shared" ref="G8:G11" si="2">+(D8/$D$12)*100</f>
        <v>8.5259771005518044</v>
      </c>
    </row>
    <row r="9" spans="1:7">
      <c r="B9" s="2061" t="s">
        <v>2368</v>
      </c>
      <c r="C9" s="2062">
        <v>3235.5593784477887</v>
      </c>
      <c r="D9" s="2062">
        <v>3532.5630382940067</v>
      </c>
      <c r="E9" s="2078">
        <f t="shared" si="0"/>
        <v>9.1793605094863331</v>
      </c>
      <c r="F9" s="2079">
        <f t="shared" si="1"/>
        <v>7.8340178897495214</v>
      </c>
      <c r="G9" s="2066">
        <f t="shared" si="2"/>
        <v>8.0233235788837582</v>
      </c>
    </row>
    <row r="10" spans="1:7">
      <c r="B10" s="2061" t="s">
        <v>2369</v>
      </c>
      <c r="C10" s="2062">
        <v>81.275670233202106</v>
      </c>
      <c r="D10" s="2062">
        <v>102.1415786101382</v>
      </c>
      <c r="E10" s="2078">
        <f t="shared" si="0"/>
        <v>25.673006838413137</v>
      </c>
      <c r="F10" s="2079">
        <f t="shared" si="1"/>
        <v>0.19678670057779701</v>
      </c>
      <c r="G10" s="2066">
        <f t="shared" si="2"/>
        <v>0.23198876486091019</v>
      </c>
    </row>
    <row r="11" spans="1:7" ht="13.5" customHeight="1">
      <c r="B11" s="2061" t="s">
        <v>2370</v>
      </c>
      <c r="C11" s="2062">
        <v>17.471</v>
      </c>
      <c r="D11" s="2062">
        <v>16.306608000000001</v>
      </c>
      <c r="E11" s="2078">
        <f t="shared" si="0"/>
        <v>-6.6647129528933586</v>
      </c>
      <c r="F11" s="2079">
        <f t="shared" si="1"/>
        <v>4.2301225396603387E-2</v>
      </c>
      <c r="G11" s="2066">
        <f t="shared" si="2"/>
        <v>3.7036336235120169E-2</v>
      </c>
    </row>
    <row r="12" spans="1:7" ht="14.25" thickBot="1">
      <c r="B12" s="2277" t="s">
        <v>167</v>
      </c>
      <c r="C12" s="2287">
        <f>SUM(C6:C11)</f>
        <v>41301.404004723816</v>
      </c>
      <c r="D12" s="2287">
        <f>SUM(D6:D11)</f>
        <v>44028.674695249836</v>
      </c>
      <c r="E12" s="2288">
        <f t="shared" si="0"/>
        <v>6.6033365117904808</v>
      </c>
      <c r="F12" s="2289">
        <f>+SUM(F6:F11)</f>
        <v>99.999999999999986</v>
      </c>
      <c r="G12" s="2294">
        <f>+SUM(G6:G11)</f>
        <v>100.00000000000001</v>
      </c>
    </row>
    <row r="13" spans="1:7" ht="13.5" customHeight="1" thickTop="1" thickBot="1">
      <c r="B13" s="1991" t="s">
        <v>2321</v>
      </c>
      <c r="C13" s="2070">
        <f>+(C12/'Cuadro No 4.3.1'!C$16)*100</f>
        <v>10.121033003617381</v>
      </c>
      <c r="D13" s="2070">
        <f>+(D12/'Cuadro No 4.3.1'!D$16)*100</f>
        <v>10.728183703233826</v>
      </c>
      <c r="E13" s="2069"/>
      <c r="F13" s="2070"/>
      <c r="G13" s="2069"/>
    </row>
    <row r="14" spans="1:7" ht="13.5" customHeight="1" thickTop="1">
      <c r="B14" s="2071" t="s">
        <v>333</v>
      </c>
      <c r="C14" s="2072">
        <f>+C12/'Cuadro No 4.3.1'!C24*100</f>
        <v>2.4520346882745847</v>
      </c>
      <c r="D14" s="2072">
        <f>+D12/'Cuadro No 4.3.1'!D24*100</f>
        <v>2.473641137206688</v>
      </c>
      <c r="E14" s="2073"/>
      <c r="F14" s="2072"/>
      <c r="G14" s="2073"/>
    </row>
    <row r="15" spans="1:7">
      <c r="B15" s="2858" t="s">
        <v>109</v>
      </c>
      <c r="C15" s="2858"/>
      <c r="D15" s="2858"/>
      <c r="E15" s="2858"/>
      <c r="F15" s="2858"/>
      <c r="G15" s="2858"/>
    </row>
    <row r="16" spans="1:7">
      <c r="C16" s="2067">
        <f>+C12-'Cuadro No 4.3.1'!C9</f>
        <v>0</v>
      </c>
      <c r="D16" s="2067">
        <f>+D12-'Cuadro No 4.3.1'!D9</f>
        <v>0</v>
      </c>
    </row>
    <row r="17" spans="3:4" hidden="1">
      <c r="C17" s="2107"/>
      <c r="D17" s="2107"/>
    </row>
    <row r="18" spans="3:4" hidden="1">
      <c r="C18" s="2107"/>
      <c r="D18" s="2107"/>
    </row>
  </sheetData>
  <mergeCells count="4">
    <mergeCell ref="B1:G1"/>
    <mergeCell ref="B2:G2"/>
    <mergeCell ref="F3:G3"/>
    <mergeCell ref="B15:G15"/>
  </mergeCells>
  <pageMargins left="0.7" right="0.7" top="0.75" bottom="0.75" header="0.3" footer="0.3"/>
  <pageSetup orientation="landscape" r:id="rId1"/>
  <drawing r:id="rId2"/>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958F4-FCD6-4B7F-BB02-5CA85FD6FAF1}">
  <sheetPr codeName="Hoja137">
    <tabColor theme="0"/>
  </sheetPr>
  <dimension ref="A1:J25"/>
  <sheetViews>
    <sheetView workbookViewId="0">
      <selection activeCell="I10" sqref="I10"/>
    </sheetView>
  </sheetViews>
  <sheetFormatPr baseColWidth="10" defaultColWidth="0" defaultRowHeight="13.5" zeroHeight="1"/>
  <cols>
    <col min="1" max="1" width="3" style="3" customWidth="1"/>
    <col min="2" max="2" width="60.5703125" style="3" customWidth="1"/>
    <col min="3" max="4" width="9.85546875" style="3" customWidth="1"/>
    <col min="5" max="5" width="11" style="3" customWidth="1"/>
    <col min="6" max="7" width="7.28515625" style="3" bestFit="1" customWidth="1"/>
    <col min="8" max="8" width="3.5703125" style="3" customWidth="1"/>
    <col min="9" max="9" width="11.42578125" style="3" customWidth="1"/>
    <col min="10" max="10" width="4.5703125" style="3" customWidth="1"/>
    <col min="11" max="16384" width="11.42578125" style="3" hidden="1"/>
  </cols>
  <sheetData>
    <row r="1" spans="1:7" ht="13.5" customHeight="1">
      <c r="A1" s="267"/>
      <c r="B1" s="2845" t="s">
        <v>2371</v>
      </c>
      <c r="C1" s="2845"/>
      <c r="D1" s="2845"/>
      <c r="E1" s="2845"/>
      <c r="F1" s="2845"/>
      <c r="G1" s="2845"/>
    </row>
    <row r="2" spans="1:7" ht="13.5" customHeight="1">
      <c r="B2" s="2552" t="s">
        <v>1</v>
      </c>
      <c r="C2" s="2552"/>
      <c r="D2" s="2552"/>
      <c r="E2" s="2552"/>
      <c r="F2" s="2552"/>
      <c r="G2" s="2552"/>
    </row>
    <row r="3" spans="1:7" ht="21">
      <c r="B3" s="1080"/>
      <c r="C3" s="1070">
        <v>2024</v>
      </c>
      <c r="D3" s="1070">
        <v>2025</v>
      </c>
      <c r="E3" s="2358" t="s">
        <v>35</v>
      </c>
      <c r="F3" s="2852" t="s">
        <v>87</v>
      </c>
      <c r="G3" s="2853"/>
    </row>
    <row r="4" spans="1:7" ht="13.5" customHeight="1">
      <c r="B4" s="1070" t="s">
        <v>56</v>
      </c>
      <c r="C4" s="2359" t="s">
        <v>2298</v>
      </c>
      <c r="D4" s="2360" t="s">
        <v>349</v>
      </c>
      <c r="E4" s="2355" t="s">
        <v>1395</v>
      </c>
      <c r="F4" s="2354">
        <f>+C3</f>
        <v>2024</v>
      </c>
      <c r="G4" s="2361">
        <f>+D3</f>
        <v>2025</v>
      </c>
    </row>
    <row r="5" spans="1:7" ht="13.5" customHeight="1">
      <c r="B5" s="1080"/>
      <c r="C5" s="1070" t="s">
        <v>23</v>
      </c>
      <c r="D5" s="1070" t="s">
        <v>24</v>
      </c>
      <c r="E5" s="2357" t="s">
        <v>59</v>
      </c>
      <c r="F5" s="1070" t="s">
        <v>60</v>
      </c>
      <c r="G5" s="2362" t="s">
        <v>26</v>
      </c>
    </row>
    <row r="6" spans="1:7" ht="13.5" customHeight="1">
      <c r="B6" s="2092" t="s">
        <v>268</v>
      </c>
      <c r="C6" s="2111">
        <v>11920.404560544999</v>
      </c>
      <c r="D6" s="2112">
        <v>13082.429454376999</v>
      </c>
      <c r="E6" s="2113">
        <f>+(D6/C6-1)*100</f>
        <v>9.7482001380905459</v>
      </c>
      <c r="F6" s="2114">
        <f t="shared" ref="F6:F18" si="0">+(C6/$C$21)*100</f>
        <v>28.861983866654061</v>
      </c>
      <c r="G6" s="2114">
        <f t="shared" ref="G6:G18" si="1">+(D6/$D$21)*100</f>
        <v>29.713430042872567</v>
      </c>
    </row>
    <row r="7" spans="1:7" ht="13.5" customHeight="1">
      <c r="B7" s="2092" t="s">
        <v>359</v>
      </c>
      <c r="C7" s="2111">
        <v>9164.5813178860008</v>
      </c>
      <c r="D7" s="2112">
        <v>10356.0982</v>
      </c>
      <c r="E7" s="2113">
        <f t="shared" ref="E7:E21" si="2">+(D7/C7-1)*100</f>
        <v>13.001323691553512</v>
      </c>
      <c r="F7" s="2114">
        <f t="shared" si="0"/>
        <v>22.189515196233554</v>
      </c>
      <c r="G7" s="2114">
        <f t="shared" si="1"/>
        <v>23.521258070294124</v>
      </c>
    </row>
    <row r="8" spans="1:7" ht="13.5" customHeight="1">
      <c r="B8" s="2092" t="s">
        <v>381</v>
      </c>
      <c r="C8" s="2111">
        <v>5822.1772000000001</v>
      </c>
      <c r="D8" s="2112">
        <v>6393.4794499999998</v>
      </c>
      <c r="E8" s="2113">
        <f t="shared" si="2"/>
        <v>9.8125191036782624</v>
      </c>
      <c r="F8" s="2114">
        <f t="shared" si="0"/>
        <v>14.096802131312764</v>
      </c>
      <c r="G8" s="2114">
        <f t="shared" si="1"/>
        <v>14.521171700609417</v>
      </c>
    </row>
    <row r="9" spans="1:7" ht="13.5" customHeight="1">
      <c r="B9" s="2092" t="s">
        <v>2372</v>
      </c>
      <c r="C9" s="2111">
        <v>2371.8502139399998</v>
      </c>
      <c r="D9" s="2112">
        <v>2680.6569020000002</v>
      </c>
      <c r="E9" s="2113">
        <f t="shared" si="2"/>
        <v>13.01965386536892</v>
      </c>
      <c r="F9" s="2114">
        <f t="shared" si="0"/>
        <v>5.7427834987612583</v>
      </c>
      <c r="G9" s="2114">
        <f t="shared" si="1"/>
        <v>6.0884342319057136</v>
      </c>
    </row>
    <row r="10" spans="1:7" ht="13.5" customHeight="1">
      <c r="B10" s="2092" t="s">
        <v>264</v>
      </c>
      <c r="C10" s="2111">
        <v>2995.9312901358103</v>
      </c>
      <c r="D10" s="2112">
        <v>2124.5965583968436</v>
      </c>
      <c r="E10" s="2113">
        <f t="shared" si="2"/>
        <v>-29.083935756733183</v>
      </c>
      <c r="F10" s="2114">
        <f t="shared" si="0"/>
        <v>7.2538243246964536</v>
      </c>
      <c r="G10" s="2114">
        <f t="shared" si="1"/>
        <v>4.8254837855159458</v>
      </c>
    </row>
    <row r="11" spans="1:7" ht="13.5" customHeight="1">
      <c r="B11" s="2092" t="s">
        <v>2373</v>
      </c>
      <c r="C11" s="2111">
        <v>1884.280675</v>
      </c>
      <c r="D11" s="2112">
        <v>2081.8097109999999</v>
      </c>
      <c r="E11" s="2113">
        <f t="shared" si="2"/>
        <v>10.48299431293589</v>
      </c>
      <c r="F11" s="2114">
        <f t="shared" si="0"/>
        <v>4.562267846353329</v>
      </c>
      <c r="G11" s="2114">
        <f t="shared" si="1"/>
        <v>4.7283042821740935</v>
      </c>
    </row>
    <row r="12" spans="1:7" ht="13.5" customHeight="1">
      <c r="B12" s="2092" t="s">
        <v>2374</v>
      </c>
      <c r="C12" s="2111">
        <v>1624.0048999999999</v>
      </c>
      <c r="D12" s="2112">
        <v>1523.226599304</v>
      </c>
      <c r="E12" s="2113">
        <f t="shared" si="2"/>
        <v>-6.205541664067626</v>
      </c>
      <c r="F12" s="2114">
        <f t="shared" si="0"/>
        <v>3.9320815820553126</v>
      </c>
      <c r="G12" s="2114">
        <f t="shared" si="1"/>
        <v>3.4596240060533496</v>
      </c>
    </row>
    <row r="13" spans="1:7" ht="13.5" customHeight="1">
      <c r="B13" s="2092" t="s">
        <v>2375</v>
      </c>
      <c r="C13" s="2111">
        <v>1366.96471653</v>
      </c>
      <c r="D13" s="2112">
        <v>1438.15</v>
      </c>
      <c r="E13" s="2113">
        <f t="shared" si="2"/>
        <v>5.207543589764474</v>
      </c>
      <c r="F13" s="2114">
        <f t="shared" si="0"/>
        <v>3.3097294134931947</v>
      </c>
      <c r="G13" s="2114">
        <f t="shared" si="1"/>
        <v>3.2663940260621991</v>
      </c>
    </row>
    <row r="14" spans="1:7" ht="13.5" customHeight="1">
      <c r="B14" s="2092" t="s">
        <v>382</v>
      </c>
      <c r="C14" s="2111">
        <v>1269.765505415</v>
      </c>
      <c r="D14" s="2112">
        <v>1248.5619999999999</v>
      </c>
      <c r="E14" s="2113">
        <f t="shared" si="2"/>
        <v>-1.669875683705091</v>
      </c>
      <c r="F14" s="2114">
        <f t="shared" si="0"/>
        <v>3.0743882345253248</v>
      </c>
      <c r="G14" s="2114">
        <f t="shared" si="1"/>
        <v>2.8357928296549533</v>
      </c>
    </row>
    <row r="15" spans="1:7" ht="13.5" customHeight="1">
      <c r="B15" s="2092" t="s">
        <v>383</v>
      </c>
      <c r="C15" s="2111">
        <v>688.18877528200005</v>
      </c>
      <c r="D15" s="2112">
        <v>735.30030097300005</v>
      </c>
      <c r="E15" s="2113">
        <f t="shared" si="2"/>
        <v>6.8457271294050104</v>
      </c>
      <c r="F15" s="2114">
        <f t="shared" si="0"/>
        <v>1.6662600022103105</v>
      </c>
      <c r="G15" s="2114">
        <f t="shared" si="1"/>
        <v>1.6700486809164163</v>
      </c>
    </row>
    <row r="16" spans="1:7" ht="13.5" customHeight="1">
      <c r="B16" s="2092" t="s">
        <v>374</v>
      </c>
      <c r="C16" s="2111">
        <v>451.76920000000001</v>
      </c>
      <c r="D16" s="2112">
        <v>666.77160000000003</v>
      </c>
      <c r="E16" s="2113">
        <f t="shared" si="2"/>
        <v>47.591203650005355</v>
      </c>
      <c r="F16" s="2114">
        <f t="shared" si="0"/>
        <v>1.0938349697466203</v>
      </c>
      <c r="G16" s="2114">
        <f t="shared" si="1"/>
        <v>1.514403067126471</v>
      </c>
    </row>
    <row r="17" spans="2:7" ht="13.5" customHeight="1">
      <c r="B17" s="2092" t="s">
        <v>2376</v>
      </c>
      <c r="C17" s="2111">
        <v>424.00927567899998</v>
      </c>
      <c r="D17" s="2112">
        <v>496.49756400000001</v>
      </c>
      <c r="E17" s="2113">
        <f t="shared" si="2"/>
        <v>17.095920414693456</v>
      </c>
      <c r="F17" s="2114">
        <f t="shared" si="0"/>
        <v>1.0266219415458719</v>
      </c>
      <c r="G17" s="2114">
        <f t="shared" si="1"/>
        <v>1.1276686555672457</v>
      </c>
    </row>
    <row r="18" spans="2:7" ht="13.5" customHeight="1">
      <c r="B18" s="2092" t="s">
        <v>1985</v>
      </c>
      <c r="C18" s="2111">
        <v>357.27300000000002</v>
      </c>
      <c r="D18" s="2112">
        <v>311.34623535100002</v>
      </c>
      <c r="E18" s="2113">
        <f t="shared" si="2"/>
        <v>-12.854809809025591</v>
      </c>
      <c r="F18" s="2114">
        <f t="shared" si="0"/>
        <v>0.86503838939503674</v>
      </c>
      <c r="G18" s="2114">
        <f t="shared" si="1"/>
        <v>0.70714423612798527</v>
      </c>
    </row>
    <row r="19" spans="2:7" ht="13.5" customHeight="1">
      <c r="B19" s="2092" t="s">
        <v>852</v>
      </c>
      <c r="C19" s="2111">
        <v>203.15076097900001</v>
      </c>
      <c r="D19" s="2112">
        <v>228.17999153</v>
      </c>
      <c r="E19" s="2113">
        <f t="shared" si="2"/>
        <v>12.320520204001252</v>
      </c>
      <c r="F19" s="2114">
        <f>+(C19/$C$21)*100</f>
        <v>0.49187374103738674</v>
      </c>
      <c r="G19" s="2114">
        <f>+(D19/$D$21)*100</f>
        <v>0.51825314549978452</v>
      </c>
    </row>
    <row r="20" spans="2:7" ht="13.5" customHeight="1">
      <c r="B20" s="2092" t="s">
        <v>46</v>
      </c>
      <c r="C20" s="2111">
        <v>757.05261333199996</v>
      </c>
      <c r="D20" s="2112">
        <v>661.570128318</v>
      </c>
      <c r="E20" s="2113">
        <f t="shared" si="2"/>
        <v>-12.612397518021224</v>
      </c>
      <c r="F20" s="2114">
        <f>+(C20/$C$21)*100</f>
        <v>1.8329948619795418</v>
      </c>
      <c r="G20" s="2114">
        <f t="shared" ref="G20" si="3">+(D20/$D$21)*100</f>
        <v>1.502589239619732</v>
      </c>
    </row>
    <row r="21" spans="2:7">
      <c r="B21" s="2290" t="s">
        <v>167</v>
      </c>
      <c r="C21" s="2295">
        <f>SUM(C6:C20)</f>
        <v>41301.404004723801</v>
      </c>
      <c r="D21" s="2295">
        <f>SUM(D6:D20)</f>
        <v>44028.674695249843</v>
      </c>
      <c r="E21" s="2301">
        <f t="shared" si="2"/>
        <v>6.6033365117905252</v>
      </c>
      <c r="F21" s="2300">
        <f>SUM(F6:F20)</f>
        <v>100.00000000000003</v>
      </c>
      <c r="G21" s="2300">
        <f>SUM(G6:G20)</f>
        <v>100</v>
      </c>
    </row>
    <row r="22" spans="2:7">
      <c r="B22" s="2858" t="s">
        <v>109</v>
      </c>
      <c r="C22" s="2858"/>
      <c r="D22" s="2858"/>
      <c r="E22" s="2858"/>
      <c r="F22" s="2858"/>
      <c r="G22" s="2858"/>
    </row>
    <row r="23" spans="2:7">
      <c r="C23" s="2116"/>
      <c r="D23" s="2116"/>
    </row>
    <row r="24" spans="2:7" hidden="1">
      <c r="B24" s="2100"/>
      <c r="C24" s="2130">
        <f>+C21-'Cuadro No 4.3.11'!C12</f>
        <v>0</v>
      </c>
      <c r="D24" s="2130">
        <f>+D21-'Cuadro No 4.3.11'!D12</f>
        <v>0</v>
      </c>
    </row>
    <row r="25" spans="2:7" hidden="1">
      <c r="B25" s="2100"/>
      <c r="D25" s="2131"/>
    </row>
  </sheetData>
  <mergeCells count="4">
    <mergeCell ref="B1:G1"/>
    <mergeCell ref="B2:G2"/>
    <mergeCell ref="F3:G3"/>
    <mergeCell ref="B22:G22"/>
  </mergeCells>
  <pageMargins left="0.7" right="0.7" top="0.75" bottom="0.75" header="0.3" footer="0.3"/>
  <pageSetup orientation="landscape" r:id="rId1"/>
  <drawing r:id="rId2"/>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087AF-90DA-4F77-931B-34EBD5978291}">
  <sheetPr codeName="Hoja138">
    <tabColor theme="0"/>
  </sheetPr>
  <dimension ref="A1:J25"/>
  <sheetViews>
    <sheetView workbookViewId="0">
      <selection activeCell="I10" sqref="I10"/>
    </sheetView>
  </sheetViews>
  <sheetFormatPr baseColWidth="10" defaultColWidth="0" defaultRowHeight="13.5" zeroHeight="1"/>
  <cols>
    <col min="1" max="1" width="3.42578125" style="1952" customWidth="1"/>
    <col min="2" max="2" width="70.5703125" style="1952" customWidth="1"/>
    <col min="3" max="4" width="9.85546875" style="1952" customWidth="1"/>
    <col min="5" max="5" width="12" style="1952" customWidth="1"/>
    <col min="6" max="7" width="6.7109375" style="1952" customWidth="1"/>
    <col min="8" max="8" width="4.5703125" style="1952" customWidth="1"/>
    <col min="9" max="9" width="11.42578125" style="1952" customWidth="1"/>
    <col min="10" max="10" width="5" style="1952" customWidth="1"/>
    <col min="11" max="16384" width="11.42578125" style="1952" hidden="1"/>
  </cols>
  <sheetData>
    <row r="1" spans="1:7" ht="13.5" customHeight="1">
      <c r="A1" s="267"/>
      <c r="B1" s="2845" t="s">
        <v>2377</v>
      </c>
      <c r="C1" s="2845"/>
      <c r="D1" s="2845"/>
      <c r="E1" s="2845"/>
      <c r="F1" s="2845"/>
      <c r="G1" s="2845"/>
    </row>
    <row r="2" spans="1:7" ht="13.5" customHeight="1">
      <c r="B2" s="2855" t="s">
        <v>1</v>
      </c>
      <c r="C2" s="2855"/>
      <c r="D2" s="2855"/>
      <c r="E2" s="2855"/>
      <c r="F2" s="2855"/>
      <c r="G2" s="2855"/>
    </row>
    <row r="3" spans="1:7" ht="21">
      <c r="B3" s="2350"/>
      <c r="C3" s="2351">
        <v>2024</v>
      </c>
      <c r="D3" s="2351">
        <v>2025</v>
      </c>
      <c r="E3" s="2352" t="s">
        <v>35</v>
      </c>
      <c r="F3" s="2856" t="s">
        <v>87</v>
      </c>
      <c r="G3" s="2857"/>
    </row>
    <row r="4" spans="1:7">
      <c r="B4" s="2353" t="s">
        <v>2313</v>
      </c>
      <c r="C4" s="2359" t="s">
        <v>2298</v>
      </c>
      <c r="D4" s="2360" t="s">
        <v>349</v>
      </c>
      <c r="E4" s="2400" t="s">
        <v>1395</v>
      </c>
      <c r="F4" s="2354">
        <f>+C3</f>
        <v>2024</v>
      </c>
      <c r="G4" s="2355">
        <f>+D3</f>
        <v>2025</v>
      </c>
    </row>
    <row r="5" spans="1:7" ht="13.5" customHeight="1">
      <c r="B5" s="2356"/>
      <c r="C5" s="1070" t="s">
        <v>23</v>
      </c>
      <c r="D5" s="1070" t="s">
        <v>24</v>
      </c>
      <c r="E5" s="2357" t="s">
        <v>59</v>
      </c>
      <c r="F5" s="1070" t="s">
        <v>60</v>
      </c>
      <c r="G5" s="2357" t="s">
        <v>26</v>
      </c>
    </row>
    <row r="6" spans="1:7" ht="13.5" customHeight="1">
      <c r="B6" s="2061" t="s">
        <v>2378</v>
      </c>
      <c r="C6" s="2062">
        <v>21378.210006227211</v>
      </c>
      <c r="D6" s="2062">
        <v>14231.664751596778</v>
      </c>
      <c r="E6" s="2078">
        <f t="shared" ref="E6:E12" si="0">+((D6/C6)-1)*100</f>
        <v>-33.429109605288431</v>
      </c>
      <c r="F6" s="2079">
        <f>+(C6/$C$12)*100</f>
        <v>60.139899066654209</v>
      </c>
      <c r="G6" s="2066">
        <f>+(D6/$D$12)*100</f>
        <v>47.175701085644832</v>
      </c>
    </row>
    <row r="7" spans="1:7" ht="13.5" customHeight="1">
      <c r="B7" s="2061" t="s">
        <v>2379</v>
      </c>
      <c r="C7" s="2062">
        <v>8155.9786224762011</v>
      </c>
      <c r="D7" s="2062">
        <v>7642.0223896814405</v>
      </c>
      <c r="E7" s="2078">
        <f t="shared" si="0"/>
        <v>-6.3015887680039189</v>
      </c>
      <c r="F7" s="2079">
        <f t="shared" ref="F7:F11" si="1">+(C7/$C$12)*100</f>
        <v>22.943910224599325</v>
      </c>
      <c r="G7" s="2066">
        <f t="shared" ref="G7:G11" si="2">+(D7/$D$12)*100</f>
        <v>25.332086599704866</v>
      </c>
    </row>
    <row r="8" spans="1:7" ht="13.5" customHeight="1">
      <c r="B8" s="2061" t="s">
        <v>2380</v>
      </c>
      <c r="C8" s="2062">
        <v>1674.2753061584806</v>
      </c>
      <c r="D8" s="2062">
        <v>4591.4026926997858</v>
      </c>
      <c r="E8" s="2078">
        <f t="shared" si="0"/>
        <v>174.23224100667593</v>
      </c>
      <c r="F8" s="2079">
        <f t="shared" si="1"/>
        <v>4.7099709420401714</v>
      </c>
      <c r="G8" s="2066">
        <f t="shared" si="2"/>
        <v>15.219768366896593</v>
      </c>
    </row>
    <row r="9" spans="1:7" ht="13.5" customHeight="1">
      <c r="B9" s="2061" t="s">
        <v>2381</v>
      </c>
      <c r="C9" s="2062">
        <v>3958.2882674098682</v>
      </c>
      <c r="D9" s="2062">
        <v>3348.5111896509743</v>
      </c>
      <c r="E9" s="2078">
        <f t="shared" si="0"/>
        <v>-15.405069983897501</v>
      </c>
      <c r="F9" s="2079">
        <f t="shared" si="1"/>
        <v>11.135219310195273</v>
      </c>
      <c r="G9" s="2066">
        <f t="shared" si="2"/>
        <v>11.099781067228095</v>
      </c>
    </row>
    <row r="10" spans="1:7" ht="13.5" customHeight="1">
      <c r="B10" s="2061" t="s">
        <v>2382</v>
      </c>
      <c r="C10" s="2062">
        <v>370.71352016540311</v>
      </c>
      <c r="D10" s="2062">
        <v>343.76146190141878</v>
      </c>
      <c r="E10" s="2078">
        <f t="shared" si="0"/>
        <v>-7.2703197477014037</v>
      </c>
      <c r="F10" s="2079">
        <f t="shared" si="1"/>
        <v>1.0428690558703118</v>
      </c>
      <c r="G10" s="2066">
        <f t="shared" si="2"/>
        <v>1.1395144738500158</v>
      </c>
    </row>
    <row r="11" spans="1:7" ht="13.5" customHeight="1">
      <c r="B11" s="2061" t="s">
        <v>2383</v>
      </c>
      <c r="C11" s="2062">
        <v>10</v>
      </c>
      <c r="D11" s="2062">
        <v>10</v>
      </c>
      <c r="E11" s="2078">
        <f t="shared" si="0"/>
        <v>0</v>
      </c>
      <c r="F11" s="2079">
        <f t="shared" si="1"/>
        <v>2.8131400640716037E-2</v>
      </c>
      <c r="G11" s="2066">
        <f t="shared" si="2"/>
        <v>3.3148406675580083E-2</v>
      </c>
    </row>
    <row r="12" spans="1:7" ht="14.25" thickBot="1">
      <c r="B12" s="2282" t="s">
        <v>167</v>
      </c>
      <c r="C12" s="2283">
        <f>SUM(C6:C11)</f>
        <v>35547.465722437162</v>
      </c>
      <c r="D12" s="2283">
        <f>SUM(D6:D11)</f>
        <v>30167.362485530401</v>
      </c>
      <c r="E12" s="2284">
        <f t="shared" si="0"/>
        <v>-15.134983964583725</v>
      </c>
      <c r="F12" s="2285">
        <f>+SUM(F6:F10)</f>
        <v>99.971868599359283</v>
      </c>
      <c r="G12" s="2286">
        <f>+SUM(G6:G10)</f>
        <v>99.966851593324392</v>
      </c>
    </row>
    <row r="13" spans="1:7" ht="13.5" customHeight="1" thickTop="1" thickBot="1">
      <c r="B13" s="1991" t="s">
        <v>2321</v>
      </c>
      <c r="C13" s="2070">
        <f>+(C12/'Cuadro No 4.3.1'!C$16)*100</f>
        <v>8.7110131590343727</v>
      </c>
      <c r="D13" s="2070">
        <f>+(D12/'Cuadro No 4.3.1'!D$16)*100</f>
        <v>7.3506869972111994</v>
      </c>
      <c r="E13" s="2069"/>
      <c r="F13" s="2070"/>
      <c r="G13" s="2069"/>
    </row>
    <row r="14" spans="1:7" ht="13.5" customHeight="1" thickTop="1">
      <c r="B14" s="2071" t="s">
        <v>333</v>
      </c>
      <c r="C14" s="2072">
        <f>+C12/'Cuadro No 4.3.1'!C24*100</f>
        <v>2.1104275056048563</v>
      </c>
      <c r="D14" s="2072">
        <f>+D12/'Cuadro No 4.3.1'!D24*100</f>
        <v>1.6948779258460112</v>
      </c>
      <c r="E14" s="2073"/>
      <c r="F14" s="2072"/>
      <c r="G14" s="2073"/>
    </row>
    <row r="15" spans="1:7">
      <c r="B15" s="2858" t="s">
        <v>109</v>
      </c>
      <c r="C15" s="2858"/>
      <c r="D15" s="2858"/>
      <c r="E15" s="2858"/>
      <c r="F15" s="2858"/>
      <c r="G15" s="2858"/>
    </row>
    <row r="16" spans="1:7">
      <c r="B16" s="1975"/>
      <c r="C16" s="1975"/>
      <c r="D16" s="1975"/>
      <c r="E16" s="1975"/>
      <c r="F16" s="1975"/>
      <c r="G16" s="1975"/>
    </row>
    <row r="17" spans="2:7" hidden="1">
      <c r="B17" s="1975"/>
      <c r="C17" s="1975"/>
      <c r="D17" s="1975"/>
      <c r="E17" s="1975"/>
      <c r="F17" s="1975"/>
      <c r="G17" s="1975"/>
    </row>
    <row r="18" spans="2:7" hidden="1">
      <c r="C18" s="2132">
        <f>+C12-'Cuadro No 4.3.1'!C11</f>
        <v>0</v>
      </c>
      <c r="D18" s="2132">
        <f>+D12-'Cuadro No 4.3.1'!D11</f>
        <v>0</v>
      </c>
    </row>
    <row r="19" spans="2:7" hidden="1">
      <c r="C19" s="2107"/>
      <c r="D19" s="2107"/>
    </row>
    <row r="20" spans="2:7" hidden="1">
      <c r="D20" s="2131"/>
    </row>
    <row r="21" spans="2:7" hidden="1">
      <c r="D21" s="2131"/>
    </row>
    <row r="22" spans="2:7" hidden="1">
      <c r="D22" s="2131"/>
    </row>
    <row r="23" spans="2:7" hidden="1">
      <c r="D23" s="2131"/>
    </row>
    <row r="24" spans="2:7" hidden="1">
      <c r="D24" s="2131"/>
    </row>
    <row r="25" spans="2:7" hidden="1">
      <c r="D25" s="2109"/>
    </row>
  </sheetData>
  <mergeCells count="4">
    <mergeCell ref="B1:G1"/>
    <mergeCell ref="B2:G2"/>
    <mergeCell ref="F3:G3"/>
    <mergeCell ref="B15:G15"/>
  </mergeCells>
  <pageMargins left="0.7" right="0.7" top="0.75" bottom="0.75" header="0.3" footer="0.3"/>
  <pageSetup orientation="landscape" r:id="rId1"/>
  <drawing r:id="rId2"/>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5A9AC-7BB5-4238-9E4B-7722BFEFD2FD}">
  <sheetPr codeName="Hoja139">
    <tabColor theme="0"/>
  </sheetPr>
  <dimension ref="A1:J28"/>
  <sheetViews>
    <sheetView workbookViewId="0"/>
  </sheetViews>
  <sheetFormatPr baseColWidth="10" defaultColWidth="0" defaultRowHeight="13.5" zeroHeight="1"/>
  <cols>
    <col min="1" max="1" width="3.5703125" style="3" customWidth="1"/>
    <col min="2" max="2" width="58.28515625" style="3" customWidth="1"/>
    <col min="3" max="3" width="9.85546875" style="3" customWidth="1"/>
    <col min="4" max="4" width="9.85546875" style="2116" customWidth="1"/>
    <col min="5" max="5" width="11.28515625" style="2104" customWidth="1"/>
    <col min="6" max="6" width="7.28515625" style="2116" bestFit="1" customWidth="1"/>
    <col min="7" max="7" width="7.28515625" style="3" bestFit="1" customWidth="1"/>
    <col min="8" max="8" width="4.85546875" style="3" customWidth="1"/>
    <col min="9" max="9" width="11.42578125" style="3" customWidth="1"/>
    <col min="10" max="10" width="4.85546875" style="3" customWidth="1"/>
    <col min="11" max="16384" width="11.42578125" style="3" hidden="1"/>
  </cols>
  <sheetData>
    <row r="1" spans="1:7" s="1952" customFormat="1" ht="15.75">
      <c r="A1" s="267"/>
      <c r="B1" s="2860" t="s">
        <v>2384</v>
      </c>
      <c r="C1" s="2860"/>
      <c r="D1" s="2860"/>
      <c r="E1" s="2860"/>
      <c r="F1" s="2860"/>
      <c r="G1" s="2860"/>
    </row>
    <row r="2" spans="1:7" s="1952" customFormat="1" ht="11.25" customHeight="1">
      <c r="B2" s="2552" t="s">
        <v>1</v>
      </c>
      <c r="C2" s="2552"/>
      <c r="D2" s="2552"/>
      <c r="E2" s="2552"/>
      <c r="F2" s="2552"/>
      <c r="G2" s="2552"/>
    </row>
    <row r="3" spans="1:7" s="1952" customFormat="1" ht="21">
      <c r="B3" s="1080"/>
      <c r="C3" s="1070">
        <v>2024</v>
      </c>
      <c r="D3" s="1070">
        <v>2025</v>
      </c>
      <c r="E3" s="2358" t="s">
        <v>35</v>
      </c>
      <c r="F3" s="2852" t="s">
        <v>87</v>
      </c>
      <c r="G3" s="2853"/>
    </row>
    <row r="4" spans="1:7" s="1952" customFormat="1" ht="11.25" customHeight="1">
      <c r="B4" s="1070" t="s">
        <v>56</v>
      </c>
      <c r="C4" s="2359" t="s">
        <v>2298</v>
      </c>
      <c r="D4" s="2360" t="s">
        <v>349</v>
      </c>
      <c r="E4" s="2400" t="s">
        <v>1395</v>
      </c>
      <c r="F4" s="2354">
        <f>+C3</f>
        <v>2024</v>
      </c>
      <c r="G4" s="2361">
        <f>+D3</f>
        <v>2025</v>
      </c>
    </row>
    <row r="5" spans="1:7" s="1952" customFormat="1" ht="11.25" customHeight="1">
      <c r="B5" s="1080"/>
      <c r="C5" s="1070" t="s">
        <v>23</v>
      </c>
      <c r="D5" s="1070" t="s">
        <v>24</v>
      </c>
      <c r="E5" s="2357" t="s">
        <v>59</v>
      </c>
      <c r="F5" s="1070" t="s">
        <v>60</v>
      </c>
      <c r="G5" s="2362" t="s">
        <v>26</v>
      </c>
    </row>
    <row r="6" spans="1:7" ht="13.5" customHeight="1">
      <c r="B6" s="2092" t="s">
        <v>264</v>
      </c>
      <c r="C6" s="2111">
        <v>14524.538724462163</v>
      </c>
      <c r="D6" s="2112">
        <v>7751.1011883503979</v>
      </c>
      <c r="E6" s="2113">
        <f>+((D6/C6)-1)*100</f>
        <v>-46.634441648077761</v>
      </c>
      <c r="F6" s="2114">
        <f>+((C6/$C$25)*100)</f>
        <v>40.859561797943968</v>
      </c>
      <c r="G6" s="2114">
        <f>(D6/$D$25)*100</f>
        <v>25.6936654375011</v>
      </c>
    </row>
    <row r="7" spans="1:7" ht="13.5" customHeight="1">
      <c r="B7" s="2092" t="s">
        <v>289</v>
      </c>
      <c r="C7" s="2111">
        <v>4160.7663710050001</v>
      </c>
      <c r="D7" s="2112">
        <v>4393.6149050000004</v>
      </c>
      <c r="E7" s="2113">
        <f t="shared" ref="E7:E24" si="0">+((D7/C7)-1)*100</f>
        <v>5.5962895590015327</v>
      </c>
      <c r="F7" s="2114">
        <f t="shared" ref="F7:F24" si="1">+((C7/$C$25)*100)</f>
        <v>11.704818575515976</v>
      </c>
      <c r="G7" s="2114">
        <f t="shared" ref="G7:G24" si="2">(D7/$D$25)*100</f>
        <v>14.564133364683013</v>
      </c>
    </row>
    <row r="8" spans="1:7" ht="13.5" customHeight="1">
      <c r="B8" s="2092" t="s">
        <v>2385</v>
      </c>
      <c r="C8" s="2111">
        <v>1200.4401582969999</v>
      </c>
      <c r="D8" s="2112">
        <v>3243.8575506020002</v>
      </c>
      <c r="E8" s="2113">
        <f t="shared" si="0"/>
        <v>170.22234537737285</v>
      </c>
      <c r="F8" s="2114">
        <f t="shared" si="1"/>
        <v>3.377006303825747</v>
      </c>
      <c r="G8" s="2114">
        <f t="shared" si="2"/>
        <v>10.752870928500617</v>
      </c>
    </row>
    <row r="9" spans="1:7" ht="13.5" customHeight="1">
      <c r="B9" s="2092" t="s">
        <v>2386</v>
      </c>
      <c r="C9" s="2111">
        <v>3948.3402453690001</v>
      </c>
      <c r="D9" s="2112">
        <v>2925.8449610819998</v>
      </c>
      <c r="E9" s="2113">
        <f t="shared" si="0"/>
        <v>-25.896838183747782</v>
      </c>
      <c r="F9" s="2114">
        <f t="shared" si="1"/>
        <v>11.107234130833836</v>
      </c>
      <c r="G9" s="2114">
        <f t="shared" si="2"/>
        <v>9.6987098639642895</v>
      </c>
    </row>
    <row r="10" spans="1:7" ht="13.5" customHeight="1">
      <c r="B10" s="2092" t="s">
        <v>2387</v>
      </c>
      <c r="C10" s="2111">
        <v>1460.2824387000001</v>
      </c>
      <c r="D10" s="2112">
        <v>1489.127326884</v>
      </c>
      <c r="E10" s="2113">
        <f t="shared" si="0"/>
        <v>1.9752951497299831</v>
      </c>
      <c r="F10" s="2114">
        <f t="shared" si="1"/>
        <v>4.1079790331671546</v>
      </c>
      <c r="G10" s="2114">
        <f t="shared" si="2"/>
        <v>4.9362198223270299</v>
      </c>
    </row>
    <row r="11" spans="1:7" ht="13.5" customHeight="1">
      <c r="B11" s="2092" t="s">
        <v>387</v>
      </c>
      <c r="C11" s="2111">
        <v>1200.6769999999999</v>
      </c>
      <c r="D11" s="2112">
        <v>1311.8389999999999</v>
      </c>
      <c r="E11" s="2113">
        <f t="shared" si="0"/>
        <v>9.2582767888449666</v>
      </c>
      <c r="F11" s="2114">
        <f t="shared" si="1"/>
        <v>3.3776725727092995</v>
      </c>
      <c r="G11" s="2114">
        <f t="shared" si="2"/>
        <v>4.3485372664886288</v>
      </c>
    </row>
    <row r="12" spans="1:7" ht="13.5" customHeight="1">
      <c r="B12" s="2092" t="s">
        <v>2388</v>
      </c>
      <c r="C12" s="2111">
        <v>224.99001874800001</v>
      </c>
      <c r="D12" s="2112">
        <v>1066.4288979339999</v>
      </c>
      <c r="E12" s="2113">
        <f t="shared" si="0"/>
        <v>373.98942578357367</v>
      </c>
      <c r="F12" s="2114">
        <f t="shared" si="1"/>
        <v>0.63292843575621982</v>
      </c>
      <c r="G12" s="2114">
        <f t="shared" si="2"/>
        <v>3.5350418799306906</v>
      </c>
    </row>
    <row r="13" spans="1:7" ht="13.5" customHeight="1">
      <c r="B13" s="2092" t="s">
        <v>263</v>
      </c>
      <c r="C13" s="2111">
        <v>862.499303177</v>
      </c>
      <c r="D13" s="2112">
        <v>1022.752930347</v>
      </c>
      <c r="E13" s="2113">
        <f t="shared" si="0"/>
        <v>18.580145697475793</v>
      </c>
      <c r="F13" s="2114">
        <f t="shared" si="1"/>
        <v>2.4263313450010586</v>
      </c>
      <c r="G13" s="2114">
        <f t="shared" si="2"/>
        <v>3.3902630063783579</v>
      </c>
    </row>
    <row r="14" spans="1:7" ht="13.5" customHeight="1">
      <c r="B14" s="2092" t="s">
        <v>388</v>
      </c>
      <c r="C14" s="2111">
        <v>816.31784463600002</v>
      </c>
      <c r="D14" s="2112">
        <v>1018.698170025</v>
      </c>
      <c r="E14" s="2113">
        <f t="shared" si="0"/>
        <v>24.791853653431062</v>
      </c>
      <c r="F14" s="2114">
        <f t="shared" si="1"/>
        <v>2.2964164337621096</v>
      </c>
      <c r="G14" s="2114">
        <f t="shared" si="2"/>
        <v>3.3768221219657919</v>
      </c>
    </row>
    <row r="15" spans="1:7" ht="13.5" customHeight="1">
      <c r="B15" s="2092" t="s">
        <v>2389</v>
      </c>
      <c r="C15" s="2111">
        <v>701.68100000000004</v>
      </c>
      <c r="D15" s="2112">
        <v>767.21600000000001</v>
      </c>
      <c r="E15" s="2113">
        <f t="shared" si="0"/>
        <v>9.3397142006125264</v>
      </c>
      <c r="F15" s="2114">
        <f t="shared" si="1"/>
        <v>1.9739269332978264</v>
      </c>
      <c r="G15" s="2114">
        <f t="shared" si="2"/>
        <v>2.5431987976011845</v>
      </c>
    </row>
    <row r="16" spans="1:7" ht="13.5" customHeight="1">
      <c r="B16" s="2092" t="s">
        <v>2390</v>
      </c>
      <c r="C16" s="2111">
        <v>1170.4832172050001</v>
      </c>
      <c r="D16" s="2112">
        <v>761.71606747500005</v>
      </c>
      <c r="E16" s="2113">
        <f t="shared" si="0"/>
        <v>-34.922939835574596</v>
      </c>
      <c r="F16" s="2114">
        <f t="shared" si="1"/>
        <v>3.2927332326428096</v>
      </c>
      <c r="G16" s="2114">
        <f t="shared" si="2"/>
        <v>2.5249673975984894</v>
      </c>
    </row>
    <row r="17" spans="2:7" ht="13.5" customHeight="1">
      <c r="B17" s="2092" t="s">
        <v>2391</v>
      </c>
      <c r="C17" s="2111">
        <v>978.13023699099995</v>
      </c>
      <c r="D17" s="2112">
        <v>719.33446100000003</v>
      </c>
      <c r="E17" s="2113">
        <f t="shared" si="0"/>
        <v>-26.458212434688409</v>
      </c>
      <c r="F17" s="2114">
        <f t="shared" si="1"/>
        <v>2.7516173575592338</v>
      </c>
      <c r="G17" s="2114">
        <f t="shared" si="2"/>
        <v>2.3844791248987196</v>
      </c>
    </row>
    <row r="18" spans="2:7" ht="13.5" customHeight="1">
      <c r="B18" s="2092" t="s">
        <v>386</v>
      </c>
      <c r="C18" s="2111">
        <v>1178.0341746680001</v>
      </c>
      <c r="D18" s="2112">
        <v>620.29095112699997</v>
      </c>
      <c r="E18" s="2113">
        <f t="shared" si="0"/>
        <v>-47.345249869188756</v>
      </c>
      <c r="F18" s="2114">
        <f t="shared" si="1"/>
        <v>3.3139751336040755</v>
      </c>
      <c r="G18" s="2114">
        <f t="shared" si="2"/>
        <v>2.0561656705140159</v>
      </c>
    </row>
    <row r="19" spans="2:7" ht="13.5" customHeight="1">
      <c r="B19" s="2092" t="s">
        <v>374</v>
      </c>
      <c r="C19" s="2111">
        <v>567.79051846200002</v>
      </c>
      <c r="D19" s="2112">
        <v>376.860726322</v>
      </c>
      <c r="E19" s="2113">
        <f t="shared" si="0"/>
        <v>-33.626801774918711</v>
      </c>
      <c r="F19" s="2114">
        <f t="shared" si="1"/>
        <v>1.5972742554854393</v>
      </c>
      <c r="G19" s="2114">
        <f t="shared" si="2"/>
        <v>1.2492332616176141</v>
      </c>
    </row>
    <row r="20" spans="2:7" ht="13.5" customHeight="1">
      <c r="B20" s="2092" t="s">
        <v>2392</v>
      </c>
      <c r="C20" s="2111">
        <v>624.07804833700004</v>
      </c>
      <c r="D20" s="2112">
        <v>347.56643210300001</v>
      </c>
      <c r="E20" s="2113">
        <f t="shared" si="0"/>
        <v>-44.307217177535577</v>
      </c>
      <c r="F20" s="2114">
        <f t="shared" si="1"/>
        <v>1.755618960884429</v>
      </c>
      <c r="G20" s="2114">
        <f t="shared" si="2"/>
        <v>1.1521273438130635</v>
      </c>
    </row>
    <row r="21" spans="2:7" ht="13.5" customHeight="1">
      <c r="B21" s="2092" t="s">
        <v>2393</v>
      </c>
      <c r="C21" s="2111">
        <v>208.43932054800001</v>
      </c>
      <c r="D21" s="2112">
        <v>302.166</v>
      </c>
      <c r="E21" s="2113">
        <f t="shared" si="0"/>
        <v>44.965930231199501</v>
      </c>
      <c r="F21" s="2114">
        <f t="shared" si="1"/>
        <v>0.58636900356144206</v>
      </c>
      <c r="G21" s="2114">
        <f t="shared" si="2"/>
        <v>1.001632145153333</v>
      </c>
    </row>
    <row r="22" spans="2:7" ht="13.5" customHeight="1">
      <c r="B22" s="2092" t="s">
        <v>389</v>
      </c>
      <c r="C22" s="2111">
        <v>213.655869585</v>
      </c>
      <c r="D22" s="2112">
        <v>261.51356066</v>
      </c>
      <c r="E22" s="2113">
        <f t="shared" si="0"/>
        <v>22.399427250914105</v>
      </c>
      <c r="F22" s="2114">
        <f t="shared" si="1"/>
        <v>0.60104388665362085</v>
      </c>
      <c r="G22" s="2114">
        <f t="shared" si="2"/>
        <v>0.86687578599366588</v>
      </c>
    </row>
    <row r="23" spans="2:7" ht="13.5" customHeight="1">
      <c r="B23" s="2092" t="s">
        <v>372</v>
      </c>
      <c r="C23" s="2111">
        <v>186.775554</v>
      </c>
      <c r="D23" s="2112">
        <v>212.81764899999999</v>
      </c>
      <c r="E23" s="2113">
        <f t="shared" si="0"/>
        <v>13.94298902735418</v>
      </c>
      <c r="F23" s="2114">
        <f t="shared" si="1"/>
        <v>0.52542579394656908</v>
      </c>
      <c r="G23" s="2114">
        <f t="shared" si="2"/>
        <v>0.7054565976792857</v>
      </c>
    </row>
    <row r="24" spans="2:7" ht="13.5" customHeight="1">
      <c r="B24" s="2092" t="s">
        <v>46</v>
      </c>
      <c r="C24" s="2111">
        <v>1319.5456782470008</v>
      </c>
      <c r="D24" s="2112">
        <v>1574.6157076189997</v>
      </c>
      <c r="E24" s="2113">
        <f t="shared" si="0"/>
        <v>19.330140182100862</v>
      </c>
      <c r="F24" s="2114">
        <f t="shared" si="1"/>
        <v>3.7120668138491739</v>
      </c>
      <c r="G24" s="2114">
        <f t="shared" si="2"/>
        <v>5.2196001833910897</v>
      </c>
    </row>
    <row r="25" spans="2:7">
      <c r="B25" s="2290" t="s">
        <v>167</v>
      </c>
      <c r="C25" s="2302">
        <f>SUM(C6:C24)</f>
        <v>35547.465722437169</v>
      </c>
      <c r="D25" s="2302">
        <f>SUM(D6:D24)</f>
        <v>30167.362485530404</v>
      </c>
      <c r="E25" s="2303">
        <f>+((D25/C25)-1)*100</f>
        <v>-15.134983964583737</v>
      </c>
      <c r="F25" s="2232">
        <f>SUM(F6:F24)</f>
        <v>100</v>
      </c>
      <c r="G25" s="2232">
        <f>SUM(G6:G24)</f>
        <v>99.999999999999986</v>
      </c>
    </row>
    <row r="26" spans="2:7">
      <c r="B26" s="2858" t="s">
        <v>109</v>
      </c>
      <c r="C26" s="2858"/>
      <c r="D26" s="2858"/>
      <c r="E26" s="2858"/>
      <c r="F26" s="2858"/>
      <c r="G26" s="2858"/>
    </row>
    <row r="27" spans="2:7">
      <c r="B27" s="2100"/>
      <c r="C27" s="2116"/>
    </row>
    <row r="28" spans="2:7" hidden="1">
      <c r="B28" s="2100"/>
      <c r="C28" s="2133">
        <f>+C25-'Cuadro No 4.3.13'!C12</f>
        <v>0</v>
      </c>
      <c r="D28" s="2133">
        <f>+D25-'Cuadro No 4.3.13'!D12</f>
        <v>0</v>
      </c>
    </row>
  </sheetData>
  <mergeCells count="4">
    <mergeCell ref="B1:G1"/>
    <mergeCell ref="B2:G2"/>
    <mergeCell ref="F3:G3"/>
    <mergeCell ref="B26:G26"/>
  </mergeCells>
  <pageMargins left="0.7" right="0.7" top="0.75" bottom="0.75" header="0.3" footer="0.3"/>
  <pageSetup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36FB1-97FB-40A1-93D6-0780C31F2504}">
  <sheetPr codeName="Hoja13"/>
  <dimension ref="A1:WVI32"/>
  <sheetViews>
    <sheetView showGridLines="0" workbookViewId="0"/>
  </sheetViews>
  <sheetFormatPr baseColWidth="10" defaultColWidth="0" defaultRowHeight="13.5" zeroHeight="1"/>
  <cols>
    <col min="1" max="1" width="3.7109375" style="5" customWidth="1"/>
    <col min="2" max="2" width="45.28515625" style="5" customWidth="1"/>
    <col min="3" max="3" width="12.7109375" style="5" customWidth="1"/>
    <col min="4" max="4" width="11.28515625" style="5" customWidth="1"/>
    <col min="5" max="5" width="12.140625" style="5" customWidth="1"/>
    <col min="6" max="6" width="11.28515625" style="5" customWidth="1"/>
    <col min="7" max="7" width="7.42578125" style="5" customWidth="1"/>
    <col min="8" max="8" width="4" style="5" customWidth="1"/>
    <col min="9" max="9" width="11.42578125" style="5" customWidth="1"/>
    <col min="10" max="10" width="5.5703125" style="5" customWidth="1"/>
    <col min="11" max="11" width="11.42578125" style="5" hidden="1" customWidth="1"/>
    <col min="12" max="248" width="11.42578125" style="5" hidden="1"/>
    <col min="249" max="249" width="37.42578125" style="5" hidden="1"/>
    <col min="250" max="250" width="8.5703125" style="5" hidden="1"/>
    <col min="251" max="251" width="9" style="5" hidden="1"/>
    <col min="252" max="252" width="9.42578125" style="5" hidden="1"/>
    <col min="253" max="253" width="9.28515625" style="5" hidden="1"/>
    <col min="254" max="255" width="7.7109375" style="5" hidden="1"/>
    <col min="256" max="504" width="11.42578125" style="5" hidden="1"/>
    <col min="505" max="505" width="37.42578125" style="5" hidden="1"/>
    <col min="506" max="506" width="8.5703125" style="5" hidden="1"/>
    <col min="507" max="507" width="9" style="5" hidden="1"/>
    <col min="508" max="508" width="9.42578125" style="5" hidden="1"/>
    <col min="509" max="509" width="9.28515625" style="5" hidden="1"/>
    <col min="510" max="511" width="7.7109375" style="5" hidden="1"/>
    <col min="512" max="760" width="11.42578125" style="5" hidden="1"/>
    <col min="761" max="761" width="37.42578125" style="5" hidden="1"/>
    <col min="762" max="762" width="8.5703125" style="5" hidden="1"/>
    <col min="763" max="763" width="9" style="5" hidden="1"/>
    <col min="764" max="764" width="9.42578125" style="5" hidden="1"/>
    <col min="765" max="765" width="9.28515625" style="5" hidden="1"/>
    <col min="766" max="767" width="7.7109375" style="5" hidden="1"/>
    <col min="768" max="1016" width="11.42578125" style="5" hidden="1"/>
    <col min="1017" max="1017" width="37.42578125" style="5" hidden="1"/>
    <col min="1018" max="1018" width="8.5703125" style="5" hidden="1"/>
    <col min="1019" max="1019" width="9" style="5" hidden="1"/>
    <col min="1020" max="1020" width="9.42578125" style="5" hidden="1"/>
    <col min="1021" max="1021" width="9.28515625" style="5" hidden="1"/>
    <col min="1022" max="1023" width="7.7109375" style="5" hidden="1"/>
    <col min="1024" max="1272" width="11.42578125" style="5" hidden="1"/>
    <col min="1273" max="1273" width="37.42578125" style="5" hidden="1"/>
    <col min="1274" max="1274" width="8.5703125" style="5" hidden="1"/>
    <col min="1275" max="1275" width="9" style="5" hidden="1"/>
    <col min="1276" max="1276" width="9.42578125" style="5" hidden="1"/>
    <col min="1277" max="1277" width="9.28515625" style="5" hidden="1"/>
    <col min="1278" max="1279" width="7.7109375" style="5" hidden="1"/>
    <col min="1280" max="1528" width="11.42578125" style="5" hidden="1"/>
    <col min="1529" max="1529" width="37.42578125" style="5" hidden="1"/>
    <col min="1530" max="1530" width="8.5703125" style="5" hidden="1"/>
    <col min="1531" max="1531" width="9" style="5" hidden="1"/>
    <col min="1532" max="1532" width="9.42578125" style="5" hidden="1"/>
    <col min="1533" max="1533" width="9.28515625" style="5" hidden="1"/>
    <col min="1534" max="1535" width="7.7109375" style="5" hidden="1"/>
    <col min="1536" max="1784" width="11.42578125" style="5" hidden="1"/>
    <col min="1785" max="1785" width="37.42578125" style="5" hidden="1"/>
    <col min="1786" max="1786" width="8.5703125" style="5" hidden="1"/>
    <col min="1787" max="1787" width="9" style="5" hidden="1"/>
    <col min="1788" max="1788" width="9.42578125" style="5" hidden="1"/>
    <col min="1789" max="1789" width="9.28515625" style="5" hidden="1"/>
    <col min="1790" max="1791" width="7.7109375" style="5" hidden="1"/>
    <col min="1792" max="2040" width="11.42578125" style="5" hidden="1"/>
    <col min="2041" max="2041" width="37.42578125" style="5" hidden="1"/>
    <col min="2042" max="2042" width="8.5703125" style="5" hidden="1"/>
    <col min="2043" max="2043" width="9" style="5" hidden="1"/>
    <col min="2044" max="2044" width="9.42578125" style="5" hidden="1"/>
    <col min="2045" max="2045" width="9.28515625" style="5" hidden="1"/>
    <col min="2046" max="2047" width="7.7109375" style="5" hidden="1"/>
    <col min="2048" max="2296" width="11.42578125" style="5" hidden="1"/>
    <col min="2297" max="2297" width="37.42578125" style="5" hidden="1"/>
    <col min="2298" max="2298" width="8.5703125" style="5" hidden="1"/>
    <col min="2299" max="2299" width="9" style="5" hidden="1"/>
    <col min="2300" max="2300" width="9.42578125" style="5" hidden="1"/>
    <col min="2301" max="2301" width="9.28515625" style="5" hidden="1"/>
    <col min="2302" max="2303" width="7.7109375" style="5" hidden="1"/>
    <col min="2304" max="2552" width="11.42578125" style="5" hidden="1"/>
    <col min="2553" max="2553" width="37.42578125" style="5" hidden="1"/>
    <col min="2554" max="2554" width="8.5703125" style="5" hidden="1"/>
    <col min="2555" max="2555" width="9" style="5" hidden="1"/>
    <col min="2556" max="2556" width="9.42578125" style="5" hidden="1"/>
    <col min="2557" max="2557" width="9.28515625" style="5" hidden="1"/>
    <col min="2558" max="2559" width="7.7109375" style="5" hidden="1"/>
    <col min="2560" max="2808" width="11.42578125" style="5" hidden="1"/>
    <col min="2809" max="2809" width="37.42578125" style="5" hidden="1"/>
    <col min="2810" max="2810" width="8.5703125" style="5" hidden="1"/>
    <col min="2811" max="2811" width="9" style="5" hidden="1"/>
    <col min="2812" max="2812" width="9.42578125" style="5" hidden="1"/>
    <col min="2813" max="2813" width="9.28515625" style="5" hidden="1"/>
    <col min="2814" max="2815" width="7.7109375" style="5" hidden="1"/>
    <col min="2816" max="3064" width="11.42578125" style="5" hidden="1"/>
    <col min="3065" max="3065" width="37.42578125" style="5" hidden="1"/>
    <col min="3066" max="3066" width="8.5703125" style="5" hidden="1"/>
    <col min="3067" max="3067" width="9" style="5" hidden="1"/>
    <col min="3068" max="3068" width="9.42578125" style="5" hidden="1"/>
    <col min="3069" max="3069" width="9.28515625" style="5" hidden="1"/>
    <col min="3070" max="3071" width="7.7109375" style="5" hidden="1"/>
    <col min="3072" max="3320" width="11.42578125" style="5" hidden="1"/>
    <col min="3321" max="3321" width="37.42578125" style="5" hidden="1"/>
    <col min="3322" max="3322" width="8.5703125" style="5" hidden="1"/>
    <col min="3323" max="3323" width="9" style="5" hidden="1"/>
    <col min="3324" max="3324" width="9.42578125" style="5" hidden="1"/>
    <col min="3325" max="3325" width="9.28515625" style="5" hidden="1"/>
    <col min="3326" max="3327" width="7.7109375" style="5" hidden="1"/>
    <col min="3328" max="3576" width="11.42578125" style="5" hidden="1"/>
    <col min="3577" max="3577" width="37.42578125" style="5" hidden="1"/>
    <col min="3578" max="3578" width="8.5703125" style="5" hidden="1"/>
    <col min="3579" max="3579" width="9" style="5" hidden="1"/>
    <col min="3580" max="3580" width="9.42578125" style="5" hidden="1"/>
    <col min="3581" max="3581" width="9.28515625" style="5" hidden="1"/>
    <col min="3582" max="3583" width="7.7109375" style="5" hidden="1"/>
    <col min="3584" max="3832" width="11.42578125" style="5" hidden="1"/>
    <col min="3833" max="3833" width="37.42578125" style="5" hidden="1"/>
    <col min="3834" max="3834" width="8.5703125" style="5" hidden="1"/>
    <col min="3835" max="3835" width="9" style="5" hidden="1"/>
    <col min="3836" max="3836" width="9.42578125" style="5" hidden="1"/>
    <col min="3837" max="3837" width="9.28515625" style="5" hidden="1"/>
    <col min="3838" max="3839" width="7.7109375" style="5" hidden="1"/>
    <col min="3840" max="4088" width="11.42578125" style="5" hidden="1"/>
    <col min="4089" max="4089" width="37.42578125" style="5" hidden="1"/>
    <col min="4090" max="4090" width="8.5703125" style="5" hidden="1"/>
    <col min="4091" max="4091" width="9" style="5" hidden="1"/>
    <col min="4092" max="4092" width="9.42578125" style="5" hidden="1"/>
    <col min="4093" max="4093" width="9.28515625" style="5" hidden="1"/>
    <col min="4094" max="4095" width="7.7109375" style="5" hidden="1"/>
    <col min="4096" max="4344" width="11.42578125" style="5" hidden="1"/>
    <col min="4345" max="4345" width="37.42578125" style="5" hidden="1"/>
    <col min="4346" max="4346" width="8.5703125" style="5" hidden="1"/>
    <col min="4347" max="4347" width="9" style="5" hidden="1"/>
    <col min="4348" max="4348" width="9.42578125" style="5" hidden="1"/>
    <col min="4349" max="4349" width="9.28515625" style="5" hidden="1"/>
    <col min="4350" max="4351" width="7.7109375" style="5" hidden="1"/>
    <col min="4352" max="4600" width="11.42578125" style="5" hidden="1"/>
    <col min="4601" max="4601" width="37.42578125" style="5" hidden="1"/>
    <col min="4602" max="4602" width="8.5703125" style="5" hidden="1"/>
    <col min="4603" max="4603" width="9" style="5" hidden="1"/>
    <col min="4604" max="4604" width="9.42578125" style="5" hidden="1"/>
    <col min="4605" max="4605" width="9.28515625" style="5" hidden="1"/>
    <col min="4606" max="4607" width="7.7109375" style="5" hidden="1"/>
    <col min="4608" max="4856" width="11.42578125" style="5" hidden="1"/>
    <col min="4857" max="4857" width="37.42578125" style="5" hidden="1"/>
    <col min="4858" max="4858" width="8.5703125" style="5" hidden="1"/>
    <col min="4859" max="4859" width="9" style="5" hidden="1"/>
    <col min="4860" max="4860" width="9.42578125" style="5" hidden="1"/>
    <col min="4861" max="4861" width="9.28515625" style="5" hidden="1"/>
    <col min="4862" max="4863" width="7.7109375" style="5" hidden="1"/>
    <col min="4864" max="5112" width="11.42578125" style="5" hidden="1"/>
    <col min="5113" max="5113" width="37.42578125" style="5" hidden="1"/>
    <col min="5114" max="5114" width="8.5703125" style="5" hidden="1"/>
    <col min="5115" max="5115" width="9" style="5" hidden="1"/>
    <col min="5116" max="5116" width="9.42578125" style="5" hidden="1"/>
    <col min="5117" max="5117" width="9.28515625" style="5" hidden="1"/>
    <col min="5118" max="5119" width="7.7109375" style="5" hidden="1"/>
    <col min="5120" max="5368" width="11.42578125" style="5" hidden="1"/>
    <col min="5369" max="5369" width="37.42578125" style="5" hidden="1"/>
    <col min="5370" max="5370" width="8.5703125" style="5" hidden="1"/>
    <col min="5371" max="5371" width="9" style="5" hidden="1"/>
    <col min="5372" max="5372" width="9.42578125" style="5" hidden="1"/>
    <col min="5373" max="5373" width="9.28515625" style="5" hidden="1"/>
    <col min="5374" max="5375" width="7.7109375" style="5" hidden="1"/>
    <col min="5376" max="5624" width="11.42578125" style="5" hidden="1"/>
    <col min="5625" max="5625" width="37.42578125" style="5" hidden="1"/>
    <col min="5626" max="5626" width="8.5703125" style="5" hidden="1"/>
    <col min="5627" max="5627" width="9" style="5" hidden="1"/>
    <col min="5628" max="5628" width="9.42578125" style="5" hidden="1"/>
    <col min="5629" max="5629" width="9.28515625" style="5" hidden="1"/>
    <col min="5630" max="5631" width="7.7109375" style="5" hidden="1"/>
    <col min="5632" max="5880" width="11.42578125" style="5" hidden="1"/>
    <col min="5881" max="5881" width="37.42578125" style="5" hidden="1"/>
    <col min="5882" max="5882" width="8.5703125" style="5" hidden="1"/>
    <col min="5883" max="5883" width="9" style="5" hidden="1"/>
    <col min="5884" max="5884" width="9.42578125" style="5" hidden="1"/>
    <col min="5885" max="5885" width="9.28515625" style="5" hidden="1"/>
    <col min="5886" max="5887" width="7.7109375" style="5" hidden="1"/>
    <col min="5888" max="6136" width="11.42578125" style="5" hidden="1"/>
    <col min="6137" max="6137" width="37.42578125" style="5" hidden="1"/>
    <col min="6138" max="6138" width="8.5703125" style="5" hidden="1"/>
    <col min="6139" max="6139" width="9" style="5" hidden="1"/>
    <col min="6140" max="6140" width="9.42578125" style="5" hidden="1"/>
    <col min="6141" max="6141" width="9.28515625" style="5" hidden="1"/>
    <col min="6142" max="6143" width="7.7109375" style="5" hidden="1"/>
    <col min="6144" max="6392" width="11.42578125" style="5" hidden="1"/>
    <col min="6393" max="6393" width="37.42578125" style="5" hidden="1"/>
    <col min="6394" max="6394" width="8.5703125" style="5" hidden="1"/>
    <col min="6395" max="6395" width="9" style="5" hidden="1"/>
    <col min="6396" max="6396" width="9.42578125" style="5" hidden="1"/>
    <col min="6397" max="6397" width="9.28515625" style="5" hidden="1"/>
    <col min="6398" max="6399" width="7.7109375" style="5" hidden="1"/>
    <col min="6400" max="6648" width="11.42578125" style="5" hidden="1"/>
    <col min="6649" max="6649" width="37.42578125" style="5" hidden="1"/>
    <col min="6650" max="6650" width="8.5703125" style="5" hidden="1"/>
    <col min="6651" max="6651" width="9" style="5" hidden="1"/>
    <col min="6652" max="6652" width="9.42578125" style="5" hidden="1"/>
    <col min="6653" max="6653" width="9.28515625" style="5" hidden="1"/>
    <col min="6654" max="6655" width="7.7109375" style="5" hidden="1"/>
    <col min="6656" max="6904" width="11.42578125" style="5" hidden="1"/>
    <col min="6905" max="6905" width="37.42578125" style="5" hidden="1"/>
    <col min="6906" max="6906" width="8.5703125" style="5" hidden="1"/>
    <col min="6907" max="6907" width="9" style="5" hidden="1"/>
    <col min="6908" max="6908" width="9.42578125" style="5" hidden="1"/>
    <col min="6909" max="6909" width="9.28515625" style="5" hidden="1"/>
    <col min="6910" max="6911" width="7.7109375" style="5" hidden="1"/>
    <col min="6912" max="7160" width="11.42578125" style="5" hidden="1"/>
    <col min="7161" max="7161" width="37.42578125" style="5" hidden="1"/>
    <col min="7162" max="7162" width="8.5703125" style="5" hidden="1"/>
    <col min="7163" max="7163" width="9" style="5" hidden="1"/>
    <col min="7164" max="7164" width="9.42578125" style="5" hidden="1"/>
    <col min="7165" max="7165" width="9.28515625" style="5" hidden="1"/>
    <col min="7166" max="7167" width="7.7109375" style="5" hidden="1"/>
    <col min="7168" max="7416" width="11.42578125" style="5" hidden="1"/>
    <col min="7417" max="7417" width="37.42578125" style="5" hidden="1"/>
    <col min="7418" max="7418" width="8.5703125" style="5" hidden="1"/>
    <col min="7419" max="7419" width="9" style="5" hidden="1"/>
    <col min="7420" max="7420" width="9.42578125" style="5" hidden="1"/>
    <col min="7421" max="7421" width="9.28515625" style="5" hidden="1"/>
    <col min="7422" max="7423" width="7.7109375" style="5" hidden="1"/>
    <col min="7424" max="7672" width="11.42578125" style="5" hidden="1"/>
    <col min="7673" max="7673" width="37.42578125" style="5" hidden="1"/>
    <col min="7674" max="7674" width="8.5703125" style="5" hidden="1"/>
    <col min="7675" max="7675" width="9" style="5" hidden="1"/>
    <col min="7676" max="7676" width="9.42578125" style="5" hidden="1"/>
    <col min="7677" max="7677" width="9.28515625" style="5" hidden="1"/>
    <col min="7678" max="7679" width="7.7109375" style="5" hidden="1"/>
    <col min="7680" max="7928" width="11.42578125" style="5" hidden="1"/>
    <col min="7929" max="7929" width="37.42578125" style="5" hidden="1"/>
    <col min="7930" max="7930" width="8.5703125" style="5" hidden="1"/>
    <col min="7931" max="7931" width="9" style="5" hidden="1"/>
    <col min="7932" max="7932" width="9.42578125" style="5" hidden="1"/>
    <col min="7933" max="7933" width="9.28515625" style="5" hidden="1"/>
    <col min="7934" max="7935" width="7.7109375" style="5" hidden="1"/>
    <col min="7936" max="8184" width="11.42578125" style="5" hidden="1"/>
    <col min="8185" max="8185" width="37.42578125" style="5" hidden="1"/>
    <col min="8186" max="8186" width="8.5703125" style="5" hidden="1"/>
    <col min="8187" max="8187" width="9" style="5" hidden="1"/>
    <col min="8188" max="8188" width="9.42578125" style="5" hidden="1"/>
    <col min="8189" max="8189" width="9.28515625" style="5" hidden="1"/>
    <col min="8190" max="8191" width="7.7109375" style="5" hidden="1"/>
    <col min="8192" max="8440" width="11.42578125" style="5" hidden="1"/>
    <col min="8441" max="8441" width="37.42578125" style="5" hidden="1"/>
    <col min="8442" max="8442" width="8.5703125" style="5" hidden="1"/>
    <col min="8443" max="8443" width="9" style="5" hidden="1"/>
    <col min="8444" max="8444" width="9.42578125" style="5" hidden="1"/>
    <col min="8445" max="8445" width="9.28515625" style="5" hidden="1"/>
    <col min="8446" max="8447" width="7.7109375" style="5" hidden="1"/>
    <col min="8448" max="8696" width="11.42578125" style="5" hidden="1"/>
    <col min="8697" max="8697" width="37.42578125" style="5" hidden="1"/>
    <col min="8698" max="8698" width="8.5703125" style="5" hidden="1"/>
    <col min="8699" max="8699" width="9" style="5" hidden="1"/>
    <col min="8700" max="8700" width="9.42578125" style="5" hidden="1"/>
    <col min="8701" max="8701" width="9.28515625" style="5" hidden="1"/>
    <col min="8702" max="8703" width="7.7109375" style="5" hidden="1"/>
    <col min="8704" max="8952" width="11.42578125" style="5" hidden="1"/>
    <col min="8953" max="8953" width="37.42578125" style="5" hidden="1"/>
    <col min="8954" max="8954" width="8.5703125" style="5" hidden="1"/>
    <col min="8955" max="8955" width="9" style="5" hidden="1"/>
    <col min="8956" max="8956" width="9.42578125" style="5" hidden="1"/>
    <col min="8957" max="8957" width="9.28515625" style="5" hidden="1"/>
    <col min="8958" max="8959" width="7.7109375" style="5" hidden="1"/>
    <col min="8960" max="9208" width="11.42578125" style="5" hidden="1"/>
    <col min="9209" max="9209" width="37.42578125" style="5" hidden="1"/>
    <col min="9210" max="9210" width="8.5703125" style="5" hidden="1"/>
    <col min="9211" max="9211" width="9" style="5" hidden="1"/>
    <col min="9212" max="9212" width="9.42578125" style="5" hidden="1"/>
    <col min="9213" max="9213" width="9.28515625" style="5" hidden="1"/>
    <col min="9214" max="9215" width="7.7109375" style="5" hidden="1"/>
    <col min="9216" max="9464" width="11.42578125" style="5" hidden="1"/>
    <col min="9465" max="9465" width="37.42578125" style="5" hidden="1"/>
    <col min="9466" max="9466" width="8.5703125" style="5" hidden="1"/>
    <col min="9467" max="9467" width="9" style="5" hidden="1"/>
    <col min="9468" max="9468" width="9.42578125" style="5" hidden="1"/>
    <col min="9469" max="9469" width="9.28515625" style="5" hidden="1"/>
    <col min="9470" max="9471" width="7.7109375" style="5" hidden="1"/>
    <col min="9472" max="9720" width="11.42578125" style="5" hidden="1"/>
    <col min="9721" max="9721" width="37.42578125" style="5" hidden="1"/>
    <col min="9722" max="9722" width="8.5703125" style="5" hidden="1"/>
    <col min="9723" max="9723" width="9" style="5" hidden="1"/>
    <col min="9724" max="9724" width="9.42578125" style="5" hidden="1"/>
    <col min="9725" max="9725" width="9.28515625" style="5" hidden="1"/>
    <col min="9726" max="9727" width="7.7109375" style="5" hidden="1"/>
    <col min="9728" max="9976" width="11.42578125" style="5" hidden="1"/>
    <col min="9977" max="9977" width="37.42578125" style="5" hidden="1"/>
    <col min="9978" max="9978" width="8.5703125" style="5" hidden="1"/>
    <col min="9979" max="9979" width="9" style="5" hidden="1"/>
    <col min="9980" max="9980" width="9.42578125" style="5" hidden="1"/>
    <col min="9981" max="9981" width="9.28515625" style="5" hidden="1"/>
    <col min="9982" max="9983" width="7.7109375" style="5" hidden="1"/>
    <col min="9984" max="10232" width="11.42578125" style="5" hidden="1"/>
    <col min="10233" max="10233" width="37.42578125" style="5" hidden="1"/>
    <col min="10234" max="10234" width="8.5703125" style="5" hidden="1"/>
    <col min="10235" max="10235" width="9" style="5" hidden="1"/>
    <col min="10236" max="10236" width="9.42578125" style="5" hidden="1"/>
    <col min="10237" max="10237" width="9.28515625" style="5" hidden="1"/>
    <col min="10238" max="10239" width="7.7109375" style="5" hidden="1"/>
    <col min="10240" max="10488" width="11.42578125" style="5" hidden="1"/>
    <col min="10489" max="10489" width="37.42578125" style="5" hidden="1"/>
    <col min="10490" max="10490" width="8.5703125" style="5" hidden="1"/>
    <col min="10491" max="10491" width="9" style="5" hidden="1"/>
    <col min="10492" max="10492" width="9.42578125" style="5" hidden="1"/>
    <col min="10493" max="10493" width="9.28515625" style="5" hidden="1"/>
    <col min="10494" max="10495" width="7.7109375" style="5" hidden="1"/>
    <col min="10496" max="10744" width="11.42578125" style="5" hidden="1"/>
    <col min="10745" max="10745" width="37.42578125" style="5" hidden="1"/>
    <col min="10746" max="10746" width="8.5703125" style="5" hidden="1"/>
    <col min="10747" max="10747" width="9" style="5" hidden="1"/>
    <col min="10748" max="10748" width="9.42578125" style="5" hidden="1"/>
    <col min="10749" max="10749" width="9.28515625" style="5" hidden="1"/>
    <col min="10750" max="10751" width="7.7109375" style="5" hidden="1"/>
    <col min="10752" max="11000" width="11.42578125" style="5" hidden="1"/>
    <col min="11001" max="11001" width="37.42578125" style="5" hidden="1"/>
    <col min="11002" max="11002" width="8.5703125" style="5" hidden="1"/>
    <col min="11003" max="11003" width="9" style="5" hidden="1"/>
    <col min="11004" max="11004" width="9.42578125" style="5" hidden="1"/>
    <col min="11005" max="11005" width="9.28515625" style="5" hidden="1"/>
    <col min="11006" max="11007" width="7.7109375" style="5" hidden="1"/>
    <col min="11008" max="11256" width="11.42578125" style="5" hidden="1"/>
    <col min="11257" max="11257" width="37.42578125" style="5" hidden="1"/>
    <col min="11258" max="11258" width="8.5703125" style="5" hidden="1"/>
    <col min="11259" max="11259" width="9" style="5" hidden="1"/>
    <col min="11260" max="11260" width="9.42578125" style="5" hidden="1"/>
    <col min="11261" max="11261" width="9.28515625" style="5" hidden="1"/>
    <col min="11262" max="11263" width="7.7109375" style="5" hidden="1"/>
    <col min="11264" max="11512" width="11.42578125" style="5" hidden="1"/>
    <col min="11513" max="11513" width="37.42578125" style="5" hidden="1"/>
    <col min="11514" max="11514" width="8.5703125" style="5" hidden="1"/>
    <col min="11515" max="11515" width="9" style="5" hidden="1"/>
    <col min="11516" max="11516" width="9.42578125" style="5" hidden="1"/>
    <col min="11517" max="11517" width="9.28515625" style="5" hidden="1"/>
    <col min="11518" max="11519" width="7.7109375" style="5" hidden="1"/>
    <col min="11520" max="11768" width="11.42578125" style="5" hidden="1"/>
    <col min="11769" max="11769" width="37.42578125" style="5" hidden="1"/>
    <col min="11770" max="11770" width="8.5703125" style="5" hidden="1"/>
    <col min="11771" max="11771" width="9" style="5" hidden="1"/>
    <col min="11772" max="11772" width="9.42578125" style="5" hidden="1"/>
    <col min="11773" max="11773" width="9.28515625" style="5" hidden="1"/>
    <col min="11774" max="11775" width="7.7109375" style="5" hidden="1"/>
    <col min="11776" max="12024" width="11.42578125" style="5" hidden="1"/>
    <col min="12025" max="12025" width="37.42578125" style="5" hidden="1"/>
    <col min="12026" max="12026" width="8.5703125" style="5" hidden="1"/>
    <col min="12027" max="12027" width="9" style="5" hidden="1"/>
    <col min="12028" max="12028" width="9.42578125" style="5" hidden="1"/>
    <col min="12029" max="12029" width="9.28515625" style="5" hidden="1"/>
    <col min="12030" max="12031" width="7.7109375" style="5" hidden="1"/>
    <col min="12032" max="12280" width="11.42578125" style="5" hidden="1"/>
    <col min="12281" max="12281" width="37.42578125" style="5" hidden="1"/>
    <col min="12282" max="12282" width="8.5703125" style="5" hidden="1"/>
    <col min="12283" max="12283" width="9" style="5" hidden="1"/>
    <col min="12284" max="12284" width="9.42578125" style="5" hidden="1"/>
    <col min="12285" max="12285" width="9.28515625" style="5" hidden="1"/>
    <col min="12286" max="12287" width="7.7109375" style="5" hidden="1"/>
    <col min="12288" max="12536" width="11.42578125" style="5" hidden="1"/>
    <col min="12537" max="12537" width="37.42578125" style="5" hidden="1"/>
    <col min="12538" max="12538" width="8.5703125" style="5" hidden="1"/>
    <col min="12539" max="12539" width="9" style="5" hidden="1"/>
    <col min="12540" max="12540" width="9.42578125" style="5" hidden="1"/>
    <col min="12541" max="12541" width="9.28515625" style="5" hidden="1"/>
    <col min="12542" max="12543" width="7.7109375" style="5" hidden="1"/>
    <col min="12544" max="12792" width="11.42578125" style="5" hidden="1"/>
    <col min="12793" max="12793" width="37.42578125" style="5" hidden="1"/>
    <col min="12794" max="12794" width="8.5703125" style="5" hidden="1"/>
    <col min="12795" max="12795" width="9" style="5" hidden="1"/>
    <col min="12796" max="12796" width="9.42578125" style="5" hidden="1"/>
    <col min="12797" max="12797" width="9.28515625" style="5" hidden="1"/>
    <col min="12798" max="12799" width="7.7109375" style="5" hidden="1"/>
    <col min="12800" max="13048" width="11.42578125" style="5" hidden="1"/>
    <col min="13049" max="13049" width="37.42578125" style="5" hidden="1"/>
    <col min="13050" max="13050" width="8.5703125" style="5" hidden="1"/>
    <col min="13051" max="13051" width="9" style="5" hidden="1"/>
    <col min="13052" max="13052" width="9.42578125" style="5" hidden="1"/>
    <col min="13053" max="13053" width="9.28515625" style="5" hidden="1"/>
    <col min="13054" max="13055" width="7.7109375" style="5" hidden="1"/>
    <col min="13056" max="13304" width="11.42578125" style="5" hidden="1"/>
    <col min="13305" max="13305" width="37.42578125" style="5" hidden="1"/>
    <col min="13306" max="13306" width="8.5703125" style="5" hidden="1"/>
    <col min="13307" max="13307" width="9" style="5" hidden="1"/>
    <col min="13308" max="13308" width="9.42578125" style="5" hidden="1"/>
    <col min="13309" max="13309" width="9.28515625" style="5" hidden="1"/>
    <col min="13310" max="13311" width="7.7109375" style="5" hidden="1"/>
    <col min="13312" max="13560" width="11.42578125" style="5" hidden="1"/>
    <col min="13561" max="13561" width="37.42578125" style="5" hidden="1"/>
    <col min="13562" max="13562" width="8.5703125" style="5" hidden="1"/>
    <col min="13563" max="13563" width="9" style="5" hidden="1"/>
    <col min="13564" max="13564" width="9.42578125" style="5" hidden="1"/>
    <col min="13565" max="13565" width="9.28515625" style="5" hidden="1"/>
    <col min="13566" max="13567" width="7.7109375" style="5" hidden="1"/>
    <col min="13568" max="13816" width="11.42578125" style="5" hidden="1"/>
    <col min="13817" max="13817" width="37.42578125" style="5" hidden="1"/>
    <col min="13818" max="13818" width="8.5703125" style="5" hidden="1"/>
    <col min="13819" max="13819" width="9" style="5" hidden="1"/>
    <col min="13820" max="13820" width="9.42578125" style="5" hidden="1"/>
    <col min="13821" max="13821" width="9.28515625" style="5" hidden="1"/>
    <col min="13822" max="13823" width="7.7109375" style="5" hidden="1"/>
    <col min="13824" max="14072" width="11.42578125" style="5" hidden="1"/>
    <col min="14073" max="14073" width="37.42578125" style="5" hidden="1"/>
    <col min="14074" max="14074" width="8.5703125" style="5" hidden="1"/>
    <col min="14075" max="14075" width="9" style="5" hidden="1"/>
    <col min="14076" max="14076" width="9.42578125" style="5" hidden="1"/>
    <col min="14077" max="14077" width="9.28515625" style="5" hidden="1"/>
    <col min="14078" max="14079" width="7.7109375" style="5" hidden="1"/>
    <col min="14080" max="14328" width="11.42578125" style="5" hidden="1"/>
    <col min="14329" max="14329" width="37.42578125" style="5" hidden="1"/>
    <col min="14330" max="14330" width="8.5703125" style="5" hidden="1"/>
    <col min="14331" max="14331" width="9" style="5" hidden="1"/>
    <col min="14332" max="14332" width="9.42578125" style="5" hidden="1"/>
    <col min="14333" max="14333" width="9.28515625" style="5" hidden="1"/>
    <col min="14334" max="14335" width="7.7109375" style="5" hidden="1"/>
    <col min="14336" max="14584" width="11.42578125" style="5" hidden="1"/>
    <col min="14585" max="14585" width="37.42578125" style="5" hidden="1"/>
    <col min="14586" max="14586" width="8.5703125" style="5" hidden="1"/>
    <col min="14587" max="14587" width="9" style="5" hidden="1"/>
    <col min="14588" max="14588" width="9.42578125" style="5" hidden="1"/>
    <col min="14589" max="14589" width="9.28515625" style="5" hidden="1"/>
    <col min="14590" max="14591" width="7.7109375" style="5" hidden="1"/>
    <col min="14592" max="14840" width="11.42578125" style="5" hidden="1"/>
    <col min="14841" max="14841" width="37.42578125" style="5" hidden="1"/>
    <col min="14842" max="14842" width="8.5703125" style="5" hidden="1"/>
    <col min="14843" max="14843" width="9" style="5" hidden="1"/>
    <col min="14844" max="14844" width="9.42578125" style="5" hidden="1"/>
    <col min="14845" max="14845" width="9.28515625" style="5" hidden="1"/>
    <col min="14846" max="14847" width="7.7109375" style="5" hidden="1"/>
    <col min="14848" max="15096" width="11.42578125" style="5" hidden="1"/>
    <col min="15097" max="15097" width="37.42578125" style="5" hidden="1"/>
    <col min="15098" max="15098" width="8.5703125" style="5" hidden="1"/>
    <col min="15099" max="15099" width="9" style="5" hidden="1"/>
    <col min="15100" max="15100" width="9.42578125" style="5" hidden="1"/>
    <col min="15101" max="15101" width="9.28515625" style="5" hidden="1"/>
    <col min="15102" max="15103" width="7.7109375" style="5" hidden="1"/>
    <col min="15104" max="15352" width="11.42578125" style="5" hidden="1"/>
    <col min="15353" max="15353" width="37.42578125" style="5" hidden="1"/>
    <col min="15354" max="15354" width="8.5703125" style="5" hidden="1"/>
    <col min="15355" max="15355" width="9" style="5" hidden="1"/>
    <col min="15356" max="15356" width="9.42578125" style="5" hidden="1"/>
    <col min="15357" max="15357" width="9.28515625" style="5" hidden="1"/>
    <col min="15358" max="15359" width="7.7109375" style="5" hidden="1"/>
    <col min="15360" max="15608" width="11.42578125" style="5" hidden="1"/>
    <col min="15609" max="15609" width="37.42578125" style="5" hidden="1"/>
    <col min="15610" max="15610" width="8.5703125" style="5" hidden="1"/>
    <col min="15611" max="15611" width="9" style="5" hidden="1"/>
    <col min="15612" max="15612" width="9.42578125" style="5" hidden="1"/>
    <col min="15613" max="15613" width="9.28515625" style="5" hidden="1"/>
    <col min="15614" max="15615" width="7.7109375" style="5" hidden="1"/>
    <col min="15616" max="15864" width="11.42578125" style="5" hidden="1"/>
    <col min="15865" max="15865" width="37.42578125" style="5" hidden="1"/>
    <col min="15866" max="15866" width="8.5703125" style="5" hidden="1"/>
    <col min="15867" max="15867" width="9" style="5" hidden="1"/>
    <col min="15868" max="15868" width="9.42578125" style="5" hidden="1"/>
    <col min="15869" max="15869" width="9.28515625" style="5" hidden="1"/>
    <col min="15870" max="15871" width="7.7109375" style="5" hidden="1"/>
    <col min="15872" max="16120" width="11.42578125" style="5" hidden="1"/>
    <col min="16121" max="16121" width="37.42578125" style="5" hidden="1"/>
    <col min="16122" max="16122" width="8.5703125" style="5" hidden="1"/>
    <col min="16123" max="16123" width="9" style="5" hidden="1"/>
    <col min="16124" max="16124" width="9.42578125" style="5" hidden="1"/>
    <col min="16125" max="16125" width="9.28515625" style="5" hidden="1"/>
    <col min="16126" max="16129" width="7.7109375" style="5" hidden="1"/>
    <col min="16130" max="16384" width="11.42578125" style="5" hidden="1"/>
  </cols>
  <sheetData>
    <row r="1" spans="1:7" ht="15.75">
      <c r="A1" s="2456"/>
      <c r="B1" s="2538" t="s">
        <v>2543</v>
      </c>
      <c r="C1" s="2538"/>
      <c r="D1" s="2538"/>
      <c r="E1" s="2538"/>
      <c r="F1" s="2538"/>
      <c r="G1" s="2538"/>
    </row>
    <row r="2" spans="1:7">
      <c r="B2" s="2539" t="s">
        <v>1</v>
      </c>
      <c r="C2" s="2539"/>
      <c r="D2" s="2539"/>
      <c r="E2" s="2539"/>
      <c r="F2" s="2539"/>
      <c r="G2" s="2539"/>
    </row>
    <row r="3" spans="1:7" ht="21">
      <c r="B3" s="1046" t="s">
        <v>0</v>
      </c>
      <c r="C3" s="2529" t="s">
        <v>2535</v>
      </c>
      <c r="D3" s="2529" t="s">
        <v>1382</v>
      </c>
      <c r="E3" s="1018" t="s">
        <v>40</v>
      </c>
      <c r="F3" s="2530" t="s">
        <v>22</v>
      </c>
      <c r="G3" s="2531"/>
    </row>
    <row r="4" spans="1:7">
      <c r="B4" s="1046"/>
      <c r="C4" s="2529"/>
      <c r="D4" s="2529">
        <v>0</v>
      </c>
      <c r="E4" s="1020" t="s">
        <v>1395</v>
      </c>
      <c r="F4" s="1021">
        <v>2024</v>
      </c>
      <c r="G4" s="1021">
        <v>2025</v>
      </c>
    </row>
    <row r="5" spans="1:7">
      <c r="B5" s="1047"/>
      <c r="C5" s="1023" t="s">
        <v>23</v>
      </c>
      <c r="D5" s="1024" t="s">
        <v>24</v>
      </c>
      <c r="E5" s="1025" t="s">
        <v>59</v>
      </c>
      <c r="F5" s="1024" t="s">
        <v>60</v>
      </c>
      <c r="G5" s="1024" t="s">
        <v>26</v>
      </c>
    </row>
    <row r="6" spans="1:7">
      <c r="B6" s="125" t="s">
        <v>459</v>
      </c>
      <c r="C6" s="115">
        <v>2889.103705</v>
      </c>
      <c r="D6" s="115">
        <v>3119.3502880000001</v>
      </c>
      <c r="E6" s="126">
        <v>7.9694814208824072</v>
      </c>
      <c r="F6" s="95">
        <v>0.17152401167457587</v>
      </c>
      <c r="G6" s="96">
        <v>0.17525290613816297</v>
      </c>
    </row>
    <row r="7" spans="1:7">
      <c r="B7" s="125" t="s">
        <v>68</v>
      </c>
      <c r="C7" s="115">
        <v>1203.3301961960001</v>
      </c>
      <c r="D7" s="115">
        <v>2349.2878641120001</v>
      </c>
      <c r="E7" s="126">
        <v>95.232187436053081</v>
      </c>
      <c r="F7" s="95">
        <v>7.1440849376049789E-2</v>
      </c>
      <c r="G7" s="96">
        <v>0.13198887188932007</v>
      </c>
    </row>
    <row r="8" spans="1:7">
      <c r="B8" s="125" t="s">
        <v>460</v>
      </c>
      <c r="C8" s="115">
        <v>1442.462</v>
      </c>
      <c r="D8" s="115">
        <v>1660.6179999999999</v>
      </c>
      <c r="E8" s="126">
        <v>15.123864614804416</v>
      </c>
      <c r="F8" s="95">
        <v>8.5637932795538774E-2</v>
      </c>
      <c r="G8" s="96">
        <v>9.329767535403638E-2</v>
      </c>
    </row>
    <row r="9" spans="1:7">
      <c r="B9" s="125" t="s">
        <v>461</v>
      </c>
      <c r="C9" s="115">
        <v>1355.2280000000001</v>
      </c>
      <c r="D9" s="115">
        <v>1542.617</v>
      </c>
      <c r="E9" s="126">
        <v>13.827119864701732</v>
      </c>
      <c r="F9" s="95">
        <v>8.0458912877172786E-2</v>
      </c>
      <c r="G9" s="96">
        <v>8.6668083846867583E-2</v>
      </c>
    </row>
    <row r="10" spans="1:7">
      <c r="B10" s="125" t="s">
        <v>463</v>
      </c>
      <c r="C10" s="115">
        <v>1254.1189999999999</v>
      </c>
      <c r="D10" s="115">
        <v>1332.93</v>
      </c>
      <c r="E10" s="126">
        <v>6.2841723951235995</v>
      </c>
      <c r="F10" s="95">
        <v>7.4456144175450226E-2</v>
      </c>
      <c r="G10" s="96">
        <v>7.4887343392433248E-2</v>
      </c>
    </row>
    <row r="11" spans="1:7">
      <c r="B11" s="125" t="s">
        <v>464</v>
      </c>
      <c r="C11" s="115">
        <v>1113.733219</v>
      </c>
      <c r="D11" s="115">
        <v>1249.860735</v>
      </c>
      <c r="E11" s="126">
        <v>12.222632285515056</v>
      </c>
      <c r="F11" s="95">
        <v>6.6121541198923134E-2</v>
      </c>
      <c r="G11" s="96">
        <v>7.0220304183013366E-2</v>
      </c>
    </row>
    <row r="12" spans="1:7">
      <c r="B12" s="125" t="s">
        <v>462</v>
      </c>
      <c r="C12" s="115">
        <v>1533.324849915</v>
      </c>
      <c r="D12" s="115">
        <v>1185.2861993040001</v>
      </c>
      <c r="E12" s="126">
        <v>-22.698298447996422</v>
      </c>
      <c r="F12" s="95">
        <v>9.1032394926695001E-2</v>
      </c>
      <c r="G12" s="96">
        <v>6.6592345153602003E-2</v>
      </c>
    </row>
    <row r="13" spans="1:7">
      <c r="B13" s="125" t="s">
        <v>465</v>
      </c>
      <c r="C13" s="115">
        <v>544.95903289800003</v>
      </c>
      <c r="D13" s="115">
        <v>727.00004520000005</v>
      </c>
      <c r="E13" s="126">
        <v>33.404531590922851</v>
      </c>
      <c r="F13" s="95">
        <v>3.2353826330011271E-2</v>
      </c>
      <c r="G13" s="96">
        <v>4.0844682039722184E-2</v>
      </c>
    </row>
    <row r="14" spans="1:7">
      <c r="B14" s="125" t="s">
        <v>466</v>
      </c>
      <c r="C14" s="115">
        <v>544.56799999999998</v>
      </c>
      <c r="D14" s="115">
        <v>527.58413516999997</v>
      </c>
      <c r="E14" s="126">
        <v>-3.1187776053679284</v>
      </c>
      <c r="F14" s="95">
        <v>3.2330610987742453E-2</v>
      </c>
      <c r="G14" s="96">
        <v>2.9640997125787331E-2</v>
      </c>
    </row>
    <row r="15" spans="1:7">
      <c r="B15" s="125" t="s">
        <v>73</v>
      </c>
      <c r="C15" s="115">
        <v>470.24390161899998</v>
      </c>
      <c r="D15" s="115">
        <v>498.459</v>
      </c>
      <c r="E15" s="126">
        <v>6.0000987325637745</v>
      </c>
      <c r="F15" s="95">
        <v>2.7918042655099312E-2</v>
      </c>
      <c r="G15" s="96">
        <v>2.8004674138963702E-2</v>
      </c>
    </row>
    <row r="16" spans="1:7">
      <c r="B16" s="125" t="s">
        <v>467</v>
      </c>
      <c r="C16" s="115">
        <v>352.80752256400001</v>
      </c>
      <c r="D16" s="115">
        <v>375</v>
      </c>
      <c r="E16" s="127" t="s">
        <v>468</v>
      </c>
      <c r="F16" s="95">
        <v>2.0945929187109507E-2</v>
      </c>
      <c r="G16" s="96">
        <v>2.1068438531777714E-2</v>
      </c>
    </row>
    <row r="17" spans="2:7">
      <c r="B17" s="125" t="s">
        <v>469</v>
      </c>
      <c r="C17" s="115">
        <v>219.971</v>
      </c>
      <c r="D17" s="115">
        <v>173.601</v>
      </c>
      <c r="E17" s="126">
        <v>-21.080051461328996</v>
      </c>
      <c r="F17" s="95">
        <v>1.3059520261169763E-2</v>
      </c>
      <c r="G17" s="96">
        <v>9.7533386601470467E-3</v>
      </c>
    </row>
    <row r="18" spans="2:7">
      <c r="B18" s="125" t="s">
        <v>75</v>
      </c>
      <c r="C18" s="115">
        <v>2283.4791721249999</v>
      </c>
      <c r="D18" s="115">
        <v>3377.8776206249968</v>
      </c>
      <c r="E18" s="126">
        <v>47.926797925708797</v>
      </c>
      <c r="F18" s="95">
        <v>0.13556851818796839</v>
      </c>
      <c r="G18" s="96">
        <v>0.18977761871468082</v>
      </c>
    </row>
    <row r="19" spans="2:7">
      <c r="B19" s="1048" t="s">
        <v>76</v>
      </c>
      <c r="C19" s="1049">
        <v>15207.329599316998</v>
      </c>
      <c r="D19" s="1049">
        <v>18119.471887411</v>
      </c>
      <c r="E19" s="1050">
        <v>19.149596706477602</v>
      </c>
      <c r="F19" s="1051">
        <v>0.90284823463350605</v>
      </c>
      <c r="G19" s="1052">
        <v>1.0179972791685148</v>
      </c>
    </row>
    <row r="20" spans="2:7">
      <c r="B20" s="129" t="s">
        <v>2541</v>
      </c>
      <c r="C20" s="128"/>
      <c r="D20" s="129"/>
      <c r="E20" s="129"/>
      <c r="F20" s="129"/>
      <c r="G20" s="129"/>
    </row>
    <row r="21" spans="2:7">
      <c r="B21" s="115" t="s">
        <v>110</v>
      </c>
      <c r="C21" s="115"/>
      <c r="D21" s="115"/>
      <c r="E21" s="115"/>
      <c r="F21" s="115"/>
      <c r="G21" s="29"/>
    </row>
    <row r="22" spans="2:7">
      <c r="B22" s="56"/>
      <c r="D22" s="13"/>
      <c r="E22" s="12"/>
      <c r="F22" s="12"/>
    </row>
    <row r="23" spans="2:7" hidden="1">
      <c r="C23" s="11"/>
      <c r="D23" s="11"/>
      <c r="E23" s="14"/>
      <c r="F23" s="14"/>
    </row>
    <row r="24" spans="2:7" hidden="1">
      <c r="C24" s="12"/>
      <c r="D24" s="12"/>
    </row>
    <row r="25" spans="2:7" hidden="1">
      <c r="C25" s="14"/>
      <c r="D25" s="11"/>
      <c r="E25" s="14"/>
      <c r="F25" s="14"/>
    </row>
    <row r="26" spans="2:7" hidden="1">
      <c r="D26" s="10"/>
    </row>
    <row r="30" spans="2:7" hidden="1">
      <c r="D30" s="12"/>
    </row>
    <row r="31" spans="2:7" hidden="1">
      <c r="D31" s="10"/>
    </row>
    <row r="32" spans="2:7"/>
  </sheetData>
  <mergeCells count="5">
    <mergeCell ref="C3:C4"/>
    <mergeCell ref="D3:D4"/>
    <mergeCell ref="F3:G3"/>
    <mergeCell ref="B1:G1"/>
    <mergeCell ref="B2:G2"/>
  </mergeCells>
  <pageMargins left="0.7" right="0.7" top="0.75" bottom="0.75" header="0.3" footer="0.3"/>
  <ignoredErrors>
    <ignoredError sqref="B5:G5" numberStoredAsText="1"/>
  </ignoredErrors>
  <drawing r:id="rId1"/>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2DA81-1F56-4203-8562-56E0B925B39E}">
  <sheetPr codeName="Hoja140">
    <tabColor theme="0"/>
  </sheetPr>
  <dimension ref="A1:J17"/>
  <sheetViews>
    <sheetView showGridLines="0" workbookViewId="0"/>
  </sheetViews>
  <sheetFormatPr baseColWidth="10" defaultColWidth="0" defaultRowHeight="13.5" zeroHeight="1"/>
  <cols>
    <col min="1" max="1" width="4.28515625" style="1" customWidth="1"/>
    <col min="2" max="2" width="47" style="1" customWidth="1"/>
    <col min="3" max="4" width="9.85546875" style="1" customWidth="1"/>
    <col min="5" max="5" width="11.140625" style="1" customWidth="1"/>
    <col min="6" max="7" width="8.7109375" style="1" customWidth="1"/>
    <col min="8" max="8" width="5" style="1" customWidth="1"/>
    <col min="9" max="9" width="11.42578125" style="1" customWidth="1"/>
    <col min="10" max="10" width="5.42578125" style="1" customWidth="1"/>
    <col min="11" max="16384" width="11.42578125" style="1" hidden="1"/>
  </cols>
  <sheetData>
    <row r="1" spans="1:7" ht="13.5" customHeight="1">
      <c r="A1" s="47"/>
      <c r="B1" s="2845" t="s">
        <v>2394</v>
      </c>
      <c r="C1" s="2845"/>
      <c r="D1" s="2845"/>
      <c r="E1" s="2845"/>
      <c r="F1" s="2845"/>
      <c r="G1" s="2845"/>
    </row>
    <row r="2" spans="1:7" ht="13.5" customHeight="1">
      <c r="B2" s="2861" t="s">
        <v>1</v>
      </c>
      <c r="C2" s="2861"/>
      <c r="D2" s="2861"/>
      <c r="E2" s="2861"/>
      <c r="F2" s="2861"/>
      <c r="G2" s="2861"/>
    </row>
    <row r="3" spans="1:7" ht="21">
      <c r="B3" s="2350"/>
      <c r="C3" s="2351">
        <v>2024</v>
      </c>
      <c r="D3" s="2351">
        <v>2025</v>
      </c>
      <c r="E3" s="2352" t="s">
        <v>35</v>
      </c>
      <c r="F3" s="2856" t="s">
        <v>87</v>
      </c>
      <c r="G3" s="2857"/>
    </row>
    <row r="4" spans="1:7" ht="13.5" customHeight="1">
      <c r="B4" s="2353" t="s">
        <v>2313</v>
      </c>
      <c r="C4" s="2359" t="s">
        <v>2298</v>
      </c>
      <c r="D4" s="2360" t="s">
        <v>349</v>
      </c>
      <c r="E4" s="2400" t="s">
        <v>1395</v>
      </c>
      <c r="F4" s="2354">
        <f>+C3</f>
        <v>2024</v>
      </c>
      <c r="G4" s="2355">
        <f>+D3</f>
        <v>2025</v>
      </c>
    </row>
    <row r="5" spans="1:7" ht="13.5" customHeight="1">
      <c r="B5" s="2356"/>
      <c r="C5" s="1070" t="s">
        <v>23</v>
      </c>
      <c r="D5" s="1070" t="s">
        <v>24</v>
      </c>
      <c r="E5" s="2357" t="s">
        <v>59</v>
      </c>
      <c r="F5" s="1070" t="s">
        <v>60</v>
      </c>
      <c r="G5" s="2357" t="s">
        <v>26</v>
      </c>
    </row>
    <row r="6" spans="1:7" ht="13.5" customHeight="1">
      <c r="B6" s="2061" t="s">
        <v>2395</v>
      </c>
      <c r="C6" s="2062">
        <v>5157.133477227766</v>
      </c>
      <c r="D6" s="2062">
        <v>5786.1586708158384</v>
      </c>
      <c r="E6" s="2078">
        <f>+((D6/C6)-1)*100</f>
        <v>12.197186603093456</v>
      </c>
      <c r="F6" s="2079">
        <f>+C6/$C$10*100</f>
        <v>84.082008988488838</v>
      </c>
      <c r="G6" s="2066">
        <f>+D6/$D$10*100</f>
        <v>86.811250701260732</v>
      </c>
    </row>
    <row r="7" spans="1:7" ht="13.5" customHeight="1">
      <c r="B7" s="2061" t="s">
        <v>2396</v>
      </c>
      <c r="C7" s="2062">
        <v>621.49790517436043</v>
      </c>
      <c r="D7" s="2062">
        <v>529.53897398343202</v>
      </c>
      <c r="E7" s="2078">
        <f t="shared" ref="E7:E10" si="0">+((D7/C7)-1)*100</f>
        <v>-14.796338076977023</v>
      </c>
      <c r="F7" s="2079">
        <f>+C7/$C$10*100</f>
        <v>10.132914472729212</v>
      </c>
      <c r="G7" s="2066">
        <f>+D7/$D$10*100</f>
        <v>7.9448116171488294</v>
      </c>
    </row>
    <row r="8" spans="1:7" ht="13.5" customHeight="1">
      <c r="B8" s="2061" t="s">
        <v>2397</v>
      </c>
      <c r="C8" s="2062">
        <v>343.92499985067019</v>
      </c>
      <c r="D8" s="2062">
        <v>336.85204559117687</v>
      </c>
      <c r="E8" s="2078">
        <f t="shared" si="0"/>
        <v>-2.0565397288840104</v>
      </c>
      <c r="F8" s="2079">
        <f>+C8/$C$10*100</f>
        <v>5.6073601849752759</v>
      </c>
      <c r="G8" s="2066">
        <f>+D8/$D$10*100</f>
        <v>5.0538792734014359</v>
      </c>
    </row>
    <row r="9" spans="1:7" ht="13.5" customHeight="1">
      <c r="B9" s="2061" t="s">
        <v>2398</v>
      </c>
      <c r="C9" s="2062">
        <v>10.900155320892599</v>
      </c>
      <c r="D9" s="2062">
        <v>12.667806276500199</v>
      </c>
      <c r="E9" s="2078">
        <f t="shared" si="0"/>
        <v>16.216750161527504</v>
      </c>
      <c r="F9" s="2079">
        <f>+C9/$C$10*100</f>
        <v>0.17771635380666692</v>
      </c>
      <c r="G9" s="2066">
        <f>+D9/$D$10*100</f>
        <v>0.19005840818900427</v>
      </c>
    </row>
    <row r="10" spans="1:7" ht="13.5" customHeight="1" thickBot="1">
      <c r="B10" s="2282" t="s">
        <v>167</v>
      </c>
      <c r="C10" s="2283">
        <f>SUM(C6:C9)</f>
        <v>6133.4565375736893</v>
      </c>
      <c r="D10" s="2283">
        <f>SUM(D6:D9)</f>
        <v>6665.2174966669472</v>
      </c>
      <c r="E10" s="2284">
        <f t="shared" si="0"/>
        <v>8.6698414806672055</v>
      </c>
      <c r="F10" s="2285">
        <f>SUM(F6:F9)</f>
        <v>100</v>
      </c>
      <c r="G10" s="2286">
        <f>SUM(G6:G9)</f>
        <v>100</v>
      </c>
    </row>
    <row r="11" spans="1:7" ht="13.5" customHeight="1" thickTop="1" thickBot="1">
      <c r="B11" s="1991" t="s">
        <v>2321</v>
      </c>
      <c r="C11" s="2070">
        <f>+(C10/'Cuadro No 4.3.1'!C$16)*100</f>
        <v>1.5030219320373734</v>
      </c>
      <c r="D11" s="2070">
        <f>+(D10/'Cuadro No 4.3.1'!D$16)*100</f>
        <v>1.6240706362657311</v>
      </c>
      <c r="E11" s="2069"/>
      <c r="F11" s="2070"/>
      <c r="G11" s="2069"/>
    </row>
    <row r="12" spans="1:7" ht="13.5" customHeight="1" thickTop="1">
      <c r="B12" s="2071" t="s">
        <v>333</v>
      </c>
      <c r="C12" s="2072">
        <f>+C10/'Cuadro No 4.3.1'!C24*100</f>
        <v>0.36413890887184097</v>
      </c>
      <c r="D12" s="2072">
        <f>+D10/'Cuadro No 4.3.1'!D24*100</f>
        <v>0.37446860034521845</v>
      </c>
      <c r="E12" s="2073"/>
      <c r="F12" s="2072"/>
      <c r="G12" s="2073"/>
    </row>
    <row r="13" spans="1:7">
      <c r="B13" s="2862" t="s">
        <v>109</v>
      </c>
      <c r="C13" s="2862"/>
      <c r="D13" s="2862"/>
      <c r="E13" s="2862"/>
      <c r="F13" s="2862"/>
      <c r="G13" s="2862"/>
    </row>
    <row r="14" spans="1:7"/>
    <row r="16" spans="1:7" hidden="1">
      <c r="C16" s="2108">
        <f>+C10-'Cuadro No 4.3.1'!C13</f>
        <v>0</v>
      </c>
      <c r="D16" s="2108">
        <f>+D10-'Cuadro No 4.3.1'!D13</f>
        <v>0</v>
      </c>
    </row>
    <row r="17" spans="3:4" hidden="1">
      <c r="C17" s="2107"/>
      <c r="D17" s="2107"/>
    </row>
  </sheetData>
  <mergeCells count="4">
    <mergeCell ref="B1:G1"/>
    <mergeCell ref="B2:G2"/>
    <mergeCell ref="F3:G3"/>
    <mergeCell ref="B13:G13"/>
  </mergeCells>
  <pageMargins left="0.7" right="0.7" top="0.75" bottom="0.75" header="0.3" footer="0.3"/>
  <pageSetup orientation="landscape" r:id="rId1"/>
  <drawing r:id="rId2"/>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BD7DC-5C57-412F-BEC5-B8CAB07F147C}">
  <sheetPr codeName="Hoja141">
    <tabColor theme="0"/>
  </sheetPr>
  <dimension ref="A1:J16"/>
  <sheetViews>
    <sheetView zoomScaleNormal="100" workbookViewId="0"/>
  </sheetViews>
  <sheetFormatPr baseColWidth="10" defaultColWidth="0" defaultRowHeight="13.5" zeroHeight="1"/>
  <cols>
    <col min="1" max="1" width="3.7109375" style="3" customWidth="1"/>
    <col min="2" max="2" width="59.42578125" style="3" customWidth="1"/>
    <col min="3" max="3" width="12" style="3" customWidth="1"/>
    <col min="4" max="4" width="10.7109375" style="3" bestFit="1" customWidth="1"/>
    <col min="5" max="5" width="12.42578125" style="3" customWidth="1"/>
    <col min="6" max="6" width="6.42578125" style="3" customWidth="1"/>
    <col min="7" max="7" width="6.85546875" style="3" customWidth="1"/>
    <col min="8" max="8" width="4.5703125" style="3" customWidth="1"/>
    <col min="9" max="9" width="11.42578125" style="3" customWidth="1"/>
    <col min="10" max="10" width="4.7109375" style="3" customWidth="1"/>
    <col min="11" max="16384" width="11.42578125" style="3" hidden="1"/>
  </cols>
  <sheetData>
    <row r="1" spans="1:8" ht="12" customHeight="1">
      <c r="A1" s="267"/>
      <c r="B1" s="2845" t="s">
        <v>2399</v>
      </c>
      <c r="C1" s="2845"/>
      <c r="D1" s="2845"/>
      <c r="E1" s="2845"/>
      <c r="F1" s="2845"/>
      <c r="G1" s="2845"/>
    </row>
    <row r="2" spans="1:8" ht="11.25" customHeight="1">
      <c r="B2" s="2552" t="s">
        <v>1</v>
      </c>
      <c r="C2" s="2552"/>
      <c r="D2" s="2552"/>
      <c r="E2" s="2552"/>
      <c r="F2" s="2552"/>
      <c r="G2" s="2552"/>
    </row>
    <row r="3" spans="1:8" ht="21">
      <c r="B3" s="1080"/>
      <c r="C3" s="1070">
        <v>2024</v>
      </c>
      <c r="D3" s="1070">
        <v>2025</v>
      </c>
      <c r="E3" s="2358" t="s">
        <v>35</v>
      </c>
      <c r="F3" s="2852" t="s">
        <v>87</v>
      </c>
      <c r="G3" s="2853"/>
    </row>
    <row r="4" spans="1:8" ht="13.5" customHeight="1">
      <c r="B4" s="1070" t="s">
        <v>56</v>
      </c>
      <c r="C4" s="2359" t="s">
        <v>2298</v>
      </c>
      <c r="D4" s="2360" t="s">
        <v>349</v>
      </c>
      <c r="E4" s="2355" t="s">
        <v>1395</v>
      </c>
      <c r="F4" s="2354">
        <f>+C3</f>
        <v>2024</v>
      </c>
      <c r="G4" s="2361">
        <f>+D3</f>
        <v>2025</v>
      </c>
    </row>
    <row r="5" spans="1:8" ht="13.5" customHeight="1">
      <c r="B5" s="1080"/>
      <c r="C5" s="1070" t="s">
        <v>23</v>
      </c>
      <c r="D5" s="1070" t="s">
        <v>24</v>
      </c>
      <c r="E5" s="2357" t="s">
        <v>59</v>
      </c>
      <c r="F5" s="1070" t="s">
        <v>60</v>
      </c>
      <c r="G5" s="2362" t="s">
        <v>26</v>
      </c>
    </row>
    <row r="6" spans="1:8" ht="13.5" customHeight="1">
      <c r="B6" s="2092" t="s">
        <v>2001</v>
      </c>
      <c r="C6" s="2111">
        <v>5330.1997270800002</v>
      </c>
      <c r="D6" s="2112">
        <v>5887.2216893029999</v>
      </c>
      <c r="E6" s="2113">
        <f t="shared" ref="E6:E13" si="0">+(D6/C6-1)*100</f>
        <v>10.450301878803113</v>
      </c>
      <c r="F6" s="2114">
        <f t="shared" ref="F6:F12" si="1">+(C6/$C$13)*100</f>
        <v>86.903684642209157</v>
      </c>
      <c r="G6" s="2114">
        <f t="shared" ref="G6:G12" si="2">+(D6/$D$13)*100</f>
        <v>88.327525579577895</v>
      </c>
      <c r="H6" s="2115"/>
    </row>
    <row r="7" spans="1:8" ht="13.5" customHeight="1">
      <c r="B7" s="2092" t="s">
        <v>264</v>
      </c>
      <c r="C7" s="2111">
        <v>339.50396538568958</v>
      </c>
      <c r="D7" s="2112">
        <v>390.59284732494791</v>
      </c>
      <c r="E7" s="2113">
        <f t="shared" si="0"/>
        <v>15.048095795057769</v>
      </c>
      <c r="F7" s="2114">
        <f t="shared" si="1"/>
        <v>5.5352795492375435</v>
      </c>
      <c r="G7" s="2114">
        <f t="shared" si="2"/>
        <v>5.8601665665114506</v>
      </c>
    </row>
    <row r="8" spans="1:8" ht="13.5" customHeight="1">
      <c r="B8" s="2092" t="s">
        <v>390</v>
      </c>
      <c r="C8" s="2111">
        <v>295.53326278100002</v>
      </c>
      <c r="D8" s="2112">
        <v>254.50014390000001</v>
      </c>
      <c r="E8" s="2113">
        <f t="shared" si="0"/>
        <v>-13.884433344278712</v>
      </c>
      <c r="F8" s="2114">
        <f t="shared" si="1"/>
        <v>4.8183803206325297</v>
      </c>
      <c r="G8" s="2114">
        <f t="shared" si="2"/>
        <v>3.8183321703645379</v>
      </c>
    </row>
    <row r="9" spans="1:8" ht="13.5" customHeight="1">
      <c r="B9" s="2092" t="s">
        <v>392</v>
      </c>
      <c r="C9" s="2111">
        <v>72.251999999999995</v>
      </c>
      <c r="D9" s="2112">
        <v>74.798000000000002</v>
      </c>
      <c r="E9" s="2113">
        <f t="shared" si="0"/>
        <v>3.523777888501356</v>
      </c>
      <c r="F9" s="2114">
        <f t="shared" si="1"/>
        <v>1.1779980759198772</v>
      </c>
      <c r="G9" s="2114">
        <f t="shared" si="2"/>
        <v>1.1222139418166621</v>
      </c>
    </row>
    <row r="10" spans="1:8" ht="13.5" customHeight="1">
      <c r="B10" s="2092" t="s">
        <v>391</v>
      </c>
      <c r="C10" s="2111">
        <v>68.366086774999999</v>
      </c>
      <c r="D10" s="2112">
        <v>35.658000000000001</v>
      </c>
      <c r="E10" s="2113">
        <f t="shared" si="0"/>
        <v>-47.84256100929948</v>
      </c>
      <c r="F10" s="2114">
        <f t="shared" si="1"/>
        <v>1.1146420677506697</v>
      </c>
      <c r="G10" s="2114">
        <f t="shared" si="2"/>
        <v>0.53498629291289257</v>
      </c>
    </row>
    <row r="11" spans="1:8" ht="13.5" customHeight="1">
      <c r="B11" s="2092" t="s">
        <v>2400</v>
      </c>
      <c r="C11" s="2111">
        <v>15.262958052</v>
      </c>
      <c r="D11" s="2112">
        <v>14.606816138999999</v>
      </c>
      <c r="E11" s="2113">
        <f t="shared" si="0"/>
        <v>-4.2989170956544864</v>
      </c>
      <c r="F11" s="2114">
        <f t="shared" si="1"/>
        <v>0.24884757817225542</v>
      </c>
      <c r="G11" s="2114">
        <f t="shared" si="2"/>
        <v>0.21914987989970885</v>
      </c>
    </row>
    <row r="12" spans="1:8" ht="13.5" customHeight="1">
      <c r="B12" s="2092" t="s">
        <v>46</v>
      </c>
      <c r="C12" s="2111">
        <v>12.338537500000001</v>
      </c>
      <c r="D12" s="2111">
        <v>7.84</v>
      </c>
      <c r="E12" s="2113">
        <f t="shared" si="0"/>
        <v>-36.459244055464445</v>
      </c>
      <c r="F12" s="2114">
        <f t="shared" si="1"/>
        <v>0.2011677660779668</v>
      </c>
      <c r="G12" s="2114">
        <f t="shared" si="2"/>
        <v>0.11762556891685111</v>
      </c>
    </row>
    <row r="13" spans="1:8" ht="13.5" customHeight="1" thickBot="1">
      <c r="B13" s="2304" t="s">
        <v>167</v>
      </c>
      <c r="C13" s="2283">
        <f>SUM(C6:C12)</f>
        <v>6133.4565375736902</v>
      </c>
      <c r="D13" s="2283">
        <f>SUM(D6:D12)</f>
        <v>6665.2174966669481</v>
      </c>
      <c r="E13" s="2297">
        <f t="shared" si="0"/>
        <v>8.6698414806672055</v>
      </c>
      <c r="F13" s="2305">
        <f>+SUM(F6:F12)</f>
        <v>100</v>
      </c>
      <c r="G13" s="2305">
        <f>+SUM(G6:G12)</f>
        <v>100</v>
      </c>
    </row>
    <row r="14" spans="1:8" ht="14.25" thickTop="1">
      <c r="B14" s="2858" t="s">
        <v>109</v>
      </c>
      <c r="C14" s="2858"/>
      <c r="D14" s="2858"/>
      <c r="E14" s="2858"/>
      <c r="F14" s="2858"/>
      <c r="G14" s="2858"/>
    </row>
    <row r="15" spans="1:8">
      <c r="C15" s="2116"/>
      <c r="D15" s="2116"/>
    </row>
    <row r="16" spans="1:8" hidden="1">
      <c r="B16" s="2100"/>
      <c r="C16" s="2134">
        <f>+C13-'Cuadro No 4.3.15'!C10</f>
        <v>0</v>
      </c>
      <c r="D16" s="2134">
        <f>+D13-'Cuadro No 4.3.15'!D10</f>
        <v>0</v>
      </c>
    </row>
  </sheetData>
  <mergeCells count="4">
    <mergeCell ref="B1:G1"/>
    <mergeCell ref="B2:G2"/>
    <mergeCell ref="F3:G3"/>
    <mergeCell ref="B14:G14"/>
  </mergeCells>
  <pageMargins left="0.7" right="0.7" top="0.75" bottom="0.75" header="0.3" footer="0.3"/>
  <pageSetup orientation="landscape" r:id="rId1"/>
  <drawing r:id="rId2"/>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B9C15-208A-47A6-BCF4-934C1CBDA5B1}">
  <sheetPr codeName="Hoja142">
    <tabColor theme="0"/>
  </sheetPr>
  <dimension ref="A1:J22"/>
  <sheetViews>
    <sheetView workbookViewId="0"/>
  </sheetViews>
  <sheetFormatPr baseColWidth="10" defaultColWidth="0" defaultRowHeight="13.5" zeroHeight="1"/>
  <cols>
    <col min="1" max="1" width="3.5703125" style="1952" customWidth="1"/>
    <col min="2" max="2" width="51.28515625" style="1952" customWidth="1"/>
    <col min="3" max="4" width="9.85546875" style="1952" customWidth="1"/>
    <col min="5" max="5" width="11.85546875" style="1952" customWidth="1"/>
    <col min="6" max="7" width="6.7109375" style="1952" customWidth="1"/>
    <col min="8" max="8" width="4.7109375" style="1952" customWidth="1"/>
    <col min="9" max="9" width="11.42578125" style="1952" customWidth="1"/>
    <col min="10" max="10" width="4.42578125" style="1952" customWidth="1"/>
    <col min="11" max="16384" width="11.42578125" style="1952" hidden="1"/>
  </cols>
  <sheetData>
    <row r="1" spans="1:7" ht="13.5" customHeight="1">
      <c r="A1" s="267"/>
      <c r="B1" s="2845" t="s">
        <v>2401</v>
      </c>
      <c r="C1" s="2845"/>
      <c r="D1" s="2845"/>
      <c r="E1" s="2845"/>
      <c r="F1" s="2845"/>
      <c r="G1" s="2845"/>
    </row>
    <row r="2" spans="1:7" ht="11.25" customHeight="1">
      <c r="B2" s="2855" t="s">
        <v>1</v>
      </c>
      <c r="C2" s="2855"/>
      <c r="D2" s="2855"/>
      <c r="E2" s="2855"/>
      <c r="F2" s="2855"/>
      <c r="G2" s="2855"/>
    </row>
    <row r="3" spans="1:7" ht="21">
      <c r="B3" s="2350"/>
      <c r="C3" s="2351">
        <v>2024</v>
      </c>
      <c r="D3" s="2351">
        <v>2025</v>
      </c>
      <c r="E3" s="2352" t="s">
        <v>35</v>
      </c>
      <c r="F3" s="2856" t="s">
        <v>87</v>
      </c>
      <c r="G3" s="2857"/>
    </row>
    <row r="4" spans="1:7">
      <c r="B4" s="2353" t="s">
        <v>2313</v>
      </c>
      <c r="C4" s="2359" t="s">
        <v>2298</v>
      </c>
      <c r="D4" s="2360" t="s">
        <v>349</v>
      </c>
      <c r="E4" s="2355" t="s">
        <v>1395</v>
      </c>
      <c r="F4" s="2354">
        <f>+C3</f>
        <v>2024</v>
      </c>
      <c r="G4" s="2355">
        <f>+D3</f>
        <v>2025</v>
      </c>
    </row>
    <row r="5" spans="1:7" ht="13.5" customHeight="1">
      <c r="B5" s="2356"/>
      <c r="C5" s="1070" t="s">
        <v>23</v>
      </c>
      <c r="D5" s="1070" t="s">
        <v>24</v>
      </c>
      <c r="E5" s="2357" t="s">
        <v>59</v>
      </c>
      <c r="F5" s="1070" t="s">
        <v>60</v>
      </c>
      <c r="G5" s="2357" t="s">
        <v>26</v>
      </c>
    </row>
    <row r="6" spans="1:7" ht="13.5" customHeight="1">
      <c r="B6" s="2061" t="s">
        <v>2402</v>
      </c>
      <c r="C6" s="2062">
        <v>18101.89493790047</v>
      </c>
      <c r="D6" s="2062">
        <v>17829.228731473104</v>
      </c>
      <c r="E6" s="2078">
        <f t="shared" ref="E6:E15" si="0">+(D6/C6-1)*100</f>
        <v>-1.5062854323415475</v>
      </c>
      <c r="F6" s="2079">
        <f t="shared" ref="F6:F14" si="1">+(C6/$C$15)*100</f>
        <v>49.440684192716461</v>
      </c>
      <c r="G6" s="2066">
        <f t="shared" ref="G6:G14" si="2">+(D6/$D$15)*100</f>
        <v>45.359354840405246</v>
      </c>
    </row>
    <row r="7" spans="1:7" ht="13.5" customHeight="1">
      <c r="B7" s="2061" t="s">
        <v>2403</v>
      </c>
      <c r="C7" s="2062">
        <v>4024.9588897306662</v>
      </c>
      <c r="D7" s="2062">
        <v>11220.487796911109</v>
      </c>
      <c r="E7" s="2078">
        <f t="shared" si="0"/>
        <v>178.77273046289272</v>
      </c>
      <c r="F7" s="2079">
        <f t="shared" si="1"/>
        <v>10.99314309570957</v>
      </c>
      <c r="G7" s="2066">
        <f t="shared" si="2"/>
        <v>28.546051830278845</v>
      </c>
    </row>
    <row r="8" spans="1:7" ht="13.5" customHeight="1">
      <c r="B8" s="2061" t="s">
        <v>2404</v>
      </c>
      <c r="C8" s="2062">
        <v>7388.9553726028171</v>
      </c>
      <c r="D8" s="2062">
        <v>3387.2970268558161</v>
      </c>
      <c r="E8" s="2078">
        <f t="shared" si="0"/>
        <v>-54.157294826608023</v>
      </c>
      <c r="F8" s="2079">
        <f t="shared" si="1"/>
        <v>20.181036866259824</v>
      </c>
      <c r="G8" s="2066">
        <f t="shared" si="2"/>
        <v>8.6176250305084281</v>
      </c>
    </row>
    <row r="9" spans="1:7" ht="13.5" customHeight="1">
      <c r="B9" s="2061" t="s">
        <v>2405</v>
      </c>
      <c r="C9" s="2062">
        <v>2215.9394663872094</v>
      </c>
      <c r="D9" s="2062">
        <v>2904.234060006675</v>
      </c>
      <c r="E9" s="2078">
        <f t="shared" si="0"/>
        <v>31.061073827149134</v>
      </c>
      <c r="F9" s="2079">
        <f t="shared" si="1"/>
        <v>6.0522704238241243</v>
      </c>
      <c r="G9" s="2066">
        <f t="shared" si="2"/>
        <v>7.3886641565649658</v>
      </c>
    </row>
    <row r="10" spans="1:7" ht="13.5" customHeight="1">
      <c r="B10" s="2061" t="s">
        <v>2406</v>
      </c>
      <c r="C10" s="2062">
        <v>2952.3833822000001</v>
      </c>
      <c r="D10" s="2062">
        <v>1881.4482451460001</v>
      </c>
      <c r="E10" s="2078">
        <f t="shared" si="0"/>
        <v>-36.273579627588248</v>
      </c>
      <c r="F10" s="2079">
        <f t="shared" si="1"/>
        <v>8.0636781351303242</v>
      </c>
      <c r="G10" s="2066">
        <f t="shared" si="2"/>
        <v>4.7865939604435166</v>
      </c>
    </row>
    <row r="11" spans="1:7" ht="21" customHeight="1">
      <c r="B11" s="2061" t="s">
        <v>2407</v>
      </c>
      <c r="C11" s="2062">
        <v>1126.9523683885634</v>
      </c>
      <c r="D11" s="2062">
        <v>1003.6599488600256</v>
      </c>
      <c r="E11" s="2078">
        <f t="shared" si="0"/>
        <v>-10.940339892522211</v>
      </c>
      <c r="F11" s="2079">
        <f t="shared" si="1"/>
        <v>3.0779814122705949</v>
      </c>
      <c r="G11" s="2066">
        <f t="shared" si="2"/>
        <v>2.5534120653845829</v>
      </c>
    </row>
    <row r="12" spans="1:7" ht="13.5" customHeight="1">
      <c r="B12" s="2061" t="s">
        <v>2408</v>
      </c>
      <c r="C12" s="2062">
        <v>534.2772302856124</v>
      </c>
      <c r="D12" s="2062">
        <v>778.54652444325643</v>
      </c>
      <c r="E12" s="2078">
        <f t="shared" si="0"/>
        <v>45.719577835473778</v>
      </c>
      <c r="F12" s="2079">
        <f t="shared" si="1"/>
        <v>1.4592412509589965</v>
      </c>
      <c r="G12" s="2066">
        <f t="shared" si="2"/>
        <v>1.9807008252492215</v>
      </c>
    </row>
    <row r="13" spans="1:7" ht="13.5" customHeight="1">
      <c r="B13" s="2061" t="s">
        <v>2409</v>
      </c>
      <c r="C13" s="2062">
        <v>225.41308207302251</v>
      </c>
      <c r="D13" s="2062">
        <v>235.77780063660751</v>
      </c>
      <c r="E13" s="2078">
        <f t="shared" si="0"/>
        <v>4.5980998388670979</v>
      </c>
      <c r="F13" s="2079">
        <f t="shared" si="1"/>
        <v>0.61565803148848541</v>
      </c>
      <c r="G13" s="2066">
        <f t="shared" si="2"/>
        <v>0.5998424880649661</v>
      </c>
    </row>
    <row r="14" spans="1:7" ht="13.5" customHeight="1">
      <c r="B14" s="2061" t="s">
        <v>2410</v>
      </c>
      <c r="C14" s="2062">
        <v>42.583749332338499</v>
      </c>
      <c r="D14" s="2062">
        <v>65.9387410998376</v>
      </c>
      <c r="E14" s="2078">
        <f t="shared" si="0"/>
        <v>54.844846059064835</v>
      </c>
      <c r="F14" s="2079">
        <f t="shared" si="1"/>
        <v>0.11630659164162277</v>
      </c>
      <c r="G14" s="2066">
        <f t="shared" si="2"/>
        <v>0.16775480310022511</v>
      </c>
    </row>
    <row r="15" spans="1:7" ht="13.5" customHeight="1" thickBot="1">
      <c r="B15" s="2282" t="s">
        <v>167</v>
      </c>
      <c r="C15" s="2283">
        <f>SUM(C6:C14)</f>
        <v>36613.3584789007</v>
      </c>
      <c r="D15" s="2283">
        <f>SUM(D6:D14)</f>
        <v>39306.618875432432</v>
      </c>
      <c r="E15" s="2284">
        <f t="shared" si="0"/>
        <v>7.3559501461298193</v>
      </c>
      <c r="F15" s="2285">
        <f>+SUM(F6:F14)</f>
        <v>99.999999999999972</v>
      </c>
      <c r="G15" s="2286">
        <f>+SUM(G6:G14)</f>
        <v>99.999999999999972</v>
      </c>
    </row>
    <row r="16" spans="1:7" ht="13.5" customHeight="1" thickTop="1" thickBot="1">
      <c r="B16" s="1991" t="s">
        <v>2321</v>
      </c>
      <c r="C16" s="2070">
        <f>+(C15/'Cuadro No 4.3.1'!C$16)*100</f>
        <v>8.9722133779240334</v>
      </c>
      <c r="D16" s="2070">
        <f>+(D15/'Cuadro No 4.3.1'!D$16)*100</f>
        <v>9.5775907625521235</v>
      </c>
      <c r="E16" s="2069"/>
      <c r="F16" s="2070"/>
      <c r="G16" s="2069"/>
    </row>
    <row r="17" spans="2:7" ht="13.5" customHeight="1" thickTop="1">
      <c r="B17" s="2071" t="s">
        <v>333</v>
      </c>
      <c r="C17" s="2072">
        <f>+C15/'Cuadro No 4.3.1'!C24*100</f>
        <v>2.1737087929075898</v>
      </c>
      <c r="D17" s="2072">
        <f>+D15/'Cuadro No 4.3.1'!D24*100</f>
        <v>2.2083442231174986</v>
      </c>
      <c r="E17" s="2073"/>
      <c r="F17" s="2072"/>
      <c r="G17" s="2073"/>
    </row>
    <row r="18" spans="2:7">
      <c r="B18" s="2858" t="s">
        <v>109</v>
      </c>
      <c r="C18" s="2858"/>
      <c r="D18" s="2858"/>
      <c r="E18" s="2858"/>
      <c r="F18" s="2858"/>
      <c r="G18" s="2858"/>
    </row>
    <row r="19" spans="2:7">
      <c r="B19" s="1975"/>
      <c r="C19" s="1975"/>
      <c r="D19" s="1975"/>
      <c r="E19" s="1975"/>
      <c r="F19" s="1975"/>
      <c r="G19" s="1975"/>
    </row>
    <row r="20" spans="2:7" hidden="1">
      <c r="B20" s="1975"/>
      <c r="C20" s="2118">
        <f>+C15-'Cuadro No 4.3.1'!C10</f>
        <v>0</v>
      </c>
      <c r="D20" s="2118">
        <f>+D15-'Cuadro No 4.3.1'!D10</f>
        <v>0</v>
      </c>
      <c r="E20" s="1975"/>
      <c r="F20" s="1975"/>
      <c r="G20" s="1975"/>
    </row>
    <row r="21" spans="2:7" hidden="1">
      <c r="C21" s="2107"/>
      <c r="D21" s="2107"/>
    </row>
    <row r="22" spans="2:7" hidden="1">
      <c r="B22" s="2119"/>
      <c r="C22" s="2107"/>
      <c r="D22" s="2107"/>
    </row>
  </sheetData>
  <mergeCells count="4">
    <mergeCell ref="B1:G1"/>
    <mergeCell ref="B2:G2"/>
    <mergeCell ref="F3:G3"/>
    <mergeCell ref="B18:G18"/>
  </mergeCells>
  <pageMargins left="0.7" right="0.7" top="0.75" bottom="0.75" header="0.3" footer="0.3"/>
  <pageSetup orientation="landscape" r:id="rId1"/>
  <drawing r:id="rId2"/>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22871-57A4-4571-84CC-03C83318666B}">
  <sheetPr codeName="Hoja143">
    <tabColor theme="0"/>
  </sheetPr>
  <dimension ref="A1:J43"/>
  <sheetViews>
    <sheetView workbookViewId="0">
      <selection activeCell="I12" sqref="I12"/>
    </sheetView>
  </sheetViews>
  <sheetFormatPr baseColWidth="10" defaultColWidth="0" defaultRowHeight="13.5" zeroHeight="1"/>
  <cols>
    <col min="1" max="1" width="3.85546875" style="3" customWidth="1"/>
    <col min="2" max="2" width="58.140625" style="1952" bestFit="1" customWidth="1"/>
    <col min="3" max="4" width="8.7109375" style="1952" customWidth="1"/>
    <col min="5" max="5" width="11.42578125" style="1952" customWidth="1"/>
    <col min="6" max="6" width="6.7109375" style="1952" customWidth="1"/>
    <col min="7" max="7" width="8.5703125" style="1952" customWidth="1"/>
    <col min="8" max="8" width="5.5703125" style="3" customWidth="1"/>
    <col min="9" max="9" width="11.42578125" style="3" customWidth="1"/>
    <col min="10" max="10" width="5.7109375" style="3" customWidth="1"/>
    <col min="11" max="16384" width="11.42578125" style="3" hidden="1"/>
  </cols>
  <sheetData>
    <row r="1" spans="1:7" ht="15.75">
      <c r="A1" s="267"/>
      <c r="B1" s="2845" t="s">
        <v>2411</v>
      </c>
      <c r="C1" s="2845"/>
      <c r="D1" s="2845"/>
      <c r="E1" s="2845"/>
      <c r="F1" s="2845"/>
      <c r="G1" s="2845"/>
    </row>
    <row r="2" spans="1:7" ht="11.25" customHeight="1">
      <c r="B2" s="2552" t="s">
        <v>1</v>
      </c>
      <c r="C2" s="2552"/>
      <c r="D2" s="2552"/>
      <c r="E2" s="2552"/>
      <c r="F2" s="2552"/>
      <c r="G2" s="2552"/>
    </row>
    <row r="3" spans="1:7" ht="21">
      <c r="B3" s="1080"/>
      <c r="C3" s="1070">
        <v>2024</v>
      </c>
      <c r="D3" s="1070">
        <v>2025</v>
      </c>
      <c r="E3" s="2358" t="s">
        <v>35</v>
      </c>
      <c r="F3" s="2852" t="s">
        <v>87</v>
      </c>
      <c r="G3" s="2853"/>
    </row>
    <row r="4" spans="1:7">
      <c r="B4" s="1070" t="s">
        <v>56</v>
      </c>
      <c r="C4" s="2359" t="s">
        <v>2298</v>
      </c>
      <c r="D4" s="2360" t="s">
        <v>349</v>
      </c>
      <c r="E4" s="2355" t="s">
        <v>1395</v>
      </c>
      <c r="F4" s="2354">
        <f>+C3</f>
        <v>2024</v>
      </c>
      <c r="G4" s="2361">
        <f>+D3</f>
        <v>2025</v>
      </c>
    </row>
    <row r="5" spans="1:7" ht="11.25" customHeight="1">
      <c r="B5" s="1080"/>
      <c r="C5" s="1070" t="s">
        <v>23</v>
      </c>
      <c r="D5" s="1070" t="s">
        <v>24</v>
      </c>
      <c r="E5" s="2357" t="s">
        <v>59</v>
      </c>
      <c r="F5" s="1070" t="s">
        <v>60</v>
      </c>
      <c r="G5" s="2362" t="s">
        <v>26</v>
      </c>
    </row>
    <row r="6" spans="1:7">
      <c r="B6" s="2092" t="s">
        <v>1978</v>
      </c>
      <c r="C6" s="2135">
        <v>808.94313217599995</v>
      </c>
      <c r="D6" s="2136">
        <v>7576.8155788202002</v>
      </c>
      <c r="E6" s="2113">
        <f>+(D6/C6-1)*100</f>
        <v>836.63142407045359</v>
      </c>
      <c r="F6" s="2114">
        <f>+(C6/$C$32)*100</f>
        <v>2.2094207299834907</v>
      </c>
      <c r="G6" s="2114">
        <f>+(D6/$D$32)*100</f>
        <v>19.276182474081708</v>
      </c>
    </row>
    <row r="7" spans="1:7">
      <c r="B7" s="2092" t="s">
        <v>393</v>
      </c>
      <c r="C7" s="2135">
        <v>7493.6582441820001</v>
      </c>
      <c r="D7" s="2136">
        <v>6789.2708708780001</v>
      </c>
      <c r="E7" s="2113">
        <f t="shared" ref="E7:E32" si="0">+(D7/C7-1)*100</f>
        <v>-9.3997797918110138</v>
      </c>
      <c r="F7" s="2114">
        <f t="shared" ref="F7:F31" si="1">+(C7/$C$32)*100</f>
        <v>20.467005911245199</v>
      </c>
      <c r="G7" s="2114">
        <f t="shared" ref="G7:G31" si="2">+(D7/$D$32)*100</f>
        <v>17.272589363114754</v>
      </c>
    </row>
    <row r="8" spans="1:7">
      <c r="B8" s="2092" t="s">
        <v>264</v>
      </c>
      <c r="C8" s="2135">
        <v>4598.6470033997002</v>
      </c>
      <c r="D8" s="2136">
        <v>5744.9353186652315</v>
      </c>
      <c r="E8" s="2113">
        <f t="shared" si="0"/>
        <v>24.926642867306413</v>
      </c>
      <c r="F8" s="2114">
        <f t="shared" si="1"/>
        <v>12.560025068581945</v>
      </c>
      <c r="G8" s="2114">
        <f t="shared" si="2"/>
        <v>14.615694463244589</v>
      </c>
    </row>
    <row r="9" spans="1:7">
      <c r="B9" s="2092" t="s">
        <v>394</v>
      </c>
      <c r="C9" s="2135">
        <v>4514.544887092</v>
      </c>
      <c r="D9" s="2136">
        <v>3667.2114923680001</v>
      </c>
      <c r="E9" s="2113">
        <f t="shared" si="0"/>
        <v>-18.768965995812735</v>
      </c>
      <c r="F9" s="2114">
        <f t="shared" si="1"/>
        <v>12.330321704013066</v>
      </c>
      <c r="G9" s="2114">
        <f t="shared" si="2"/>
        <v>9.3297556424017269</v>
      </c>
    </row>
    <row r="10" spans="1:7">
      <c r="B10" s="2092" t="s">
        <v>395</v>
      </c>
      <c r="C10" s="2135">
        <v>2524.637506394</v>
      </c>
      <c r="D10" s="2136">
        <v>3041.9154482690001</v>
      </c>
      <c r="E10" s="2113">
        <f t="shared" si="0"/>
        <v>20.489196590200407</v>
      </c>
      <c r="F10" s="2114">
        <f t="shared" si="1"/>
        <v>6.8953999613252677</v>
      </c>
      <c r="G10" s="2114">
        <f t="shared" si="2"/>
        <v>7.738939484744817</v>
      </c>
    </row>
    <row r="11" spans="1:7">
      <c r="B11" s="2092" t="s">
        <v>370</v>
      </c>
      <c r="C11" s="2135">
        <v>1506.5520961709999</v>
      </c>
      <c r="D11" s="2136">
        <v>2378.671848983</v>
      </c>
      <c r="E11" s="2113">
        <f t="shared" si="0"/>
        <v>57.888456365269356</v>
      </c>
      <c r="F11" s="2114">
        <f t="shared" si="1"/>
        <v>4.1147607287629349</v>
      </c>
      <c r="G11" s="2114">
        <f t="shared" si="2"/>
        <v>6.0515809220867016</v>
      </c>
    </row>
    <row r="12" spans="1:7">
      <c r="B12" s="2092" t="s">
        <v>64</v>
      </c>
      <c r="C12" s="2135">
        <v>2690.7737035800001</v>
      </c>
      <c r="D12" s="2136">
        <v>1515.2117128499999</v>
      </c>
      <c r="E12" s="2113">
        <f t="shared" si="0"/>
        <v>-43.68862343072356</v>
      </c>
      <c r="F12" s="2114">
        <f t="shared" si="1"/>
        <v>7.3491583819895183</v>
      </c>
      <c r="G12" s="2114">
        <f t="shared" si="2"/>
        <v>3.8548513105436366</v>
      </c>
    </row>
    <row r="13" spans="1:7">
      <c r="B13" s="2092" t="s">
        <v>2412</v>
      </c>
      <c r="C13" s="2135">
        <v>1723.6822840120001</v>
      </c>
      <c r="D13" s="2136">
        <v>1480.9450690880001</v>
      </c>
      <c r="E13" s="2113">
        <f t="shared" si="0"/>
        <v>-14.082480116869966</v>
      </c>
      <c r="F13" s="2114">
        <f t="shared" si="1"/>
        <v>4.7077961586214832</v>
      </c>
      <c r="G13" s="2114">
        <f t="shared" si="2"/>
        <v>3.76767351519422</v>
      </c>
    </row>
    <row r="14" spans="1:7">
      <c r="B14" s="2092" t="s">
        <v>2413</v>
      </c>
      <c r="C14" s="2135">
        <v>4610.9069968679996</v>
      </c>
      <c r="D14" s="2136">
        <v>1181.4498677659999</v>
      </c>
      <c r="E14" s="2113">
        <f t="shared" si="0"/>
        <v>-74.377061420486029</v>
      </c>
      <c r="F14" s="2114">
        <f t="shared" si="1"/>
        <v>12.593510096936731</v>
      </c>
      <c r="G14" s="2114">
        <f t="shared" si="2"/>
        <v>3.0057275379247486</v>
      </c>
    </row>
    <row r="15" spans="1:7">
      <c r="B15" s="2092" t="s">
        <v>2414</v>
      </c>
      <c r="C15" s="2135">
        <v>889.85654735000003</v>
      </c>
      <c r="D15" s="2136">
        <v>799.35576406500002</v>
      </c>
      <c r="E15" s="2113">
        <f t="shared" si="0"/>
        <v>-10.170266606961775</v>
      </c>
      <c r="F15" s="2114">
        <f t="shared" si="1"/>
        <v>2.4304149750774728</v>
      </c>
      <c r="G15" s="2114">
        <f t="shared" si="2"/>
        <v>2.0336416281396721</v>
      </c>
    </row>
    <row r="16" spans="1:7">
      <c r="B16" s="2092" t="s">
        <v>2415</v>
      </c>
      <c r="C16" s="2135">
        <v>1000.866281015</v>
      </c>
      <c r="D16" s="2136">
        <v>712.05465334500002</v>
      </c>
      <c r="E16" s="2113">
        <f t="shared" si="0"/>
        <v>-28.856165218905161</v>
      </c>
      <c r="F16" s="2114">
        <f t="shared" si="1"/>
        <v>2.7336095965951137</v>
      </c>
      <c r="G16" s="2114">
        <f t="shared" si="2"/>
        <v>1.8115388036849207</v>
      </c>
    </row>
    <row r="17" spans="2:7">
      <c r="B17" s="2092" t="s">
        <v>2386</v>
      </c>
      <c r="C17" s="2135">
        <v>496.45829755699998</v>
      </c>
      <c r="D17" s="2136">
        <v>524.14689999999996</v>
      </c>
      <c r="E17" s="2113">
        <f t="shared" si="0"/>
        <v>5.5772262402001616</v>
      </c>
      <c r="F17" s="2114">
        <f t="shared" si="1"/>
        <v>1.3559485340387327</v>
      </c>
      <c r="G17" s="2114">
        <f t="shared" si="2"/>
        <v>1.3334825405896311</v>
      </c>
    </row>
    <row r="18" spans="2:7">
      <c r="B18" s="2092" t="s">
        <v>2416</v>
      </c>
      <c r="C18" s="2135">
        <v>530.03494043399996</v>
      </c>
      <c r="D18" s="2136">
        <v>485.54515273300001</v>
      </c>
      <c r="E18" s="2113">
        <f t="shared" si="0"/>
        <v>-8.3937462055937431</v>
      </c>
      <c r="F18" s="2114">
        <f t="shared" si="1"/>
        <v>1.4476545240706205</v>
      </c>
      <c r="G18" s="2114">
        <f t="shared" si="2"/>
        <v>1.2352758050031039</v>
      </c>
    </row>
    <row r="19" spans="2:7">
      <c r="B19" s="2092" t="s">
        <v>396</v>
      </c>
      <c r="C19" s="2135">
        <v>393.14499999999998</v>
      </c>
      <c r="D19" s="2136">
        <v>429.50092915300002</v>
      </c>
      <c r="E19" s="2113">
        <f t="shared" si="0"/>
        <v>9.2474606450546393</v>
      </c>
      <c r="F19" s="2114">
        <f t="shared" si="1"/>
        <v>1.0737747541694627</v>
      </c>
      <c r="G19" s="2114">
        <f t="shared" si="2"/>
        <v>1.0926936517082324</v>
      </c>
    </row>
    <row r="20" spans="2:7">
      <c r="B20" s="2092" t="s">
        <v>2417</v>
      </c>
      <c r="C20" s="2135">
        <v>253.50152180000001</v>
      </c>
      <c r="D20" s="2136">
        <v>397.40841563399999</v>
      </c>
      <c r="E20" s="2113">
        <f t="shared" si="0"/>
        <v>56.767664672062736</v>
      </c>
      <c r="F20" s="2114">
        <f t="shared" si="1"/>
        <v>0.69237440194426902</v>
      </c>
      <c r="G20" s="2114">
        <f t="shared" si="2"/>
        <v>1.0110470628202255</v>
      </c>
    </row>
    <row r="21" spans="2:7">
      <c r="B21" s="2092" t="s">
        <v>397</v>
      </c>
      <c r="C21" s="2135">
        <v>290.70205311000001</v>
      </c>
      <c r="D21" s="2136">
        <v>369.13950713899999</v>
      </c>
      <c r="E21" s="2113">
        <f t="shared" si="0"/>
        <v>26.98207776307644</v>
      </c>
      <c r="F21" s="2114">
        <f t="shared" si="1"/>
        <v>0.793978113964945</v>
      </c>
      <c r="G21" s="2114">
        <f t="shared" si="2"/>
        <v>0.93912811048146616</v>
      </c>
    </row>
    <row r="22" spans="2:7">
      <c r="B22" s="2092" t="s">
        <v>2418</v>
      </c>
      <c r="C22" s="2135">
        <v>269.542981865</v>
      </c>
      <c r="D22" s="2136">
        <v>220.49079549000001</v>
      </c>
      <c r="E22" s="2113">
        <f t="shared" si="0"/>
        <v>-18.198279931312655</v>
      </c>
      <c r="F22" s="2114">
        <f t="shared" si="1"/>
        <v>0.73618753663456049</v>
      </c>
      <c r="G22" s="2114">
        <f t="shared" si="2"/>
        <v>0.56095080624655791</v>
      </c>
    </row>
    <row r="23" spans="2:7">
      <c r="B23" s="2092" t="s">
        <v>2419</v>
      </c>
      <c r="C23" s="2135">
        <v>194.62136799999999</v>
      </c>
      <c r="D23" s="2136">
        <v>203.66697843700001</v>
      </c>
      <c r="E23" s="2113">
        <f t="shared" si="0"/>
        <v>4.6477992267529578</v>
      </c>
      <c r="F23" s="2114">
        <f t="shared" si="1"/>
        <v>0.53155836035133219</v>
      </c>
      <c r="G23" s="2114">
        <f t="shared" si="2"/>
        <v>0.51814932004822389</v>
      </c>
    </row>
    <row r="24" spans="2:7">
      <c r="B24" s="2092" t="s">
        <v>398</v>
      </c>
      <c r="C24" s="2135">
        <v>176.75183863199999</v>
      </c>
      <c r="D24" s="2136">
        <v>201.72979699999999</v>
      </c>
      <c r="E24" s="2113">
        <f t="shared" si="0"/>
        <v>14.131654053118226</v>
      </c>
      <c r="F24" s="2114">
        <f t="shared" si="1"/>
        <v>0.48275232312779337</v>
      </c>
      <c r="G24" s="2114">
        <f t="shared" si="2"/>
        <v>0.51322093523054424</v>
      </c>
    </row>
    <row r="25" spans="2:7">
      <c r="B25" s="2092" t="s">
        <v>2420</v>
      </c>
      <c r="C25" s="2135">
        <v>247.58497788899999</v>
      </c>
      <c r="D25" s="2136">
        <v>183.17022299999999</v>
      </c>
      <c r="E25" s="2113">
        <f t="shared" si="0"/>
        <v>-26.017230705280969</v>
      </c>
      <c r="F25" s="2114">
        <f t="shared" si="1"/>
        <v>0.67621487941805891</v>
      </c>
      <c r="G25" s="2114">
        <f t="shared" si="2"/>
        <v>0.46600350841798216</v>
      </c>
    </row>
    <row r="26" spans="2:7" ht="12.75" customHeight="1">
      <c r="B26" s="2092" t="s">
        <v>399</v>
      </c>
      <c r="C26" s="2135">
        <v>134.51095403400001</v>
      </c>
      <c r="D26" s="2136">
        <v>175.41019978400001</v>
      </c>
      <c r="E26" s="2113">
        <f t="shared" si="0"/>
        <v>30.405884817129468</v>
      </c>
      <c r="F26" s="2114">
        <f t="shared" si="1"/>
        <v>0.36738217858794653</v>
      </c>
      <c r="G26" s="2114">
        <f t="shared" si="2"/>
        <v>0.44626122725003831</v>
      </c>
    </row>
    <row r="27" spans="2:7">
      <c r="B27" s="2092" t="s">
        <v>1998</v>
      </c>
      <c r="C27" s="2135">
        <v>281.36349374999998</v>
      </c>
      <c r="D27" s="2136">
        <v>163.59980515999999</v>
      </c>
      <c r="E27" s="2113">
        <f t="shared" si="0"/>
        <v>-41.854643976889413</v>
      </c>
      <c r="F27" s="2114">
        <f t="shared" si="1"/>
        <v>0.76847223373988571</v>
      </c>
      <c r="G27" s="2114">
        <f t="shared" si="2"/>
        <v>0.41621439299693541</v>
      </c>
    </row>
    <row r="28" spans="2:7">
      <c r="B28" s="2092" t="s">
        <v>2421</v>
      </c>
      <c r="C28" s="2135">
        <v>143.67426401399999</v>
      </c>
      <c r="D28" s="2136">
        <v>139.25700000000001</v>
      </c>
      <c r="E28" s="2113">
        <f t="shared" si="0"/>
        <v>-3.0744991417318457</v>
      </c>
      <c r="F28" s="2114">
        <f t="shared" si="1"/>
        <v>0.39240941007035901</v>
      </c>
      <c r="G28" s="2114">
        <f t="shared" si="2"/>
        <v>0.35428384324106521</v>
      </c>
    </row>
    <row r="29" spans="2:7">
      <c r="B29" s="2092" t="s">
        <v>2422</v>
      </c>
      <c r="C29" s="2135">
        <v>48.367568919999997</v>
      </c>
      <c r="D29" s="2136">
        <v>136.74969029600001</v>
      </c>
      <c r="E29" s="2113">
        <f t="shared" si="0"/>
        <v>182.73012960850713</v>
      </c>
      <c r="F29" s="2114">
        <f t="shared" si="1"/>
        <v>0.13210361171284776</v>
      </c>
      <c r="G29" s="2114">
        <f t="shared" si="2"/>
        <v>0.34790499465084179</v>
      </c>
    </row>
    <row r="30" spans="2:7">
      <c r="B30" s="2092" t="s">
        <v>2423</v>
      </c>
      <c r="C30" s="2135">
        <v>113.993256</v>
      </c>
      <c r="D30" s="2136">
        <v>123.552453</v>
      </c>
      <c r="E30" s="2113">
        <f t="shared" si="0"/>
        <v>8.3857566100226109</v>
      </c>
      <c r="F30" s="2114">
        <f t="shared" si="1"/>
        <v>0.31134334771744931</v>
      </c>
      <c r="G30" s="2114">
        <f t="shared" si="2"/>
        <v>0.31432989286499835</v>
      </c>
    </row>
    <row r="31" spans="2:7">
      <c r="B31" s="2092" t="s">
        <v>46</v>
      </c>
      <c r="C31" s="2135">
        <v>676.03728065600012</v>
      </c>
      <c r="D31" s="2136">
        <v>665.41340350900009</v>
      </c>
      <c r="E31" s="2113">
        <f t="shared" si="0"/>
        <v>-1.5714927935173928</v>
      </c>
      <c r="F31" s="2114">
        <f t="shared" si="1"/>
        <v>1.846422477319535</v>
      </c>
      <c r="G31" s="2114">
        <f t="shared" si="2"/>
        <v>1.6928787632886406</v>
      </c>
    </row>
    <row r="32" spans="2:7">
      <c r="B32" s="2290" t="s">
        <v>167</v>
      </c>
      <c r="C32" s="2295">
        <f>SUM(C6:C31)</f>
        <v>36613.358478900693</v>
      </c>
      <c r="D32" s="2295">
        <f>SUM(D6:D31)</f>
        <v>39306.618875432439</v>
      </c>
      <c r="E32" s="2296">
        <f t="shared" si="0"/>
        <v>7.3559501461298638</v>
      </c>
      <c r="F32" s="2298">
        <f>+SUM(F6:F31)</f>
        <v>99.999999999999986</v>
      </c>
      <c r="G32" s="2298">
        <f>+SUM(G6:G31)</f>
        <v>99.999999999999986</v>
      </c>
    </row>
    <row r="33" spans="2:7">
      <c r="B33" s="2863" t="s">
        <v>109</v>
      </c>
      <c r="C33" s="2863"/>
      <c r="D33" s="2863"/>
      <c r="E33" s="2863"/>
      <c r="F33" s="2863"/>
      <c r="G33" s="2863"/>
    </row>
    <row r="34" spans="2:7">
      <c r="B34" s="2100"/>
      <c r="C34" s="2102"/>
      <c r="D34" s="2102"/>
    </row>
    <row r="35" spans="2:7" hidden="1">
      <c r="C35" s="2067">
        <f>+C32-'Cuadro No 4.3.17'!C15</f>
        <v>0</v>
      </c>
      <c r="D35" s="2067">
        <f>+D32-'Cuadro No 4.3.17'!D15</f>
        <v>0</v>
      </c>
    </row>
    <row r="36" spans="2:7" hidden="1">
      <c r="C36" s="2109"/>
    </row>
    <row r="37" spans="2:7" hidden="1">
      <c r="C37" s="2109"/>
    </row>
    <row r="38" spans="2:7" hidden="1">
      <c r="C38" s="2109"/>
    </row>
    <row r="39" spans="2:7" hidden="1">
      <c r="C39" s="2109"/>
    </row>
    <row r="40" spans="2:7" hidden="1">
      <c r="C40" s="2109"/>
    </row>
    <row r="43" spans="2:7" hidden="1">
      <c r="E43" s="2109"/>
    </row>
  </sheetData>
  <mergeCells count="4">
    <mergeCell ref="B1:G1"/>
    <mergeCell ref="B2:G2"/>
    <mergeCell ref="F3:G3"/>
    <mergeCell ref="B33:G33"/>
  </mergeCells>
  <pageMargins left="0.7" right="0.7" top="0.75" bottom="0.75" header="0.3" footer="0.3"/>
  <pageSetup orientation="landscape" r:id="rId1"/>
  <drawing r:id="rId2"/>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1B0BB-31FC-4753-8E66-5FB57F883960}">
  <sheetPr codeName="Hoja144">
    <tabColor theme="0"/>
  </sheetPr>
  <dimension ref="A1:J17"/>
  <sheetViews>
    <sheetView workbookViewId="0"/>
  </sheetViews>
  <sheetFormatPr baseColWidth="10" defaultColWidth="0" defaultRowHeight="13.5" zeroHeight="1"/>
  <cols>
    <col min="1" max="1" width="3.7109375" style="1952" customWidth="1"/>
    <col min="2" max="2" width="55" style="1952" customWidth="1"/>
    <col min="3" max="3" width="6.140625" style="1952" bestFit="1" customWidth="1"/>
    <col min="4" max="4" width="9.28515625" style="1952" bestFit="1" customWidth="1"/>
    <col min="5" max="5" width="11" style="1952" bestFit="1" customWidth="1"/>
    <col min="6" max="7" width="7.42578125" style="1952" customWidth="1"/>
    <col min="8" max="8" width="4.140625" style="1952" customWidth="1"/>
    <col min="9" max="9" width="11.42578125" style="1952" customWidth="1"/>
    <col min="10" max="10" width="4.5703125" style="1952" customWidth="1"/>
    <col min="11" max="16384" width="11.42578125" style="1952" hidden="1"/>
  </cols>
  <sheetData>
    <row r="1" spans="1:7" ht="13.5" customHeight="1">
      <c r="A1" s="267"/>
      <c r="B1" s="2783" t="s">
        <v>2424</v>
      </c>
      <c r="C1" s="2783"/>
      <c r="D1" s="2783"/>
      <c r="E1" s="2783"/>
      <c r="F1" s="2783"/>
      <c r="G1" s="2783"/>
    </row>
    <row r="2" spans="1:7" ht="13.5" customHeight="1">
      <c r="B2" s="2855" t="s">
        <v>1</v>
      </c>
      <c r="C2" s="2855"/>
      <c r="D2" s="2855"/>
      <c r="E2" s="2855"/>
      <c r="F2" s="2855"/>
      <c r="G2" s="2855"/>
    </row>
    <row r="3" spans="1:7" ht="21">
      <c r="B3" s="2350"/>
      <c r="C3" s="2351">
        <v>2024</v>
      </c>
      <c r="D3" s="2351">
        <v>2025</v>
      </c>
      <c r="E3" s="2352" t="s">
        <v>35</v>
      </c>
      <c r="F3" s="2856" t="s">
        <v>87</v>
      </c>
      <c r="G3" s="2857"/>
    </row>
    <row r="4" spans="1:7" ht="11.25" customHeight="1">
      <c r="B4" s="2353" t="s">
        <v>2313</v>
      </c>
      <c r="C4" s="2354" t="s">
        <v>2298</v>
      </c>
      <c r="D4" s="1070" t="s">
        <v>349</v>
      </c>
      <c r="E4" s="2355" t="s">
        <v>1395</v>
      </c>
      <c r="F4" s="2354">
        <f>+C3</f>
        <v>2024</v>
      </c>
      <c r="G4" s="2355">
        <f>+D3</f>
        <v>2025</v>
      </c>
    </row>
    <row r="5" spans="1:7" ht="13.5" customHeight="1">
      <c r="B5" s="2356"/>
      <c r="C5" s="1070" t="s">
        <v>23</v>
      </c>
      <c r="D5" s="1070" t="s">
        <v>24</v>
      </c>
      <c r="E5" s="2357" t="s">
        <v>59</v>
      </c>
      <c r="F5" s="1070" t="s">
        <v>60</v>
      </c>
      <c r="G5" s="2357" t="s">
        <v>26</v>
      </c>
    </row>
    <row r="6" spans="1:7" ht="13.5" customHeight="1">
      <c r="B6" s="2061" t="s">
        <v>2425</v>
      </c>
      <c r="C6" s="2062">
        <v>1471.3829394230777</v>
      </c>
      <c r="D6" s="2062">
        <v>1199.4460555350238</v>
      </c>
      <c r="E6" s="2078">
        <f>+((D6/C6)-1)*100</f>
        <v>-18.481720604608821</v>
      </c>
      <c r="F6" s="2079">
        <f>+C6/$C$10*100</f>
        <v>34.554828242962856</v>
      </c>
      <c r="G6" s="2066">
        <f>+D6/$D$10*100</f>
        <v>40.746425806765707</v>
      </c>
    </row>
    <row r="7" spans="1:7" ht="13.5" customHeight="1">
      <c r="B7" s="2061" t="s">
        <v>2426</v>
      </c>
      <c r="C7" s="2062">
        <v>1973.3518314691971</v>
      </c>
      <c r="D7" s="2062">
        <v>1104.8670619751133</v>
      </c>
      <c r="E7" s="2078">
        <f t="shared" ref="E7:E10" si="0">+((D7/C7)-1)*100</f>
        <v>-44.010639949971861</v>
      </c>
      <c r="F7" s="2079">
        <f t="shared" ref="F7:F9" si="1">+C7/$C$10*100</f>
        <v>46.343362949478539</v>
      </c>
      <c r="G7" s="2066">
        <f t="shared" ref="G7:G9" si="2">+D7/$D$10*100</f>
        <v>37.533479358541769</v>
      </c>
    </row>
    <row r="8" spans="1:7" ht="13.5" customHeight="1">
      <c r="B8" s="2061" t="s">
        <v>2427</v>
      </c>
      <c r="C8" s="2062">
        <v>534.68679378599995</v>
      </c>
      <c r="D8" s="2062">
        <v>446.47412086399999</v>
      </c>
      <c r="E8" s="2078">
        <f t="shared" si="0"/>
        <v>-16.498008543915098</v>
      </c>
      <c r="F8" s="2079">
        <f t="shared" si="1"/>
        <v>12.556901285195057</v>
      </c>
      <c r="G8" s="2066">
        <f t="shared" si="2"/>
        <v>15.167188683872169</v>
      </c>
    </row>
    <row r="9" spans="1:7" ht="13.5" customHeight="1">
      <c r="B9" s="2061" t="s">
        <v>2428</v>
      </c>
      <c r="C9" s="2062">
        <v>278.68942657727388</v>
      </c>
      <c r="D9" s="2062">
        <v>192.89685608664101</v>
      </c>
      <c r="E9" s="2078">
        <f t="shared" si="0"/>
        <v>-30.78429330609881</v>
      </c>
      <c r="F9" s="2079">
        <f t="shared" si="1"/>
        <v>6.5449075223635589</v>
      </c>
      <c r="G9" s="2066">
        <f t="shared" si="2"/>
        <v>6.5529061508203634</v>
      </c>
    </row>
    <row r="10" spans="1:7" ht="13.5" customHeight="1" thickBot="1">
      <c r="B10" s="2282" t="s">
        <v>167</v>
      </c>
      <c r="C10" s="2283">
        <f>SUM(C6:C9)</f>
        <v>4258.1109912555485</v>
      </c>
      <c r="D10" s="2283">
        <f>SUM(D6:D9)</f>
        <v>2943.6840944607779</v>
      </c>
      <c r="E10" s="2284">
        <f t="shared" si="0"/>
        <v>-30.868779594850302</v>
      </c>
      <c r="F10" s="2285">
        <f>+SUM(F6:F9)</f>
        <v>100.00000000000001</v>
      </c>
      <c r="G10" s="2285">
        <f>+SUM(G6:G9)</f>
        <v>100</v>
      </c>
    </row>
    <row r="11" spans="1:7" ht="13.5" customHeight="1" thickTop="1" thickBot="1">
      <c r="B11" s="1991" t="s">
        <v>2321</v>
      </c>
      <c r="C11" s="2070">
        <f>+(C10/'Cuadro No 4.3.1'!C$16)*100</f>
        <v>1.0434628776937995</v>
      </c>
      <c r="D11" s="2070">
        <f>+(D10/'Cuadro No 4.3.1'!D$16)*100</f>
        <v>0.71726855164845293</v>
      </c>
      <c r="E11" s="2069"/>
      <c r="F11" s="2070"/>
      <c r="G11" s="2069"/>
    </row>
    <row r="12" spans="1:7" ht="13.5" customHeight="1" thickTop="1">
      <c r="B12" s="2071" t="s">
        <v>333</v>
      </c>
      <c r="C12" s="2072">
        <f>+C10/'Cuadro No 4.3.1'!C24*100</f>
        <v>0.25280099087884994</v>
      </c>
      <c r="D12" s="2072">
        <f>+D10/'Cuadro No 4.3.1'!D24*100</f>
        <v>0.16538353973631639</v>
      </c>
      <c r="E12" s="2073"/>
      <c r="F12" s="2072"/>
      <c r="G12" s="2073"/>
    </row>
    <row r="13" spans="1:7">
      <c r="B13" s="2858" t="s">
        <v>109</v>
      </c>
      <c r="C13" s="2858"/>
      <c r="D13" s="2858"/>
      <c r="E13" s="2858"/>
      <c r="F13" s="2858"/>
      <c r="G13" s="2858"/>
    </row>
    <row r="14" spans="1:7">
      <c r="B14" s="1975"/>
      <c r="C14" s="1975"/>
      <c r="D14" s="1975"/>
      <c r="E14" s="1975"/>
      <c r="F14" s="1975"/>
      <c r="G14" s="1975"/>
    </row>
    <row r="15" spans="1:7" hidden="1">
      <c r="B15" s="1975"/>
      <c r="C15" s="2118">
        <f>+C10-'Cuadro No 4.3.1'!C15</f>
        <v>0</v>
      </c>
      <c r="D15" s="2118">
        <f>+D10-'Cuadro No 4.3.1'!D15</f>
        <v>0</v>
      </c>
      <c r="E15" s="1975"/>
      <c r="F15" s="1975"/>
      <c r="G15" s="1975"/>
    </row>
    <row r="16" spans="1:7" hidden="1">
      <c r="C16" s="2107"/>
      <c r="D16" s="2107"/>
    </row>
    <row r="17" spans="3:4" hidden="1">
      <c r="C17" s="2107"/>
      <c r="D17" s="2107"/>
    </row>
  </sheetData>
  <mergeCells count="4">
    <mergeCell ref="B1:G1"/>
    <mergeCell ref="B2:G2"/>
    <mergeCell ref="F3:G3"/>
    <mergeCell ref="B13:G13"/>
  </mergeCells>
  <pageMargins left="0.7" right="0.7" top="0.75" bottom="0.75" header="0.3" footer="0.3"/>
  <pageSetup orientation="landscape" r:id="rId1"/>
  <drawing r:id="rId2"/>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6CF83-61A3-44A4-BA5B-5169D0BF0310}">
  <sheetPr codeName="Hoja145">
    <tabColor theme="0"/>
  </sheetPr>
  <dimension ref="A1:J19"/>
  <sheetViews>
    <sheetView workbookViewId="0"/>
  </sheetViews>
  <sheetFormatPr baseColWidth="10" defaultColWidth="0" defaultRowHeight="13.5" zeroHeight="1"/>
  <cols>
    <col min="1" max="1" width="3" style="3" customWidth="1"/>
    <col min="2" max="2" width="58.140625" style="3" bestFit="1" customWidth="1"/>
    <col min="3" max="4" width="9.85546875" style="3" customWidth="1"/>
    <col min="5" max="5" width="11.140625" style="3" customWidth="1"/>
    <col min="6" max="6" width="8" style="3" customWidth="1"/>
    <col min="7" max="7" width="7.85546875" style="3" customWidth="1"/>
    <col min="8" max="8" width="5" style="3" customWidth="1"/>
    <col min="9" max="9" width="11.42578125" style="3" customWidth="1"/>
    <col min="10" max="10" width="5.5703125" style="3" customWidth="1"/>
    <col min="11" max="16384" width="11.42578125" style="3" hidden="1"/>
  </cols>
  <sheetData>
    <row r="1" spans="1:7" ht="12" customHeight="1">
      <c r="A1" s="267"/>
      <c r="B1" s="2860" t="s">
        <v>2429</v>
      </c>
      <c r="C1" s="2860"/>
      <c r="D1" s="2860"/>
      <c r="E1" s="2860"/>
      <c r="F1" s="2860"/>
      <c r="G1" s="2860"/>
    </row>
    <row r="2" spans="1:7" ht="11.25" customHeight="1">
      <c r="B2" s="2552" t="s">
        <v>1</v>
      </c>
      <c r="C2" s="2552"/>
      <c r="D2" s="2552"/>
      <c r="E2" s="2552"/>
      <c r="F2" s="2552"/>
      <c r="G2" s="2552"/>
    </row>
    <row r="3" spans="1:7" ht="21">
      <c r="B3" s="1080"/>
      <c r="C3" s="1070">
        <v>2024</v>
      </c>
      <c r="D3" s="1070">
        <v>2025</v>
      </c>
      <c r="E3" s="2358" t="s">
        <v>35</v>
      </c>
      <c r="F3" s="2852" t="s">
        <v>87</v>
      </c>
      <c r="G3" s="2853"/>
    </row>
    <row r="4" spans="1:7" ht="13.5" customHeight="1">
      <c r="B4" s="1070" t="s">
        <v>56</v>
      </c>
      <c r="C4" s="2359" t="s">
        <v>2298</v>
      </c>
      <c r="D4" s="2360" t="s">
        <v>349</v>
      </c>
      <c r="E4" s="2355" t="s">
        <v>1395</v>
      </c>
      <c r="F4" s="2354">
        <f>+C3</f>
        <v>2024</v>
      </c>
      <c r="G4" s="2361">
        <f>+D3</f>
        <v>2025</v>
      </c>
    </row>
    <row r="5" spans="1:7" ht="13.5" customHeight="1">
      <c r="B5" s="1080"/>
      <c r="C5" s="1070" t="s">
        <v>23</v>
      </c>
      <c r="D5" s="1070" t="s">
        <v>24</v>
      </c>
      <c r="E5" s="2357" t="s">
        <v>59</v>
      </c>
      <c r="F5" s="1070" t="s">
        <v>60</v>
      </c>
      <c r="G5" s="2362" t="s">
        <v>26</v>
      </c>
    </row>
    <row r="6" spans="1:7" ht="13.5" customHeight="1">
      <c r="B6" s="2092" t="s">
        <v>264</v>
      </c>
      <c r="C6" s="2111">
        <v>942.41850815854866</v>
      </c>
      <c r="D6" s="2112">
        <v>1096.4229243757782</v>
      </c>
      <c r="E6" s="2113">
        <f>+(D6/C6-1)*100</f>
        <v>16.341404045443507</v>
      </c>
      <c r="F6" s="2114">
        <f>+(C6/$C$15)*100</f>
        <v>22.132314307773989</v>
      </c>
      <c r="G6" s="2114">
        <f>+(D6/$D$15)*100</f>
        <v>37.246623251419919</v>
      </c>
    </row>
    <row r="7" spans="1:7" ht="13.5" customHeight="1">
      <c r="B7" s="2092" t="s">
        <v>2356</v>
      </c>
      <c r="C7" s="2111">
        <v>1205.1532730829999</v>
      </c>
      <c r="D7" s="2112">
        <v>754.73634442299999</v>
      </c>
      <c r="E7" s="2113">
        <f t="shared" ref="E7:E15" si="0">+(D7/C7-1)*100</f>
        <v>-37.374244315642279</v>
      </c>
      <c r="F7" s="2114">
        <f t="shared" ref="F7:F14" si="1">+(C7/$C$15)*100</f>
        <v>28.302533108176391</v>
      </c>
      <c r="G7" s="2114">
        <f t="shared" ref="G7:G14" si="2">+(D7/$D$15)*100</f>
        <v>25.639175951088323</v>
      </c>
    </row>
    <row r="8" spans="1:7" ht="13.5" customHeight="1">
      <c r="B8" s="2092" t="s">
        <v>64</v>
      </c>
      <c r="C8" s="2111">
        <v>534.68679378599995</v>
      </c>
      <c r="D8" s="2112">
        <v>446.47412086399999</v>
      </c>
      <c r="E8" s="2113">
        <f t="shared" si="0"/>
        <v>-16.498008543915098</v>
      </c>
      <c r="F8" s="2114">
        <f t="shared" si="1"/>
        <v>12.556901285195055</v>
      </c>
      <c r="G8" s="2114">
        <f t="shared" si="2"/>
        <v>15.167188683872165</v>
      </c>
    </row>
    <row r="9" spans="1:7" ht="13.5" customHeight="1">
      <c r="B9" s="2092" t="s">
        <v>1997</v>
      </c>
      <c r="C9" s="2111">
        <v>1333.527316742</v>
      </c>
      <c r="D9" s="2112">
        <v>433.70259458700002</v>
      </c>
      <c r="E9" s="2113">
        <f t="shared" si="0"/>
        <v>-67.477037092378566</v>
      </c>
      <c r="F9" s="2114">
        <f t="shared" si="1"/>
        <v>31.317345167388304</v>
      </c>
      <c r="G9" s="2114">
        <f t="shared" si="2"/>
        <v>14.733326697763244</v>
      </c>
    </row>
    <row r="10" spans="1:7" ht="13.5" customHeight="1">
      <c r="B10" s="2092" t="s">
        <v>401</v>
      </c>
      <c r="C10" s="2111">
        <v>55.485816149999998</v>
      </c>
      <c r="D10" s="2112">
        <v>79.151147484999996</v>
      </c>
      <c r="E10" s="2113">
        <f t="shared" si="0"/>
        <v>42.651136771645028</v>
      </c>
      <c r="F10" s="2114">
        <f t="shared" si="1"/>
        <v>1.3030617629259922</v>
      </c>
      <c r="G10" s="2114">
        <f t="shared" si="2"/>
        <v>2.6888465251397444</v>
      </c>
    </row>
    <row r="11" spans="1:7" ht="13.5" customHeight="1">
      <c r="B11" s="2092" t="s">
        <v>402</v>
      </c>
      <c r="C11" s="2111">
        <v>61.952283336000001</v>
      </c>
      <c r="D11" s="2112">
        <v>61.304962725999999</v>
      </c>
      <c r="E11" s="2113">
        <f t="shared" si="0"/>
        <v>-1.044869656359948</v>
      </c>
      <c r="F11" s="2114">
        <f t="shared" si="1"/>
        <v>1.4549241075027193</v>
      </c>
      <c r="G11" s="2114">
        <f t="shared" si="2"/>
        <v>2.0825931301989722</v>
      </c>
    </row>
    <row r="12" spans="1:7" ht="13.5" customHeight="1">
      <c r="B12" s="2092" t="s">
        <v>400</v>
      </c>
      <c r="C12" s="2111">
        <v>69.278999999999996</v>
      </c>
      <c r="D12" s="2112">
        <v>56.091999999999999</v>
      </c>
      <c r="E12" s="2113">
        <f t="shared" si="0"/>
        <v>-19.034628097980622</v>
      </c>
      <c r="F12" s="2114">
        <f t="shared" si="1"/>
        <v>1.6269890602257961</v>
      </c>
      <c r="G12" s="2114">
        <f t="shared" si="2"/>
        <v>1.905503382837515</v>
      </c>
    </row>
    <row r="13" spans="1:7" ht="13.5" customHeight="1">
      <c r="B13" s="2092" t="s">
        <v>268</v>
      </c>
      <c r="C13" s="2111">
        <v>55.107999999999997</v>
      </c>
      <c r="D13" s="2112">
        <v>15</v>
      </c>
      <c r="E13" s="2113">
        <f t="shared" si="0"/>
        <v>-72.780721492342309</v>
      </c>
      <c r="F13" s="2114">
        <f t="shared" si="1"/>
        <v>1.294188904731927</v>
      </c>
      <c r="G13" s="2114">
        <f t="shared" si="2"/>
        <v>0.50956554843048429</v>
      </c>
    </row>
    <row r="14" spans="1:7">
      <c r="B14" s="3" t="s">
        <v>399</v>
      </c>
      <c r="C14" s="3">
        <v>0.5</v>
      </c>
      <c r="D14" s="3">
        <v>0.8</v>
      </c>
      <c r="E14" s="2113">
        <f t="shared" si="0"/>
        <v>60.000000000000007</v>
      </c>
      <c r="F14" s="2114">
        <f t="shared" si="1"/>
        <v>1.1742296079806263E-2</v>
      </c>
      <c r="G14" s="2114">
        <f t="shared" si="2"/>
        <v>2.717682924962583E-2</v>
      </c>
    </row>
    <row r="15" spans="1:7" ht="13.5" customHeight="1" thickBot="1">
      <c r="B15" s="2290" t="s">
        <v>167</v>
      </c>
      <c r="C15" s="2283">
        <f>SUM(C6:C14)</f>
        <v>4258.1109912555494</v>
      </c>
      <c r="D15" s="2283">
        <f>SUM(D6:D14)</f>
        <v>2943.6840944607784</v>
      </c>
      <c r="E15" s="2306">
        <f t="shared" si="0"/>
        <v>-30.868779594850302</v>
      </c>
      <c r="F15" s="2298">
        <f>+SUM(F6:F14)</f>
        <v>99.999999999999972</v>
      </c>
      <c r="G15" s="2298">
        <f>+SUM(G6:G14)</f>
        <v>99.999999999999986</v>
      </c>
    </row>
    <row r="16" spans="1:7" ht="14.25" thickTop="1">
      <c r="B16" s="2858" t="s">
        <v>109</v>
      </c>
      <c r="C16" s="2858"/>
      <c r="D16" s="2858"/>
      <c r="E16" s="2858"/>
      <c r="F16" s="2858"/>
      <c r="G16" s="2858"/>
    </row>
    <row r="17" spans="3:4">
      <c r="C17" s="2116">
        <f>+C15-'Cuadro No 4.3.19'!C10</f>
        <v>0</v>
      </c>
      <c r="D17" s="2116">
        <f>+D15-'Cuadro No 4.3.19'!D10</f>
        <v>0</v>
      </c>
    </row>
    <row r="19" spans="3:4" hidden="1">
      <c r="D19" s="2137"/>
    </row>
  </sheetData>
  <mergeCells count="4">
    <mergeCell ref="B1:G1"/>
    <mergeCell ref="B2:G2"/>
    <mergeCell ref="F3:G3"/>
    <mergeCell ref="B16:G16"/>
  </mergeCells>
  <pageMargins left="0.7" right="0.7" top="0.75" bottom="0.75" header="0.3" footer="0.3"/>
  <pageSetup orientation="landscape" r:id="rId1"/>
  <drawing r:id="rId2"/>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26668-5E5B-4C4C-BCF8-4A6A87B773B6}">
  <sheetPr codeName="Hoja146">
    <tabColor theme="0"/>
  </sheetPr>
  <dimension ref="A1:J21"/>
  <sheetViews>
    <sheetView workbookViewId="0"/>
  </sheetViews>
  <sheetFormatPr baseColWidth="10" defaultColWidth="0" defaultRowHeight="13.5" zeroHeight="1"/>
  <cols>
    <col min="1" max="1" width="4.85546875" style="1952" customWidth="1"/>
    <col min="2" max="2" width="56.85546875" style="1952" bestFit="1" customWidth="1"/>
    <col min="3" max="4" width="9.85546875" style="1952" customWidth="1"/>
    <col min="5" max="5" width="11.140625" style="1952" customWidth="1"/>
    <col min="6" max="7" width="6.7109375" style="1952" customWidth="1"/>
    <col min="8" max="8" width="4.7109375" style="1952" customWidth="1"/>
    <col min="9" max="9" width="11.42578125" style="1952" customWidth="1"/>
    <col min="10" max="10" width="3.42578125" style="1952" customWidth="1"/>
    <col min="11" max="16384" width="11.42578125" style="1952" hidden="1"/>
  </cols>
  <sheetData>
    <row r="1" spans="1:7" ht="15" customHeight="1">
      <c r="A1" s="267"/>
      <c r="B1" s="2845" t="s">
        <v>2430</v>
      </c>
      <c r="C1" s="2845"/>
      <c r="D1" s="2845"/>
      <c r="E1" s="2845"/>
      <c r="F1" s="2845"/>
      <c r="G1" s="2845"/>
    </row>
    <row r="2" spans="1:7" ht="11.25" customHeight="1">
      <c r="B2" s="2855" t="s">
        <v>1</v>
      </c>
      <c r="C2" s="2855"/>
      <c r="D2" s="2855"/>
      <c r="E2" s="2855"/>
      <c r="F2" s="2855"/>
      <c r="G2" s="2855"/>
    </row>
    <row r="3" spans="1:7" ht="21">
      <c r="B3" s="2350"/>
      <c r="C3" s="2351">
        <v>2024</v>
      </c>
      <c r="D3" s="2351">
        <v>2025</v>
      </c>
      <c r="E3" s="2352" t="s">
        <v>35</v>
      </c>
      <c r="F3" s="2856" t="s">
        <v>87</v>
      </c>
      <c r="G3" s="2857"/>
    </row>
    <row r="4" spans="1:7" ht="13.5" customHeight="1">
      <c r="B4" s="2353" t="s">
        <v>2313</v>
      </c>
      <c r="C4" s="2359" t="s">
        <v>2298</v>
      </c>
      <c r="D4" s="2360" t="s">
        <v>349</v>
      </c>
      <c r="E4" s="2355" t="s">
        <v>1395</v>
      </c>
      <c r="F4" s="2354">
        <f>+C3</f>
        <v>2024</v>
      </c>
      <c r="G4" s="2355">
        <f>+D3</f>
        <v>2025</v>
      </c>
    </row>
    <row r="5" spans="1:7" ht="13.5" customHeight="1">
      <c r="B5" s="2356"/>
      <c r="C5" s="1070" t="s">
        <v>23</v>
      </c>
      <c r="D5" s="1070" t="s">
        <v>24</v>
      </c>
      <c r="E5" s="2357" t="s">
        <v>59</v>
      </c>
      <c r="F5" s="1070" t="s">
        <v>60</v>
      </c>
      <c r="G5" s="2357" t="s">
        <v>26</v>
      </c>
    </row>
    <row r="6" spans="1:7" ht="13.5" customHeight="1">
      <c r="B6" s="2061" t="s">
        <v>2431</v>
      </c>
      <c r="C6" s="2062">
        <v>2330.822397783219</v>
      </c>
      <c r="D6" s="2062">
        <v>3081.6182104551067</v>
      </c>
      <c r="E6" s="2078">
        <f>+((D6/C6)-1)*100</f>
        <v>32.211626822616289</v>
      </c>
      <c r="F6" s="2079">
        <f>+C6/$C$12*100</f>
        <v>84.369233387166418</v>
      </c>
      <c r="G6" s="2066">
        <f>+D6/$D$12*100</f>
        <v>87.131303117710999</v>
      </c>
    </row>
    <row r="7" spans="1:7" ht="13.5" customHeight="1">
      <c r="B7" s="2061" t="s">
        <v>2432</v>
      </c>
      <c r="C7" s="2062">
        <v>277.685470963027</v>
      </c>
      <c r="D7" s="2062">
        <v>272.03199329395039</v>
      </c>
      <c r="E7" s="2078">
        <f t="shared" ref="E7:E12" si="0">+((D7/C7)-1)*100</f>
        <v>-2.035928509140239</v>
      </c>
      <c r="F7" s="2079">
        <f t="shared" ref="F7:F11" si="1">+C7/$C$12*100</f>
        <v>10.051435205954208</v>
      </c>
      <c r="G7" s="2066">
        <f t="shared" ref="G7:G11" si="2">+D7/$D$12*100</f>
        <v>7.6915764532394268</v>
      </c>
    </row>
    <row r="8" spans="1:7" ht="21">
      <c r="B8" s="2061" t="s">
        <v>2433</v>
      </c>
      <c r="C8" s="2062">
        <v>83.878275250900003</v>
      </c>
      <c r="D8" s="2062">
        <v>84.6927211024</v>
      </c>
      <c r="E8" s="2078">
        <f t="shared" si="0"/>
        <v>0.97098545369918021</v>
      </c>
      <c r="F8" s="2079">
        <f t="shared" si="1"/>
        <v>3.0361583051058143</v>
      </c>
      <c r="G8" s="2066">
        <f t="shared" si="2"/>
        <v>2.3946467895343706</v>
      </c>
    </row>
    <row r="9" spans="1:7" ht="13.5" customHeight="1">
      <c r="B9" s="2061" t="s">
        <v>2434</v>
      </c>
      <c r="C9" s="2062">
        <v>46.614993369764299</v>
      </c>
      <c r="D9" s="2062">
        <v>70.931080349936096</v>
      </c>
      <c r="E9" s="2078">
        <f t="shared" si="0"/>
        <v>52.163660707380565</v>
      </c>
      <c r="F9" s="2079">
        <f t="shared" si="1"/>
        <v>1.6873320158135192</v>
      </c>
      <c r="G9" s="2066">
        <f t="shared" si="2"/>
        <v>2.0055428805128521</v>
      </c>
    </row>
    <row r="10" spans="1:7" ht="13.5" customHeight="1">
      <c r="B10" s="2061" t="s">
        <v>2435</v>
      </c>
      <c r="C10" s="2062">
        <v>16.493420571792601</v>
      </c>
      <c r="D10" s="2062">
        <v>19.168117378900199</v>
      </c>
      <c r="E10" s="2078">
        <f t="shared" si="0"/>
        <v>16.216750160860638</v>
      </c>
      <c r="F10" s="2079">
        <f t="shared" si="1"/>
        <v>0.59701556450534998</v>
      </c>
      <c r="G10" s="2066">
        <f t="shared" si="2"/>
        <v>0.54196948858572691</v>
      </c>
    </row>
    <row r="11" spans="1:7" ht="13.5" customHeight="1">
      <c r="B11" s="2061" t="s">
        <v>2436</v>
      </c>
      <c r="C11" s="2062">
        <v>7.1504302967418001</v>
      </c>
      <c r="D11" s="2062">
        <v>8.3099977133286007</v>
      </c>
      <c r="E11" s="2078">
        <f t="shared" si="0"/>
        <v>16.216750159989314</v>
      </c>
      <c r="F11" s="2079">
        <f t="shared" si="1"/>
        <v>0.25882552145467375</v>
      </c>
      <c r="G11" s="2066">
        <f t="shared" si="2"/>
        <v>0.23496127041661891</v>
      </c>
    </row>
    <row r="12" spans="1:7" ht="13.5" customHeight="1" thickBot="1">
      <c r="B12" s="2282" t="s">
        <v>167</v>
      </c>
      <c r="C12" s="2283">
        <f>SUM(C6:C11)</f>
        <v>2762.644988235445</v>
      </c>
      <c r="D12" s="2283">
        <f>SUM(D6:D11)</f>
        <v>3536.7521202936223</v>
      </c>
      <c r="E12" s="2284">
        <f t="shared" si="0"/>
        <v>28.02050699075216</v>
      </c>
      <c r="F12" s="2285">
        <f>+SUM(F6:F11)</f>
        <v>99.999999999999986</v>
      </c>
      <c r="G12" s="2286">
        <f>+SUM(G6:G11)</f>
        <v>99.999999999999986</v>
      </c>
    </row>
    <row r="13" spans="1:7" ht="13.5" customHeight="1" thickTop="1" thickBot="1">
      <c r="B13" s="1991" t="s">
        <v>2321</v>
      </c>
      <c r="C13" s="2070">
        <f>+(C12/'Cuadro No 4.3.1'!C$16)*100</f>
        <v>0.67699444551597066</v>
      </c>
      <c r="D13" s="2070">
        <f>+(D12/'Cuadro No 4.3.1'!D$16)*100</f>
        <v>0.86177761928876095</v>
      </c>
      <c r="E13" s="2069"/>
      <c r="F13" s="2070"/>
      <c r="G13" s="2069"/>
    </row>
    <row r="14" spans="1:7" ht="13.5" customHeight="1" thickTop="1">
      <c r="B14" s="2071" t="s">
        <v>333</v>
      </c>
      <c r="C14" s="2072">
        <f>+C12/'Cuadro No 4.3.1'!C24*100</f>
        <v>0.16401624849766511</v>
      </c>
      <c r="D14" s="2072">
        <f>+D12/'Cuadro No 4.3.1'!D24*100</f>
        <v>0.1987035857294418</v>
      </c>
      <c r="E14" s="2073"/>
      <c r="F14" s="2072"/>
      <c r="G14" s="2073"/>
    </row>
    <row r="15" spans="1:7">
      <c r="B15" s="2858" t="s">
        <v>109</v>
      </c>
      <c r="C15" s="2858"/>
      <c r="D15" s="2858"/>
      <c r="E15" s="2858"/>
      <c r="F15" s="2858"/>
      <c r="G15" s="2858"/>
    </row>
    <row r="16" spans="1:7">
      <c r="B16" s="1975"/>
      <c r="C16" s="2118">
        <f>+C12-'Cuadro No 4.3.1'!C14</f>
        <v>0</v>
      </c>
      <c r="D16" s="2118">
        <f>+D12-'Cuadro No 4.3.1'!D14</f>
        <v>0</v>
      </c>
      <c r="E16" s="1975"/>
      <c r="F16" s="1975"/>
      <c r="G16" s="1975"/>
    </row>
    <row r="17" spans="2:7" hidden="1">
      <c r="B17" s="1975"/>
      <c r="C17" s="1975"/>
      <c r="D17" s="1975"/>
      <c r="E17" s="1975"/>
      <c r="F17" s="1975"/>
      <c r="G17" s="1975"/>
    </row>
    <row r="18" spans="2:7" hidden="1">
      <c r="C18" s="2107"/>
      <c r="D18" s="2107"/>
    </row>
    <row r="19" spans="2:7" hidden="1">
      <c r="C19" s="2107"/>
      <c r="D19" s="2107"/>
    </row>
    <row r="21" spans="2:7" hidden="1">
      <c r="B21" s="2119"/>
    </row>
  </sheetData>
  <mergeCells count="4">
    <mergeCell ref="B1:G1"/>
    <mergeCell ref="B2:G2"/>
    <mergeCell ref="F3:G3"/>
    <mergeCell ref="B15:G15"/>
  </mergeCells>
  <pageMargins left="0.7" right="0.7" top="0.75" bottom="0.75" header="0.3" footer="0.3"/>
  <pageSetup orientation="landscape" r:id="rId1"/>
  <drawing r:id="rId2"/>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392E8-53F1-4C09-80ED-51631EFA46C0}">
  <sheetPr codeName="Hoja147">
    <tabColor theme="0"/>
  </sheetPr>
  <dimension ref="A1:J21"/>
  <sheetViews>
    <sheetView workbookViewId="0"/>
  </sheetViews>
  <sheetFormatPr baseColWidth="10" defaultColWidth="0" defaultRowHeight="13.5" zeroHeight="1"/>
  <cols>
    <col min="1" max="1" width="4.5703125" style="3" customWidth="1"/>
    <col min="2" max="2" width="62" style="3" customWidth="1"/>
    <col min="3" max="4" width="9.85546875" style="3" customWidth="1"/>
    <col min="5" max="5" width="11" style="3" bestFit="1" customWidth="1"/>
    <col min="6" max="7" width="6.7109375" style="3" customWidth="1"/>
    <col min="8" max="8" width="5.140625" style="3" customWidth="1"/>
    <col min="9" max="9" width="11.42578125" style="3" customWidth="1"/>
    <col min="10" max="10" width="5.140625" style="3" customWidth="1"/>
    <col min="11" max="16384" width="11.42578125" style="3" hidden="1"/>
  </cols>
  <sheetData>
    <row r="1" spans="1:7" ht="14.25" customHeight="1">
      <c r="A1" s="267"/>
      <c r="B1" s="2845" t="s">
        <v>2437</v>
      </c>
      <c r="C1" s="2845"/>
      <c r="D1" s="2845"/>
      <c r="E1" s="2845"/>
      <c r="F1" s="2845"/>
      <c r="G1" s="2845"/>
    </row>
    <row r="2" spans="1:7" ht="14.25" customHeight="1">
      <c r="B2" s="2845" t="s">
        <v>1</v>
      </c>
      <c r="C2" s="2845"/>
      <c r="D2" s="2845"/>
      <c r="E2" s="2845"/>
      <c r="F2" s="2845"/>
      <c r="G2" s="2845"/>
    </row>
    <row r="3" spans="1:7" ht="21">
      <c r="B3" s="1080"/>
      <c r="C3" s="1070">
        <v>2024</v>
      </c>
      <c r="D3" s="1070">
        <v>2025</v>
      </c>
      <c r="E3" s="2358" t="s">
        <v>35</v>
      </c>
      <c r="F3" s="2852" t="s">
        <v>87</v>
      </c>
      <c r="G3" s="2853"/>
    </row>
    <row r="4" spans="1:7" ht="13.5" customHeight="1">
      <c r="B4" s="1070" t="s">
        <v>56</v>
      </c>
      <c r="C4" s="2359" t="s">
        <v>2298</v>
      </c>
      <c r="D4" s="2360" t="s">
        <v>349</v>
      </c>
      <c r="E4" s="2355" t="s">
        <v>1395</v>
      </c>
      <c r="F4" s="2354">
        <f>+C3</f>
        <v>2024</v>
      </c>
      <c r="G4" s="2361">
        <f>+D3</f>
        <v>2025</v>
      </c>
    </row>
    <row r="5" spans="1:7" ht="13.5" customHeight="1">
      <c r="B5" s="1080"/>
      <c r="C5" s="1070" t="s">
        <v>23</v>
      </c>
      <c r="D5" s="1070" t="s">
        <v>24</v>
      </c>
      <c r="E5" s="2357" t="s">
        <v>59</v>
      </c>
      <c r="F5" s="1070" t="s">
        <v>60</v>
      </c>
      <c r="G5" s="2362" t="s">
        <v>26</v>
      </c>
    </row>
    <row r="6" spans="1:7" ht="13.5" customHeight="1">
      <c r="B6" s="2092" t="s">
        <v>1992</v>
      </c>
      <c r="C6" s="2111">
        <v>1547.023137052</v>
      </c>
      <c r="D6" s="2112">
        <v>1189.524815168</v>
      </c>
      <c r="E6" s="2113">
        <f>+(D6/C6-1)*100</f>
        <v>-23.108789605128155</v>
      </c>
      <c r="F6" s="2114">
        <f t="shared" ref="F6:F13" si="0">+(C6/$C$14)*100</f>
        <v>55.99789852260799</v>
      </c>
      <c r="G6" s="2114">
        <f t="shared" ref="G6:G13" si="1">+(D6/$D$14)*100</f>
        <v>33.633253751163238</v>
      </c>
    </row>
    <row r="7" spans="1:7" ht="13.5" customHeight="1">
      <c r="B7" s="2092" t="s">
        <v>393</v>
      </c>
      <c r="C7" s="2111">
        <v>93.760668539999998</v>
      </c>
      <c r="D7" s="2112">
        <v>710.97044782399996</v>
      </c>
      <c r="E7" s="2113">
        <f t="shared" ref="E7:E14" si="2">+(D7/C7-1)*100</f>
        <v>658.28218686462026</v>
      </c>
      <c r="F7" s="2114">
        <f t="shared" si="0"/>
        <v>3.3938732243655658</v>
      </c>
      <c r="G7" s="2114">
        <f t="shared" si="1"/>
        <v>20.102354466531715</v>
      </c>
    </row>
    <row r="8" spans="1:7" ht="13.5" customHeight="1">
      <c r="B8" s="2092" t="s">
        <v>2012</v>
      </c>
      <c r="C8" s="2111">
        <v>148.64823698199999</v>
      </c>
      <c r="D8" s="2112">
        <v>568.45372746800001</v>
      </c>
      <c r="E8" s="2113">
        <f t="shared" si="2"/>
        <v>282.41538481000271</v>
      </c>
      <c r="F8" s="2114">
        <f t="shared" si="0"/>
        <v>5.3806492551525595</v>
      </c>
      <c r="G8" s="2114">
        <f t="shared" si="1"/>
        <v>16.072761339598969</v>
      </c>
    </row>
    <row r="9" spans="1:7" ht="13.5" customHeight="1">
      <c r="B9" s="2092" t="s">
        <v>2438</v>
      </c>
      <c r="C9" s="2111">
        <v>271.83149545399999</v>
      </c>
      <c r="D9" s="2112">
        <v>271.70000636600003</v>
      </c>
      <c r="E9" s="2113">
        <f t="shared" si="2"/>
        <v>-4.8371542738401274E-2</v>
      </c>
      <c r="F9" s="2114">
        <f t="shared" si="0"/>
        <v>9.8395377115618476</v>
      </c>
      <c r="G9" s="2114">
        <f t="shared" si="1"/>
        <v>7.6821896792541811</v>
      </c>
    </row>
    <row r="10" spans="1:7" ht="13.5" customHeight="1">
      <c r="B10" s="2092" t="s">
        <v>2418</v>
      </c>
      <c r="C10" s="2111">
        <v>247.35584289299999</v>
      </c>
      <c r="D10" s="2112">
        <v>222.91348550999999</v>
      </c>
      <c r="E10" s="2113">
        <f t="shared" si="2"/>
        <v>-9.8814554356709383</v>
      </c>
      <c r="F10" s="2114">
        <f t="shared" si="0"/>
        <v>8.953587737344094</v>
      </c>
      <c r="G10" s="2114">
        <f t="shared" si="1"/>
        <v>6.3027737858963571</v>
      </c>
    </row>
    <row r="11" spans="1:7" ht="13.5" customHeight="1">
      <c r="B11" s="2092" t="s">
        <v>264</v>
      </c>
      <c r="C11" s="2111">
        <v>162.75693026744469</v>
      </c>
      <c r="D11" s="2112">
        <v>178.99821864262179</v>
      </c>
      <c r="E11" s="2113">
        <f t="shared" si="2"/>
        <v>9.9788613292774553</v>
      </c>
      <c r="F11" s="2114">
        <f t="shared" si="0"/>
        <v>5.8913443804953269</v>
      </c>
      <c r="G11" s="2114">
        <f t="shared" si="1"/>
        <v>5.0610903041675801</v>
      </c>
    </row>
    <row r="12" spans="1:7" ht="13.5" customHeight="1">
      <c r="B12" s="2092" t="s">
        <v>2439</v>
      </c>
      <c r="C12" s="2111">
        <v>97.313045482000007</v>
      </c>
      <c r="D12" s="2112">
        <v>98.824131511000004</v>
      </c>
      <c r="E12" s="2113">
        <f t="shared" si="2"/>
        <v>1.552809308880887</v>
      </c>
      <c r="F12" s="2114">
        <f t="shared" si="0"/>
        <v>3.5224593060781122</v>
      </c>
      <c r="G12" s="2114">
        <f t="shared" si="1"/>
        <v>2.7942057613807441</v>
      </c>
    </row>
    <row r="13" spans="1:7" ht="13.5" customHeight="1">
      <c r="B13" s="2092" t="s">
        <v>46</v>
      </c>
      <c r="C13" s="2111">
        <v>193.95563156500006</v>
      </c>
      <c r="D13" s="2112">
        <v>295.36728780399989</v>
      </c>
      <c r="E13" s="2113">
        <f t="shared" si="2"/>
        <v>52.286007588809746</v>
      </c>
      <c r="F13" s="2114">
        <f t="shared" si="0"/>
        <v>7.0206498623944906</v>
      </c>
      <c r="G13" s="2114">
        <f t="shared" si="1"/>
        <v>8.3513709120072122</v>
      </c>
    </row>
    <row r="14" spans="1:7">
      <c r="B14" s="2290" t="s">
        <v>167</v>
      </c>
      <c r="C14" s="2295">
        <f>SUM(C6:C13)</f>
        <v>2762.644988235445</v>
      </c>
      <c r="D14" s="2295">
        <f>SUM(D6:D13)</f>
        <v>3536.7521202936218</v>
      </c>
      <c r="E14" s="2296">
        <f t="shared" si="2"/>
        <v>28.02050699075216</v>
      </c>
      <c r="F14" s="2298">
        <f>SUM(F6:F13)</f>
        <v>99.999999999999986</v>
      </c>
      <c r="G14" s="2298">
        <f>SUM(G6:G13)</f>
        <v>100</v>
      </c>
    </row>
    <row r="15" spans="1:7">
      <c r="B15" s="2858" t="s">
        <v>109</v>
      </c>
      <c r="C15" s="2858"/>
      <c r="D15" s="2858"/>
      <c r="E15" s="2858"/>
      <c r="F15" s="2858"/>
      <c r="G15" s="2858"/>
    </row>
    <row r="16" spans="1:7">
      <c r="B16" s="2100"/>
      <c r="C16" s="2133">
        <f>+C14-'Cuadro No 4.3.21'!C12</f>
        <v>0</v>
      </c>
      <c r="D16" s="2133">
        <f>+D14-'Cuadro No 4.3.21'!D12</f>
        <v>0</v>
      </c>
    </row>
    <row r="17" spans="2:4" hidden="1">
      <c r="C17" s="2138"/>
      <c r="D17" s="2138"/>
    </row>
    <row r="18" spans="2:4" hidden="1">
      <c r="C18" s="2116"/>
      <c r="D18" s="2116"/>
    </row>
    <row r="21" spans="2:4" hidden="1">
      <c r="B21" s="2119"/>
    </row>
  </sheetData>
  <mergeCells count="4">
    <mergeCell ref="B1:G1"/>
    <mergeCell ref="B2:G2"/>
    <mergeCell ref="F3:G3"/>
    <mergeCell ref="B15:G15"/>
  </mergeCells>
  <pageMargins left="0.7" right="0.7" top="0.75" bottom="0.75" header="0.3" footer="0.3"/>
  <pageSetup orientation="landscape" r:id="rId1"/>
  <drawing r:id="rId2"/>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1FB39-AE95-4237-B1FD-79E768C16DA3}">
  <sheetPr codeName="Hoja148"/>
  <dimension ref="A1:AF25"/>
  <sheetViews>
    <sheetView showGridLines="0" workbookViewId="0">
      <selection activeCell="K11" sqref="K11"/>
    </sheetView>
  </sheetViews>
  <sheetFormatPr baseColWidth="10" defaultColWidth="0" defaultRowHeight="13.5" zeroHeight="1"/>
  <cols>
    <col min="1" max="1" width="4" style="1952" customWidth="1"/>
    <col min="2" max="2" width="41.42578125" style="1952" customWidth="1"/>
    <col min="3" max="3" width="9.28515625" style="1952" bestFit="1" customWidth="1"/>
    <col min="4" max="4" width="9.28515625" style="1952" customWidth="1"/>
    <col min="5" max="5" width="11" style="1952" customWidth="1"/>
    <col min="6" max="7" width="6.7109375" style="1952" customWidth="1"/>
    <col min="8" max="8" width="6.28515625" style="1952" customWidth="1"/>
    <col min="9" max="9" width="5.5703125" style="1952" bestFit="1" customWidth="1"/>
    <col min="10" max="10" width="5" style="1952" customWidth="1"/>
    <col min="11" max="11" width="11.42578125" style="1952" customWidth="1"/>
    <col min="12" max="12" width="5" style="1952" customWidth="1"/>
    <col min="13" max="14" width="14.140625" style="1952" hidden="1" customWidth="1"/>
    <col min="15" max="32" width="0" style="1952" hidden="1" customWidth="1"/>
    <col min="33" max="16384" width="11.42578125" style="1952" hidden="1"/>
  </cols>
  <sheetData>
    <row r="1" spans="1:32" ht="15.75">
      <c r="A1" s="267"/>
      <c r="B1" s="2845" t="s">
        <v>2289</v>
      </c>
      <c r="C1" s="2845"/>
      <c r="D1" s="2845"/>
      <c r="E1" s="2845"/>
      <c r="F1" s="2845"/>
      <c r="G1" s="2845"/>
      <c r="H1" s="2845"/>
      <c r="I1" s="2845"/>
    </row>
    <row r="2" spans="1:32">
      <c r="B2" s="2552" t="s">
        <v>1</v>
      </c>
      <c r="C2" s="2552"/>
      <c r="D2" s="2552"/>
      <c r="E2" s="2552"/>
      <c r="F2" s="2552"/>
      <c r="G2" s="2552"/>
      <c r="H2" s="2552"/>
      <c r="I2" s="2552"/>
    </row>
    <row r="3" spans="1:32" s="1" customFormat="1" ht="21">
      <c r="B3" s="2846" t="s">
        <v>298</v>
      </c>
      <c r="C3" s="1070">
        <v>2024</v>
      </c>
      <c r="D3" s="1070">
        <v>2025</v>
      </c>
      <c r="E3" s="1086" t="s">
        <v>35</v>
      </c>
      <c r="F3" s="2864" t="s">
        <v>87</v>
      </c>
      <c r="G3" s="2865"/>
      <c r="H3" s="2847" t="s">
        <v>22</v>
      </c>
      <c r="I3" s="2853"/>
      <c r="J3" s="1952"/>
      <c r="K3" s="1952"/>
      <c r="L3" s="1952"/>
      <c r="M3" s="2060"/>
      <c r="N3" s="1952"/>
      <c r="O3" s="1952"/>
      <c r="P3" s="1952"/>
      <c r="Q3" s="1952"/>
      <c r="R3" s="1952"/>
      <c r="S3" s="1952"/>
      <c r="T3" s="1952"/>
      <c r="U3" s="1952"/>
      <c r="V3" s="1952"/>
      <c r="W3" s="1952"/>
      <c r="X3" s="1952"/>
      <c r="Y3" s="1952"/>
      <c r="Z3" s="1952"/>
      <c r="AA3" s="1952"/>
      <c r="AB3" s="1952"/>
      <c r="AC3" s="1952"/>
      <c r="AD3" s="1952"/>
      <c r="AE3" s="1952"/>
      <c r="AF3" s="1952"/>
    </row>
    <row r="4" spans="1:32" s="1" customFormat="1" ht="16.5" customHeight="1">
      <c r="B4" s="2846"/>
      <c r="C4" s="2360" t="s">
        <v>349</v>
      </c>
      <c r="D4" s="2360" t="s">
        <v>349</v>
      </c>
      <c r="E4" s="1070" t="s">
        <v>1395</v>
      </c>
      <c r="F4" s="2363">
        <f>+C3</f>
        <v>2024</v>
      </c>
      <c r="G4" s="2364">
        <f>+D3</f>
        <v>2025</v>
      </c>
      <c r="H4" s="1070">
        <f>+C3</f>
        <v>2024</v>
      </c>
      <c r="I4" s="1070">
        <f>+D3</f>
        <v>2025</v>
      </c>
      <c r="J4" s="1952"/>
      <c r="K4" s="1952"/>
      <c r="L4" s="1952"/>
      <c r="M4" s="1952"/>
      <c r="N4" s="1952"/>
      <c r="O4" s="1952"/>
      <c r="P4" s="1952"/>
      <c r="Q4" s="1952"/>
      <c r="R4" s="1952"/>
      <c r="S4" s="1952"/>
      <c r="T4" s="1952"/>
      <c r="U4" s="1952"/>
      <c r="V4" s="1952"/>
      <c r="W4" s="1952"/>
      <c r="X4" s="1952"/>
      <c r="Y4" s="1952"/>
      <c r="Z4" s="1952"/>
      <c r="AA4" s="1952"/>
      <c r="AB4" s="1952"/>
      <c r="AC4" s="1952"/>
      <c r="AD4" s="1952"/>
      <c r="AE4" s="1952"/>
      <c r="AF4" s="1952"/>
    </row>
    <row r="5" spans="1:32" s="1" customFormat="1" ht="16.5" customHeight="1">
      <c r="B5" s="2846"/>
      <c r="C5" s="1070" t="s">
        <v>23</v>
      </c>
      <c r="D5" s="1070" t="s">
        <v>24</v>
      </c>
      <c r="E5" s="1070" t="s">
        <v>59</v>
      </c>
      <c r="F5" s="2363" t="s">
        <v>60</v>
      </c>
      <c r="G5" s="2364" t="s">
        <v>26</v>
      </c>
      <c r="H5" s="1070" t="s">
        <v>38</v>
      </c>
      <c r="I5" s="1070" t="s">
        <v>39</v>
      </c>
      <c r="J5" s="1952"/>
      <c r="K5" s="1952"/>
      <c r="L5" s="1952"/>
      <c r="M5" s="1952"/>
      <c r="N5" s="1952"/>
      <c r="O5" s="1952"/>
      <c r="P5" s="1952"/>
      <c r="Q5" s="1952"/>
      <c r="R5" s="1952"/>
      <c r="S5" s="1952"/>
      <c r="T5" s="1952"/>
      <c r="U5" s="1952"/>
      <c r="V5" s="1952"/>
      <c r="W5" s="1952"/>
      <c r="X5" s="1952"/>
      <c r="Y5" s="1952"/>
      <c r="Z5" s="1952"/>
      <c r="AA5" s="1952"/>
      <c r="AB5" s="1952"/>
      <c r="AC5" s="1952"/>
      <c r="AD5" s="1952"/>
      <c r="AE5" s="1952"/>
      <c r="AF5" s="1952"/>
    </row>
    <row r="6" spans="1:32">
      <c r="B6" s="2061" t="s">
        <v>207</v>
      </c>
      <c r="C6" s="2062">
        <v>126770.091637198</v>
      </c>
      <c r="D6" s="2062">
        <v>115110.236205279</v>
      </c>
      <c r="E6" s="2063">
        <f>+(D6-C6)/C6*100</f>
        <v>-9.1976390340461531</v>
      </c>
      <c r="F6" s="2064">
        <f>C6/$C$12*100</f>
        <v>46.455078678435022</v>
      </c>
      <c r="G6" s="2065">
        <f t="shared" ref="G6:G11" si="0">+D6/$D$12*100</f>
        <v>41.939570110279085</v>
      </c>
      <c r="H6" s="2066">
        <f>+C6/'Cuadro No 4.3.1'!$C$24*100</f>
        <v>7.5262492794338112</v>
      </c>
      <c r="I6" s="2066">
        <f>+D6/'Cuadro No 4.3.1'!$D$24*100</f>
        <v>6.4671811623182238</v>
      </c>
      <c r="L6" s="2067"/>
    </row>
    <row r="7" spans="1:32">
      <c r="B7" s="2061" t="s">
        <v>351</v>
      </c>
      <c r="C7" s="2062">
        <v>67529.905314374002</v>
      </c>
      <c r="D7" s="2062">
        <v>74372.145628596001</v>
      </c>
      <c r="E7" s="2063">
        <f>+(D7-C7)/C7*100</f>
        <v>10.132163346548632</v>
      </c>
      <c r="F7" s="2064">
        <f>C7/$C$12*100</f>
        <v>24.746428940862213</v>
      </c>
      <c r="G7" s="2065">
        <f t="shared" si="0"/>
        <v>27.096945664154092</v>
      </c>
      <c r="H7" s="2066">
        <f>+C7/'Cuadro No 4.3.1'!$C$24*100</f>
        <v>4.0092019706595092</v>
      </c>
      <c r="I7" s="2066">
        <f>+D7/'Cuadro No 4.3.1'!$D$24*100</f>
        <v>4.1784132764066548</v>
      </c>
      <c r="N7" s="2067"/>
    </row>
    <row r="8" spans="1:32">
      <c r="B8" s="2061" t="s">
        <v>335</v>
      </c>
      <c r="C8" s="2062">
        <v>61105.723961848998</v>
      </c>
      <c r="D8" s="2062">
        <v>69078.631424020001</v>
      </c>
      <c r="E8" s="2063">
        <f t="shared" ref="E8:E11" si="1">+(D8-C8)/C8*100</f>
        <v>13.047726047970301</v>
      </c>
      <c r="F8" s="2064">
        <f>C8/$C$12*100</f>
        <v>22.39227863362591</v>
      </c>
      <c r="G8" s="2065">
        <f t="shared" si="0"/>
        <v>25.168292597048392</v>
      </c>
      <c r="H8" s="2066">
        <f>+C8/'Cuadro No 4.3.1'!$C$24*100</f>
        <v>3.6278029383564814</v>
      </c>
      <c r="I8" s="2066">
        <f>+D8/'Cuadro No 4.3.1'!$D$24*100</f>
        <v>3.8810104000434507</v>
      </c>
    </row>
    <row r="9" spans="1:32">
      <c r="B9" s="2061" t="s">
        <v>2290</v>
      </c>
      <c r="C9" s="2062">
        <v>7790.3784654629999</v>
      </c>
      <c r="D9" s="2062">
        <v>9322.9107911089995</v>
      </c>
      <c r="E9" s="2063">
        <f t="shared" si="1"/>
        <v>19.672116475985842</v>
      </c>
      <c r="F9" s="2064">
        <f t="shared" ref="F9:F11" si="2">C9/$C$12*100</f>
        <v>2.8547951640170375</v>
      </c>
      <c r="G9" s="2065">
        <f t="shared" si="0"/>
        <v>3.3967341536708795</v>
      </c>
      <c r="H9" s="2066">
        <f>+C9/'Cuadro No 4.3.1'!$C$24*100</f>
        <v>0.46250917353603271</v>
      </c>
      <c r="I9" s="2066">
        <f>+D9/'Cuadro No 4.3.1'!$D$24*100</f>
        <v>0.52378446117260558</v>
      </c>
    </row>
    <row r="10" spans="1:32">
      <c r="B10" s="2061" t="s">
        <v>2291</v>
      </c>
      <c r="C10" s="2062">
        <v>5864.723958988</v>
      </c>
      <c r="D10" s="2062">
        <v>4085.7618053709998</v>
      </c>
      <c r="E10" s="2063">
        <f t="shared" si="1"/>
        <v>-30.333263186081361</v>
      </c>
      <c r="F10" s="2064">
        <f t="shared" si="2"/>
        <v>2.1491363571922104</v>
      </c>
      <c r="G10" s="2065">
        <f t="shared" si="0"/>
        <v>1.4886173405523695</v>
      </c>
      <c r="H10" s="2066">
        <f>+C10/'Cuadro No 4.3.1'!$C$24*100</f>
        <v>0.34818444871629228</v>
      </c>
      <c r="I10" s="2066">
        <f>+D10/'Cuadro No 4.3.1'!$D$24*100</f>
        <v>0.22954832387185081</v>
      </c>
    </row>
    <row r="11" spans="1:32">
      <c r="B11" s="2061" t="s">
        <v>2292</v>
      </c>
      <c r="C11" s="2062">
        <v>3826.6525712930002</v>
      </c>
      <c r="D11" s="2062">
        <v>2497.209973597</v>
      </c>
      <c r="E11" s="2063">
        <f t="shared" si="1"/>
        <v>-34.741659268188812</v>
      </c>
      <c r="F11" s="2064">
        <f t="shared" si="2"/>
        <v>1.4022822258676186</v>
      </c>
      <c r="G11" s="2065">
        <f t="shared" si="0"/>
        <v>0.90984013429516819</v>
      </c>
      <c r="H11" s="2066">
        <f>+C11/'Cuadro No 4.3.1'!$C$24*100</f>
        <v>0.22718561440943719</v>
      </c>
      <c r="I11" s="2066">
        <f>+D11/'Cuadro No 4.3.1'!$D$24*100</f>
        <v>0.14029950621245504</v>
      </c>
    </row>
    <row r="12" spans="1:32" s="1" customFormat="1" ht="16.5" customHeight="1" thickBot="1">
      <c r="B12" s="2282" t="s">
        <v>2293</v>
      </c>
      <c r="C12" s="2283">
        <f>SUM(C6:C11)</f>
        <v>272887.47590916499</v>
      </c>
      <c r="D12" s="2283">
        <f>SUM(D6:D11)</f>
        <v>274466.89582797204</v>
      </c>
      <c r="E12" s="2307">
        <f>+(D12-C12)/C12*100</f>
        <v>0.57878065438693282</v>
      </c>
      <c r="F12" s="2308">
        <f>SUM(F6:F11)</f>
        <v>100</v>
      </c>
      <c r="G12" s="2309">
        <f>SUM(G6:G11)</f>
        <v>99.999999999999986</v>
      </c>
      <c r="H12" s="2285">
        <f>+C12/'Cuadro No 4.3.1'!$C$24*100</f>
        <v>16.201133425111564</v>
      </c>
      <c r="I12" s="2285">
        <f>+D12/'Cuadro No 4.3.1'!$D$24*100</f>
        <v>15.420237130025244</v>
      </c>
      <c r="J12" s="1952"/>
      <c r="K12" s="1952"/>
      <c r="L12" s="1952"/>
      <c r="M12" s="1952"/>
      <c r="N12" s="1952"/>
      <c r="O12" s="1952"/>
      <c r="P12" s="1952"/>
      <c r="Q12" s="1952"/>
      <c r="R12" s="1952"/>
      <c r="S12" s="1952"/>
      <c r="T12" s="1952"/>
      <c r="U12" s="1952"/>
      <c r="V12" s="1952"/>
      <c r="W12" s="1952"/>
      <c r="X12" s="1952"/>
      <c r="Y12" s="1952"/>
      <c r="Z12" s="1952"/>
      <c r="AA12" s="1952"/>
      <c r="AB12" s="1952"/>
      <c r="AC12" s="1952"/>
      <c r="AD12" s="1952"/>
      <c r="AE12" s="1952"/>
      <c r="AF12" s="1952"/>
    </row>
    <row r="13" spans="1:32" s="1" customFormat="1" ht="16.5" customHeight="1" thickTop="1" thickBot="1">
      <c r="B13" s="1991" t="s">
        <v>2294</v>
      </c>
      <c r="C13" s="2068">
        <v>408075.58779851999</v>
      </c>
      <c r="D13" s="2068">
        <v>410401.94606266997</v>
      </c>
      <c r="E13" s="2069"/>
      <c r="F13" s="2070"/>
      <c r="G13" s="2069"/>
      <c r="H13" s="2070"/>
      <c r="I13" s="2070"/>
      <c r="J13" s="1952"/>
      <c r="K13" s="1952"/>
      <c r="L13" s="1952"/>
      <c r="M13" s="1952"/>
      <c r="N13" s="1952"/>
      <c r="O13" s="1952"/>
      <c r="P13" s="1952"/>
      <c r="Q13" s="1952"/>
      <c r="R13" s="1952"/>
      <c r="S13" s="1952"/>
      <c r="T13" s="1952"/>
      <c r="U13" s="1952"/>
      <c r="V13" s="1952"/>
      <c r="W13" s="1952"/>
      <c r="X13" s="1952"/>
      <c r="Y13" s="1952"/>
      <c r="Z13" s="1952"/>
      <c r="AA13" s="1952"/>
      <c r="AB13" s="1952"/>
      <c r="AC13" s="1952"/>
      <c r="AD13" s="1952"/>
      <c r="AE13" s="1952"/>
      <c r="AF13" s="1952"/>
    </row>
    <row r="14" spans="1:32" s="1" customFormat="1" ht="16.5" customHeight="1" thickTop="1">
      <c r="B14" s="2071" t="s">
        <v>2295</v>
      </c>
      <c r="C14" s="2072">
        <f>+(C12/C13)*100</f>
        <v>66.871796321199767</v>
      </c>
      <c r="D14" s="2072">
        <f>+(D12/D13)*100</f>
        <v>66.877581468889986</v>
      </c>
      <c r="E14" s="2073"/>
      <c r="F14" s="2072"/>
      <c r="G14" s="2073"/>
      <c r="H14" s="2072"/>
      <c r="I14" s="2073"/>
      <c r="J14" s="1952"/>
      <c r="K14" s="1952"/>
      <c r="L14" s="1952"/>
      <c r="M14" s="1952"/>
      <c r="N14" s="1952"/>
      <c r="O14" s="1952"/>
      <c r="P14" s="1952"/>
      <c r="Q14" s="1952"/>
      <c r="R14" s="1952"/>
      <c r="S14" s="1952"/>
      <c r="T14" s="1952"/>
      <c r="U14" s="1952"/>
      <c r="V14" s="1952"/>
      <c r="W14" s="1952"/>
      <c r="X14" s="1952"/>
      <c r="Y14" s="1952"/>
      <c r="Z14" s="1952"/>
      <c r="AA14" s="1952"/>
      <c r="AB14" s="1952"/>
      <c r="AC14" s="1952"/>
      <c r="AD14" s="1952"/>
      <c r="AE14" s="1952"/>
      <c r="AF14" s="1952"/>
    </row>
    <row r="15" spans="1:32" ht="11.25" customHeight="1">
      <c r="B15" s="2858" t="s">
        <v>109</v>
      </c>
      <c r="C15" s="2858"/>
      <c r="D15" s="2858"/>
      <c r="E15" s="2858"/>
      <c r="F15" s="2858"/>
      <c r="G15" s="2858"/>
      <c r="H15" s="2858"/>
      <c r="I15" s="2858"/>
    </row>
    <row r="16" spans="1:32">
      <c r="B16" s="64"/>
      <c r="C16" s="64"/>
      <c r="D16" s="64"/>
      <c r="E16" s="64"/>
      <c r="F16" s="64"/>
      <c r="G16" s="64"/>
      <c r="H16" s="64"/>
      <c r="I16" s="64"/>
    </row>
    <row r="17" spans="2:4" ht="15" hidden="1" thickTop="1" thickBot="1">
      <c r="D17" s="2074"/>
    </row>
    <row r="18" spans="2:4" ht="14.25" hidden="1" thickTop="1">
      <c r="D18" s="2075"/>
    </row>
    <row r="21" spans="2:4" ht="21.75" hidden="1" customHeight="1">
      <c r="C21" s="2076"/>
      <c r="D21" s="2076"/>
    </row>
    <row r="23" spans="2:4" hidden="1">
      <c r="C23" s="2067"/>
    </row>
    <row r="24" spans="2:4" hidden="1">
      <c r="D24" s="2076"/>
    </row>
    <row r="25" spans="2:4" hidden="1">
      <c r="B25" s="2067"/>
    </row>
  </sheetData>
  <mergeCells count="6">
    <mergeCell ref="B15:I15"/>
    <mergeCell ref="B1:I1"/>
    <mergeCell ref="B2:I2"/>
    <mergeCell ref="B3:B5"/>
    <mergeCell ref="F3:G3"/>
    <mergeCell ref="H3:I3"/>
  </mergeCells>
  <pageMargins left="0.7" right="0.7" top="0.75" bottom="0.75" header="0.3" footer="0.3"/>
  <pageSetup orientation="landscape" r:id="rId1"/>
  <drawing r:id="rId2"/>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7FE92-6751-44A8-B06D-4B3DB0E30054}">
  <sheetPr codeName="Hoja149"/>
  <dimension ref="A1:H74"/>
  <sheetViews>
    <sheetView showGridLines="0" workbookViewId="0"/>
  </sheetViews>
  <sheetFormatPr baseColWidth="10" defaultColWidth="0" defaultRowHeight="10.5" zeroHeight="1"/>
  <cols>
    <col min="1" max="1" width="4.7109375" style="1841" customWidth="1"/>
    <col min="2" max="2" width="96.5703125" style="1841" bestFit="1" customWidth="1"/>
    <col min="3" max="3" width="17.7109375" style="1852" bestFit="1" customWidth="1"/>
    <col min="4" max="5" width="11.7109375" style="1852" bestFit="1" customWidth="1"/>
    <col min="6" max="6" width="5.140625" style="1841" customWidth="1"/>
    <col min="7" max="7" width="11.42578125" style="1841" customWidth="1"/>
    <col min="8" max="8" width="4.42578125" style="1841" customWidth="1"/>
    <col min="9" max="16384" width="11.42578125" style="1841" hidden="1"/>
  </cols>
  <sheetData>
    <row r="1" spans="1:6" ht="14.25">
      <c r="A1" s="2434"/>
      <c r="B1" s="2866" t="s">
        <v>1553</v>
      </c>
      <c r="C1" s="2866"/>
      <c r="D1" s="2866"/>
      <c r="E1" s="2866"/>
    </row>
    <row r="2" spans="1:6">
      <c r="B2" s="2867" t="s">
        <v>1401</v>
      </c>
      <c r="C2" s="2867"/>
      <c r="D2" s="2867"/>
      <c r="E2" s="2867"/>
    </row>
    <row r="3" spans="1:6" ht="11.25" thickBot="1">
      <c r="B3" s="2365" t="s">
        <v>1554</v>
      </c>
      <c r="C3" s="2366" t="s">
        <v>1555</v>
      </c>
      <c r="D3" s="2366" t="s">
        <v>1492</v>
      </c>
      <c r="E3" s="2367" t="s">
        <v>546</v>
      </c>
    </row>
    <row r="4" spans="1:6" ht="11.25" thickBot="1">
      <c r="B4" s="1842" t="s">
        <v>837</v>
      </c>
      <c r="C4" s="1843">
        <v>132442.17166399999</v>
      </c>
      <c r="D4" s="1843">
        <v>1079494.189573</v>
      </c>
      <c r="E4" s="1843">
        <v>1211936.361237</v>
      </c>
    </row>
    <row r="5" spans="1:6">
      <c r="B5" s="1844" t="s">
        <v>1556</v>
      </c>
      <c r="C5" s="1845">
        <v>0</v>
      </c>
      <c r="D5" s="1845">
        <v>35726.736869</v>
      </c>
      <c r="E5" s="1845">
        <v>35726.736869</v>
      </c>
    </row>
    <row r="6" spans="1:6">
      <c r="B6" s="1844" t="s">
        <v>1557</v>
      </c>
      <c r="C6" s="1845">
        <v>7623.2593239999997</v>
      </c>
      <c r="D6" s="1845">
        <v>77140.972752000001</v>
      </c>
      <c r="E6" s="1845">
        <v>84764.232076</v>
      </c>
    </row>
    <row r="7" spans="1:6">
      <c r="B7" s="1844" t="s">
        <v>1558</v>
      </c>
      <c r="C7" s="1845">
        <v>90.816984000000005</v>
      </c>
      <c r="D7" s="1845">
        <v>0</v>
      </c>
      <c r="E7" s="1845">
        <v>90.816984000000005</v>
      </c>
    </row>
    <row r="8" spans="1:6">
      <c r="B8" s="1844" t="s">
        <v>1559</v>
      </c>
      <c r="C8" s="1845">
        <v>31.907333000000001</v>
      </c>
      <c r="D8" s="1845">
        <v>300</v>
      </c>
      <c r="E8" s="1845">
        <v>331.90733299999999</v>
      </c>
    </row>
    <row r="9" spans="1:6">
      <c r="B9" s="1844" t="s">
        <v>1560</v>
      </c>
      <c r="C9" s="1845">
        <v>0</v>
      </c>
      <c r="D9" s="1845">
        <v>455164.52</v>
      </c>
      <c r="E9" s="1845">
        <v>455164.52</v>
      </c>
    </row>
    <row r="10" spans="1:6">
      <c r="B10" s="1844" t="s">
        <v>760</v>
      </c>
      <c r="C10" s="1845">
        <v>0</v>
      </c>
      <c r="D10" s="1845">
        <v>114.2</v>
      </c>
      <c r="E10" s="1845">
        <v>114.2</v>
      </c>
    </row>
    <row r="11" spans="1:6">
      <c r="B11" s="1844" t="s">
        <v>1561</v>
      </c>
      <c r="C11" s="1845">
        <v>4492.315861</v>
      </c>
      <c r="D11" s="1845">
        <v>0</v>
      </c>
      <c r="E11" s="1845">
        <v>4492.315861</v>
      </c>
    </row>
    <row r="12" spans="1:6">
      <c r="B12" s="1844" t="s">
        <v>851</v>
      </c>
      <c r="C12" s="1845">
        <v>17221.285227</v>
      </c>
      <c r="D12" s="1845">
        <v>0</v>
      </c>
      <c r="E12" s="1845">
        <v>17221.285227</v>
      </c>
    </row>
    <row r="13" spans="1:6">
      <c r="B13" s="1844" t="s">
        <v>1562</v>
      </c>
      <c r="C13" s="1845">
        <v>5040.1481110000004</v>
      </c>
      <c r="D13" s="1845">
        <v>1050.991194</v>
      </c>
      <c r="E13" s="1845">
        <v>6091.1393049999997</v>
      </c>
    </row>
    <row r="14" spans="1:6">
      <c r="B14" s="1844" t="s">
        <v>1563</v>
      </c>
      <c r="C14" s="1845">
        <v>94745.197081000006</v>
      </c>
      <c r="D14" s="1845">
        <v>0</v>
      </c>
      <c r="E14" s="1845">
        <v>94745.197081000006</v>
      </c>
      <c r="F14" s="1846"/>
    </row>
    <row r="15" spans="1:6">
      <c r="B15" s="1844" t="s">
        <v>1564</v>
      </c>
      <c r="C15" s="1845">
        <v>3197.0417430000002</v>
      </c>
      <c r="D15" s="1845">
        <v>797.93799999999999</v>
      </c>
      <c r="E15" s="1845">
        <v>3994.9797429999999</v>
      </c>
    </row>
    <row r="16" spans="1:6">
      <c r="B16" s="1844" t="s">
        <v>370</v>
      </c>
      <c r="C16" s="1845">
        <v>0.2</v>
      </c>
      <c r="D16" s="1845">
        <v>0</v>
      </c>
      <c r="E16" s="1845">
        <v>0.2</v>
      </c>
    </row>
    <row r="17" spans="2:5">
      <c r="B17" s="1844" t="s">
        <v>1565</v>
      </c>
      <c r="C17" s="1845">
        <v>0</v>
      </c>
      <c r="D17" s="1845">
        <v>193441.816651</v>
      </c>
      <c r="E17" s="1845">
        <v>193441.816651</v>
      </c>
    </row>
    <row r="18" spans="2:5">
      <c r="B18" s="1844" t="s">
        <v>1566</v>
      </c>
      <c r="C18" s="1845">
        <v>0</v>
      </c>
      <c r="D18" s="1845">
        <v>758.91994599999998</v>
      </c>
      <c r="E18" s="1845">
        <v>758.91994599999998</v>
      </c>
    </row>
    <row r="19" spans="2:5">
      <c r="B19" s="1844" t="s">
        <v>720</v>
      </c>
      <c r="C19" s="1845">
        <v>0</v>
      </c>
      <c r="D19" s="1845">
        <v>7279.0420210000002</v>
      </c>
      <c r="E19" s="1845">
        <v>7279.0420210000002</v>
      </c>
    </row>
    <row r="20" spans="2:5">
      <c r="B20" s="1844" t="s">
        <v>1567</v>
      </c>
      <c r="C20" s="1845">
        <v>0</v>
      </c>
      <c r="D20" s="1845">
        <v>8671.7999999999993</v>
      </c>
      <c r="E20" s="1845">
        <v>8671.7999999999993</v>
      </c>
    </row>
    <row r="21" spans="2:5">
      <c r="B21" s="1844" t="s">
        <v>395</v>
      </c>
      <c r="C21" s="1845">
        <v>0</v>
      </c>
      <c r="D21" s="1845">
        <v>5</v>
      </c>
      <c r="E21" s="1845">
        <v>5</v>
      </c>
    </row>
    <row r="22" spans="2:5">
      <c r="B22" s="1844" t="s">
        <v>1568</v>
      </c>
      <c r="C22" s="1845">
        <v>0</v>
      </c>
      <c r="D22" s="1845">
        <v>5000</v>
      </c>
      <c r="E22" s="1845">
        <v>5000</v>
      </c>
    </row>
    <row r="23" spans="2:5">
      <c r="B23" s="1844" t="s">
        <v>1569</v>
      </c>
      <c r="C23" s="1845">
        <v>0</v>
      </c>
      <c r="D23" s="1845">
        <v>109.19405500000001</v>
      </c>
      <c r="E23" s="1845">
        <v>109.19405500000001</v>
      </c>
    </row>
    <row r="24" spans="2:5" ht="11.25" thickBot="1">
      <c r="B24" s="1844" t="s">
        <v>371</v>
      </c>
      <c r="C24" s="1845">
        <v>0</v>
      </c>
      <c r="D24" s="1845">
        <v>293933.05808500003</v>
      </c>
      <c r="E24" s="1845">
        <v>293933.05808500003</v>
      </c>
    </row>
    <row r="25" spans="2:5" ht="11.25" thickBot="1">
      <c r="B25" s="1842" t="s">
        <v>838</v>
      </c>
      <c r="C25" s="1843">
        <v>11749.386323999999</v>
      </c>
      <c r="D25" s="1843">
        <v>2565.0390470000002</v>
      </c>
      <c r="E25" s="1843">
        <v>14314.425370999999</v>
      </c>
    </row>
    <row r="26" spans="2:5">
      <c r="B26" s="1844" t="s">
        <v>1570</v>
      </c>
      <c r="C26" s="1845">
        <v>256.363991</v>
      </c>
      <c r="D26" s="1845">
        <v>0</v>
      </c>
      <c r="E26" s="1845">
        <v>256.363991</v>
      </c>
    </row>
    <row r="27" spans="2:5">
      <c r="B27" s="1844" t="s">
        <v>401</v>
      </c>
      <c r="C27" s="1845">
        <v>0</v>
      </c>
      <c r="D27" s="1845">
        <v>267.03860500000002</v>
      </c>
      <c r="E27" s="1845">
        <v>267.03860500000002</v>
      </c>
    </row>
    <row r="28" spans="2:5">
      <c r="B28" s="1844" t="s">
        <v>1571</v>
      </c>
      <c r="C28" s="1845">
        <v>285.08607799999999</v>
      </c>
      <c r="D28" s="1845">
        <v>0</v>
      </c>
      <c r="E28" s="1845">
        <v>285.08607799999999</v>
      </c>
    </row>
    <row r="29" spans="2:5" ht="11.25" thickBot="1">
      <c r="B29" s="1844" t="s">
        <v>1558</v>
      </c>
      <c r="C29" s="1845">
        <v>90.816984000000005</v>
      </c>
      <c r="D29" s="1845">
        <v>0</v>
      </c>
      <c r="E29" s="1845">
        <v>90.816984000000005</v>
      </c>
    </row>
    <row r="30" spans="2:5" ht="11.25" thickBot="1">
      <c r="B30" s="1847" t="s">
        <v>1559</v>
      </c>
      <c r="C30" s="1848">
        <v>95.435506000000004</v>
      </c>
      <c r="D30" s="1848">
        <v>0</v>
      </c>
      <c r="E30" s="1848">
        <v>95.435506000000004</v>
      </c>
    </row>
    <row r="31" spans="2:5">
      <c r="B31" s="1844" t="s">
        <v>1572</v>
      </c>
      <c r="C31" s="1845">
        <v>0</v>
      </c>
      <c r="D31" s="1845">
        <v>35.439442</v>
      </c>
      <c r="E31" s="1845">
        <v>35.439442</v>
      </c>
    </row>
    <row r="32" spans="2:5">
      <c r="B32" s="1844" t="s">
        <v>389</v>
      </c>
      <c r="C32" s="1845">
        <v>0</v>
      </c>
      <c r="D32" s="1845">
        <v>600</v>
      </c>
      <c r="E32" s="1845">
        <v>600</v>
      </c>
    </row>
    <row r="33" spans="2:5">
      <c r="B33" s="1844" t="s">
        <v>263</v>
      </c>
      <c r="C33" s="1845">
        <v>0</v>
      </c>
      <c r="D33" s="1845">
        <v>1140.931</v>
      </c>
      <c r="E33" s="1845">
        <v>1140.931</v>
      </c>
    </row>
    <row r="34" spans="2:5">
      <c r="B34" s="1849" t="s">
        <v>1573</v>
      </c>
      <c r="C34" s="1845">
        <v>0</v>
      </c>
      <c r="D34" s="1845">
        <v>136.63</v>
      </c>
      <c r="E34" s="1845">
        <v>136.63</v>
      </c>
    </row>
    <row r="35" spans="2:5">
      <c r="B35" s="1844" t="s">
        <v>1563</v>
      </c>
      <c r="C35" s="1845">
        <v>9189.1062760000004</v>
      </c>
      <c r="D35" s="1845">
        <v>0</v>
      </c>
      <c r="E35" s="1845">
        <v>9189.1062760000004</v>
      </c>
    </row>
    <row r="36" spans="2:5">
      <c r="B36" s="1844" t="s">
        <v>1574</v>
      </c>
      <c r="C36" s="1845">
        <v>0.2</v>
      </c>
      <c r="D36" s="1845">
        <v>0</v>
      </c>
      <c r="E36" s="1845">
        <v>0.2</v>
      </c>
    </row>
    <row r="37" spans="2:5">
      <c r="B37" s="1844" t="s">
        <v>374</v>
      </c>
      <c r="C37" s="1845">
        <v>1832.377489</v>
      </c>
      <c r="D37" s="1845">
        <v>0</v>
      </c>
      <c r="E37" s="1845">
        <v>1832.377489</v>
      </c>
    </row>
    <row r="38" spans="2:5" ht="11.25" thickBot="1">
      <c r="B38" s="1844" t="s">
        <v>1575</v>
      </c>
      <c r="C38" s="1845">
        <v>0</v>
      </c>
      <c r="D38" s="1845">
        <v>385</v>
      </c>
      <c r="E38" s="1845">
        <v>385</v>
      </c>
    </row>
    <row r="39" spans="2:5" ht="11.25" thickBot="1">
      <c r="B39" s="1842" t="s">
        <v>840</v>
      </c>
      <c r="C39" s="1843">
        <v>35236.967589</v>
      </c>
      <c r="D39" s="1843">
        <v>110.24832499999999</v>
      </c>
      <c r="E39" s="1843">
        <v>35347.215914</v>
      </c>
    </row>
    <row r="40" spans="2:5">
      <c r="B40" s="1844" t="s">
        <v>841</v>
      </c>
      <c r="C40" s="1845">
        <v>32.479587000000002</v>
      </c>
      <c r="D40" s="1845">
        <v>0</v>
      </c>
      <c r="E40" s="1845">
        <v>32.479587000000002</v>
      </c>
    </row>
    <row r="41" spans="2:5">
      <c r="B41" s="1844" t="s">
        <v>1558</v>
      </c>
      <c r="C41" s="1845">
        <v>90.816984000000005</v>
      </c>
      <c r="D41" s="1845">
        <v>0</v>
      </c>
      <c r="E41" s="1845">
        <v>90.816984000000005</v>
      </c>
    </row>
    <row r="42" spans="2:5">
      <c r="B42" s="1844" t="s">
        <v>1563</v>
      </c>
      <c r="C42" s="1845">
        <v>7119.088068</v>
      </c>
      <c r="D42" s="1845">
        <v>0</v>
      </c>
      <c r="E42" s="1845">
        <v>7119.088068</v>
      </c>
    </row>
    <row r="43" spans="2:5" ht="11.25" thickBot="1">
      <c r="B43" s="1844" t="s">
        <v>370</v>
      </c>
      <c r="C43" s="1845">
        <v>0.2</v>
      </c>
      <c r="D43" s="1845">
        <v>0</v>
      </c>
      <c r="E43" s="1845">
        <v>0.2</v>
      </c>
    </row>
    <row r="44" spans="2:5" ht="11.25" thickBot="1">
      <c r="B44" s="1847" t="s">
        <v>1576</v>
      </c>
      <c r="C44" s="1848">
        <v>485.15441299999998</v>
      </c>
      <c r="D44" s="1848">
        <v>110.24832499999999</v>
      </c>
      <c r="E44" s="1848">
        <v>595.402738</v>
      </c>
    </row>
    <row r="45" spans="2:5" ht="11.25" thickBot="1">
      <c r="B45" s="1844" t="s">
        <v>1577</v>
      </c>
      <c r="C45" s="1845">
        <v>27509.228536999999</v>
      </c>
      <c r="D45" s="1845">
        <v>0</v>
      </c>
      <c r="E45" s="1845">
        <v>27509.228536999999</v>
      </c>
    </row>
    <row r="46" spans="2:5" ht="11.25" thickBot="1">
      <c r="B46" s="1842" t="s">
        <v>842</v>
      </c>
      <c r="C46" s="1843">
        <v>14051.262785999999</v>
      </c>
      <c r="D46" s="1843">
        <v>11009.339878000001</v>
      </c>
      <c r="E46" s="1843">
        <v>25060.602663999998</v>
      </c>
    </row>
    <row r="47" spans="2:5">
      <c r="B47" s="1844" t="s">
        <v>1558</v>
      </c>
      <c r="C47" s="1845">
        <v>90.816984000000005</v>
      </c>
      <c r="D47" s="1845">
        <v>0</v>
      </c>
      <c r="E47" s="1845">
        <v>90.816984000000005</v>
      </c>
    </row>
    <row r="48" spans="2:5" ht="11.25" thickBot="1">
      <c r="B48" s="1844" t="s">
        <v>1578</v>
      </c>
      <c r="C48" s="1845">
        <v>0</v>
      </c>
      <c r="D48" s="1845">
        <v>12</v>
      </c>
      <c r="E48" s="1845">
        <v>12</v>
      </c>
    </row>
    <row r="49" spans="2:5" ht="11.25" thickBot="1">
      <c r="B49" s="1847" t="s">
        <v>832</v>
      </c>
      <c r="C49" s="1848">
        <v>0</v>
      </c>
      <c r="D49" s="1848">
        <v>600</v>
      </c>
      <c r="E49" s="1848">
        <v>600</v>
      </c>
    </row>
    <row r="50" spans="2:5">
      <c r="B50" s="1844" t="s">
        <v>1579</v>
      </c>
      <c r="C50" s="1845">
        <v>0</v>
      </c>
      <c r="D50" s="1845">
        <v>106.854625</v>
      </c>
      <c r="E50" s="1845">
        <v>106.854625</v>
      </c>
    </row>
    <row r="51" spans="2:5">
      <c r="B51" s="1844" t="s">
        <v>1563</v>
      </c>
      <c r="C51" s="1845">
        <v>13960.245801999999</v>
      </c>
      <c r="D51" s="1845">
        <v>0</v>
      </c>
      <c r="E51" s="1845">
        <v>13960.245801999999</v>
      </c>
    </row>
    <row r="52" spans="2:5">
      <c r="B52" s="1844" t="s">
        <v>1580</v>
      </c>
      <c r="C52" s="1845">
        <v>0</v>
      </c>
      <c r="D52" s="1845">
        <v>520</v>
      </c>
      <c r="E52" s="1845">
        <v>520</v>
      </c>
    </row>
    <row r="53" spans="2:5">
      <c r="B53" s="1844" t="s">
        <v>370</v>
      </c>
      <c r="C53" s="1845">
        <v>0.2</v>
      </c>
      <c r="D53" s="1845">
        <v>0</v>
      </c>
      <c r="E53" s="1845">
        <v>0.2</v>
      </c>
    </row>
    <row r="54" spans="2:5">
      <c r="B54" s="1844" t="s">
        <v>1565</v>
      </c>
      <c r="C54" s="1845">
        <v>0</v>
      </c>
      <c r="D54" s="1845">
        <v>9585.0852529999993</v>
      </c>
      <c r="E54" s="1845">
        <v>9585.0852529999993</v>
      </c>
    </row>
    <row r="55" spans="2:5" ht="11.25" thickBot="1">
      <c r="B55" s="1844" t="s">
        <v>399</v>
      </c>
      <c r="C55" s="1845">
        <v>0</v>
      </c>
      <c r="D55" s="1845">
        <v>185.4</v>
      </c>
      <c r="E55" s="1845">
        <v>185.4</v>
      </c>
    </row>
    <row r="56" spans="2:5" ht="11.25" thickBot="1">
      <c r="B56" s="1842" t="s">
        <v>1581</v>
      </c>
      <c r="C56" s="1843">
        <v>112314.64483999999</v>
      </c>
      <c r="D56" s="1843">
        <v>22182.280598000001</v>
      </c>
      <c r="E56" s="1843">
        <v>134496.92543800001</v>
      </c>
    </row>
    <row r="57" spans="2:5" ht="11.25" thickBot="1">
      <c r="B57" s="1850" t="s">
        <v>841</v>
      </c>
      <c r="C57" s="1851">
        <v>60.319234000000002</v>
      </c>
      <c r="D57" s="1851">
        <v>0</v>
      </c>
      <c r="E57" s="1851">
        <v>60.319234000000002</v>
      </c>
    </row>
    <row r="58" spans="2:5">
      <c r="B58" s="1844" t="s">
        <v>385</v>
      </c>
      <c r="C58" s="1845">
        <v>90.816989000000007</v>
      </c>
      <c r="D58" s="1845">
        <v>0</v>
      </c>
      <c r="E58" s="1845">
        <v>90.816989000000007</v>
      </c>
    </row>
    <row r="59" spans="2:5">
      <c r="B59" s="1844" t="s">
        <v>1582</v>
      </c>
      <c r="C59" s="1845">
        <v>65083.285379000001</v>
      </c>
      <c r="D59" s="1845">
        <v>0</v>
      </c>
      <c r="E59" s="1845">
        <v>65083.285379000001</v>
      </c>
    </row>
    <row r="60" spans="2:5">
      <c r="B60" s="1844" t="s">
        <v>1563</v>
      </c>
      <c r="C60" s="1845">
        <v>28349.396755999998</v>
      </c>
      <c r="D60" s="1845">
        <v>0</v>
      </c>
      <c r="E60" s="1845">
        <v>28349.396755999998</v>
      </c>
    </row>
    <row r="61" spans="2:5">
      <c r="B61" s="1844" t="s">
        <v>1583</v>
      </c>
      <c r="C61" s="1845">
        <v>3628.8365349999999</v>
      </c>
      <c r="D61" s="1845">
        <v>3300</v>
      </c>
      <c r="E61" s="1845">
        <v>6928.8365350000004</v>
      </c>
    </row>
    <row r="62" spans="2:5" ht="11.25" thickBot="1">
      <c r="B62" s="1844" t="s">
        <v>1584</v>
      </c>
      <c r="C62" s="1845">
        <v>0</v>
      </c>
      <c r="D62" s="1845">
        <v>57.277999999999999</v>
      </c>
      <c r="E62" s="1845">
        <v>57.277999999999999</v>
      </c>
    </row>
    <row r="63" spans="2:5" ht="11.25" thickBot="1">
      <c r="B63" s="1847" t="s">
        <v>1585</v>
      </c>
      <c r="C63" s="1848">
        <v>0.2</v>
      </c>
      <c r="D63" s="1848">
        <v>0</v>
      </c>
      <c r="E63" s="1848">
        <v>0.2</v>
      </c>
    </row>
    <row r="64" spans="2:5">
      <c r="B64" s="1844" t="s">
        <v>1586</v>
      </c>
      <c r="C64" s="1845">
        <v>5775.3302530000001</v>
      </c>
      <c r="D64" s="1845">
        <v>1036.733837</v>
      </c>
      <c r="E64" s="1845">
        <v>6812.0640899999999</v>
      </c>
    </row>
    <row r="65" spans="2:5">
      <c r="B65" s="1844" t="s">
        <v>1587</v>
      </c>
      <c r="C65" s="1845">
        <v>49.077812000000002</v>
      </c>
      <c r="D65" s="1845">
        <v>0</v>
      </c>
      <c r="E65" s="1845">
        <v>49.077812000000002</v>
      </c>
    </row>
    <row r="66" spans="2:5">
      <c r="B66" s="1844" t="s">
        <v>1588</v>
      </c>
      <c r="C66" s="1845">
        <v>0</v>
      </c>
      <c r="D66" s="1845">
        <v>13721</v>
      </c>
      <c r="E66" s="1845">
        <v>13721</v>
      </c>
    </row>
    <row r="67" spans="2:5">
      <c r="B67" s="1844" t="s">
        <v>374</v>
      </c>
      <c r="C67" s="1845">
        <v>8858.4370139999992</v>
      </c>
      <c r="D67" s="1845">
        <v>0</v>
      </c>
      <c r="E67" s="1845">
        <v>8858.4370139999992</v>
      </c>
    </row>
    <row r="68" spans="2:5">
      <c r="B68" s="1844" t="s">
        <v>1565</v>
      </c>
      <c r="C68" s="1845">
        <v>0</v>
      </c>
      <c r="D68" s="1845">
        <v>58</v>
      </c>
      <c r="E68" s="1845">
        <v>58</v>
      </c>
    </row>
    <row r="69" spans="2:5">
      <c r="B69" s="1844" t="s">
        <v>1589</v>
      </c>
      <c r="C69" s="1845">
        <v>0</v>
      </c>
      <c r="D69" s="1845">
        <v>4009.2687609999998</v>
      </c>
      <c r="E69" s="1845">
        <v>4009.2687609999998</v>
      </c>
    </row>
    <row r="70" spans="2:5">
      <c r="B70" s="1844" t="s">
        <v>1568</v>
      </c>
      <c r="C70" s="1845">
        <v>328.78613899999999</v>
      </c>
      <c r="D70" s="1845">
        <v>0</v>
      </c>
      <c r="E70" s="1845">
        <v>328.78613899999999</v>
      </c>
    </row>
    <row r="71" spans="2:5" ht="11.25" thickBot="1">
      <c r="B71" s="1844" t="s">
        <v>1180</v>
      </c>
      <c r="C71" s="1845">
        <v>90.158728999999994</v>
      </c>
      <c r="D71" s="1845">
        <v>0</v>
      </c>
      <c r="E71" s="1845">
        <v>90.158728999999994</v>
      </c>
    </row>
    <row r="72" spans="2:5" ht="11.25" thickBot="1">
      <c r="B72" s="2310" t="s">
        <v>1590</v>
      </c>
      <c r="C72" s="2311">
        <v>305794.43320299999</v>
      </c>
      <c r="D72" s="2311">
        <v>1115361.097421</v>
      </c>
      <c r="E72" s="2311">
        <v>1421155.5306239999</v>
      </c>
    </row>
    <row r="73" spans="2:5" ht="12.6" customHeight="1">
      <c r="B73" s="1844" t="s">
        <v>1591</v>
      </c>
    </row>
    <row r="74" spans="2:5"/>
  </sheetData>
  <mergeCells count="2">
    <mergeCell ref="B1:E1"/>
    <mergeCell ref="B2:E2"/>
  </mergeCells>
  <pageMargins left="0.7" right="0.7" top="0.75" bottom="0.75" header="0.3" footer="0.3"/>
  <pageSetup paperSize="9" orientation="portrait" horizontalDpi="360" verticalDpi="36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C6316-59D4-4996-81FF-4D6ED23764BB}">
  <sheetPr codeName="Hoja14"/>
  <dimension ref="A1:WVI25"/>
  <sheetViews>
    <sheetView showGridLines="0" workbookViewId="0"/>
  </sheetViews>
  <sheetFormatPr baseColWidth="10" defaultColWidth="0" defaultRowHeight="10.5" zeroHeight="1"/>
  <cols>
    <col min="1" max="1" width="4.28515625" style="93" customWidth="1"/>
    <col min="2" max="2" width="43.5703125" style="93" customWidth="1"/>
    <col min="3" max="3" width="11" style="93" customWidth="1"/>
    <col min="4" max="4" width="10.42578125" style="93" customWidth="1"/>
    <col min="5" max="5" width="11.42578125" style="93" customWidth="1"/>
    <col min="6" max="7" width="5.7109375" style="93" customWidth="1"/>
    <col min="8" max="8" width="5.28515625" style="93" customWidth="1"/>
    <col min="9" max="9" width="14.5703125" style="93" customWidth="1"/>
    <col min="10" max="246" width="11.42578125" style="93" hidden="1"/>
    <col min="247" max="247" width="32.7109375" style="93" hidden="1"/>
    <col min="248" max="250" width="10.5703125" style="93" hidden="1"/>
    <col min="251" max="252" width="0" style="93" hidden="1"/>
    <col min="253" max="253" width="7" style="93" hidden="1"/>
    <col min="254" max="254" width="7.7109375" style="93" hidden="1"/>
    <col min="255" max="255" width="11.42578125" style="93" hidden="1"/>
    <col min="256" max="256" width="38" style="93" hidden="1"/>
    <col min="257" max="502" width="11.42578125" style="93" hidden="1"/>
    <col min="503" max="503" width="32.7109375" style="93" hidden="1"/>
    <col min="504" max="506" width="10.5703125" style="93" hidden="1"/>
    <col min="507" max="508" width="0" style="93" hidden="1"/>
    <col min="509" max="509" width="7" style="93" hidden="1"/>
    <col min="510" max="510" width="7.7109375" style="93" hidden="1"/>
    <col min="511" max="511" width="11.42578125" style="93" hidden="1"/>
    <col min="512" max="512" width="38" style="93" hidden="1"/>
    <col min="513" max="758" width="11.42578125" style="93" hidden="1"/>
    <col min="759" max="759" width="32.7109375" style="93" hidden="1"/>
    <col min="760" max="762" width="10.5703125" style="93" hidden="1"/>
    <col min="763" max="764" width="0" style="93" hidden="1"/>
    <col min="765" max="765" width="7" style="93" hidden="1"/>
    <col min="766" max="766" width="7.7109375" style="93" hidden="1"/>
    <col min="767" max="767" width="11.42578125" style="93" hidden="1"/>
    <col min="768" max="768" width="38" style="93" hidden="1"/>
    <col min="769" max="1014" width="11.42578125" style="93" hidden="1"/>
    <col min="1015" max="1015" width="32.7109375" style="93" hidden="1"/>
    <col min="1016" max="1018" width="10.5703125" style="93" hidden="1"/>
    <col min="1019" max="1020" width="0" style="93" hidden="1"/>
    <col min="1021" max="1021" width="7" style="93" hidden="1"/>
    <col min="1022" max="1022" width="7.7109375" style="93" hidden="1"/>
    <col min="1023" max="1023" width="11.42578125" style="93" hidden="1"/>
    <col min="1024" max="1024" width="38" style="93" hidden="1"/>
    <col min="1025" max="1270" width="11.42578125" style="93" hidden="1"/>
    <col min="1271" max="1271" width="32.7109375" style="93" hidden="1"/>
    <col min="1272" max="1274" width="10.5703125" style="93" hidden="1"/>
    <col min="1275" max="1276" width="0" style="93" hidden="1"/>
    <col min="1277" max="1277" width="7" style="93" hidden="1"/>
    <col min="1278" max="1278" width="7.7109375" style="93" hidden="1"/>
    <col min="1279" max="1279" width="11.42578125" style="93" hidden="1"/>
    <col min="1280" max="1280" width="38" style="93" hidden="1"/>
    <col min="1281" max="1526" width="11.42578125" style="93" hidden="1"/>
    <col min="1527" max="1527" width="32.7109375" style="93" hidden="1"/>
    <col min="1528" max="1530" width="10.5703125" style="93" hidden="1"/>
    <col min="1531" max="1532" width="0" style="93" hidden="1"/>
    <col min="1533" max="1533" width="7" style="93" hidden="1"/>
    <col min="1534" max="1534" width="7.7109375" style="93" hidden="1"/>
    <col min="1535" max="1535" width="11.42578125" style="93" hidden="1"/>
    <col min="1536" max="1536" width="38" style="93" hidden="1"/>
    <col min="1537" max="1782" width="11.42578125" style="93" hidden="1"/>
    <col min="1783" max="1783" width="32.7109375" style="93" hidden="1"/>
    <col min="1784" max="1786" width="10.5703125" style="93" hidden="1"/>
    <col min="1787" max="1788" width="0" style="93" hidden="1"/>
    <col min="1789" max="1789" width="7" style="93" hidden="1"/>
    <col min="1790" max="1790" width="7.7109375" style="93" hidden="1"/>
    <col min="1791" max="1791" width="11.42578125" style="93" hidden="1"/>
    <col min="1792" max="1792" width="38" style="93" hidden="1"/>
    <col min="1793" max="2038" width="11.42578125" style="93" hidden="1"/>
    <col min="2039" max="2039" width="32.7109375" style="93" hidden="1"/>
    <col min="2040" max="2042" width="10.5703125" style="93" hidden="1"/>
    <col min="2043" max="2044" width="0" style="93" hidden="1"/>
    <col min="2045" max="2045" width="7" style="93" hidden="1"/>
    <col min="2046" max="2046" width="7.7109375" style="93" hidden="1"/>
    <col min="2047" max="2047" width="11.42578125" style="93" hidden="1"/>
    <col min="2048" max="2048" width="38" style="93" hidden="1"/>
    <col min="2049" max="2294" width="11.42578125" style="93" hidden="1"/>
    <col min="2295" max="2295" width="32.7109375" style="93" hidden="1"/>
    <col min="2296" max="2298" width="10.5703125" style="93" hidden="1"/>
    <col min="2299" max="2300" width="0" style="93" hidden="1"/>
    <col min="2301" max="2301" width="7" style="93" hidden="1"/>
    <col min="2302" max="2302" width="7.7109375" style="93" hidden="1"/>
    <col min="2303" max="2303" width="11.42578125" style="93" hidden="1"/>
    <col min="2304" max="2304" width="38" style="93" hidden="1"/>
    <col min="2305" max="2550" width="11.42578125" style="93" hidden="1"/>
    <col min="2551" max="2551" width="32.7109375" style="93" hidden="1"/>
    <col min="2552" max="2554" width="10.5703125" style="93" hidden="1"/>
    <col min="2555" max="2556" width="0" style="93" hidden="1"/>
    <col min="2557" max="2557" width="7" style="93" hidden="1"/>
    <col min="2558" max="2558" width="7.7109375" style="93" hidden="1"/>
    <col min="2559" max="2559" width="11.42578125" style="93" hidden="1"/>
    <col min="2560" max="2560" width="38" style="93" hidden="1"/>
    <col min="2561" max="2806" width="11.42578125" style="93" hidden="1"/>
    <col min="2807" max="2807" width="32.7109375" style="93" hidden="1"/>
    <col min="2808" max="2810" width="10.5703125" style="93" hidden="1"/>
    <col min="2811" max="2812" width="0" style="93" hidden="1"/>
    <col min="2813" max="2813" width="7" style="93" hidden="1"/>
    <col min="2814" max="2814" width="7.7109375" style="93" hidden="1"/>
    <col min="2815" max="2815" width="11.42578125" style="93" hidden="1"/>
    <col min="2816" max="2816" width="38" style="93" hidden="1"/>
    <col min="2817" max="3062" width="11.42578125" style="93" hidden="1"/>
    <col min="3063" max="3063" width="32.7109375" style="93" hidden="1"/>
    <col min="3064" max="3066" width="10.5703125" style="93" hidden="1"/>
    <col min="3067" max="3068" width="0" style="93" hidden="1"/>
    <col min="3069" max="3069" width="7" style="93" hidden="1"/>
    <col min="3070" max="3070" width="7.7109375" style="93" hidden="1"/>
    <col min="3071" max="3071" width="11.42578125" style="93" hidden="1"/>
    <col min="3072" max="3072" width="38" style="93" hidden="1"/>
    <col min="3073" max="3318" width="11.42578125" style="93" hidden="1"/>
    <col min="3319" max="3319" width="32.7109375" style="93" hidden="1"/>
    <col min="3320" max="3322" width="10.5703125" style="93" hidden="1"/>
    <col min="3323" max="3324" width="0" style="93" hidden="1"/>
    <col min="3325" max="3325" width="7" style="93" hidden="1"/>
    <col min="3326" max="3326" width="7.7109375" style="93" hidden="1"/>
    <col min="3327" max="3327" width="11.42578125" style="93" hidden="1"/>
    <col min="3328" max="3328" width="38" style="93" hidden="1"/>
    <col min="3329" max="3574" width="11.42578125" style="93" hidden="1"/>
    <col min="3575" max="3575" width="32.7109375" style="93" hidden="1"/>
    <col min="3576" max="3578" width="10.5703125" style="93" hidden="1"/>
    <col min="3579" max="3580" width="0" style="93" hidden="1"/>
    <col min="3581" max="3581" width="7" style="93" hidden="1"/>
    <col min="3582" max="3582" width="7.7109375" style="93" hidden="1"/>
    <col min="3583" max="3583" width="11.42578125" style="93" hidden="1"/>
    <col min="3584" max="3584" width="38" style="93" hidden="1"/>
    <col min="3585" max="3830" width="11.42578125" style="93" hidden="1"/>
    <col min="3831" max="3831" width="32.7109375" style="93" hidden="1"/>
    <col min="3832" max="3834" width="10.5703125" style="93" hidden="1"/>
    <col min="3835" max="3836" width="0" style="93" hidden="1"/>
    <col min="3837" max="3837" width="7" style="93" hidden="1"/>
    <col min="3838" max="3838" width="7.7109375" style="93" hidden="1"/>
    <col min="3839" max="3839" width="11.42578125" style="93" hidden="1"/>
    <col min="3840" max="3840" width="38" style="93" hidden="1"/>
    <col min="3841" max="4086" width="11.42578125" style="93" hidden="1"/>
    <col min="4087" max="4087" width="32.7109375" style="93" hidden="1"/>
    <col min="4088" max="4090" width="10.5703125" style="93" hidden="1"/>
    <col min="4091" max="4092" width="0" style="93" hidden="1"/>
    <col min="4093" max="4093" width="7" style="93" hidden="1"/>
    <col min="4094" max="4094" width="7.7109375" style="93" hidden="1"/>
    <col min="4095" max="4095" width="11.42578125" style="93" hidden="1"/>
    <col min="4096" max="4096" width="38" style="93" hidden="1"/>
    <col min="4097" max="4342" width="11.42578125" style="93" hidden="1"/>
    <col min="4343" max="4343" width="32.7109375" style="93" hidden="1"/>
    <col min="4344" max="4346" width="10.5703125" style="93" hidden="1"/>
    <col min="4347" max="4348" width="0" style="93" hidden="1"/>
    <col min="4349" max="4349" width="7" style="93" hidden="1"/>
    <col min="4350" max="4350" width="7.7109375" style="93" hidden="1"/>
    <col min="4351" max="4351" width="11.42578125" style="93" hidden="1"/>
    <col min="4352" max="4352" width="38" style="93" hidden="1"/>
    <col min="4353" max="4598" width="11.42578125" style="93" hidden="1"/>
    <col min="4599" max="4599" width="32.7109375" style="93" hidden="1"/>
    <col min="4600" max="4602" width="10.5703125" style="93" hidden="1"/>
    <col min="4603" max="4604" width="0" style="93" hidden="1"/>
    <col min="4605" max="4605" width="7" style="93" hidden="1"/>
    <col min="4606" max="4606" width="7.7109375" style="93" hidden="1"/>
    <col min="4607" max="4607" width="11.42578125" style="93" hidden="1"/>
    <col min="4608" max="4608" width="38" style="93" hidden="1"/>
    <col min="4609" max="4854" width="11.42578125" style="93" hidden="1"/>
    <col min="4855" max="4855" width="32.7109375" style="93" hidden="1"/>
    <col min="4856" max="4858" width="10.5703125" style="93" hidden="1"/>
    <col min="4859" max="4860" width="0" style="93" hidden="1"/>
    <col min="4861" max="4861" width="7" style="93" hidden="1"/>
    <col min="4862" max="4862" width="7.7109375" style="93" hidden="1"/>
    <col min="4863" max="4863" width="11.42578125" style="93" hidden="1"/>
    <col min="4864" max="4864" width="38" style="93" hidden="1"/>
    <col min="4865" max="5110" width="11.42578125" style="93" hidden="1"/>
    <col min="5111" max="5111" width="32.7109375" style="93" hidden="1"/>
    <col min="5112" max="5114" width="10.5703125" style="93" hidden="1"/>
    <col min="5115" max="5116" width="0" style="93" hidden="1"/>
    <col min="5117" max="5117" width="7" style="93" hidden="1"/>
    <col min="5118" max="5118" width="7.7109375" style="93" hidden="1"/>
    <col min="5119" max="5119" width="11.42578125" style="93" hidden="1"/>
    <col min="5120" max="5120" width="38" style="93" hidden="1"/>
    <col min="5121" max="5366" width="11.42578125" style="93" hidden="1"/>
    <col min="5367" max="5367" width="32.7109375" style="93" hidden="1"/>
    <col min="5368" max="5370" width="10.5703125" style="93" hidden="1"/>
    <col min="5371" max="5372" width="0" style="93" hidden="1"/>
    <col min="5373" max="5373" width="7" style="93" hidden="1"/>
    <col min="5374" max="5374" width="7.7109375" style="93" hidden="1"/>
    <col min="5375" max="5375" width="11.42578125" style="93" hidden="1"/>
    <col min="5376" max="5376" width="38" style="93" hidden="1"/>
    <col min="5377" max="5622" width="11.42578125" style="93" hidden="1"/>
    <col min="5623" max="5623" width="32.7109375" style="93" hidden="1"/>
    <col min="5624" max="5626" width="10.5703125" style="93" hidden="1"/>
    <col min="5627" max="5628" width="0" style="93" hidden="1"/>
    <col min="5629" max="5629" width="7" style="93" hidden="1"/>
    <col min="5630" max="5630" width="7.7109375" style="93" hidden="1"/>
    <col min="5631" max="5631" width="11.42578125" style="93" hidden="1"/>
    <col min="5632" max="5632" width="38" style="93" hidden="1"/>
    <col min="5633" max="5878" width="11.42578125" style="93" hidden="1"/>
    <col min="5879" max="5879" width="32.7109375" style="93" hidden="1"/>
    <col min="5880" max="5882" width="10.5703125" style="93" hidden="1"/>
    <col min="5883" max="5884" width="0" style="93" hidden="1"/>
    <col min="5885" max="5885" width="7" style="93" hidden="1"/>
    <col min="5886" max="5886" width="7.7109375" style="93" hidden="1"/>
    <col min="5887" max="5887" width="11.42578125" style="93" hidden="1"/>
    <col min="5888" max="5888" width="38" style="93" hidden="1"/>
    <col min="5889" max="6134" width="11.42578125" style="93" hidden="1"/>
    <col min="6135" max="6135" width="32.7109375" style="93" hidden="1"/>
    <col min="6136" max="6138" width="10.5703125" style="93" hidden="1"/>
    <col min="6139" max="6140" width="0" style="93" hidden="1"/>
    <col min="6141" max="6141" width="7" style="93" hidden="1"/>
    <col min="6142" max="6142" width="7.7109375" style="93" hidden="1"/>
    <col min="6143" max="6143" width="11.42578125" style="93" hidden="1"/>
    <col min="6144" max="6144" width="38" style="93" hidden="1"/>
    <col min="6145" max="6390" width="11.42578125" style="93" hidden="1"/>
    <col min="6391" max="6391" width="32.7109375" style="93" hidden="1"/>
    <col min="6392" max="6394" width="10.5703125" style="93" hidden="1"/>
    <col min="6395" max="6396" width="0" style="93" hidden="1"/>
    <col min="6397" max="6397" width="7" style="93" hidden="1"/>
    <col min="6398" max="6398" width="7.7109375" style="93" hidden="1"/>
    <col min="6399" max="6399" width="11.42578125" style="93" hidden="1"/>
    <col min="6400" max="6400" width="38" style="93" hidden="1"/>
    <col min="6401" max="6646" width="11.42578125" style="93" hidden="1"/>
    <col min="6647" max="6647" width="32.7109375" style="93" hidden="1"/>
    <col min="6648" max="6650" width="10.5703125" style="93" hidden="1"/>
    <col min="6651" max="6652" width="0" style="93" hidden="1"/>
    <col min="6653" max="6653" width="7" style="93" hidden="1"/>
    <col min="6654" max="6654" width="7.7109375" style="93" hidden="1"/>
    <col min="6655" max="6655" width="11.42578125" style="93" hidden="1"/>
    <col min="6656" max="6656" width="38" style="93" hidden="1"/>
    <col min="6657" max="6902" width="11.42578125" style="93" hidden="1"/>
    <col min="6903" max="6903" width="32.7109375" style="93" hidden="1"/>
    <col min="6904" max="6906" width="10.5703125" style="93" hidden="1"/>
    <col min="6907" max="6908" width="0" style="93" hidden="1"/>
    <col min="6909" max="6909" width="7" style="93" hidden="1"/>
    <col min="6910" max="6910" width="7.7109375" style="93" hidden="1"/>
    <col min="6911" max="6911" width="11.42578125" style="93" hidden="1"/>
    <col min="6912" max="6912" width="38" style="93" hidden="1"/>
    <col min="6913" max="7158" width="11.42578125" style="93" hidden="1"/>
    <col min="7159" max="7159" width="32.7109375" style="93" hidden="1"/>
    <col min="7160" max="7162" width="10.5703125" style="93" hidden="1"/>
    <col min="7163" max="7164" width="0" style="93" hidden="1"/>
    <col min="7165" max="7165" width="7" style="93" hidden="1"/>
    <col min="7166" max="7166" width="7.7109375" style="93" hidden="1"/>
    <col min="7167" max="7167" width="11.42578125" style="93" hidden="1"/>
    <col min="7168" max="7168" width="38" style="93" hidden="1"/>
    <col min="7169" max="7414" width="11.42578125" style="93" hidden="1"/>
    <col min="7415" max="7415" width="32.7109375" style="93" hidden="1"/>
    <col min="7416" max="7418" width="10.5703125" style="93" hidden="1"/>
    <col min="7419" max="7420" width="0" style="93" hidden="1"/>
    <col min="7421" max="7421" width="7" style="93" hidden="1"/>
    <col min="7422" max="7422" width="7.7109375" style="93" hidden="1"/>
    <col min="7423" max="7423" width="11.42578125" style="93" hidden="1"/>
    <col min="7424" max="7424" width="38" style="93" hidden="1"/>
    <col min="7425" max="7670" width="11.42578125" style="93" hidden="1"/>
    <col min="7671" max="7671" width="32.7109375" style="93" hidden="1"/>
    <col min="7672" max="7674" width="10.5703125" style="93" hidden="1"/>
    <col min="7675" max="7676" width="0" style="93" hidden="1"/>
    <col min="7677" max="7677" width="7" style="93" hidden="1"/>
    <col min="7678" max="7678" width="7.7109375" style="93" hidden="1"/>
    <col min="7679" max="7679" width="11.42578125" style="93" hidden="1"/>
    <col min="7680" max="7680" width="38" style="93" hidden="1"/>
    <col min="7681" max="7926" width="11.42578125" style="93" hidden="1"/>
    <col min="7927" max="7927" width="32.7109375" style="93" hidden="1"/>
    <col min="7928" max="7930" width="10.5703125" style="93" hidden="1"/>
    <col min="7931" max="7932" width="0" style="93" hidden="1"/>
    <col min="7933" max="7933" width="7" style="93" hidden="1"/>
    <col min="7934" max="7934" width="7.7109375" style="93" hidden="1"/>
    <col min="7935" max="7935" width="11.42578125" style="93" hidden="1"/>
    <col min="7936" max="7936" width="38" style="93" hidden="1"/>
    <col min="7937" max="8182" width="11.42578125" style="93" hidden="1"/>
    <col min="8183" max="8183" width="32.7109375" style="93" hidden="1"/>
    <col min="8184" max="8186" width="10.5703125" style="93" hidden="1"/>
    <col min="8187" max="8188" width="0" style="93" hidden="1"/>
    <col min="8189" max="8189" width="7" style="93" hidden="1"/>
    <col min="8190" max="8190" width="7.7109375" style="93" hidden="1"/>
    <col min="8191" max="8191" width="11.42578125" style="93" hidden="1"/>
    <col min="8192" max="8192" width="38" style="93" hidden="1"/>
    <col min="8193" max="8438" width="11.42578125" style="93" hidden="1"/>
    <col min="8439" max="8439" width="32.7109375" style="93" hidden="1"/>
    <col min="8440" max="8442" width="10.5703125" style="93" hidden="1"/>
    <col min="8443" max="8444" width="0" style="93" hidden="1"/>
    <col min="8445" max="8445" width="7" style="93" hidden="1"/>
    <col min="8446" max="8446" width="7.7109375" style="93" hidden="1"/>
    <col min="8447" max="8447" width="11.42578125" style="93" hidden="1"/>
    <col min="8448" max="8448" width="38" style="93" hidden="1"/>
    <col min="8449" max="8694" width="11.42578125" style="93" hidden="1"/>
    <col min="8695" max="8695" width="32.7109375" style="93" hidden="1"/>
    <col min="8696" max="8698" width="10.5703125" style="93" hidden="1"/>
    <col min="8699" max="8700" width="0" style="93" hidden="1"/>
    <col min="8701" max="8701" width="7" style="93" hidden="1"/>
    <col min="8702" max="8702" width="7.7109375" style="93" hidden="1"/>
    <col min="8703" max="8703" width="11.42578125" style="93" hidden="1"/>
    <col min="8704" max="8704" width="38" style="93" hidden="1"/>
    <col min="8705" max="8950" width="11.42578125" style="93" hidden="1"/>
    <col min="8951" max="8951" width="32.7109375" style="93" hidden="1"/>
    <col min="8952" max="8954" width="10.5703125" style="93" hidden="1"/>
    <col min="8955" max="8956" width="0" style="93" hidden="1"/>
    <col min="8957" max="8957" width="7" style="93" hidden="1"/>
    <col min="8958" max="8958" width="7.7109375" style="93" hidden="1"/>
    <col min="8959" max="8959" width="11.42578125" style="93" hidden="1"/>
    <col min="8960" max="8960" width="38" style="93" hidden="1"/>
    <col min="8961" max="9206" width="11.42578125" style="93" hidden="1"/>
    <col min="9207" max="9207" width="32.7109375" style="93" hidden="1"/>
    <col min="9208" max="9210" width="10.5703125" style="93" hidden="1"/>
    <col min="9211" max="9212" width="0" style="93" hidden="1"/>
    <col min="9213" max="9213" width="7" style="93" hidden="1"/>
    <col min="9214" max="9214" width="7.7109375" style="93" hidden="1"/>
    <col min="9215" max="9215" width="11.42578125" style="93" hidden="1"/>
    <col min="9216" max="9216" width="38" style="93" hidden="1"/>
    <col min="9217" max="9462" width="11.42578125" style="93" hidden="1"/>
    <col min="9463" max="9463" width="32.7109375" style="93" hidden="1"/>
    <col min="9464" max="9466" width="10.5703125" style="93" hidden="1"/>
    <col min="9467" max="9468" width="0" style="93" hidden="1"/>
    <col min="9469" max="9469" width="7" style="93" hidden="1"/>
    <col min="9470" max="9470" width="7.7109375" style="93" hidden="1"/>
    <col min="9471" max="9471" width="11.42578125" style="93" hidden="1"/>
    <col min="9472" max="9472" width="38" style="93" hidden="1"/>
    <col min="9473" max="9718" width="11.42578125" style="93" hidden="1"/>
    <col min="9719" max="9719" width="32.7109375" style="93" hidden="1"/>
    <col min="9720" max="9722" width="10.5703125" style="93" hidden="1"/>
    <col min="9723" max="9724" width="0" style="93" hidden="1"/>
    <col min="9725" max="9725" width="7" style="93" hidden="1"/>
    <col min="9726" max="9726" width="7.7109375" style="93" hidden="1"/>
    <col min="9727" max="9727" width="11.42578125" style="93" hidden="1"/>
    <col min="9728" max="9728" width="38" style="93" hidden="1"/>
    <col min="9729" max="9974" width="11.42578125" style="93" hidden="1"/>
    <col min="9975" max="9975" width="32.7109375" style="93" hidden="1"/>
    <col min="9976" max="9978" width="10.5703125" style="93" hidden="1"/>
    <col min="9979" max="9980" width="0" style="93" hidden="1"/>
    <col min="9981" max="9981" width="7" style="93" hidden="1"/>
    <col min="9982" max="9982" width="7.7109375" style="93" hidden="1"/>
    <col min="9983" max="9983" width="11.42578125" style="93" hidden="1"/>
    <col min="9984" max="9984" width="38" style="93" hidden="1"/>
    <col min="9985" max="10230" width="11.42578125" style="93" hidden="1"/>
    <col min="10231" max="10231" width="32.7109375" style="93" hidden="1"/>
    <col min="10232" max="10234" width="10.5703125" style="93" hidden="1"/>
    <col min="10235" max="10236" width="0" style="93" hidden="1"/>
    <col min="10237" max="10237" width="7" style="93" hidden="1"/>
    <col min="10238" max="10238" width="7.7109375" style="93" hidden="1"/>
    <col min="10239" max="10239" width="11.42578125" style="93" hidden="1"/>
    <col min="10240" max="10240" width="38" style="93" hidden="1"/>
    <col min="10241" max="10486" width="11.42578125" style="93" hidden="1"/>
    <col min="10487" max="10487" width="32.7109375" style="93" hidden="1"/>
    <col min="10488" max="10490" width="10.5703125" style="93" hidden="1"/>
    <col min="10491" max="10492" width="0" style="93" hidden="1"/>
    <col min="10493" max="10493" width="7" style="93" hidden="1"/>
    <col min="10494" max="10494" width="7.7109375" style="93" hidden="1"/>
    <col min="10495" max="10495" width="11.42578125" style="93" hidden="1"/>
    <col min="10496" max="10496" width="38" style="93" hidden="1"/>
    <col min="10497" max="10742" width="11.42578125" style="93" hidden="1"/>
    <col min="10743" max="10743" width="32.7109375" style="93" hidden="1"/>
    <col min="10744" max="10746" width="10.5703125" style="93" hidden="1"/>
    <col min="10747" max="10748" width="0" style="93" hidden="1"/>
    <col min="10749" max="10749" width="7" style="93" hidden="1"/>
    <col min="10750" max="10750" width="7.7109375" style="93" hidden="1"/>
    <col min="10751" max="10751" width="11.42578125" style="93" hidden="1"/>
    <col min="10752" max="10752" width="38" style="93" hidden="1"/>
    <col min="10753" max="10998" width="11.42578125" style="93" hidden="1"/>
    <col min="10999" max="10999" width="32.7109375" style="93" hidden="1"/>
    <col min="11000" max="11002" width="10.5703125" style="93" hidden="1"/>
    <col min="11003" max="11004" width="0" style="93" hidden="1"/>
    <col min="11005" max="11005" width="7" style="93" hidden="1"/>
    <col min="11006" max="11006" width="7.7109375" style="93" hidden="1"/>
    <col min="11007" max="11007" width="11.42578125" style="93" hidden="1"/>
    <col min="11008" max="11008" width="38" style="93" hidden="1"/>
    <col min="11009" max="11254" width="11.42578125" style="93" hidden="1"/>
    <col min="11255" max="11255" width="32.7109375" style="93" hidden="1"/>
    <col min="11256" max="11258" width="10.5703125" style="93" hidden="1"/>
    <col min="11259" max="11260" width="0" style="93" hidden="1"/>
    <col min="11261" max="11261" width="7" style="93" hidden="1"/>
    <col min="11262" max="11262" width="7.7109375" style="93" hidden="1"/>
    <col min="11263" max="11263" width="11.42578125" style="93" hidden="1"/>
    <col min="11264" max="11264" width="38" style="93" hidden="1"/>
    <col min="11265" max="11510" width="11.42578125" style="93" hidden="1"/>
    <col min="11511" max="11511" width="32.7109375" style="93" hidden="1"/>
    <col min="11512" max="11514" width="10.5703125" style="93" hidden="1"/>
    <col min="11515" max="11516" width="0" style="93" hidden="1"/>
    <col min="11517" max="11517" width="7" style="93" hidden="1"/>
    <col min="11518" max="11518" width="7.7109375" style="93" hidden="1"/>
    <col min="11519" max="11519" width="11.42578125" style="93" hidden="1"/>
    <col min="11520" max="11520" width="38" style="93" hidden="1"/>
    <col min="11521" max="11766" width="11.42578125" style="93" hidden="1"/>
    <col min="11767" max="11767" width="32.7109375" style="93" hidden="1"/>
    <col min="11768" max="11770" width="10.5703125" style="93" hidden="1"/>
    <col min="11771" max="11772" width="0" style="93" hidden="1"/>
    <col min="11773" max="11773" width="7" style="93" hidden="1"/>
    <col min="11774" max="11774" width="7.7109375" style="93" hidden="1"/>
    <col min="11775" max="11775" width="11.42578125" style="93" hidden="1"/>
    <col min="11776" max="11776" width="38" style="93" hidden="1"/>
    <col min="11777" max="12022" width="11.42578125" style="93" hidden="1"/>
    <col min="12023" max="12023" width="32.7109375" style="93" hidden="1"/>
    <col min="12024" max="12026" width="10.5703125" style="93" hidden="1"/>
    <col min="12027" max="12028" width="0" style="93" hidden="1"/>
    <col min="12029" max="12029" width="7" style="93" hidden="1"/>
    <col min="12030" max="12030" width="7.7109375" style="93" hidden="1"/>
    <col min="12031" max="12031" width="11.42578125" style="93" hidden="1"/>
    <col min="12032" max="12032" width="38" style="93" hidden="1"/>
    <col min="12033" max="12278" width="11.42578125" style="93" hidden="1"/>
    <col min="12279" max="12279" width="32.7109375" style="93" hidden="1"/>
    <col min="12280" max="12282" width="10.5703125" style="93" hidden="1"/>
    <col min="12283" max="12284" width="0" style="93" hidden="1"/>
    <col min="12285" max="12285" width="7" style="93" hidden="1"/>
    <col min="12286" max="12286" width="7.7109375" style="93" hidden="1"/>
    <col min="12287" max="12287" width="11.42578125" style="93" hidden="1"/>
    <col min="12288" max="12288" width="38" style="93" hidden="1"/>
    <col min="12289" max="12534" width="11.42578125" style="93" hidden="1"/>
    <col min="12535" max="12535" width="32.7109375" style="93" hidden="1"/>
    <col min="12536" max="12538" width="10.5703125" style="93" hidden="1"/>
    <col min="12539" max="12540" width="0" style="93" hidden="1"/>
    <col min="12541" max="12541" width="7" style="93" hidden="1"/>
    <col min="12542" max="12542" width="7.7109375" style="93" hidden="1"/>
    <col min="12543" max="12543" width="11.42578125" style="93" hidden="1"/>
    <col min="12544" max="12544" width="38" style="93" hidden="1"/>
    <col min="12545" max="12790" width="11.42578125" style="93" hidden="1"/>
    <col min="12791" max="12791" width="32.7109375" style="93" hidden="1"/>
    <col min="12792" max="12794" width="10.5703125" style="93" hidden="1"/>
    <col min="12795" max="12796" width="0" style="93" hidden="1"/>
    <col min="12797" max="12797" width="7" style="93" hidden="1"/>
    <col min="12798" max="12798" width="7.7109375" style="93" hidden="1"/>
    <col min="12799" max="12799" width="11.42578125" style="93" hidden="1"/>
    <col min="12800" max="12800" width="38" style="93" hidden="1"/>
    <col min="12801" max="13046" width="11.42578125" style="93" hidden="1"/>
    <col min="13047" max="13047" width="32.7109375" style="93" hidden="1"/>
    <col min="13048" max="13050" width="10.5703125" style="93" hidden="1"/>
    <col min="13051" max="13052" width="0" style="93" hidden="1"/>
    <col min="13053" max="13053" width="7" style="93" hidden="1"/>
    <col min="13054" max="13054" width="7.7109375" style="93" hidden="1"/>
    <col min="13055" max="13055" width="11.42578125" style="93" hidden="1"/>
    <col min="13056" max="13056" width="38" style="93" hidden="1"/>
    <col min="13057" max="13302" width="11.42578125" style="93" hidden="1"/>
    <col min="13303" max="13303" width="32.7109375" style="93" hidden="1"/>
    <col min="13304" max="13306" width="10.5703125" style="93" hidden="1"/>
    <col min="13307" max="13308" width="0" style="93" hidden="1"/>
    <col min="13309" max="13309" width="7" style="93" hidden="1"/>
    <col min="13310" max="13310" width="7.7109375" style="93" hidden="1"/>
    <col min="13311" max="13311" width="11.42578125" style="93" hidden="1"/>
    <col min="13312" max="13312" width="38" style="93" hidden="1"/>
    <col min="13313" max="13558" width="11.42578125" style="93" hidden="1"/>
    <col min="13559" max="13559" width="32.7109375" style="93" hidden="1"/>
    <col min="13560" max="13562" width="10.5703125" style="93" hidden="1"/>
    <col min="13563" max="13564" width="0" style="93" hidden="1"/>
    <col min="13565" max="13565" width="7" style="93" hidden="1"/>
    <col min="13566" max="13566" width="7.7109375" style="93" hidden="1"/>
    <col min="13567" max="13567" width="11.42578125" style="93" hidden="1"/>
    <col min="13568" max="13568" width="38" style="93" hidden="1"/>
    <col min="13569" max="13814" width="11.42578125" style="93" hidden="1"/>
    <col min="13815" max="13815" width="32.7109375" style="93" hidden="1"/>
    <col min="13816" max="13818" width="10.5703125" style="93" hidden="1"/>
    <col min="13819" max="13820" width="0" style="93" hidden="1"/>
    <col min="13821" max="13821" width="7" style="93" hidden="1"/>
    <col min="13822" max="13822" width="7.7109375" style="93" hidden="1"/>
    <col min="13823" max="13823" width="11.42578125" style="93" hidden="1"/>
    <col min="13824" max="13824" width="38" style="93" hidden="1"/>
    <col min="13825" max="14070" width="11.42578125" style="93" hidden="1"/>
    <col min="14071" max="14071" width="32.7109375" style="93" hidden="1"/>
    <col min="14072" max="14074" width="10.5703125" style="93" hidden="1"/>
    <col min="14075" max="14076" width="0" style="93" hidden="1"/>
    <col min="14077" max="14077" width="7" style="93" hidden="1"/>
    <col min="14078" max="14078" width="7.7109375" style="93" hidden="1"/>
    <col min="14079" max="14079" width="11.42578125" style="93" hidden="1"/>
    <col min="14080" max="14080" width="38" style="93" hidden="1"/>
    <col min="14081" max="14326" width="11.42578125" style="93" hidden="1"/>
    <col min="14327" max="14327" width="32.7109375" style="93" hidden="1"/>
    <col min="14328" max="14330" width="10.5703125" style="93" hidden="1"/>
    <col min="14331" max="14332" width="0" style="93" hidden="1"/>
    <col min="14333" max="14333" width="7" style="93" hidden="1"/>
    <col min="14334" max="14334" width="7.7109375" style="93" hidden="1"/>
    <col min="14335" max="14335" width="11.42578125" style="93" hidden="1"/>
    <col min="14336" max="14336" width="38" style="93" hidden="1"/>
    <col min="14337" max="14582" width="11.42578125" style="93" hidden="1"/>
    <col min="14583" max="14583" width="32.7109375" style="93" hidden="1"/>
    <col min="14584" max="14586" width="10.5703125" style="93" hidden="1"/>
    <col min="14587" max="14588" width="0" style="93" hidden="1"/>
    <col min="14589" max="14589" width="7" style="93" hidden="1"/>
    <col min="14590" max="14590" width="7.7109375" style="93" hidden="1"/>
    <col min="14591" max="14591" width="11.42578125" style="93" hidden="1"/>
    <col min="14592" max="14592" width="38" style="93" hidden="1"/>
    <col min="14593" max="14838" width="11.42578125" style="93" hidden="1"/>
    <col min="14839" max="14839" width="32.7109375" style="93" hidden="1"/>
    <col min="14840" max="14842" width="10.5703125" style="93" hidden="1"/>
    <col min="14843" max="14844" width="0" style="93" hidden="1"/>
    <col min="14845" max="14845" width="7" style="93" hidden="1"/>
    <col min="14846" max="14846" width="7.7109375" style="93" hidden="1"/>
    <col min="14847" max="14847" width="11.42578125" style="93" hidden="1"/>
    <col min="14848" max="14848" width="38" style="93" hidden="1"/>
    <col min="14849" max="15094" width="11.42578125" style="93" hidden="1"/>
    <col min="15095" max="15095" width="32.7109375" style="93" hidden="1"/>
    <col min="15096" max="15098" width="10.5703125" style="93" hidden="1"/>
    <col min="15099" max="15100" width="0" style="93" hidden="1"/>
    <col min="15101" max="15101" width="7" style="93" hidden="1"/>
    <col min="15102" max="15102" width="7.7109375" style="93" hidden="1"/>
    <col min="15103" max="15103" width="11.42578125" style="93" hidden="1"/>
    <col min="15104" max="15104" width="38" style="93" hidden="1"/>
    <col min="15105" max="15350" width="11.42578125" style="93" hidden="1"/>
    <col min="15351" max="15351" width="32.7109375" style="93" hidden="1"/>
    <col min="15352" max="15354" width="10.5703125" style="93" hidden="1"/>
    <col min="15355" max="15356" width="0" style="93" hidden="1"/>
    <col min="15357" max="15357" width="7" style="93" hidden="1"/>
    <col min="15358" max="15358" width="7.7109375" style="93" hidden="1"/>
    <col min="15359" max="15359" width="11.42578125" style="93" hidden="1"/>
    <col min="15360" max="15360" width="38" style="93" hidden="1"/>
    <col min="15361" max="15606" width="11.42578125" style="93" hidden="1"/>
    <col min="15607" max="15607" width="32.7109375" style="93" hidden="1"/>
    <col min="15608" max="15610" width="10.5703125" style="93" hidden="1"/>
    <col min="15611" max="15612" width="0" style="93" hidden="1"/>
    <col min="15613" max="15613" width="7" style="93" hidden="1"/>
    <col min="15614" max="15614" width="7.7109375" style="93" hidden="1"/>
    <col min="15615" max="15615" width="11.42578125" style="93" hidden="1"/>
    <col min="15616" max="15616" width="38" style="93" hidden="1"/>
    <col min="15617" max="15862" width="11.42578125" style="93" hidden="1"/>
    <col min="15863" max="15863" width="32.7109375" style="93" hidden="1"/>
    <col min="15864" max="15866" width="10.5703125" style="93" hidden="1"/>
    <col min="15867" max="15868" width="0" style="93" hidden="1"/>
    <col min="15869" max="15869" width="7" style="93" hidden="1"/>
    <col min="15870" max="15870" width="7.7109375" style="93" hidden="1"/>
    <col min="15871" max="15871" width="11.42578125" style="93" hidden="1"/>
    <col min="15872" max="15872" width="38" style="93" hidden="1"/>
    <col min="15873" max="16118" width="11.42578125" style="93" hidden="1"/>
    <col min="16119" max="16119" width="32.7109375" style="93" hidden="1"/>
    <col min="16120" max="16122" width="10.5703125" style="93" hidden="1"/>
    <col min="16123" max="16124" width="0" style="93" hidden="1"/>
    <col min="16125" max="16125" width="7" style="93" hidden="1"/>
    <col min="16126" max="16126" width="7.7109375" style="93" hidden="1"/>
    <col min="16127" max="16127" width="11.42578125" style="93" hidden="1"/>
    <col min="16128" max="16129" width="38" style="93" hidden="1"/>
    <col min="16130" max="16384" width="11.42578125" style="93" hidden="1"/>
  </cols>
  <sheetData>
    <row r="1" spans="1:7" ht="14.25">
      <c r="A1" s="2455"/>
      <c r="B1" s="2540" t="s">
        <v>2548</v>
      </c>
      <c r="C1" s="2540"/>
      <c r="D1" s="2540"/>
      <c r="E1" s="2540"/>
      <c r="F1" s="2540"/>
      <c r="G1" s="2540"/>
    </row>
    <row r="2" spans="1:7">
      <c r="B2" s="2541" t="s">
        <v>1</v>
      </c>
      <c r="C2" s="2541"/>
      <c r="D2" s="2541"/>
      <c r="E2" s="2541"/>
      <c r="F2" s="2541"/>
      <c r="G2" s="2541"/>
    </row>
    <row r="3" spans="1:7" ht="21">
      <c r="B3" s="1053" t="s">
        <v>0</v>
      </c>
      <c r="C3" s="2529" t="s">
        <v>2535</v>
      </c>
      <c r="D3" s="2529" t="s">
        <v>1382</v>
      </c>
      <c r="E3" s="1018" t="s">
        <v>40</v>
      </c>
      <c r="F3" s="2530" t="s">
        <v>22</v>
      </c>
      <c r="G3" s="2531"/>
    </row>
    <row r="4" spans="1:7" ht="11.25" customHeight="1">
      <c r="B4" s="1041"/>
      <c r="C4" s="2529"/>
      <c r="D4" s="2529">
        <v>0</v>
      </c>
      <c r="E4" s="1020" t="s">
        <v>350</v>
      </c>
      <c r="F4" s="1021">
        <v>2024</v>
      </c>
      <c r="G4" s="1021">
        <v>2025</v>
      </c>
    </row>
    <row r="5" spans="1:7" ht="14.25" customHeight="1">
      <c r="B5" s="2215"/>
      <c r="C5" s="1023" t="s">
        <v>23</v>
      </c>
      <c r="D5" s="1024" t="s">
        <v>24</v>
      </c>
      <c r="E5" s="1025" t="s">
        <v>59</v>
      </c>
      <c r="F5" s="1024" t="s">
        <v>60</v>
      </c>
      <c r="G5" s="1024" t="s">
        <v>26</v>
      </c>
    </row>
    <row r="6" spans="1:7">
      <c r="B6" s="2209" t="s">
        <v>53</v>
      </c>
      <c r="C6" s="2210">
        <v>63708</v>
      </c>
      <c r="D6" s="2210">
        <v>60250</v>
      </c>
      <c r="E6" s="2211">
        <v>-5.4278897469705489</v>
      </c>
      <c r="F6" s="132">
        <v>3.7822981974833194</v>
      </c>
      <c r="G6" s="133">
        <v>3.3849957907722863</v>
      </c>
    </row>
    <row r="7" spans="1:7">
      <c r="B7" s="2209" t="s">
        <v>54</v>
      </c>
      <c r="C7" s="2210">
        <v>27430.657899999998</v>
      </c>
      <c r="D7" s="2210">
        <v>37962</v>
      </c>
      <c r="E7" s="2212">
        <v>38.392597576013678</v>
      </c>
      <c r="F7" s="2213">
        <v>1.6285384556249067</v>
      </c>
      <c r="G7" s="2214">
        <v>2.1328001694489216</v>
      </c>
    </row>
    <row r="8" spans="1:7" ht="21" hidden="1">
      <c r="B8" s="2209" t="s">
        <v>1132</v>
      </c>
      <c r="C8" s="2210">
        <v>29489.416245369001</v>
      </c>
      <c r="D8" s="2210">
        <v>19525.981295283473</v>
      </c>
      <c r="E8" s="2212">
        <v>-33.786477382881998</v>
      </c>
      <c r="F8" s="2213">
        <v>1.7507654597490814</v>
      </c>
      <c r="G8" s="2214">
        <v>1.0970184978461899</v>
      </c>
    </row>
    <row r="9" spans="1:7">
      <c r="B9" s="2209" t="s">
        <v>1134</v>
      </c>
      <c r="C9" s="2210">
        <v>5892.3230000000003</v>
      </c>
      <c r="D9" s="2210">
        <v>8696.1070407489005</v>
      </c>
      <c r="E9" s="2212">
        <v>47.583678639967644</v>
      </c>
      <c r="F9" s="2213">
        <v>0.34982298395632422</v>
      </c>
      <c r="G9" s="2214">
        <v>0.48856905774340692</v>
      </c>
    </row>
    <row r="10" spans="1:7">
      <c r="B10" s="2209" t="s">
        <v>1133</v>
      </c>
      <c r="C10" s="2210">
        <v>2000</v>
      </c>
      <c r="D10" s="2210">
        <v>0</v>
      </c>
      <c r="E10" s="2212">
        <v>-100</v>
      </c>
      <c r="F10" s="2213">
        <v>0.11873856336671434</v>
      </c>
      <c r="G10" s="2214">
        <v>0</v>
      </c>
    </row>
    <row r="11" spans="1:7">
      <c r="B11" s="2209" t="s">
        <v>449</v>
      </c>
      <c r="C11" s="2210">
        <v>1325.472</v>
      </c>
      <c r="D11" s="2210">
        <v>0</v>
      </c>
      <c r="E11" s="2212">
        <v>-100</v>
      </c>
      <c r="F11" s="2213">
        <v>7.8692320531402807E-2</v>
      </c>
      <c r="G11" s="2214">
        <v>0</v>
      </c>
    </row>
    <row r="12" spans="1:7">
      <c r="B12" s="2209" t="s">
        <v>1135</v>
      </c>
      <c r="C12" s="2210">
        <v>174.52799999999999</v>
      </c>
      <c r="D12" s="2210">
        <v>0</v>
      </c>
      <c r="E12" s="2212">
        <v>-100</v>
      </c>
      <c r="F12" s="2213">
        <v>1.0361601993632962E-2</v>
      </c>
      <c r="G12" s="2214">
        <v>0</v>
      </c>
    </row>
    <row r="13" spans="1:7">
      <c r="B13" s="2209" t="s">
        <v>1136</v>
      </c>
      <c r="C13" s="2210">
        <v>12.121422254000001</v>
      </c>
      <c r="D13" s="2210">
        <v>55.394526001000003</v>
      </c>
      <c r="E13" s="2212">
        <v>356.99691703026122</v>
      </c>
      <c r="F13" s="2213">
        <v>7.1964013220064032E-4</v>
      </c>
      <c r="G13" s="2214">
        <v>3.1122031094640823E-3</v>
      </c>
    </row>
    <row r="14" spans="1:7">
      <c r="B14" s="2209" t="s">
        <v>1137</v>
      </c>
      <c r="C14" s="2210">
        <v>10793.460390333999</v>
      </c>
      <c r="D14" s="2210">
        <v>29280.097362504999</v>
      </c>
      <c r="E14" s="2212">
        <v>171.27627566713048</v>
      </c>
      <c r="F14" s="2213">
        <v>0.6407999902518976</v>
      </c>
      <c r="G14" s="2214">
        <v>1.6450291506304087</v>
      </c>
    </row>
    <row r="15" spans="1:7">
      <c r="B15" s="1048" t="s">
        <v>55</v>
      </c>
      <c r="C15" s="1027">
        <v>140825.97895795701</v>
      </c>
      <c r="D15" s="1027">
        <v>155769.58022453837</v>
      </c>
      <c r="E15" s="1054">
        <v>10.611395267518574</v>
      </c>
      <c r="F15" s="1051">
        <v>8.3607372130894788</v>
      </c>
      <c r="G15" s="1052">
        <v>8.7515248695506767</v>
      </c>
    </row>
    <row r="16" spans="1:7">
      <c r="B16" s="101" t="s">
        <v>2541</v>
      </c>
      <c r="C16" s="97"/>
      <c r="D16" s="97"/>
      <c r="E16" s="97"/>
      <c r="F16" s="98"/>
      <c r="G16" s="99"/>
    </row>
    <row r="17" spans="2:7">
      <c r="B17" s="102" t="s">
        <v>110</v>
      </c>
      <c r="C17" s="100"/>
      <c r="D17" s="94"/>
      <c r="E17" s="100"/>
      <c r="F17" s="100"/>
      <c r="G17" s="99"/>
    </row>
    <row r="18" spans="2:7">
      <c r="B18" s="102"/>
      <c r="C18" s="100"/>
      <c r="D18" s="94"/>
      <c r="E18" s="100"/>
      <c r="F18" s="100"/>
      <c r="G18" s="99"/>
    </row>
    <row r="19" spans="2:7"/>
    <row r="20" spans="2:7"/>
    <row r="23" spans="2:7"/>
    <row r="24" spans="2:7"/>
    <row r="25" spans="2:7"/>
  </sheetData>
  <mergeCells count="5">
    <mergeCell ref="C3:C4"/>
    <mergeCell ref="D3:D4"/>
    <mergeCell ref="F3:G3"/>
    <mergeCell ref="B1:G1"/>
    <mergeCell ref="B2:G2"/>
  </mergeCells>
  <pageMargins left="0.7" right="0.7" top="0.75" bottom="0.75" header="0.3" footer="0.3"/>
  <drawing r:id="rId1"/>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D1B86-EE91-4879-AD17-FB6B943C1E05}">
  <sheetPr codeName="Hoja150"/>
  <dimension ref="A1:F82"/>
  <sheetViews>
    <sheetView showGridLines="0" workbookViewId="0"/>
  </sheetViews>
  <sheetFormatPr baseColWidth="10" defaultColWidth="0" defaultRowHeight="11.25" zeroHeight="1"/>
  <cols>
    <col min="1" max="1" width="3.140625" style="1856" customWidth="1"/>
    <col min="2" max="2" width="85.42578125" style="1856" customWidth="1"/>
    <col min="3" max="3" width="4.28515625" style="1856" customWidth="1"/>
    <col min="4" max="4" width="11.42578125" style="1856" customWidth="1"/>
    <col min="5" max="5" width="5.140625" style="1856" customWidth="1"/>
    <col min="6" max="6" width="0" style="1856" hidden="1" customWidth="1"/>
    <col min="7" max="16384" width="11.42578125" style="1856" hidden="1"/>
  </cols>
  <sheetData>
    <row r="1" spans="1:6" s="1854" customFormat="1" ht="22.5">
      <c r="A1" s="2434"/>
      <c r="B1" s="1853" t="s">
        <v>1592</v>
      </c>
    </row>
    <row r="2" spans="1:6" s="1854" customFormat="1" ht="12" thickBot="1">
      <c r="B2" s="2368" t="s">
        <v>920</v>
      </c>
    </row>
    <row r="3" spans="1:6" ht="12" thickBot="1">
      <c r="B3" s="1855" t="s">
        <v>844</v>
      </c>
    </row>
    <row r="4" spans="1:6" ht="23.25" thickBot="1">
      <c r="B4" s="1857" t="s">
        <v>1593</v>
      </c>
    </row>
    <row r="5" spans="1:6" ht="23.25" thickBot="1">
      <c r="B5" s="1857" t="s">
        <v>1594</v>
      </c>
    </row>
    <row r="6" spans="1:6" ht="23.25" thickBot="1">
      <c r="B6" s="1857" t="s">
        <v>1595</v>
      </c>
    </row>
    <row r="7" spans="1:6" ht="12" thickBot="1">
      <c r="B7" s="1858" t="s">
        <v>1596</v>
      </c>
    </row>
    <row r="8" spans="1:6" ht="12" thickBot="1">
      <c r="B8" s="1857" t="s">
        <v>1597</v>
      </c>
    </row>
    <row r="9" spans="1:6" ht="12" thickBot="1">
      <c r="B9" s="1857" t="s">
        <v>1598</v>
      </c>
    </row>
    <row r="10" spans="1:6" ht="12" thickBot="1">
      <c r="B10" s="1858" t="s">
        <v>845</v>
      </c>
    </row>
    <row r="11" spans="1:6" ht="12" thickBot="1">
      <c r="B11" s="1857" t="s">
        <v>1599</v>
      </c>
    </row>
    <row r="12" spans="1:6" ht="12" thickBot="1">
      <c r="B12" s="1858" t="s">
        <v>1600</v>
      </c>
    </row>
    <row r="13" spans="1:6" ht="12" thickBot="1">
      <c r="B13" s="1857" t="s">
        <v>1601</v>
      </c>
    </row>
    <row r="14" spans="1:6" ht="12" thickBot="1">
      <c r="B14" s="1858" t="s">
        <v>1602</v>
      </c>
      <c r="F14" s="1859"/>
    </row>
    <row r="15" spans="1:6" ht="23.25" thickBot="1">
      <c r="B15" s="1857" t="s">
        <v>1603</v>
      </c>
    </row>
    <row r="16" spans="1:6" ht="12" thickBot="1">
      <c r="B16" s="1858" t="s">
        <v>1604</v>
      </c>
    </row>
    <row r="17" spans="2:2" ht="12" thickBot="1">
      <c r="B17" s="1860" t="s">
        <v>1605</v>
      </c>
    </row>
    <row r="18" spans="2:2" ht="12" thickBot="1">
      <c r="B18" s="1855" t="s">
        <v>1606</v>
      </c>
    </row>
    <row r="19" spans="2:2" ht="12" thickBot="1">
      <c r="B19" s="1857" t="s">
        <v>1607</v>
      </c>
    </row>
    <row r="20" spans="2:2" ht="12" thickBot="1">
      <c r="B20" s="1858" t="s">
        <v>1608</v>
      </c>
    </row>
    <row r="21" spans="2:2" ht="12" thickBot="1">
      <c r="B21" s="1857" t="s">
        <v>1609</v>
      </c>
    </row>
    <row r="22" spans="2:2" ht="12" thickBot="1">
      <c r="B22" s="1858" t="s">
        <v>80</v>
      </c>
    </row>
    <row r="23" spans="2:2" ht="23.25" thickBot="1">
      <c r="B23" s="1857" t="s">
        <v>1610</v>
      </c>
    </row>
    <row r="24" spans="2:2" ht="12" thickBot="1">
      <c r="B24" s="1855" t="s">
        <v>849</v>
      </c>
    </row>
    <row r="25" spans="2:2" ht="12" thickBot="1">
      <c r="B25" s="1857" t="s">
        <v>1611</v>
      </c>
    </row>
    <row r="26" spans="2:2" ht="23.25" thickBot="1">
      <c r="B26" s="1857" t="s">
        <v>1612</v>
      </c>
    </row>
    <row r="27" spans="2:2" ht="23.25" thickBot="1">
      <c r="B27" s="1858" t="s">
        <v>1613</v>
      </c>
    </row>
    <row r="28" spans="2:2" ht="23.25" thickBot="1">
      <c r="B28" s="1857" t="s">
        <v>1614</v>
      </c>
    </row>
    <row r="29" spans="2:2" ht="12" thickBot="1">
      <c r="B29" s="1858" t="s">
        <v>1615</v>
      </c>
    </row>
    <row r="30" spans="2:2" ht="23.25" thickBot="1">
      <c r="B30" s="1857" t="s">
        <v>1616</v>
      </c>
    </row>
    <row r="31" spans="2:2" ht="12" thickBot="1">
      <c r="B31" s="1858" t="s">
        <v>1617</v>
      </c>
    </row>
    <row r="32" spans="2:2" ht="23.25" thickBot="1">
      <c r="B32" s="1857" t="s">
        <v>1618</v>
      </c>
    </row>
    <row r="33" spans="2:2" ht="12" thickBot="1">
      <c r="B33" s="1858" t="s">
        <v>934</v>
      </c>
    </row>
    <row r="34" spans="2:2" ht="12" thickBot="1">
      <c r="B34" s="1857" t="s">
        <v>1619</v>
      </c>
    </row>
    <row r="35" spans="2:2" ht="12" thickBot="1">
      <c r="B35" s="1858" t="s">
        <v>1620</v>
      </c>
    </row>
    <row r="36" spans="2:2" ht="12" thickBot="1">
      <c r="B36" s="1857" t="s">
        <v>1621</v>
      </c>
    </row>
    <row r="37" spans="2:2" ht="12" thickBot="1">
      <c r="B37" s="1857" t="s">
        <v>1622</v>
      </c>
    </row>
    <row r="38" spans="2:2" ht="23.25" thickBot="1">
      <c r="B38" s="1857" t="s">
        <v>1623</v>
      </c>
    </row>
    <row r="39" spans="2:2" ht="12" thickBot="1">
      <c r="B39" s="1855" t="s">
        <v>1624</v>
      </c>
    </row>
    <row r="40" spans="2:2" ht="23.25" thickBot="1">
      <c r="B40" s="1857" t="s">
        <v>1625</v>
      </c>
    </row>
    <row r="41" spans="2:2" ht="12" thickBot="1">
      <c r="B41" s="1857" t="s">
        <v>1626</v>
      </c>
    </row>
    <row r="42" spans="2:2" ht="23.25" thickBot="1">
      <c r="B42" s="1857" t="s">
        <v>1627</v>
      </c>
    </row>
    <row r="43" spans="2:2" ht="12" thickBot="1">
      <c r="B43" s="1858" t="s">
        <v>1628</v>
      </c>
    </row>
    <row r="44" spans="2:2" ht="23.25" thickBot="1">
      <c r="B44" s="1857" t="s">
        <v>1629</v>
      </c>
    </row>
    <row r="45" spans="2:2" ht="23.25" thickBot="1">
      <c r="B45" s="1857" t="s">
        <v>1630</v>
      </c>
    </row>
    <row r="46" spans="2:2" ht="12" thickBot="1">
      <c r="B46" s="1858" t="s">
        <v>853</v>
      </c>
    </row>
    <row r="47" spans="2:2" ht="12" thickBot="1">
      <c r="B47" s="1857" t="s">
        <v>1631</v>
      </c>
    </row>
    <row r="48" spans="2:2" ht="12" thickBot="1">
      <c r="B48" s="1857" t="s">
        <v>1632</v>
      </c>
    </row>
    <row r="49" spans="2:2" ht="12" thickBot="1">
      <c r="B49" s="1858" t="s">
        <v>854</v>
      </c>
    </row>
    <row r="50" spans="2:2" ht="12" thickBot="1">
      <c r="B50" s="1857" t="s">
        <v>1633</v>
      </c>
    </row>
    <row r="51" spans="2:2" ht="12" thickBot="1">
      <c r="B51" s="1857" t="s">
        <v>1634</v>
      </c>
    </row>
    <row r="52" spans="2:2" ht="23.25" thickBot="1">
      <c r="B52" s="1857" t="s">
        <v>1635</v>
      </c>
    </row>
    <row r="53" spans="2:2" ht="12" thickBot="1">
      <c r="B53" s="1857" t="s">
        <v>1636</v>
      </c>
    </row>
    <row r="54" spans="2:2" ht="23.25" thickBot="1">
      <c r="B54" s="1857" t="s">
        <v>1637</v>
      </c>
    </row>
    <row r="55" spans="2:2" ht="12" thickBot="1">
      <c r="B55" s="1857" t="s">
        <v>1638</v>
      </c>
    </row>
    <row r="56" spans="2:2" ht="12" thickBot="1">
      <c r="B56" s="1857" t="s">
        <v>1639</v>
      </c>
    </row>
    <row r="57" spans="2:2" ht="12" thickBot="1">
      <c r="B57" s="1857" t="s">
        <v>1640</v>
      </c>
    </row>
    <row r="58" spans="2:2" ht="12" thickBot="1">
      <c r="B58" s="1857" t="s">
        <v>1641</v>
      </c>
    </row>
    <row r="59" spans="2:2" ht="12" thickBot="1">
      <c r="B59" s="1858" t="s">
        <v>1642</v>
      </c>
    </row>
    <row r="60" spans="2:2" ht="23.25" thickBot="1">
      <c r="B60" s="1857" t="s">
        <v>1643</v>
      </c>
    </row>
    <row r="61" spans="2:2" ht="23.25" thickBot="1">
      <c r="B61" s="1857" t="s">
        <v>1644</v>
      </c>
    </row>
    <row r="62" spans="2:2" ht="12" thickBot="1">
      <c r="B62" s="1858" t="s">
        <v>856</v>
      </c>
    </row>
    <row r="63" spans="2:2" ht="12" thickBot="1">
      <c r="B63" s="1857" t="s">
        <v>1645</v>
      </c>
    </row>
    <row r="64" spans="2:2" ht="12" thickBot="1">
      <c r="B64" s="1855" t="s">
        <v>1646</v>
      </c>
    </row>
    <row r="65" spans="2:2" ht="12" thickBot="1">
      <c r="B65" s="1857" t="s">
        <v>1647</v>
      </c>
    </row>
    <row r="66" spans="2:2" ht="12" thickBot="1">
      <c r="B66" s="1857" t="s">
        <v>1648</v>
      </c>
    </row>
    <row r="67" spans="2:2" ht="12" thickBot="1">
      <c r="B67" s="1858" t="s">
        <v>857</v>
      </c>
    </row>
    <row r="68" spans="2:2" ht="23.25" thickBot="1">
      <c r="B68" s="1857" t="s">
        <v>1649</v>
      </c>
    </row>
    <row r="69" spans="2:2" ht="23.25" thickBot="1">
      <c r="B69" s="1857" t="s">
        <v>1650</v>
      </c>
    </row>
    <row r="70" spans="2:2" ht="12" thickBot="1">
      <c r="B70" s="1858" t="s">
        <v>1651</v>
      </c>
    </row>
    <row r="71" spans="2:2" ht="23.25" thickBot="1">
      <c r="B71" s="1857" t="s">
        <v>1652</v>
      </c>
    </row>
    <row r="72" spans="2:2" ht="12" thickBot="1">
      <c r="B72" s="1858" t="s">
        <v>946</v>
      </c>
    </row>
    <row r="73" spans="2:2" ht="12" thickBot="1">
      <c r="B73" s="1857" t="s">
        <v>1653</v>
      </c>
    </row>
    <row r="74" spans="2:2" ht="12" thickBot="1">
      <c r="B74" s="1858" t="s">
        <v>1654</v>
      </c>
    </row>
    <row r="75" spans="2:2" ht="23.25" thickBot="1">
      <c r="B75" s="1857" t="s">
        <v>1655</v>
      </c>
    </row>
    <row r="76" spans="2:2" ht="12" thickBot="1">
      <c r="B76" s="1858" t="s">
        <v>1656</v>
      </c>
    </row>
    <row r="77" spans="2:2" ht="12" thickBot="1">
      <c r="B77" s="1857" t="s">
        <v>1657</v>
      </c>
    </row>
    <row r="78" spans="2:2" ht="12" thickBot="1">
      <c r="B78" s="1858" t="s">
        <v>1658</v>
      </c>
    </row>
    <row r="79" spans="2:2" ht="23.25" thickBot="1">
      <c r="B79" s="1857" t="s">
        <v>1659</v>
      </c>
    </row>
    <row r="80" spans="2:2" ht="12" thickBot="1">
      <c r="B80" s="2312"/>
    </row>
    <row r="81" spans="2:2">
      <c r="B81" s="1861" t="s">
        <v>1591</v>
      </c>
    </row>
    <row r="82" spans="2:2"/>
  </sheetData>
  <pageMargins left="0.7" right="0.7" top="0.75" bottom="0.75" header="0.3" footer="0.3"/>
  <drawing r:id="rId1"/>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BF5CD-7743-4081-9DB1-C6EAE0BA2371}">
  <sheetPr codeName="Hoja151"/>
  <dimension ref="A1:H86"/>
  <sheetViews>
    <sheetView showGridLines="0" workbookViewId="0">
      <selection activeCell="H19" sqref="H19"/>
    </sheetView>
  </sheetViews>
  <sheetFormatPr baseColWidth="10" defaultColWidth="0" defaultRowHeight="10.5" zeroHeight="1"/>
  <cols>
    <col min="1" max="1" width="4.5703125" style="1841" customWidth="1"/>
    <col min="2" max="2" width="58.7109375" style="1841" customWidth="1"/>
    <col min="3" max="3" width="15.5703125" style="1852" bestFit="1" customWidth="1"/>
    <col min="4" max="4" width="11.7109375" style="1852" bestFit="1" customWidth="1"/>
    <col min="5" max="5" width="13" style="1852" bestFit="1" customWidth="1"/>
    <col min="6" max="6" width="4.5703125" style="1841" customWidth="1"/>
    <col min="7" max="7" width="11.42578125" style="1841" customWidth="1"/>
    <col min="8" max="8" width="6.140625" style="1841" customWidth="1"/>
    <col min="9" max="16384" width="11.42578125" style="1841" hidden="1"/>
  </cols>
  <sheetData>
    <row r="1" spans="1:6" ht="14.25">
      <c r="A1" s="2434"/>
      <c r="B1" s="2866" t="s">
        <v>1660</v>
      </c>
      <c r="C1" s="2868"/>
      <c r="D1" s="2868"/>
      <c r="E1" s="2868"/>
    </row>
    <row r="2" spans="1:6">
      <c r="B2" s="2867" t="s">
        <v>1401</v>
      </c>
      <c r="C2" s="2867"/>
      <c r="D2" s="2867"/>
      <c r="E2" s="2867"/>
    </row>
    <row r="3" spans="1:6" ht="11.25" thickBot="1">
      <c r="B3" s="2365" t="s">
        <v>836</v>
      </c>
      <c r="C3" s="2367" t="s">
        <v>447</v>
      </c>
      <c r="D3" s="2367" t="s">
        <v>448</v>
      </c>
      <c r="E3" s="2367" t="s">
        <v>86</v>
      </c>
    </row>
    <row r="4" spans="1:6" ht="11.25" thickBot="1">
      <c r="B4" s="1862" t="s">
        <v>914</v>
      </c>
      <c r="C4" s="1863">
        <v>6018427.6152750002</v>
      </c>
      <c r="D4" s="1863">
        <v>6764208.2663493203</v>
      </c>
      <c r="E4" s="1863">
        <v>12782635.881624321</v>
      </c>
    </row>
    <row r="5" spans="1:6" ht="11.25" thickBot="1">
      <c r="B5" s="1864" t="s">
        <v>1556</v>
      </c>
      <c r="C5" s="1865">
        <v>0</v>
      </c>
      <c r="D5" s="1865">
        <v>443078.20858583</v>
      </c>
      <c r="E5" s="1865">
        <v>443078.20858583</v>
      </c>
    </row>
    <row r="6" spans="1:6" ht="11.25" thickBot="1">
      <c r="B6" s="1866" t="s">
        <v>742</v>
      </c>
      <c r="C6" s="1865">
        <v>0</v>
      </c>
      <c r="D6" s="1865">
        <v>120</v>
      </c>
      <c r="E6" s="1865">
        <v>120</v>
      </c>
    </row>
    <row r="7" spans="1:6" ht="11.25" thickBot="1">
      <c r="B7" s="1866" t="s">
        <v>1557</v>
      </c>
      <c r="C7" s="1865">
        <v>24671.812000000002</v>
      </c>
      <c r="D7" s="1865">
        <v>1421393.0513470001</v>
      </c>
      <c r="E7" s="1865">
        <v>1446064.863347</v>
      </c>
    </row>
    <row r="8" spans="1:6" ht="11.25" thickBot="1">
      <c r="B8" s="1866" t="s">
        <v>1661</v>
      </c>
      <c r="C8" s="1865">
        <v>0</v>
      </c>
      <c r="D8" s="1865">
        <v>94221.927068000005</v>
      </c>
      <c r="E8" s="1865">
        <v>94221.927068000005</v>
      </c>
    </row>
    <row r="9" spans="1:6" ht="11.25" thickBot="1">
      <c r="B9" s="1866" t="s">
        <v>846</v>
      </c>
      <c r="C9" s="1865">
        <v>21733.075874999999</v>
      </c>
      <c r="D9" s="1865">
        <v>0</v>
      </c>
      <c r="E9" s="1865">
        <v>21733.075874999999</v>
      </c>
    </row>
    <row r="10" spans="1:6" ht="11.25" thickBot="1">
      <c r="B10" s="1866" t="s">
        <v>1662</v>
      </c>
      <c r="C10" s="1865">
        <v>0</v>
      </c>
      <c r="D10" s="1865">
        <v>772325.74249900004</v>
      </c>
      <c r="E10" s="1865">
        <v>772325.74249900004</v>
      </c>
    </row>
    <row r="11" spans="1:6" ht="11.25" thickBot="1">
      <c r="B11" s="1866" t="s">
        <v>1663</v>
      </c>
      <c r="C11" s="1865">
        <v>0</v>
      </c>
      <c r="D11" s="1865">
        <v>340234</v>
      </c>
      <c r="E11" s="1865">
        <v>340234</v>
      </c>
    </row>
    <row r="12" spans="1:6" ht="11.25" thickBot="1">
      <c r="B12" s="1866" t="s">
        <v>64</v>
      </c>
      <c r="C12" s="1865">
        <v>0</v>
      </c>
      <c r="D12" s="1865">
        <v>58637.115296999997</v>
      </c>
      <c r="E12" s="1865">
        <v>58637.115296999997</v>
      </c>
    </row>
    <row r="13" spans="1:6" ht="11.25" thickBot="1">
      <c r="B13" s="1866" t="s">
        <v>760</v>
      </c>
      <c r="C13" s="1865">
        <v>47261.46</v>
      </c>
      <c r="D13" s="1865">
        <v>348.3</v>
      </c>
      <c r="E13" s="1865">
        <v>47609.760000000002</v>
      </c>
    </row>
    <row r="14" spans="1:6" ht="11.25" thickBot="1">
      <c r="B14" s="1866" t="s">
        <v>1664</v>
      </c>
      <c r="C14" s="1865">
        <v>0</v>
      </c>
      <c r="D14" s="1865">
        <v>1363674.1824330001</v>
      </c>
      <c r="E14" s="1865">
        <v>1363674.1824330001</v>
      </c>
      <c r="F14" s="1846"/>
    </row>
    <row r="15" spans="1:6" ht="21.75" thickBot="1">
      <c r="B15" s="1867" t="s">
        <v>1665</v>
      </c>
      <c r="C15" s="1865">
        <v>0</v>
      </c>
      <c r="D15" s="1865">
        <v>130019.508092</v>
      </c>
      <c r="E15" s="1865">
        <v>130019.508092</v>
      </c>
    </row>
    <row r="16" spans="1:6" ht="11.25" thickBot="1">
      <c r="B16" s="1866" t="s">
        <v>786</v>
      </c>
      <c r="C16" s="1865">
        <v>0</v>
      </c>
      <c r="D16" s="1865">
        <v>155975.75119948998</v>
      </c>
      <c r="E16" s="1865">
        <v>155975.75119948998</v>
      </c>
    </row>
    <row r="17" spans="2:5" ht="11.25" thickBot="1">
      <c r="B17" s="1866" t="s">
        <v>394</v>
      </c>
      <c r="C17" s="1865">
        <v>0</v>
      </c>
      <c r="D17" s="1865">
        <v>60249.053209999998</v>
      </c>
      <c r="E17" s="1865">
        <v>60249.053209999998</v>
      </c>
    </row>
    <row r="18" spans="2:5" ht="11.25" thickBot="1">
      <c r="B18" s="1866" t="s">
        <v>851</v>
      </c>
      <c r="C18" s="1865">
        <v>143.22768300000001</v>
      </c>
      <c r="D18" s="1865">
        <v>160662.89361900001</v>
      </c>
      <c r="E18" s="1865">
        <v>160806.12130200001</v>
      </c>
    </row>
    <row r="19" spans="2:5" ht="11.25" thickBot="1">
      <c r="B19" s="1866" t="s">
        <v>1666</v>
      </c>
      <c r="C19" s="1865">
        <v>0</v>
      </c>
      <c r="D19" s="1865">
        <v>100</v>
      </c>
      <c r="E19" s="1865">
        <v>100</v>
      </c>
    </row>
    <row r="20" spans="2:5" ht="11.25" thickBot="1">
      <c r="B20" s="1866" t="s">
        <v>1562</v>
      </c>
      <c r="C20" s="1865">
        <v>2162.4002829999999</v>
      </c>
      <c r="D20" s="1865">
        <v>7982.2115999999996</v>
      </c>
      <c r="E20" s="1865">
        <v>10144.611883</v>
      </c>
    </row>
    <row r="21" spans="2:5" ht="11.25" thickBot="1">
      <c r="B21" s="1866" t="s">
        <v>1667</v>
      </c>
      <c r="C21" s="1865">
        <v>376853.09639600001</v>
      </c>
      <c r="D21" s="1865">
        <v>0</v>
      </c>
      <c r="E21" s="1865">
        <v>376853.09639600001</v>
      </c>
    </row>
    <row r="22" spans="2:5" ht="11.25" thickBot="1">
      <c r="B22" s="1866" t="s">
        <v>852</v>
      </c>
      <c r="C22" s="1865">
        <v>0</v>
      </c>
      <c r="D22" s="1865">
        <v>640</v>
      </c>
      <c r="E22" s="1865">
        <v>640</v>
      </c>
    </row>
    <row r="23" spans="2:5" ht="11.25" thickBot="1">
      <c r="B23" s="1866" t="s">
        <v>1564</v>
      </c>
      <c r="C23" s="1865">
        <v>269.69955499999998</v>
      </c>
      <c r="D23" s="1865">
        <v>3549.7897200000002</v>
      </c>
      <c r="E23" s="1865">
        <v>3819.4892749999999</v>
      </c>
    </row>
    <row r="24" spans="2:5" ht="11.25" thickBot="1">
      <c r="B24" s="1866" t="s">
        <v>1668</v>
      </c>
      <c r="C24" s="1865">
        <v>0</v>
      </c>
      <c r="D24" s="1865">
        <v>372796.55539599998</v>
      </c>
      <c r="E24" s="1865">
        <v>372796.55539599998</v>
      </c>
    </row>
    <row r="25" spans="2:5" ht="11.25" thickBot="1">
      <c r="B25" s="1866" t="s">
        <v>372</v>
      </c>
      <c r="C25" s="1865">
        <v>1789257.6632139999</v>
      </c>
      <c r="D25" s="1865">
        <v>89910.770353</v>
      </c>
      <c r="E25" s="1865">
        <v>1879168.4335670001</v>
      </c>
    </row>
    <row r="26" spans="2:5" ht="11.25" thickBot="1">
      <c r="B26" s="1866" t="s">
        <v>1587</v>
      </c>
      <c r="C26" s="1865">
        <v>170.80485300000001</v>
      </c>
      <c r="D26" s="1865">
        <v>0</v>
      </c>
      <c r="E26" s="1865">
        <v>170.80485300000001</v>
      </c>
    </row>
    <row r="27" spans="2:5" ht="11.25" thickBot="1">
      <c r="B27" s="1866" t="s">
        <v>1669</v>
      </c>
      <c r="C27" s="1865">
        <v>542329.50843799999</v>
      </c>
      <c r="D27" s="1865">
        <v>11190.43425</v>
      </c>
      <c r="E27" s="1865">
        <v>553519.94268800004</v>
      </c>
    </row>
    <row r="28" spans="2:5" ht="11.25" thickBot="1">
      <c r="B28" s="1866" t="s">
        <v>1588</v>
      </c>
      <c r="C28" s="1865">
        <v>0</v>
      </c>
      <c r="D28" s="1865">
        <v>1807</v>
      </c>
      <c r="E28" s="1865">
        <v>1807</v>
      </c>
    </row>
    <row r="29" spans="2:5" ht="11.25" thickBot="1">
      <c r="B29" s="1866" t="s">
        <v>1565</v>
      </c>
      <c r="C29" s="1865">
        <v>0</v>
      </c>
      <c r="D29" s="1865">
        <v>2487.7670899999998</v>
      </c>
      <c r="E29" s="1865">
        <v>2487.7670899999998</v>
      </c>
    </row>
    <row r="30" spans="2:5" ht="11.25" thickBot="1">
      <c r="B30" s="1866" t="s">
        <v>1670</v>
      </c>
      <c r="C30" s="1865">
        <v>3142106.2701679999</v>
      </c>
      <c r="D30" s="1865">
        <v>372264.93110300001</v>
      </c>
      <c r="E30" s="1865">
        <v>3514371.2012709999</v>
      </c>
    </row>
    <row r="31" spans="2:5" ht="11.25" thickBot="1">
      <c r="B31" s="1866" t="s">
        <v>1671</v>
      </c>
      <c r="C31" s="1865">
        <v>0</v>
      </c>
      <c r="D31" s="1865">
        <v>1000</v>
      </c>
      <c r="E31" s="1865">
        <v>1000</v>
      </c>
    </row>
    <row r="32" spans="2:5" ht="11.25" thickBot="1">
      <c r="B32" s="1866" t="s">
        <v>720</v>
      </c>
      <c r="C32" s="1865">
        <v>0</v>
      </c>
      <c r="D32" s="1865">
        <v>290460.12715100002</v>
      </c>
      <c r="E32" s="1865">
        <v>290460.12715100002</v>
      </c>
    </row>
    <row r="33" spans="2:5" ht="11.25" thickBot="1">
      <c r="B33" s="1866" t="s">
        <v>388</v>
      </c>
      <c r="C33" s="1865">
        <v>0</v>
      </c>
      <c r="D33" s="1865">
        <v>18906.621168000001</v>
      </c>
      <c r="E33" s="1865">
        <v>18906.621168000001</v>
      </c>
    </row>
    <row r="34" spans="2:5" ht="11.25" thickBot="1">
      <c r="B34" s="1866" t="s">
        <v>375</v>
      </c>
      <c r="C34" s="1865">
        <v>0</v>
      </c>
      <c r="D34" s="1865">
        <v>368551.77399700001</v>
      </c>
      <c r="E34" s="1865">
        <v>368551.77399700001</v>
      </c>
    </row>
    <row r="35" spans="2:5" ht="11.25" thickBot="1">
      <c r="B35" s="1866" t="s">
        <v>1567</v>
      </c>
      <c r="C35" s="1865">
        <v>0</v>
      </c>
      <c r="D35" s="1865">
        <v>33928.948002999998</v>
      </c>
      <c r="E35" s="1865">
        <v>33928.948002999998</v>
      </c>
    </row>
    <row r="36" spans="2:5" ht="11.25" thickBot="1">
      <c r="B36" s="1866" t="s">
        <v>395</v>
      </c>
      <c r="C36" s="1865">
        <v>0</v>
      </c>
      <c r="D36" s="1865">
        <v>87678.315057</v>
      </c>
      <c r="E36" s="1865">
        <v>87678.315057</v>
      </c>
    </row>
    <row r="37" spans="2:5" ht="11.25" thickBot="1">
      <c r="B37" s="1866" t="s">
        <v>1568</v>
      </c>
      <c r="C37" s="1865">
        <v>0</v>
      </c>
      <c r="D37" s="1865">
        <v>20000</v>
      </c>
      <c r="E37" s="1865">
        <v>20000</v>
      </c>
    </row>
    <row r="38" spans="2:5" ht="11.25" thickBot="1">
      <c r="B38" s="1866" t="s">
        <v>1672</v>
      </c>
      <c r="C38" s="1865">
        <v>665.59681</v>
      </c>
      <c r="D38" s="1865">
        <v>218.38811100000001</v>
      </c>
      <c r="E38" s="1865">
        <v>883.98492099999999</v>
      </c>
    </row>
    <row r="39" spans="2:5" ht="21.75" thickBot="1">
      <c r="B39" s="1867" t="s">
        <v>1673</v>
      </c>
      <c r="C39" s="1865">
        <v>0</v>
      </c>
      <c r="D39" s="1865">
        <v>14794.9</v>
      </c>
      <c r="E39" s="1865">
        <v>14794.9</v>
      </c>
    </row>
    <row r="40" spans="2:5" ht="11.25" thickBot="1">
      <c r="B40" s="1866" t="s">
        <v>1674</v>
      </c>
      <c r="C40" s="1865">
        <v>70803</v>
      </c>
      <c r="D40" s="1865">
        <v>65000</v>
      </c>
      <c r="E40" s="1865">
        <v>135803</v>
      </c>
    </row>
    <row r="41" spans="2:5" ht="11.25" thickBot="1">
      <c r="B41" s="1868" t="s">
        <v>916</v>
      </c>
      <c r="C41" s="1863">
        <v>26260.353739999999</v>
      </c>
      <c r="D41" s="1863">
        <v>9003.5457530000003</v>
      </c>
      <c r="E41" s="1863">
        <v>35263.899492999997</v>
      </c>
    </row>
    <row r="42" spans="2:5" ht="11.25" thickBot="1">
      <c r="B42" s="1866" t="s">
        <v>1317</v>
      </c>
      <c r="C42" s="1865">
        <v>521.11075000000005</v>
      </c>
      <c r="D42" s="1865">
        <v>0</v>
      </c>
      <c r="E42" s="1865">
        <v>521.11075000000005</v>
      </c>
    </row>
    <row r="43" spans="2:5" ht="11.25" thickBot="1">
      <c r="B43" s="1866" t="s">
        <v>1675</v>
      </c>
      <c r="C43" s="1865">
        <v>0</v>
      </c>
      <c r="D43" s="1865">
        <v>72.481740000000002</v>
      </c>
      <c r="E43" s="1865">
        <v>72.481740000000002</v>
      </c>
    </row>
    <row r="44" spans="2:5" ht="11.25" thickBot="1">
      <c r="B44" s="1866" t="s">
        <v>389</v>
      </c>
      <c r="C44" s="1865">
        <v>0</v>
      </c>
      <c r="D44" s="1865">
        <v>7654.626542</v>
      </c>
      <c r="E44" s="1865">
        <v>7654.626542</v>
      </c>
    </row>
    <row r="45" spans="2:5" ht="11.25" thickBot="1">
      <c r="B45" s="1866" t="s">
        <v>64</v>
      </c>
      <c r="C45" s="1865">
        <v>0</v>
      </c>
      <c r="D45" s="1865">
        <v>1158.888868</v>
      </c>
      <c r="E45" s="1865">
        <v>1158.888868</v>
      </c>
    </row>
    <row r="46" spans="2:5" ht="11.25" thickBot="1">
      <c r="B46" s="1866" t="s">
        <v>1667</v>
      </c>
      <c r="C46" s="1865">
        <v>21663.678110000001</v>
      </c>
      <c r="D46" s="1865">
        <v>0</v>
      </c>
      <c r="E46" s="1865">
        <v>21663.678110000001</v>
      </c>
    </row>
    <row r="47" spans="2:5" ht="11.25" thickBot="1">
      <c r="B47" s="1866" t="s">
        <v>374</v>
      </c>
      <c r="C47" s="1865">
        <v>4075.5648799999999</v>
      </c>
      <c r="D47" s="1865">
        <v>0</v>
      </c>
      <c r="E47" s="1865">
        <v>4075.5648799999999</v>
      </c>
    </row>
    <row r="48" spans="2:5" ht="11.25" thickBot="1">
      <c r="B48" s="1866" t="s">
        <v>1676</v>
      </c>
      <c r="C48" s="1865">
        <v>0</v>
      </c>
      <c r="D48" s="1865">
        <v>117.548603</v>
      </c>
      <c r="E48" s="1865">
        <v>117.548603</v>
      </c>
    </row>
    <row r="49" spans="2:5" ht="11.25" thickBot="1">
      <c r="B49" s="1868" t="s">
        <v>917</v>
      </c>
      <c r="C49" s="1863">
        <v>703252.94979800005</v>
      </c>
      <c r="D49" s="1863">
        <v>7950</v>
      </c>
      <c r="E49" s="1863">
        <v>711202.94979800005</v>
      </c>
    </row>
    <row r="50" spans="2:5" ht="11.25" thickBot="1">
      <c r="B50" s="1866" t="s">
        <v>384</v>
      </c>
      <c r="C50" s="1865">
        <v>19209.136205999999</v>
      </c>
      <c r="D50" s="1865">
        <v>2200</v>
      </c>
      <c r="E50" s="1865">
        <v>21409.136205999999</v>
      </c>
    </row>
    <row r="51" spans="2:5" ht="11.25" thickBot="1">
      <c r="B51" s="1866" t="s">
        <v>382</v>
      </c>
      <c r="C51" s="1865">
        <v>0</v>
      </c>
      <c r="D51" s="1865">
        <v>5600</v>
      </c>
      <c r="E51" s="1865">
        <v>5600</v>
      </c>
    </row>
    <row r="52" spans="2:5" ht="11.25" thickBot="1">
      <c r="B52" s="1866" t="s">
        <v>1677</v>
      </c>
      <c r="C52" s="1865">
        <v>135085.98142</v>
      </c>
      <c r="D52" s="1865">
        <v>0</v>
      </c>
      <c r="E52" s="1865">
        <v>135085.98142</v>
      </c>
    </row>
    <row r="53" spans="2:5" ht="11.25" thickBot="1">
      <c r="B53" s="1866" t="s">
        <v>381</v>
      </c>
      <c r="C53" s="1865">
        <v>24265.419602999998</v>
      </c>
      <c r="D53" s="1865">
        <v>0</v>
      </c>
      <c r="E53" s="1865">
        <v>24265.419602999998</v>
      </c>
    </row>
    <row r="54" spans="2:5" ht="11.25" thickBot="1">
      <c r="B54" s="1866" t="s">
        <v>1667</v>
      </c>
      <c r="C54" s="1865">
        <v>266.30936200000002</v>
      </c>
      <c r="D54" s="1865">
        <v>0</v>
      </c>
      <c r="E54" s="1865">
        <v>266.30936200000002</v>
      </c>
    </row>
    <row r="55" spans="2:5" ht="11.25" thickBot="1">
      <c r="B55" s="1866" t="s">
        <v>374</v>
      </c>
      <c r="C55" s="1865">
        <v>8490.8915720000005</v>
      </c>
      <c r="D55" s="1865">
        <v>0</v>
      </c>
      <c r="E55" s="1865">
        <v>8490.8915720000005</v>
      </c>
    </row>
    <row r="56" spans="2:5" ht="11.25" thickBot="1">
      <c r="B56" s="1866" t="s">
        <v>1565</v>
      </c>
      <c r="C56" s="1865">
        <v>0</v>
      </c>
      <c r="D56" s="1865">
        <v>150</v>
      </c>
      <c r="E56" s="1865">
        <v>150</v>
      </c>
    </row>
    <row r="57" spans="2:5" ht="11.25" thickBot="1">
      <c r="B57" s="1866" t="s">
        <v>268</v>
      </c>
      <c r="C57" s="1865">
        <v>228303.10481399999</v>
      </c>
      <c r="D57" s="1865">
        <v>0</v>
      </c>
      <c r="E57" s="1865">
        <v>228303.10481399999</v>
      </c>
    </row>
    <row r="58" spans="2:5" ht="11.25" thickBot="1">
      <c r="B58" s="1866" t="s">
        <v>1180</v>
      </c>
      <c r="C58" s="1865">
        <v>287632.10682099999</v>
      </c>
      <c r="D58" s="1865">
        <v>0</v>
      </c>
      <c r="E58" s="1865">
        <v>287632.10682099999</v>
      </c>
    </row>
    <row r="59" spans="2:5" ht="11.25" thickBot="1">
      <c r="B59" s="1868" t="s">
        <v>1678</v>
      </c>
      <c r="C59" s="1863">
        <v>39976.089518000001</v>
      </c>
      <c r="D59" s="1863">
        <v>131773.621885</v>
      </c>
      <c r="E59" s="1863">
        <v>171749.71140299999</v>
      </c>
    </row>
    <row r="60" spans="2:5" ht="11.25" thickBot="1">
      <c r="B60" s="1866" t="s">
        <v>1679</v>
      </c>
      <c r="C60" s="1865">
        <v>21306.937131999999</v>
      </c>
      <c r="D60" s="1865">
        <v>106010.04017199999</v>
      </c>
      <c r="E60" s="1865">
        <v>127316.977304</v>
      </c>
    </row>
    <row r="61" spans="2:5" ht="11.25" thickBot="1">
      <c r="B61" s="1866" t="s">
        <v>1680</v>
      </c>
      <c r="C61" s="1865">
        <v>4030</v>
      </c>
      <c r="D61" s="1865">
        <v>0</v>
      </c>
      <c r="E61" s="1865">
        <v>4030</v>
      </c>
    </row>
    <row r="62" spans="2:5" ht="11.25" thickBot="1">
      <c r="B62" s="1866" t="s">
        <v>1667</v>
      </c>
      <c r="C62" s="1865">
        <v>7588.1088479999999</v>
      </c>
      <c r="D62" s="1865">
        <v>0</v>
      </c>
      <c r="E62" s="1865">
        <v>7588.1088479999999</v>
      </c>
    </row>
    <row r="63" spans="2:5" ht="11.25" thickBot="1">
      <c r="B63" s="1866" t="s">
        <v>852</v>
      </c>
      <c r="C63" s="1865">
        <v>6611.0539209999997</v>
      </c>
      <c r="D63" s="1865">
        <v>1620</v>
      </c>
      <c r="E63" s="1865">
        <v>8231.0539210000006</v>
      </c>
    </row>
    <row r="64" spans="2:5" ht="11.25" thickBot="1">
      <c r="B64" s="1866" t="s">
        <v>1681</v>
      </c>
      <c r="C64" s="1865">
        <v>439.98961700000001</v>
      </c>
      <c r="D64" s="1865">
        <v>24143.581713</v>
      </c>
      <c r="E64" s="1865">
        <v>24583.571329999999</v>
      </c>
    </row>
    <row r="65" spans="2:5" ht="11.25" thickBot="1">
      <c r="B65" s="1868" t="s">
        <v>918</v>
      </c>
      <c r="C65" s="1863">
        <v>1873344.0842510001</v>
      </c>
      <c r="D65" s="1863">
        <v>562665.49616400001</v>
      </c>
      <c r="E65" s="1863">
        <v>2436009.5804150002</v>
      </c>
    </row>
    <row r="66" spans="2:5" ht="11.25" thickBot="1">
      <c r="B66" s="1866" t="s">
        <v>401</v>
      </c>
      <c r="C66" s="1865">
        <v>0</v>
      </c>
      <c r="D66" s="1865">
        <v>15498.559590000001</v>
      </c>
      <c r="E66" s="1865">
        <v>15498.559590000001</v>
      </c>
    </row>
    <row r="67" spans="2:5" ht="11.25" thickBot="1">
      <c r="B67" s="1866" t="s">
        <v>382</v>
      </c>
      <c r="C67" s="1865">
        <v>0</v>
      </c>
      <c r="D67" s="1865">
        <v>3070</v>
      </c>
      <c r="E67" s="1865">
        <v>3070</v>
      </c>
    </row>
    <row r="68" spans="2:5" ht="11.25" thickBot="1">
      <c r="B68" s="1866" t="s">
        <v>383</v>
      </c>
      <c r="C68" s="1865">
        <v>547711</v>
      </c>
      <c r="D68" s="1865">
        <v>189521.300973</v>
      </c>
      <c r="E68" s="1865">
        <v>737232.300973</v>
      </c>
    </row>
    <row r="69" spans="2:5" ht="11.25" thickBot="1">
      <c r="B69" s="1866" t="s">
        <v>1667</v>
      </c>
      <c r="C69" s="1865">
        <v>7382.1073960000003</v>
      </c>
      <c r="D69" s="1865">
        <v>0</v>
      </c>
      <c r="E69" s="1865">
        <v>7382.1073960000003</v>
      </c>
    </row>
    <row r="70" spans="2:5" ht="11.25" thickBot="1">
      <c r="B70" s="1866" t="s">
        <v>852</v>
      </c>
      <c r="C70" s="1865">
        <v>0</v>
      </c>
      <c r="D70" s="1865">
        <v>3372.7746820000002</v>
      </c>
      <c r="E70" s="1865">
        <v>3372.7746820000002</v>
      </c>
    </row>
    <row r="71" spans="2:5" ht="11.25" thickBot="1">
      <c r="B71" s="1866" t="s">
        <v>1682</v>
      </c>
      <c r="C71" s="1865">
        <v>25739.314992</v>
      </c>
      <c r="D71" s="1865">
        <v>37980.110253999999</v>
      </c>
      <c r="E71" s="1865">
        <v>63719.425245999999</v>
      </c>
    </row>
    <row r="72" spans="2:5" ht="11.25" thickBot="1">
      <c r="B72" s="1866" t="s">
        <v>1683</v>
      </c>
      <c r="C72" s="1865">
        <v>1558.971374</v>
      </c>
      <c r="D72" s="1865">
        <v>0</v>
      </c>
      <c r="E72" s="1865">
        <v>1558.971374</v>
      </c>
    </row>
    <row r="73" spans="2:5" ht="11.25" thickBot="1">
      <c r="B73" s="1866" t="s">
        <v>1567</v>
      </c>
      <c r="C73" s="1865">
        <v>0</v>
      </c>
      <c r="D73" s="1865">
        <v>72714.767301</v>
      </c>
      <c r="E73" s="1865">
        <v>72714.767301</v>
      </c>
    </row>
    <row r="74" spans="2:5" ht="11.25" thickBot="1">
      <c r="B74" s="1866" t="s">
        <v>1568</v>
      </c>
      <c r="C74" s="1865">
        <v>165.76145600000001</v>
      </c>
      <c r="D74" s="1865">
        <v>0</v>
      </c>
      <c r="E74" s="1865">
        <v>165.76145600000001</v>
      </c>
    </row>
    <row r="75" spans="2:5" ht="21.75" thickBot="1">
      <c r="B75" s="1867" t="s">
        <v>1684</v>
      </c>
      <c r="C75" s="1865">
        <v>117569</v>
      </c>
      <c r="D75" s="1865">
        <v>76273</v>
      </c>
      <c r="E75" s="1865">
        <v>193842</v>
      </c>
    </row>
    <row r="76" spans="2:5" ht="11.25" thickBot="1">
      <c r="B76" s="1866" t="s">
        <v>1685</v>
      </c>
      <c r="C76" s="1865">
        <v>1173217.929033</v>
      </c>
      <c r="D76" s="1865">
        <v>164234.98336400001</v>
      </c>
      <c r="E76" s="1865">
        <v>1337452.912397</v>
      </c>
    </row>
    <row r="77" spans="2:5" ht="11.25" thickBot="1">
      <c r="B77" s="1868" t="s">
        <v>1686</v>
      </c>
      <c r="C77" s="1863">
        <v>78730.481981000004</v>
      </c>
      <c r="D77" s="1863">
        <v>5625.4194600000001</v>
      </c>
      <c r="E77" s="1863">
        <v>84355.901440999995</v>
      </c>
    </row>
    <row r="78" spans="2:5" ht="11.25" thickBot="1">
      <c r="B78" s="1866" t="s">
        <v>1687</v>
      </c>
      <c r="C78" s="1865">
        <v>1173.4531979999999</v>
      </c>
      <c r="D78" s="1865">
        <v>1513.07971</v>
      </c>
      <c r="E78" s="1865">
        <v>2686.5329080000001</v>
      </c>
    </row>
    <row r="79" spans="2:5" ht="11.25" thickBot="1">
      <c r="B79" s="1866" t="s">
        <v>382</v>
      </c>
      <c r="C79" s="1865">
        <v>0</v>
      </c>
      <c r="D79" s="1865">
        <v>570</v>
      </c>
      <c r="E79" s="1865">
        <v>570</v>
      </c>
    </row>
    <row r="80" spans="2:5" ht="11.25" thickBot="1">
      <c r="B80" s="1866" t="s">
        <v>846</v>
      </c>
      <c r="C80" s="1865">
        <v>22371.005572999999</v>
      </c>
      <c r="D80" s="1865">
        <v>0</v>
      </c>
      <c r="E80" s="1865">
        <v>22371.005572999999</v>
      </c>
    </row>
    <row r="81" spans="2:5" ht="11.25" thickBot="1">
      <c r="B81" s="1866" t="s">
        <v>1675</v>
      </c>
      <c r="C81" s="1865">
        <v>0</v>
      </c>
      <c r="D81" s="1865">
        <v>1542.3397500000001</v>
      </c>
      <c r="E81" s="1865">
        <v>1542.3397500000001</v>
      </c>
    </row>
    <row r="82" spans="2:5" ht="11.25" thickBot="1">
      <c r="B82" s="1866" t="s">
        <v>374</v>
      </c>
      <c r="C82" s="1865">
        <v>1406.6597919999999</v>
      </c>
      <c r="D82" s="1865">
        <v>2000</v>
      </c>
      <c r="E82" s="1865">
        <v>3406.6597919999999</v>
      </c>
    </row>
    <row r="83" spans="2:5" ht="11.25" thickBot="1">
      <c r="B83" s="1866" t="s">
        <v>1688</v>
      </c>
      <c r="C83" s="1865">
        <v>53779.363418000001</v>
      </c>
      <c r="D83" s="1865">
        <v>0</v>
      </c>
      <c r="E83" s="1865">
        <v>53779.363418000001</v>
      </c>
    </row>
    <row r="84" spans="2:5" ht="11.25" thickBot="1">
      <c r="B84" s="2313" t="s">
        <v>1590</v>
      </c>
      <c r="C84" s="2311">
        <v>8739991.5745630004</v>
      </c>
      <c r="D84" s="2311">
        <v>7481226.3496113205</v>
      </c>
      <c r="E84" s="2311">
        <v>16221217.92417432</v>
      </c>
    </row>
    <row r="85" spans="2:5">
      <c r="B85" s="1844" t="s">
        <v>1591</v>
      </c>
    </row>
    <row r="86" spans="2:5"/>
  </sheetData>
  <mergeCells count="2">
    <mergeCell ref="B1:E1"/>
    <mergeCell ref="B2:E2"/>
  </mergeCells>
  <pageMargins left="0.7" right="0.7" top="0.75" bottom="0.75" header="0.3" footer="0.3"/>
  <drawing r:id="rId1"/>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23F0E-9C8B-45BE-93DE-A6E4EE0CD935}">
  <sheetPr codeName="Hoja152"/>
  <dimension ref="A1:F59"/>
  <sheetViews>
    <sheetView showGridLines="0" workbookViewId="0">
      <selection activeCell="D9" sqref="D9"/>
    </sheetView>
  </sheetViews>
  <sheetFormatPr baseColWidth="10" defaultColWidth="0" defaultRowHeight="10.5" zeroHeight="1"/>
  <cols>
    <col min="1" max="1" width="4.140625" style="1870" customWidth="1"/>
    <col min="2" max="2" width="80.28515625" style="1874" customWidth="1"/>
    <col min="3" max="3" width="4.28515625" style="1870" customWidth="1"/>
    <col min="4" max="4" width="11.42578125" style="1870" customWidth="1"/>
    <col min="5" max="5" width="4.42578125" style="1870" customWidth="1"/>
    <col min="6" max="6" width="0" style="1870" hidden="1" customWidth="1"/>
    <col min="7" max="16384" width="11.42578125" style="1870" hidden="1"/>
  </cols>
  <sheetData>
    <row r="1" spans="1:6" s="1841" customFormat="1" ht="21.75">
      <c r="A1" s="2434"/>
      <c r="B1" s="1869" t="s">
        <v>1689</v>
      </c>
    </row>
    <row r="2" spans="1:6">
      <c r="B2" s="2369" t="s">
        <v>920</v>
      </c>
    </row>
    <row r="3" spans="1:6">
      <c r="B3" s="1871" t="s">
        <v>844</v>
      </c>
    </row>
    <row r="4" spans="1:6" ht="21">
      <c r="B4" s="1872" t="s">
        <v>1690</v>
      </c>
    </row>
    <row r="5" spans="1:6" ht="31.5">
      <c r="B5" s="1872" t="s">
        <v>1594</v>
      </c>
    </row>
    <row r="6" spans="1:6">
      <c r="B6" s="1872" t="s">
        <v>1691</v>
      </c>
    </row>
    <row r="7" spans="1:6">
      <c r="B7" s="1871" t="s">
        <v>1692</v>
      </c>
    </row>
    <row r="8" spans="1:6" ht="31.5">
      <c r="B8" s="1872" t="s">
        <v>1693</v>
      </c>
    </row>
    <row r="9" spans="1:6">
      <c r="B9" s="1872" t="s">
        <v>1694</v>
      </c>
    </row>
    <row r="10" spans="1:6" ht="21">
      <c r="B10" s="1872" t="s">
        <v>1695</v>
      </c>
    </row>
    <row r="11" spans="1:6" ht="31.5">
      <c r="B11" s="1872" t="s">
        <v>1696</v>
      </c>
    </row>
    <row r="12" spans="1:6">
      <c r="B12" s="1871" t="s">
        <v>1697</v>
      </c>
    </row>
    <row r="13" spans="1:6" ht="21">
      <c r="B13" s="1872" t="s">
        <v>1698</v>
      </c>
    </row>
    <row r="14" spans="1:6">
      <c r="B14" s="1871" t="s">
        <v>926</v>
      </c>
      <c r="F14" s="1873"/>
    </row>
    <row r="15" spans="1:6" ht="21">
      <c r="B15" s="1872" t="s">
        <v>1598</v>
      </c>
    </row>
    <row r="16" spans="1:6" ht="21">
      <c r="B16" s="1872" t="s">
        <v>1699</v>
      </c>
    </row>
    <row r="17" spans="2:2" ht="21">
      <c r="B17" s="1872" t="s">
        <v>1700</v>
      </c>
    </row>
    <row r="18" spans="2:2">
      <c r="B18" s="1871" t="s">
        <v>1701</v>
      </c>
    </row>
    <row r="19" spans="2:2" ht="21">
      <c r="B19" s="1872" t="s">
        <v>1702</v>
      </c>
    </row>
    <row r="20" spans="2:2" ht="31.5">
      <c r="B20" s="1872" t="s">
        <v>1703</v>
      </c>
    </row>
    <row r="21" spans="2:2">
      <c r="B21" s="1871" t="s">
        <v>80</v>
      </c>
    </row>
    <row r="22" spans="2:2" ht="21">
      <c r="B22" s="1872" t="s">
        <v>1704</v>
      </c>
    </row>
    <row r="23" spans="2:2">
      <c r="B23" s="1871" t="s">
        <v>1705</v>
      </c>
    </row>
    <row r="24" spans="2:2" ht="21">
      <c r="B24" s="1872" t="s">
        <v>1706</v>
      </c>
    </row>
    <row r="25" spans="2:2" ht="31.5">
      <c r="B25" s="1872" t="s">
        <v>1707</v>
      </c>
    </row>
    <row r="26" spans="2:2" ht="31.5">
      <c r="B26" s="1872" t="s">
        <v>1708</v>
      </c>
    </row>
    <row r="27" spans="2:2" ht="21">
      <c r="B27" s="1872" t="s">
        <v>1709</v>
      </c>
    </row>
    <row r="28" spans="2:2">
      <c r="B28" s="1871" t="s">
        <v>82</v>
      </c>
    </row>
    <row r="29" spans="2:2">
      <c r="B29" s="1872" t="s">
        <v>1710</v>
      </c>
    </row>
    <row r="30" spans="2:2" ht="21">
      <c r="B30" s="1872" t="s">
        <v>1711</v>
      </c>
    </row>
    <row r="31" spans="2:2">
      <c r="B31" s="1871" t="s">
        <v>935</v>
      </c>
    </row>
    <row r="32" spans="2:2" ht="21">
      <c r="B32" s="1872" t="s">
        <v>1712</v>
      </c>
    </row>
    <row r="33" spans="2:2">
      <c r="B33" s="1871" t="s">
        <v>984</v>
      </c>
    </row>
    <row r="34" spans="2:2" ht="21">
      <c r="B34" s="1872" t="s">
        <v>1630</v>
      </c>
    </row>
    <row r="35" spans="2:2">
      <c r="B35" s="1871" t="s">
        <v>853</v>
      </c>
    </row>
    <row r="36" spans="2:2" ht="21">
      <c r="B36" s="1872" t="s">
        <v>1713</v>
      </c>
    </row>
    <row r="37" spans="2:2">
      <c r="B37" s="1871" t="s">
        <v>854</v>
      </c>
    </row>
    <row r="38" spans="2:2" ht="21">
      <c r="B38" s="1872" t="s">
        <v>1641</v>
      </c>
    </row>
    <row r="39" spans="2:2" ht="21">
      <c r="B39" s="1872" t="s">
        <v>1714</v>
      </c>
    </row>
    <row r="40" spans="2:2" ht="21">
      <c r="B40" s="1872" t="s">
        <v>1715</v>
      </c>
    </row>
    <row r="41" spans="2:2">
      <c r="B41" s="1871" t="s">
        <v>81</v>
      </c>
    </row>
    <row r="42" spans="2:2" ht="21">
      <c r="B42" s="1872" t="s">
        <v>1716</v>
      </c>
    </row>
    <row r="43" spans="2:2" ht="21">
      <c r="B43" s="1872" t="s">
        <v>1717</v>
      </c>
    </row>
    <row r="44" spans="2:2">
      <c r="B44" s="1871" t="s">
        <v>945</v>
      </c>
    </row>
    <row r="45" spans="2:2">
      <c r="B45" s="1872" t="s">
        <v>1718</v>
      </c>
    </row>
    <row r="46" spans="2:2" ht="21">
      <c r="B46" s="1871" t="s">
        <v>857</v>
      </c>
    </row>
    <row r="47" spans="2:2" ht="31.5">
      <c r="B47" s="1872" t="s">
        <v>1650</v>
      </c>
    </row>
    <row r="48" spans="2:2" ht="31.5">
      <c r="B48" s="1872" t="s">
        <v>1719</v>
      </c>
    </row>
    <row r="49" spans="2:2">
      <c r="B49" s="1871" t="s">
        <v>946</v>
      </c>
    </row>
    <row r="50" spans="2:2">
      <c r="B50" s="1872" t="s">
        <v>1653</v>
      </c>
    </row>
    <row r="51" spans="2:2">
      <c r="B51" s="1871" t="s">
        <v>859</v>
      </c>
    </row>
    <row r="52" spans="2:2" ht="21">
      <c r="B52" s="1872" t="s">
        <v>1720</v>
      </c>
    </row>
    <row r="53" spans="2:2">
      <c r="B53" s="1871" t="s">
        <v>1721</v>
      </c>
    </row>
    <row r="54" spans="2:2" ht="31.5">
      <c r="B54" s="1872" t="s">
        <v>1722</v>
      </c>
    </row>
    <row r="55" spans="2:2" ht="21">
      <c r="B55" s="1872" t="s">
        <v>1723</v>
      </c>
    </row>
    <row r="56" spans="2:2" ht="21">
      <c r="B56" s="1872" t="s">
        <v>1724</v>
      </c>
    </row>
    <row r="57" spans="2:2">
      <c r="B57" s="2314"/>
    </row>
    <row r="58" spans="2:2">
      <c r="B58" s="1844" t="s">
        <v>1591</v>
      </c>
    </row>
    <row r="59" spans="2:2"/>
  </sheetData>
  <pageMargins left="0.7" right="0.7" top="0.75" bottom="0.75" header="0.3" footer="0.3"/>
  <drawing r:id="rId1"/>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E85B5-8455-4B98-8A0D-3EDC318A03BA}">
  <sheetPr codeName="Hoja153"/>
  <dimension ref="A1:F155"/>
  <sheetViews>
    <sheetView showGridLines="0" workbookViewId="0"/>
  </sheetViews>
  <sheetFormatPr baseColWidth="10" defaultColWidth="0" defaultRowHeight="10.5" zeroHeight="1"/>
  <cols>
    <col min="1" max="1" width="3.42578125" style="1870" customWidth="1"/>
    <col min="2" max="2" width="80.28515625" style="1874" customWidth="1"/>
    <col min="3" max="3" width="3.5703125" style="1870" customWidth="1"/>
    <col min="4" max="4" width="11.42578125" style="1870" customWidth="1"/>
    <col min="5" max="5" width="4.7109375" style="1870" customWidth="1"/>
    <col min="6" max="6" width="0" style="1870" hidden="1" customWidth="1"/>
    <col min="7" max="16384" width="11.42578125" style="1870" hidden="1"/>
  </cols>
  <sheetData>
    <row r="1" spans="1:6" s="1841" customFormat="1" ht="21.75">
      <c r="A1" s="2434"/>
      <c r="B1" s="1869" t="s">
        <v>1725</v>
      </c>
    </row>
    <row r="2" spans="1:6">
      <c r="B2" s="2369" t="s">
        <v>920</v>
      </c>
    </row>
    <row r="3" spans="1:6">
      <c r="B3" s="1871" t="s">
        <v>844</v>
      </c>
    </row>
    <row r="4" spans="1:6" ht="21">
      <c r="B4" s="1872" t="s">
        <v>1593</v>
      </c>
    </row>
    <row r="5" spans="1:6" ht="21">
      <c r="B5" s="1872" t="s">
        <v>1726</v>
      </c>
    </row>
    <row r="6" spans="1:6" ht="31.5">
      <c r="B6" s="1872" t="s">
        <v>1594</v>
      </c>
    </row>
    <row r="7" spans="1:6" ht="21">
      <c r="B7" s="1872" t="s">
        <v>1690</v>
      </c>
    </row>
    <row r="8" spans="1:6">
      <c r="B8" s="1875" t="s">
        <v>1691</v>
      </c>
    </row>
    <row r="9" spans="1:6">
      <c r="B9" s="1871" t="s">
        <v>1692</v>
      </c>
    </row>
    <row r="10" spans="1:6" ht="31.5">
      <c r="B10" s="1872" t="s">
        <v>1693</v>
      </c>
    </row>
    <row r="11" spans="1:6" ht="21">
      <c r="B11" s="1872" t="s">
        <v>1695</v>
      </c>
    </row>
    <row r="12" spans="1:6" ht="31.5">
      <c r="B12" s="1872" t="s">
        <v>1727</v>
      </c>
    </row>
    <row r="13" spans="1:6">
      <c r="B13" s="1872" t="s">
        <v>1694</v>
      </c>
      <c r="F13" s="1873"/>
    </row>
    <row r="14" spans="1:6">
      <c r="B14" s="1871" t="s">
        <v>1697</v>
      </c>
    </row>
    <row r="15" spans="1:6" ht="21">
      <c r="B15" s="1872" t="s">
        <v>1698</v>
      </c>
    </row>
    <row r="16" spans="1:6">
      <c r="B16" s="1871" t="s">
        <v>926</v>
      </c>
    </row>
    <row r="17" spans="2:2">
      <c r="B17" s="1872" t="s">
        <v>1728</v>
      </c>
    </row>
    <row r="18" spans="2:2">
      <c r="B18" s="1872" t="s">
        <v>1597</v>
      </c>
    </row>
    <row r="19" spans="2:2" ht="21">
      <c r="B19" s="1872" t="s">
        <v>1700</v>
      </c>
    </row>
    <row r="20" spans="2:2" ht="21">
      <c r="B20" s="1872" t="s">
        <v>1699</v>
      </c>
    </row>
    <row r="21" spans="2:2" ht="21">
      <c r="B21" s="1872" t="s">
        <v>1598</v>
      </c>
    </row>
    <row r="22" spans="2:2">
      <c r="B22" s="1871" t="s">
        <v>1729</v>
      </c>
    </row>
    <row r="23" spans="2:2">
      <c r="B23" s="1872" t="s">
        <v>1730</v>
      </c>
    </row>
    <row r="24" spans="2:2" ht="21">
      <c r="B24" s="1872" t="s">
        <v>1731</v>
      </c>
    </row>
    <row r="25" spans="2:2">
      <c r="B25" s="1871" t="s">
        <v>845</v>
      </c>
    </row>
    <row r="26" spans="2:2" ht="21">
      <c r="B26" s="1872" t="s">
        <v>1732</v>
      </c>
    </row>
    <row r="27" spans="2:2" ht="21">
      <c r="B27" s="1872" t="s">
        <v>1733</v>
      </c>
    </row>
    <row r="28" spans="2:2">
      <c r="B28" s="1872" t="s">
        <v>1599</v>
      </c>
    </row>
    <row r="29" spans="2:2">
      <c r="B29" s="1872" t="s">
        <v>1734</v>
      </c>
    </row>
    <row r="30" spans="2:2">
      <c r="B30" s="1872" t="s">
        <v>1735</v>
      </c>
    </row>
    <row r="31" spans="2:2" ht="21">
      <c r="B31" s="1872" t="s">
        <v>1736</v>
      </c>
    </row>
    <row r="32" spans="2:2">
      <c r="B32" s="1871" t="s">
        <v>1701</v>
      </c>
    </row>
    <row r="33" spans="2:2" ht="21">
      <c r="B33" s="1872" t="s">
        <v>1702</v>
      </c>
    </row>
    <row r="34" spans="2:2" ht="31.5">
      <c r="B34" s="1872" t="s">
        <v>1703</v>
      </c>
    </row>
    <row r="35" spans="2:2">
      <c r="B35" s="1871" t="s">
        <v>1737</v>
      </c>
    </row>
    <row r="36" spans="2:2" ht="31.5">
      <c r="B36" s="1872" t="s">
        <v>1738</v>
      </c>
    </row>
    <row r="37" spans="2:2">
      <c r="B37" s="1871" t="s">
        <v>1739</v>
      </c>
    </row>
    <row r="38" spans="2:2">
      <c r="B38" s="1872" t="s">
        <v>1740</v>
      </c>
    </row>
    <row r="39" spans="2:2" ht="21">
      <c r="B39" s="1871" t="s">
        <v>847</v>
      </c>
    </row>
    <row r="40" spans="2:2" ht="31.5">
      <c r="B40" s="1872" t="s">
        <v>1741</v>
      </c>
    </row>
    <row r="41" spans="2:2" ht="21">
      <c r="B41" s="1872" t="s">
        <v>1742</v>
      </c>
    </row>
    <row r="42" spans="2:2" ht="31.5">
      <c r="B42" s="1872" t="s">
        <v>1743</v>
      </c>
    </row>
    <row r="43" spans="2:2">
      <c r="B43" s="1871" t="s">
        <v>1602</v>
      </c>
    </row>
    <row r="44" spans="2:2" ht="31.5">
      <c r="B44" s="1872" t="s">
        <v>1744</v>
      </c>
    </row>
    <row r="45" spans="2:2" ht="31.5">
      <c r="B45" s="1872" t="s">
        <v>1745</v>
      </c>
    </row>
    <row r="46" spans="2:2">
      <c r="B46" s="1871" t="s">
        <v>928</v>
      </c>
    </row>
    <row r="47" spans="2:2" ht="21">
      <c r="B47" s="1872" t="s">
        <v>1746</v>
      </c>
    </row>
    <row r="48" spans="2:2">
      <c r="B48" s="1871" t="s">
        <v>930</v>
      </c>
    </row>
    <row r="49" spans="2:2">
      <c r="B49" s="1872" t="s">
        <v>1605</v>
      </c>
    </row>
    <row r="50" spans="2:2">
      <c r="B50" s="1871" t="s">
        <v>848</v>
      </c>
    </row>
    <row r="51" spans="2:2" ht="21">
      <c r="B51" s="1872" t="s">
        <v>1747</v>
      </c>
    </row>
    <row r="52" spans="2:2">
      <c r="B52" s="1871" t="s">
        <v>80</v>
      </c>
    </row>
    <row r="53" spans="2:2" ht="21">
      <c r="B53" s="1872" t="s">
        <v>1748</v>
      </c>
    </row>
    <row r="54" spans="2:2">
      <c r="B54" s="1872" t="s">
        <v>1749</v>
      </c>
    </row>
    <row r="55" spans="2:2" ht="21">
      <c r="B55" s="1872" t="s">
        <v>1704</v>
      </c>
    </row>
    <row r="56" spans="2:2" ht="21">
      <c r="B56" s="1872" t="s">
        <v>1750</v>
      </c>
    </row>
    <row r="57" spans="2:2">
      <c r="B57" s="1871" t="s">
        <v>849</v>
      </c>
    </row>
    <row r="58" spans="2:2" ht="21">
      <c r="B58" s="1872" t="s">
        <v>1612</v>
      </c>
    </row>
    <row r="59" spans="2:2" ht="21">
      <c r="B59" s="1872" t="s">
        <v>1751</v>
      </c>
    </row>
    <row r="60" spans="2:2">
      <c r="B60" s="1871" t="s">
        <v>1705</v>
      </c>
    </row>
    <row r="61" spans="2:2" ht="21">
      <c r="B61" s="1872" t="s">
        <v>1706</v>
      </c>
    </row>
    <row r="62" spans="2:2" ht="21">
      <c r="B62" s="1872" t="s">
        <v>1709</v>
      </c>
    </row>
    <row r="63" spans="2:2" ht="31.5">
      <c r="B63" s="1872" t="s">
        <v>1708</v>
      </c>
    </row>
    <row r="64" spans="2:2" ht="31.5">
      <c r="B64" s="1872" t="s">
        <v>1707</v>
      </c>
    </row>
    <row r="65" spans="2:2" ht="21">
      <c r="B65" s="1871" t="s">
        <v>931</v>
      </c>
    </row>
    <row r="66" spans="2:2" ht="21">
      <c r="B66" s="1872" t="s">
        <v>1752</v>
      </c>
    </row>
    <row r="67" spans="2:2">
      <c r="B67" s="1871" t="s">
        <v>932</v>
      </c>
    </row>
    <row r="68" spans="2:2">
      <c r="B68" s="1872" t="s">
        <v>1753</v>
      </c>
    </row>
    <row r="69" spans="2:2" ht="21">
      <c r="B69" s="1872" t="s">
        <v>1754</v>
      </c>
    </row>
    <row r="70" spans="2:2">
      <c r="B70" s="1871" t="s">
        <v>82</v>
      </c>
    </row>
    <row r="71" spans="2:2">
      <c r="B71" s="1872" t="s">
        <v>1710</v>
      </c>
    </row>
    <row r="72" spans="2:2" ht="21">
      <c r="B72" s="1872" t="s">
        <v>1711</v>
      </c>
    </row>
    <row r="73" spans="2:2">
      <c r="B73" s="1871" t="s">
        <v>850</v>
      </c>
    </row>
    <row r="74" spans="2:2" ht="21">
      <c r="B74" s="1872" t="s">
        <v>1755</v>
      </c>
    </row>
    <row r="75" spans="2:2" ht="21">
      <c r="B75" s="1872" t="s">
        <v>1756</v>
      </c>
    </row>
    <row r="76" spans="2:2" ht="21">
      <c r="B76" s="1872" t="s">
        <v>1757</v>
      </c>
    </row>
    <row r="77" spans="2:2" ht="21">
      <c r="B77" s="1872" t="s">
        <v>1758</v>
      </c>
    </row>
    <row r="78" spans="2:2" ht="21">
      <c r="B78" s="1872" t="s">
        <v>1759</v>
      </c>
    </row>
    <row r="79" spans="2:2">
      <c r="B79" s="1871" t="s">
        <v>933</v>
      </c>
    </row>
    <row r="80" spans="2:2" ht="31.5">
      <c r="B80" s="1872" t="s">
        <v>1760</v>
      </c>
    </row>
    <row r="81" spans="2:2" ht="31.5">
      <c r="B81" s="1872" t="s">
        <v>1761</v>
      </c>
    </row>
    <row r="82" spans="2:2" ht="21">
      <c r="B82" s="1872" t="s">
        <v>1762</v>
      </c>
    </row>
    <row r="83" spans="2:2">
      <c r="B83" s="1871" t="s">
        <v>934</v>
      </c>
    </row>
    <row r="84" spans="2:2" ht="21">
      <c r="B84" s="1872" t="s">
        <v>1763</v>
      </c>
    </row>
    <row r="85" spans="2:2">
      <c r="B85" s="1871" t="s">
        <v>935</v>
      </c>
    </row>
    <row r="86" spans="2:2" ht="21">
      <c r="B86" s="1872" t="s">
        <v>1712</v>
      </c>
    </row>
    <row r="87" spans="2:2" ht="21">
      <c r="B87" s="1872" t="s">
        <v>1764</v>
      </c>
    </row>
    <row r="88" spans="2:2">
      <c r="B88" s="1871" t="s">
        <v>938</v>
      </c>
    </row>
    <row r="89" spans="2:2">
      <c r="B89" s="1872" t="s">
        <v>1765</v>
      </c>
    </row>
    <row r="90" spans="2:2">
      <c r="B90" s="1872" t="s">
        <v>1766</v>
      </c>
    </row>
    <row r="91" spans="2:2">
      <c r="B91" s="1872" t="s">
        <v>1622</v>
      </c>
    </row>
    <row r="92" spans="2:2" ht="21">
      <c r="B92" s="1872" t="s">
        <v>1767</v>
      </c>
    </row>
    <row r="93" spans="2:2" ht="21">
      <c r="B93" s="1872" t="s">
        <v>1768</v>
      </c>
    </row>
    <row r="94" spans="2:2">
      <c r="B94" s="1871" t="s">
        <v>1769</v>
      </c>
    </row>
    <row r="95" spans="2:2" ht="21">
      <c r="B95" s="1872" t="s">
        <v>1770</v>
      </c>
    </row>
    <row r="96" spans="2:2">
      <c r="B96" s="1871" t="s">
        <v>939</v>
      </c>
    </row>
    <row r="97" spans="2:2" ht="21">
      <c r="B97" s="1872" t="s">
        <v>1771</v>
      </c>
    </row>
    <row r="98" spans="2:2">
      <c r="B98" s="1872" t="s">
        <v>1772</v>
      </c>
    </row>
    <row r="99" spans="2:2">
      <c r="B99" s="1871" t="s">
        <v>984</v>
      </c>
    </row>
    <row r="100" spans="2:2" ht="31.5">
      <c r="B100" s="1872" t="s">
        <v>1629</v>
      </c>
    </row>
    <row r="101" spans="2:2" ht="21">
      <c r="B101" s="1872" t="s">
        <v>1630</v>
      </c>
    </row>
    <row r="102" spans="2:2">
      <c r="B102" s="1871" t="s">
        <v>941</v>
      </c>
    </row>
    <row r="103" spans="2:2" ht="21">
      <c r="B103" s="1872" t="s">
        <v>1773</v>
      </c>
    </row>
    <row r="104" spans="2:2">
      <c r="B104" s="1872" t="s">
        <v>1774</v>
      </c>
    </row>
    <row r="105" spans="2:2">
      <c r="B105" s="1871" t="s">
        <v>853</v>
      </c>
    </row>
    <row r="106" spans="2:2" ht="21">
      <c r="B106" s="1872" t="s">
        <v>1713</v>
      </c>
    </row>
    <row r="107" spans="2:2">
      <c r="B107" s="1871" t="s">
        <v>942</v>
      </c>
    </row>
    <row r="108" spans="2:2" ht="31.5">
      <c r="B108" s="1872" t="s">
        <v>1775</v>
      </c>
    </row>
    <row r="109" spans="2:2">
      <c r="B109" s="1871" t="s">
        <v>854</v>
      </c>
    </row>
    <row r="110" spans="2:2" ht="21">
      <c r="B110" s="1872" t="s">
        <v>1776</v>
      </c>
    </row>
    <row r="111" spans="2:2" ht="21">
      <c r="B111" s="1872" t="s">
        <v>1715</v>
      </c>
    </row>
    <row r="112" spans="2:2" ht="21">
      <c r="B112" s="1872" t="s">
        <v>1777</v>
      </c>
    </row>
    <row r="113" spans="2:2">
      <c r="B113" s="1872" t="s">
        <v>1778</v>
      </c>
    </row>
    <row r="114" spans="2:2" ht="21">
      <c r="B114" s="1872" t="s">
        <v>1714</v>
      </c>
    </row>
    <row r="115" spans="2:2" ht="21">
      <c r="B115" s="1872" t="s">
        <v>1641</v>
      </c>
    </row>
    <row r="116" spans="2:2">
      <c r="B116" s="1871" t="s">
        <v>855</v>
      </c>
    </row>
    <row r="117" spans="2:2" ht="31.5">
      <c r="B117" s="1872" t="s">
        <v>1779</v>
      </c>
    </row>
    <row r="118" spans="2:2" ht="21">
      <c r="B118" s="1872" t="s">
        <v>1780</v>
      </c>
    </row>
    <row r="119" spans="2:2" ht="21">
      <c r="B119" s="1872" t="s">
        <v>1781</v>
      </c>
    </row>
    <row r="120" spans="2:2" ht="31.5">
      <c r="B120" s="1872" t="s">
        <v>1782</v>
      </c>
    </row>
    <row r="121" spans="2:2" ht="21">
      <c r="B121" s="1872" t="s">
        <v>1783</v>
      </c>
    </row>
    <row r="122" spans="2:2">
      <c r="B122" s="1871" t="s">
        <v>943</v>
      </c>
    </row>
    <row r="123" spans="2:2">
      <c r="B123" s="1872" t="s">
        <v>1784</v>
      </c>
    </row>
    <row r="124" spans="2:2">
      <c r="B124" s="1871" t="s">
        <v>944</v>
      </c>
    </row>
    <row r="125" spans="2:2" ht="21">
      <c r="B125" s="1872" t="s">
        <v>1785</v>
      </c>
    </row>
    <row r="126" spans="2:2">
      <c r="B126" s="1871" t="s">
        <v>81</v>
      </c>
    </row>
    <row r="127" spans="2:2" ht="21">
      <c r="B127" s="1872" t="s">
        <v>1716</v>
      </c>
    </row>
    <row r="128" spans="2:2" ht="21">
      <c r="B128" s="1872" t="s">
        <v>1717</v>
      </c>
    </row>
    <row r="129" spans="2:2">
      <c r="B129" s="1871" t="s">
        <v>83</v>
      </c>
    </row>
    <row r="130" spans="2:2" ht="21">
      <c r="B130" s="1872" t="s">
        <v>1786</v>
      </c>
    </row>
    <row r="131" spans="2:2">
      <c r="B131" s="1871" t="s">
        <v>945</v>
      </c>
    </row>
    <row r="132" spans="2:2">
      <c r="B132" s="1872" t="s">
        <v>1718</v>
      </c>
    </row>
    <row r="133" spans="2:2" ht="21">
      <c r="B133" s="1871" t="s">
        <v>857</v>
      </c>
    </row>
    <row r="134" spans="2:2" ht="21">
      <c r="B134" s="1872" t="s">
        <v>1787</v>
      </c>
    </row>
    <row r="135" spans="2:2" ht="31.5">
      <c r="B135" s="1872" t="s">
        <v>1719</v>
      </c>
    </row>
    <row r="136" spans="2:2" ht="31.5">
      <c r="B136" s="1872" t="s">
        <v>1650</v>
      </c>
    </row>
    <row r="137" spans="2:2">
      <c r="B137" s="1871" t="s">
        <v>858</v>
      </c>
    </row>
    <row r="138" spans="2:2" ht="21">
      <c r="B138" s="1872" t="s">
        <v>1788</v>
      </c>
    </row>
    <row r="139" spans="2:2">
      <c r="B139" s="1871" t="s">
        <v>946</v>
      </c>
    </row>
    <row r="140" spans="2:2">
      <c r="B140" s="1872" t="s">
        <v>1653</v>
      </c>
    </row>
    <row r="141" spans="2:2">
      <c r="B141" s="1871" t="s">
        <v>859</v>
      </c>
    </row>
    <row r="142" spans="2:2" ht="21">
      <c r="B142" s="1872" t="s">
        <v>1720</v>
      </c>
    </row>
    <row r="143" spans="2:2">
      <c r="B143" s="1871" t="s">
        <v>1721</v>
      </c>
    </row>
    <row r="144" spans="2:2" ht="31.5">
      <c r="B144" s="1872" t="s">
        <v>1722</v>
      </c>
    </row>
    <row r="145" spans="2:2" ht="21">
      <c r="B145" s="1872" t="s">
        <v>1724</v>
      </c>
    </row>
    <row r="146" spans="2:2" ht="21">
      <c r="B146" s="1872" t="s">
        <v>1789</v>
      </c>
    </row>
    <row r="147" spans="2:2" ht="21">
      <c r="B147" s="1871" t="s">
        <v>1790</v>
      </c>
    </row>
    <row r="148" spans="2:2" ht="31.5">
      <c r="B148" s="1872" t="s">
        <v>1791</v>
      </c>
    </row>
    <row r="149" spans="2:2" ht="21">
      <c r="B149" s="1872" t="s">
        <v>1792</v>
      </c>
    </row>
    <row r="150" spans="2:2" ht="21">
      <c r="B150" s="1871" t="s">
        <v>1793</v>
      </c>
    </row>
    <row r="151" spans="2:2" ht="21">
      <c r="B151" s="1872" t="s">
        <v>1794</v>
      </c>
    </row>
    <row r="152" spans="2:2" ht="21">
      <c r="B152" s="1872" t="s">
        <v>1795</v>
      </c>
    </row>
    <row r="153" spans="2:2">
      <c r="B153" s="2315"/>
    </row>
    <row r="154" spans="2:2" ht="21">
      <c r="B154" s="1918" t="s">
        <v>1591</v>
      </c>
    </row>
    <row r="155" spans="2:2"/>
  </sheetData>
  <pageMargins left="0.7" right="0.7" top="0.75" bottom="0.75" header="0.3" footer="0.3"/>
  <drawing r:id="rId1"/>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A387C-7D83-4F46-A77E-6C28BC5EC533}">
  <sheetPr codeName="Hoja154"/>
  <dimension ref="A1:H14"/>
  <sheetViews>
    <sheetView showGridLines="0" workbookViewId="0">
      <selection activeCell="H8" sqref="H8"/>
    </sheetView>
  </sheetViews>
  <sheetFormatPr baseColWidth="10" defaultColWidth="0" defaultRowHeight="10.5" zeroHeight="1"/>
  <cols>
    <col min="1" max="1" width="4.28515625" style="1841" customWidth="1"/>
    <col min="2" max="2" width="22.7109375" style="1841" customWidth="1"/>
    <col min="3" max="3" width="19.42578125" style="1841" customWidth="1"/>
    <col min="4" max="4" width="23.28515625" style="1841" customWidth="1"/>
    <col min="5" max="5" width="12.28515625" style="1841" customWidth="1"/>
    <col min="6" max="6" width="5" style="1841" customWidth="1"/>
    <col min="7" max="7" width="11.42578125" style="1841" customWidth="1"/>
    <col min="8" max="8" width="4.85546875" style="1841" customWidth="1"/>
    <col min="9" max="16384" width="11.42578125" style="1841" hidden="1"/>
  </cols>
  <sheetData>
    <row r="1" spans="1:6" ht="14.25">
      <c r="A1" s="2434"/>
      <c r="B1" s="2866" t="s">
        <v>1796</v>
      </c>
      <c r="C1" s="2868"/>
      <c r="D1" s="2868"/>
      <c r="E1" s="2868"/>
    </row>
    <row r="2" spans="1:6">
      <c r="B2" s="2868" t="s">
        <v>1401</v>
      </c>
      <c r="C2" s="2868"/>
      <c r="D2" s="2868"/>
      <c r="E2" s="2868"/>
    </row>
    <row r="3" spans="1:6" ht="31.5">
      <c r="B3" s="2365" t="s">
        <v>993</v>
      </c>
      <c r="C3" s="2370" t="s">
        <v>921</v>
      </c>
      <c r="D3" s="2371" t="s">
        <v>1797</v>
      </c>
      <c r="E3" s="2371" t="s">
        <v>922</v>
      </c>
    </row>
    <row r="4" spans="1:6">
      <c r="B4" s="1876" t="s">
        <v>1555</v>
      </c>
      <c r="C4" s="1876">
        <v>712.97967051099999</v>
      </c>
      <c r="D4" s="1876">
        <v>190.64711502700001</v>
      </c>
      <c r="E4" s="1876">
        <v>1.50984403</v>
      </c>
    </row>
    <row r="5" spans="1:6">
      <c r="B5" s="1876" t="s">
        <v>1492</v>
      </c>
      <c r="C5" s="1876">
        <v>2006.4475885888999</v>
      </c>
      <c r="D5" s="1876">
        <v>1351.80953203644</v>
      </c>
      <c r="E5" s="1876">
        <v>10.574502983</v>
      </c>
    </row>
    <row r="6" spans="1:6">
      <c r="B6" s="1876" t="s">
        <v>1798</v>
      </c>
      <c r="C6" s="1876">
        <v>3372.1826105281475</v>
      </c>
      <c r="D6" s="1876">
        <v>10049.221309166523</v>
      </c>
      <c r="E6" s="1876">
        <v>0.94822601716988142</v>
      </c>
    </row>
    <row r="7" spans="1:6">
      <c r="B7" s="2316" t="s">
        <v>843</v>
      </c>
      <c r="C7" s="2317">
        <v>6091.6098696280478</v>
      </c>
      <c r="D7" s="2317">
        <v>11591.677956229963</v>
      </c>
      <c r="E7" s="2317">
        <v>13.032573030169882</v>
      </c>
    </row>
    <row r="8" spans="1:6" ht="11.25">
      <c r="B8" s="1877" t="s">
        <v>1591</v>
      </c>
    </row>
    <row r="14" spans="1:6" hidden="1">
      <c r="F14" s="1846"/>
    </row>
  </sheetData>
  <mergeCells count="2">
    <mergeCell ref="B1:E1"/>
    <mergeCell ref="B2:E2"/>
  </mergeCells>
  <pageMargins left="0.7" right="0.7" top="0.75" bottom="0.75" header="0.3" footer="0.3"/>
  <drawing r:id="rId1"/>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0AEF4-E177-4808-9E60-85BEDC3D0D4C}">
  <sheetPr codeName="Hoja155"/>
  <dimension ref="A1:H50"/>
  <sheetViews>
    <sheetView showGridLines="0" workbookViewId="0">
      <selection activeCell="G13" sqref="G13"/>
    </sheetView>
  </sheetViews>
  <sheetFormatPr baseColWidth="10" defaultColWidth="0" defaultRowHeight="10.5" zeroHeight="1"/>
  <cols>
    <col min="1" max="1" width="3" style="1841" customWidth="1"/>
    <col min="2" max="2" width="60.7109375" style="1870" customWidth="1"/>
    <col min="3" max="3" width="14.7109375" style="1841" bestFit="1" customWidth="1"/>
    <col min="4" max="4" width="10.7109375" style="1841" customWidth="1"/>
    <col min="5" max="5" width="11.42578125" style="1841" customWidth="1"/>
    <col min="6" max="6" width="3.85546875" style="1841" customWidth="1"/>
    <col min="7" max="7" width="11.42578125" style="1841" customWidth="1"/>
    <col min="8" max="8" width="4.28515625" style="1841" customWidth="1"/>
    <col min="9" max="16384" width="11.42578125" style="1841" hidden="1"/>
  </cols>
  <sheetData>
    <row r="1" spans="1:6" ht="14.25">
      <c r="A1" s="2434"/>
      <c r="B1" s="2866" t="s">
        <v>1799</v>
      </c>
      <c r="C1" s="2868"/>
      <c r="D1" s="2868"/>
      <c r="E1" s="2868"/>
    </row>
    <row r="2" spans="1:6">
      <c r="B2" s="2867" t="s">
        <v>1401</v>
      </c>
      <c r="C2" s="2867"/>
      <c r="D2" s="2867"/>
      <c r="E2" s="2867"/>
    </row>
    <row r="3" spans="1:6">
      <c r="B3" s="2370" t="s">
        <v>56</v>
      </c>
      <c r="C3" s="2365" t="s">
        <v>1800</v>
      </c>
      <c r="D3" s="2365" t="s">
        <v>1801</v>
      </c>
      <c r="E3" s="2365" t="s">
        <v>956</v>
      </c>
    </row>
    <row r="4" spans="1:6" ht="11.25" thickBot="1">
      <c r="B4" s="1867" t="s">
        <v>1556</v>
      </c>
      <c r="C4" s="1878" t="s">
        <v>252</v>
      </c>
      <c r="D4" s="1879">
        <v>44100</v>
      </c>
      <c r="E4" s="1879">
        <v>44100</v>
      </c>
    </row>
    <row r="5" spans="1:6" ht="11.25" thickBot="1">
      <c r="B5" s="1867" t="s">
        <v>1674</v>
      </c>
      <c r="C5" s="1878" t="s">
        <v>252</v>
      </c>
      <c r="D5" s="1879">
        <v>1100</v>
      </c>
      <c r="E5" s="1879">
        <v>1100</v>
      </c>
    </row>
    <row r="6" spans="1:6" ht="11.25" thickBot="1">
      <c r="B6" s="1867" t="s">
        <v>1557</v>
      </c>
      <c r="C6" s="1878">
        <v>466</v>
      </c>
      <c r="D6" s="1879">
        <v>234475</v>
      </c>
      <c r="E6" s="1879">
        <v>234941</v>
      </c>
    </row>
    <row r="7" spans="1:6" ht="11.25" thickBot="1">
      <c r="B7" s="1867" t="s">
        <v>384</v>
      </c>
      <c r="C7" s="1878">
        <v>232</v>
      </c>
      <c r="D7" s="1878">
        <v>605</v>
      </c>
      <c r="E7" s="1878">
        <v>837</v>
      </c>
    </row>
    <row r="8" spans="1:6" ht="11.25" thickBot="1">
      <c r="B8" s="1867" t="s">
        <v>401</v>
      </c>
      <c r="C8" s="1878" t="s">
        <v>252</v>
      </c>
      <c r="D8" s="1878">
        <v>67</v>
      </c>
      <c r="E8" s="1878">
        <v>67</v>
      </c>
    </row>
    <row r="9" spans="1:6" ht="11.25" thickBot="1">
      <c r="B9" s="1867" t="s">
        <v>1558</v>
      </c>
      <c r="C9" s="1878">
        <v>320</v>
      </c>
      <c r="D9" s="1878" t="s">
        <v>252</v>
      </c>
      <c r="E9" s="1878">
        <v>320</v>
      </c>
    </row>
    <row r="10" spans="1:6" ht="21.75" thickBot="1">
      <c r="B10" s="1867" t="s">
        <v>1559</v>
      </c>
      <c r="C10" s="1878">
        <v>47</v>
      </c>
      <c r="D10" s="1879">
        <v>3349</v>
      </c>
      <c r="E10" s="1879">
        <v>3395</v>
      </c>
    </row>
    <row r="11" spans="1:6" ht="11.25" thickBot="1">
      <c r="B11" s="1867" t="s">
        <v>1676</v>
      </c>
      <c r="C11" s="1878" t="s">
        <v>252</v>
      </c>
      <c r="D11" s="1878">
        <v>60</v>
      </c>
      <c r="E11" s="1878">
        <v>60</v>
      </c>
    </row>
    <row r="12" spans="1:6" ht="11.25" thickBot="1">
      <c r="B12" s="1867" t="s">
        <v>1675</v>
      </c>
      <c r="C12" s="1878" t="s">
        <v>252</v>
      </c>
      <c r="D12" s="1878">
        <v>102</v>
      </c>
      <c r="E12" s="1878">
        <v>102</v>
      </c>
    </row>
    <row r="13" spans="1:6" ht="11.25" thickBot="1">
      <c r="B13" s="1867" t="s">
        <v>923</v>
      </c>
      <c r="C13" s="1878" t="s">
        <v>252</v>
      </c>
      <c r="D13" s="1879">
        <v>1591</v>
      </c>
      <c r="E13" s="1879">
        <v>1591</v>
      </c>
    </row>
    <row r="14" spans="1:6" ht="11.25" thickBot="1">
      <c r="B14" s="1867" t="s">
        <v>1663</v>
      </c>
      <c r="C14" s="1878" t="s">
        <v>252</v>
      </c>
      <c r="D14" s="1879">
        <v>38550</v>
      </c>
      <c r="E14" s="1879">
        <v>38550</v>
      </c>
      <c r="F14" s="1846"/>
    </row>
    <row r="15" spans="1:6" ht="11.25" thickBot="1">
      <c r="B15" s="1867" t="s">
        <v>64</v>
      </c>
      <c r="C15" s="1878" t="s">
        <v>252</v>
      </c>
      <c r="D15" s="1879">
        <v>14286</v>
      </c>
      <c r="E15" s="1879">
        <v>14286</v>
      </c>
    </row>
    <row r="16" spans="1:6" ht="11.25" thickBot="1">
      <c r="B16" s="1867" t="s">
        <v>402</v>
      </c>
      <c r="C16" s="1878" t="s">
        <v>252</v>
      </c>
      <c r="D16" s="1878">
        <v>30</v>
      </c>
      <c r="E16" s="1878">
        <v>30</v>
      </c>
    </row>
    <row r="17" spans="2:5" ht="11.25" thickBot="1">
      <c r="B17" s="1867" t="s">
        <v>1664</v>
      </c>
      <c r="C17" s="1878" t="s">
        <v>252</v>
      </c>
      <c r="D17" s="1879">
        <v>674348</v>
      </c>
      <c r="E17" s="1879">
        <v>674348</v>
      </c>
    </row>
    <row r="18" spans="2:5" ht="21.75" thickBot="1">
      <c r="B18" s="1867" t="s">
        <v>1573</v>
      </c>
      <c r="C18" s="1878" t="s">
        <v>252</v>
      </c>
      <c r="D18" s="1879">
        <v>68359</v>
      </c>
      <c r="E18" s="1879">
        <v>68359</v>
      </c>
    </row>
    <row r="19" spans="2:5" ht="11.25" thickBot="1">
      <c r="B19" s="1867" t="s">
        <v>786</v>
      </c>
      <c r="C19" s="1878" t="s">
        <v>252</v>
      </c>
      <c r="D19" s="1879">
        <v>1380</v>
      </c>
      <c r="E19" s="1879">
        <v>1380</v>
      </c>
    </row>
    <row r="20" spans="2:5" ht="11.25" thickBot="1">
      <c r="B20" s="1867" t="s">
        <v>1666</v>
      </c>
      <c r="C20" s="1878" t="s">
        <v>252</v>
      </c>
      <c r="D20" s="1879">
        <v>80500</v>
      </c>
      <c r="E20" s="1879">
        <v>80500</v>
      </c>
    </row>
    <row r="21" spans="2:5" ht="11.25" thickBot="1">
      <c r="B21" s="1867" t="s">
        <v>1802</v>
      </c>
      <c r="C21" s="1878" t="s">
        <v>252</v>
      </c>
      <c r="D21" s="1879">
        <v>4200</v>
      </c>
      <c r="E21" s="1879">
        <v>4200</v>
      </c>
    </row>
    <row r="22" spans="2:5" ht="11.25" thickBot="1">
      <c r="B22" s="1867" t="s">
        <v>1562</v>
      </c>
      <c r="C22" s="1878">
        <v>651</v>
      </c>
      <c r="D22" s="1879">
        <v>4491</v>
      </c>
      <c r="E22" s="1879">
        <v>5142</v>
      </c>
    </row>
    <row r="23" spans="2:5" ht="11.25" thickBot="1">
      <c r="B23" s="1867" t="s">
        <v>264</v>
      </c>
      <c r="C23" s="1879">
        <v>471287</v>
      </c>
      <c r="D23" s="1878" t="s">
        <v>252</v>
      </c>
      <c r="E23" s="1879">
        <v>471287</v>
      </c>
    </row>
    <row r="24" spans="2:5" ht="11.25" thickBot="1">
      <c r="B24" s="1867" t="s">
        <v>1563</v>
      </c>
      <c r="C24" s="1879">
        <v>24762</v>
      </c>
      <c r="D24" s="1878" t="s">
        <v>252</v>
      </c>
      <c r="E24" s="1879">
        <v>24762</v>
      </c>
    </row>
    <row r="25" spans="2:5" ht="11.25" thickBot="1">
      <c r="B25" s="1867" t="s">
        <v>1583</v>
      </c>
      <c r="C25" s="1879">
        <v>3614</v>
      </c>
      <c r="D25" s="1879">
        <v>10851</v>
      </c>
      <c r="E25" s="1879">
        <v>14465</v>
      </c>
    </row>
    <row r="26" spans="2:5" ht="11.25" thickBot="1">
      <c r="B26" s="1867" t="s">
        <v>1564</v>
      </c>
      <c r="C26" s="1879">
        <v>8501</v>
      </c>
      <c r="D26" s="1879">
        <v>21487</v>
      </c>
      <c r="E26" s="1879">
        <v>29988</v>
      </c>
    </row>
    <row r="27" spans="2:5" ht="11.25" thickBot="1">
      <c r="B27" s="1867" t="s">
        <v>1668</v>
      </c>
      <c r="C27" s="1878" t="s">
        <v>252</v>
      </c>
      <c r="D27" s="1879">
        <v>10402</v>
      </c>
      <c r="E27" s="1879">
        <v>10402</v>
      </c>
    </row>
    <row r="28" spans="2:5" ht="11.25" thickBot="1">
      <c r="B28" s="1867" t="s">
        <v>1576</v>
      </c>
      <c r="C28" s="1878">
        <v>495</v>
      </c>
      <c r="D28" s="1879">
        <v>36797</v>
      </c>
      <c r="E28" s="1879">
        <v>37292</v>
      </c>
    </row>
    <row r="29" spans="2:5" ht="11.25" thickBot="1">
      <c r="B29" s="1867" t="s">
        <v>1587</v>
      </c>
      <c r="C29" s="1878">
        <v>116</v>
      </c>
      <c r="D29" s="1878" t="s">
        <v>252</v>
      </c>
      <c r="E29" s="1878">
        <v>116</v>
      </c>
    </row>
    <row r="30" spans="2:5" ht="11.25" thickBot="1">
      <c r="B30" s="1867" t="s">
        <v>1669</v>
      </c>
      <c r="C30" s="1878" t="s">
        <v>252</v>
      </c>
      <c r="D30" s="1879">
        <v>15000</v>
      </c>
      <c r="E30" s="1879">
        <v>15000</v>
      </c>
    </row>
    <row r="31" spans="2:5" ht="11.25" thickBot="1">
      <c r="B31" s="1867" t="s">
        <v>1588</v>
      </c>
      <c r="C31" s="1878" t="s">
        <v>252</v>
      </c>
      <c r="D31" s="1879">
        <v>26100</v>
      </c>
      <c r="E31" s="1879">
        <v>26100</v>
      </c>
    </row>
    <row r="32" spans="2:5" ht="11.25" thickBot="1">
      <c r="B32" s="1867" t="s">
        <v>1803</v>
      </c>
      <c r="C32" s="1879">
        <v>133451</v>
      </c>
      <c r="D32" s="1879">
        <v>48500</v>
      </c>
      <c r="E32" s="1879">
        <v>181951</v>
      </c>
    </row>
    <row r="33" spans="2:5" ht="11.25" thickBot="1">
      <c r="B33" s="1867" t="s">
        <v>1565</v>
      </c>
      <c r="C33" s="1878" t="s">
        <v>252</v>
      </c>
      <c r="D33" s="1878">
        <v>100</v>
      </c>
      <c r="E33" s="1878">
        <v>100</v>
      </c>
    </row>
    <row r="34" spans="2:5" ht="11.25" thickBot="1">
      <c r="B34" s="1867" t="s">
        <v>1671</v>
      </c>
      <c r="C34" s="1878" t="s">
        <v>252</v>
      </c>
      <c r="D34" s="1879">
        <v>2000</v>
      </c>
      <c r="E34" s="1879">
        <v>2000</v>
      </c>
    </row>
    <row r="35" spans="2:5" ht="11.25" thickBot="1">
      <c r="B35" s="1867" t="s">
        <v>1589</v>
      </c>
      <c r="C35" s="1878" t="s">
        <v>252</v>
      </c>
      <c r="D35" s="1879">
        <v>5879</v>
      </c>
      <c r="E35" s="1879">
        <v>5879</v>
      </c>
    </row>
    <row r="36" spans="2:5" ht="11.25" thickBot="1">
      <c r="B36" s="1867" t="s">
        <v>1804</v>
      </c>
      <c r="C36" s="1878" t="s">
        <v>252</v>
      </c>
      <c r="D36" s="1879">
        <v>3752</v>
      </c>
      <c r="E36" s="1879">
        <v>3752</v>
      </c>
    </row>
    <row r="37" spans="2:5" ht="11.25" thickBot="1">
      <c r="B37" s="1867" t="s">
        <v>375</v>
      </c>
      <c r="C37" s="1878" t="s">
        <v>252</v>
      </c>
      <c r="D37" s="1879">
        <v>76622</v>
      </c>
      <c r="E37" s="1879">
        <v>76622</v>
      </c>
    </row>
    <row r="38" spans="2:5" ht="21.75" thickBot="1">
      <c r="B38" s="1867" t="s">
        <v>1567</v>
      </c>
      <c r="C38" s="1878" t="s">
        <v>252</v>
      </c>
      <c r="D38" s="1879">
        <v>92401</v>
      </c>
      <c r="E38" s="1879">
        <v>92401</v>
      </c>
    </row>
    <row r="39" spans="2:5" ht="11.25" thickBot="1">
      <c r="B39" s="1867" t="s">
        <v>395</v>
      </c>
      <c r="C39" s="1878" t="s">
        <v>252</v>
      </c>
      <c r="D39" s="1879">
        <v>338395</v>
      </c>
      <c r="E39" s="1879">
        <v>338395</v>
      </c>
    </row>
    <row r="40" spans="2:5" ht="11.25" thickBot="1">
      <c r="B40" s="1867" t="s">
        <v>1568</v>
      </c>
      <c r="C40" s="1878">
        <v>335</v>
      </c>
      <c r="D40" s="1879">
        <v>2000</v>
      </c>
      <c r="E40" s="1879">
        <v>2335</v>
      </c>
    </row>
    <row r="41" spans="2:5" ht="11.25" thickBot="1">
      <c r="B41" s="1867" t="s">
        <v>784</v>
      </c>
      <c r="C41" s="1878" t="s">
        <v>252</v>
      </c>
      <c r="D41" s="1878">
        <v>140</v>
      </c>
      <c r="E41" s="1878">
        <v>140</v>
      </c>
    </row>
    <row r="42" spans="2:5" ht="11.25" thickBot="1">
      <c r="B42" s="1867" t="s">
        <v>371</v>
      </c>
      <c r="C42" s="1878">
        <v>585</v>
      </c>
      <c r="D42" s="1879">
        <v>134010</v>
      </c>
      <c r="E42" s="1879">
        <v>134596</v>
      </c>
    </row>
    <row r="43" spans="2:5" ht="11.25" thickBot="1">
      <c r="B43" s="1867" t="s">
        <v>378</v>
      </c>
      <c r="C43" s="1878" t="s">
        <v>252</v>
      </c>
      <c r="D43" s="1879">
        <v>10420</v>
      </c>
      <c r="E43" s="1879">
        <v>10420</v>
      </c>
    </row>
    <row r="44" spans="2:5" ht="11.25" thickBot="1">
      <c r="B44" s="1867" t="s">
        <v>1180</v>
      </c>
      <c r="C44" s="1879">
        <v>68118</v>
      </c>
      <c r="D44" s="1878" t="s">
        <v>252</v>
      </c>
      <c r="E44" s="1879">
        <v>68118</v>
      </c>
    </row>
    <row r="45" spans="2:5" ht="11.25" thickBot="1">
      <c r="B45" s="1867" t="s">
        <v>924</v>
      </c>
      <c r="C45" s="1879">
        <v>952839</v>
      </c>
      <c r="D45" s="1878" t="s">
        <v>252</v>
      </c>
      <c r="E45" s="1879">
        <v>952839</v>
      </c>
    </row>
    <row r="46" spans="2:5" ht="11.25" thickBot="1">
      <c r="B46" s="1867" t="s">
        <v>925</v>
      </c>
      <c r="C46" s="1879">
        <v>1672092</v>
      </c>
      <c r="D46" s="1878" t="s">
        <v>252</v>
      </c>
      <c r="E46" s="1879">
        <v>1672092</v>
      </c>
    </row>
    <row r="47" spans="2:5" ht="11.25" thickBot="1">
      <c r="B47" s="1867" t="s">
        <v>1805</v>
      </c>
      <c r="C47" s="1879">
        <v>321750</v>
      </c>
      <c r="D47" s="1878" t="s">
        <v>252</v>
      </c>
      <c r="E47" s="1879">
        <v>321750</v>
      </c>
    </row>
    <row r="48" spans="2:5" ht="11.25" thickBot="1">
      <c r="B48" s="1867" t="s">
        <v>1806</v>
      </c>
      <c r="C48" s="1879">
        <v>425503</v>
      </c>
      <c r="D48" s="1878" t="s">
        <v>252</v>
      </c>
      <c r="E48" s="1879">
        <v>425503</v>
      </c>
    </row>
    <row r="49" spans="2:5" ht="11.25" thickBot="1">
      <c r="B49" s="2318" t="s">
        <v>1590</v>
      </c>
      <c r="C49" s="2319">
        <v>4085162</v>
      </c>
      <c r="D49" s="2319">
        <v>2006448</v>
      </c>
      <c r="E49" s="2319">
        <v>6091610</v>
      </c>
    </row>
    <row r="50" spans="2:5" ht="11.25">
      <c r="B50" s="1877" t="s">
        <v>1591</v>
      </c>
    </row>
  </sheetData>
  <mergeCells count="2">
    <mergeCell ref="B1:E1"/>
    <mergeCell ref="B2:E2"/>
  </mergeCells>
  <pageMargins left="0.7" right="0.7" top="0.75" bottom="0.75" header="0.3" footer="0.3"/>
  <drawing r:id="rId1"/>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9AE96-3BE5-43CB-A20D-0416A9E81F88}">
  <sheetPr codeName="Hoja156"/>
  <dimension ref="A1:H46"/>
  <sheetViews>
    <sheetView showGridLines="0" workbookViewId="0">
      <selection activeCell="H10" sqref="H10"/>
    </sheetView>
  </sheetViews>
  <sheetFormatPr baseColWidth="10" defaultColWidth="0" defaultRowHeight="10.5" zeroHeight="1"/>
  <cols>
    <col min="1" max="1" width="4" style="1841" customWidth="1"/>
    <col min="2" max="2" width="55.5703125" style="1870" customWidth="1"/>
    <col min="3" max="3" width="17.7109375" style="1841" bestFit="1" customWidth="1"/>
    <col min="4" max="4" width="11.7109375" style="1841" bestFit="1" customWidth="1"/>
    <col min="5" max="5" width="13" style="1841" bestFit="1" customWidth="1"/>
    <col min="6" max="6" width="3.7109375" style="1841" customWidth="1"/>
    <col min="7" max="7" width="11.42578125" style="1841" customWidth="1"/>
    <col min="8" max="8" width="5" style="1841" customWidth="1"/>
    <col min="9" max="16384" width="11.42578125" style="1841" hidden="1"/>
  </cols>
  <sheetData>
    <row r="1" spans="1:6" ht="27" customHeight="1">
      <c r="A1" s="2434"/>
      <c r="B1" s="2866" t="s">
        <v>1807</v>
      </c>
      <c r="C1" s="2868"/>
      <c r="D1" s="2868"/>
      <c r="E1" s="2868"/>
    </row>
    <row r="2" spans="1:6">
      <c r="B2" s="2867" t="s">
        <v>1401</v>
      </c>
      <c r="C2" s="2867"/>
      <c r="D2" s="2867"/>
      <c r="E2" s="2867"/>
    </row>
    <row r="3" spans="1:6">
      <c r="B3" s="2370" t="s">
        <v>56</v>
      </c>
      <c r="C3" s="2367" t="s">
        <v>447</v>
      </c>
      <c r="D3" s="2367" t="s">
        <v>448</v>
      </c>
      <c r="E3" s="2367" t="s">
        <v>86</v>
      </c>
    </row>
    <row r="4" spans="1:6" ht="11.25" thickBot="1">
      <c r="B4" s="1867" t="s">
        <v>1556</v>
      </c>
      <c r="C4" s="1880">
        <v>0</v>
      </c>
      <c r="D4" s="1880">
        <v>520</v>
      </c>
      <c r="E4" s="1880">
        <v>520</v>
      </c>
    </row>
    <row r="5" spans="1:6" ht="11.25" thickBot="1">
      <c r="B5" s="1867" t="s">
        <v>1557</v>
      </c>
      <c r="C5" s="1880">
        <v>233.24257600000001</v>
      </c>
      <c r="D5" s="1880">
        <v>24126</v>
      </c>
      <c r="E5" s="1880">
        <v>24359.242576000001</v>
      </c>
    </row>
    <row r="6" spans="1:6" ht="11.25" thickBot="1">
      <c r="B6" s="1867" t="s">
        <v>384</v>
      </c>
      <c r="C6" s="1880">
        <v>359.74432200000001</v>
      </c>
      <c r="D6" s="1880">
        <v>605</v>
      </c>
      <c r="E6" s="1880">
        <v>964.74432200000001</v>
      </c>
    </row>
    <row r="7" spans="1:6" ht="11.25" thickBot="1">
      <c r="B7" s="1867" t="s">
        <v>1808</v>
      </c>
      <c r="C7" s="1880">
        <v>0</v>
      </c>
      <c r="D7" s="1880">
        <v>853.36582710000005</v>
      </c>
      <c r="E7" s="1880">
        <v>853.36582710000005</v>
      </c>
    </row>
    <row r="8" spans="1:6" ht="11.25" thickBot="1">
      <c r="B8" s="1867" t="s">
        <v>401</v>
      </c>
      <c r="C8" s="1880">
        <v>0</v>
      </c>
      <c r="D8" s="1880">
        <v>234.70103</v>
      </c>
      <c r="E8" s="1880">
        <v>234.70103</v>
      </c>
    </row>
    <row r="9" spans="1:6" ht="11.25" thickBot="1">
      <c r="B9" s="1867" t="s">
        <v>1558</v>
      </c>
      <c r="C9" s="1880">
        <v>290.60678999999999</v>
      </c>
      <c r="D9" s="1880">
        <v>0</v>
      </c>
      <c r="E9" s="1880">
        <v>290.60678999999999</v>
      </c>
    </row>
    <row r="10" spans="1:6" ht="21.75" thickBot="1">
      <c r="B10" s="1867" t="s">
        <v>1809</v>
      </c>
      <c r="C10" s="1880">
        <v>89.084672999999995</v>
      </c>
      <c r="D10" s="1880">
        <v>563.52083334000008</v>
      </c>
      <c r="E10" s="1880">
        <v>652.60550634000003</v>
      </c>
    </row>
    <row r="11" spans="1:6" ht="11.25" thickBot="1">
      <c r="B11" s="1867" t="s">
        <v>923</v>
      </c>
      <c r="C11" s="1880">
        <v>0</v>
      </c>
      <c r="D11" s="1880">
        <v>981.12829999999997</v>
      </c>
      <c r="E11" s="1880">
        <v>981.12829999999997</v>
      </c>
    </row>
    <row r="12" spans="1:6" ht="11.25" thickBot="1">
      <c r="B12" s="1867" t="s">
        <v>915</v>
      </c>
      <c r="C12" s="1880">
        <v>0</v>
      </c>
      <c r="D12" s="1880">
        <v>72000</v>
      </c>
      <c r="E12" s="1880">
        <v>72000</v>
      </c>
    </row>
    <row r="13" spans="1:6" ht="21.75" thickBot="1">
      <c r="B13" s="1867" t="s">
        <v>1810</v>
      </c>
      <c r="C13" s="1880">
        <v>0</v>
      </c>
      <c r="D13" s="1880">
        <v>3971.5879909999999</v>
      </c>
      <c r="E13" s="1880">
        <v>3971.5879909999999</v>
      </c>
    </row>
    <row r="14" spans="1:6" ht="11.25" thickBot="1">
      <c r="B14" s="1867" t="s">
        <v>1811</v>
      </c>
      <c r="C14" s="1880">
        <v>0</v>
      </c>
      <c r="D14" s="1880">
        <v>305055.82666600001</v>
      </c>
      <c r="E14" s="1880">
        <v>305055.82666600001</v>
      </c>
      <c r="F14" s="1846"/>
    </row>
    <row r="15" spans="1:6" ht="21.75" thickBot="1">
      <c r="B15" s="1867" t="s">
        <v>1812</v>
      </c>
      <c r="C15" s="1880">
        <v>0</v>
      </c>
      <c r="D15" s="1880">
        <v>17280</v>
      </c>
      <c r="E15" s="1880">
        <v>17280</v>
      </c>
    </row>
    <row r="16" spans="1:6" ht="21.75" thickBot="1">
      <c r="B16" s="1867" t="s">
        <v>832</v>
      </c>
      <c r="C16" s="1880">
        <v>0</v>
      </c>
      <c r="D16" s="1880">
        <v>4320</v>
      </c>
      <c r="E16" s="1880">
        <v>4320</v>
      </c>
    </row>
    <row r="17" spans="2:5" ht="11.25" thickBot="1">
      <c r="B17" s="1867" t="s">
        <v>394</v>
      </c>
      <c r="C17" s="1880">
        <v>0</v>
      </c>
      <c r="D17" s="1880">
        <v>13140.329127999999</v>
      </c>
      <c r="E17" s="1880">
        <v>13140.329127999999</v>
      </c>
    </row>
    <row r="18" spans="2:5" ht="11.25" thickBot="1">
      <c r="B18" s="1867" t="s">
        <v>1666</v>
      </c>
      <c r="C18" s="1880">
        <v>0</v>
      </c>
      <c r="D18" s="1880">
        <v>31600</v>
      </c>
      <c r="E18" s="1880">
        <v>31600</v>
      </c>
    </row>
    <row r="19" spans="2:5" ht="11.25" thickBot="1">
      <c r="B19" s="1867" t="s">
        <v>1813</v>
      </c>
      <c r="C19" s="1880">
        <v>0</v>
      </c>
      <c r="D19" s="1880">
        <v>8000</v>
      </c>
      <c r="E19" s="1880">
        <v>8000</v>
      </c>
    </row>
    <row r="20" spans="2:5" ht="11.25" thickBot="1">
      <c r="B20" s="1867" t="s">
        <v>1562</v>
      </c>
      <c r="C20" s="1880">
        <v>324.85455000000002</v>
      </c>
      <c r="D20" s="1880">
        <v>71435.380831999995</v>
      </c>
      <c r="E20" s="1880">
        <v>71760.235381999999</v>
      </c>
    </row>
    <row r="21" spans="2:5" ht="11.25" thickBot="1">
      <c r="B21" s="1867" t="s">
        <v>264</v>
      </c>
      <c r="C21" s="1880">
        <v>109858</v>
      </c>
      <c r="D21" s="1880">
        <v>0</v>
      </c>
      <c r="E21" s="1880">
        <v>109858</v>
      </c>
    </row>
    <row r="22" spans="2:5" ht="11.25" thickBot="1">
      <c r="B22" s="1867" t="s">
        <v>1583</v>
      </c>
      <c r="C22" s="1880">
        <v>0</v>
      </c>
      <c r="D22" s="1880">
        <v>498.24585100000002</v>
      </c>
      <c r="E22" s="1880">
        <v>498.24585100000002</v>
      </c>
    </row>
    <row r="23" spans="2:5" ht="11.25" thickBot="1">
      <c r="B23" s="1867" t="s">
        <v>1814</v>
      </c>
      <c r="C23" s="1880">
        <v>6993.8511049999997</v>
      </c>
      <c r="D23" s="1880">
        <v>3275</v>
      </c>
      <c r="E23" s="1880">
        <v>10268.851105</v>
      </c>
    </row>
    <row r="24" spans="2:5" ht="11.25" thickBot="1">
      <c r="B24" s="1867" t="s">
        <v>1668</v>
      </c>
      <c r="C24" s="1880">
        <v>0</v>
      </c>
      <c r="D24" s="1880">
        <v>5540.0315899999996</v>
      </c>
      <c r="E24" s="1880">
        <v>5540.0315899999996</v>
      </c>
    </row>
    <row r="25" spans="2:5" ht="11.25" thickBot="1">
      <c r="B25" s="1867" t="s">
        <v>1576</v>
      </c>
      <c r="C25" s="1880">
        <v>115.728458</v>
      </c>
      <c r="D25" s="1880">
        <v>9425</v>
      </c>
      <c r="E25" s="1880">
        <v>9540.7284579999996</v>
      </c>
    </row>
    <row r="26" spans="2:5" ht="11.25" thickBot="1">
      <c r="B26" s="1867" t="s">
        <v>1587</v>
      </c>
      <c r="C26" s="1880">
        <v>115.860854</v>
      </c>
      <c r="D26" s="1880">
        <v>0</v>
      </c>
      <c r="E26" s="1880">
        <v>115.860854</v>
      </c>
    </row>
    <row r="27" spans="2:5" ht="11.25" thickBot="1">
      <c r="B27" s="1867" t="s">
        <v>1669</v>
      </c>
      <c r="C27" s="1880">
        <v>0</v>
      </c>
      <c r="D27" s="1880">
        <v>8110.2530740000002</v>
      </c>
      <c r="E27" s="1880">
        <v>8110.2530740000002</v>
      </c>
    </row>
    <row r="28" spans="2:5" ht="11.25" thickBot="1">
      <c r="B28" s="1867" t="s">
        <v>1588</v>
      </c>
      <c r="C28" s="1880">
        <v>0</v>
      </c>
      <c r="D28" s="1880">
        <v>21000</v>
      </c>
      <c r="E28" s="1880">
        <v>21000</v>
      </c>
    </row>
    <row r="29" spans="2:5" ht="11.25" thickBot="1">
      <c r="B29" s="1867" t="s">
        <v>374</v>
      </c>
      <c r="C29" s="1880">
        <v>44638.895146000003</v>
      </c>
      <c r="D29" s="1880">
        <v>0</v>
      </c>
      <c r="E29" s="1880">
        <v>44638.895146000003</v>
      </c>
    </row>
    <row r="30" spans="2:5" ht="11.25" thickBot="1">
      <c r="B30" s="1867" t="s">
        <v>1565</v>
      </c>
      <c r="C30" s="1880">
        <v>0</v>
      </c>
      <c r="D30" s="1880">
        <v>95</v>
      </c>
      <c r="E30" s="1880">
        <v>95</v>
      </c>
    </row>
    <row r="31" spans="2:5" ht="11.25" thickBot="1">
      <c r="B31" s="1867" t="s">
        <v>1566</v>
      </c>
      <c r="C31" s="1880">
        <v>0</v>
      </c>
      <c r="D31" s="1880">
        <v>9165.4100660000004</v>
      </c>
      <c r="E31" s="1880">
        <v>9165.4100660000004</v>
      </c>
    </row>
    <row r="32" spans="2:5" ht="11.25" thickBot="1">
      <c r="B32" s="1867" t="s">
        <v>720</v>
      </c>
      <c r="C32" s="1880">
        <v>0</v>
      </c>
      <c r="D32" s="1880">
        <v>85075.635076999999</v>
      </c>
      <c r="E32" s="1880">
        <v>85075.635076999999</v>
      </c>
    </row>
    <row r="33" spans="2:5" ht="11.25" thickBot="1">
      <c r="B33" s="1867" t="s">
        <v>375</v>
      </c>
      <c r="C33" s="1880">
        <v>0</v>
      </c>
      <c r="D33" s="1880">
        <v>55108.973767000003</v>
      </c>
      <c r="E33" s="1880">
        <v>55108.973767000003</v>
      </c>
    </row>
    <row r="34" spans="2:5" ht="21.75" thickBot="1">
      <c r="B34" s="1867" t="s">
        <v>1567</v>
      </c>
      <c r="C34" s="1880">
        <v>0</v>
      </c>
      <c r="D34" s="1880">
        <v>39808.029879000002</v>
      </c>
      <c r="E34" s="1880">
        <v>39808.029879000002</v>
      </c>
    </row>
    <row r="35" spans="2:5" ht="11.25" thickBot="1">
      <c r="B35" s="1867" t="s">
        <v>1568</v>
      </c>
      <c r="C35" s="1880">
        <v>389.46140400000002</v>
      </c>
      <c r="D35" s="1880">
        <v>3470</v>
      </c>
      <c r="E35" s="1880">
        <v>3859.4614040000001</v>
      </c>
    </row>
    <row r="36" spans="2:5" ht="11.25" thickBot="1">
      <c r="B36" s="1867" t="s">
        <v>1672</v>
      </c>
      <c r="C36" s="1880">
        <v>0</v>
      </c>
      <c r="D36" s="1880">
        <v>54.597023999999998</v>
      </c>
      <c r="E36" s="1880">
        <v>54.597023999999998</v>
      </c>
    </row>
    <row r="37" spans="2:5" ht="11.25" thickBot="1">
      <c r="B37" s="1867" t="s">
        <v>784</v>
      </c>
      <c r="C37" s="1880">
        <v>0</v>
      </c>
      <c r="D37" s="1880">
        <v>90</v>
      </c>
      <c r="E37" s="1880">
        <v>90</v>
      </c>
    </row>
    <row r="38" spans="2:5" ht="11.25" thickBot="1">
      <c r="B38" s="1867" t="s">
        <v>371</v>
      </c>
      <c r="C38" s="1880">
        <v>1969.996572</v>
      </c>
      <c r="D38" s="1880">
        <v>555839.30670099996</v>
      </c>
      <c r="E38" s="1880">
        <v>557809.30327300006</v>
      </c>
    </row>
    <row r="39" spans="2:5" ht="11.25" thickBot="1">
      <c r="B39" s="1867" t="s">
        <v>769</v>
      </c>
      <c r="C39" s="1880">
        <v>0</v>
      </c>
      <c r="D39" s="1880">
        <v>567.20839999999998</v>
      </c>
      <c r="E39" s="1880">
        <v>567.20839999999998</v>
      </c>
    </row>
    <row r="40" spans="2:5" ht="11.25" thickBot="1">
      <c r="B40" s="1867" t="s">
        <v>1180</v>
      </c>
      <c r="C40" s="1880">
        <v>25267.788576999999</v>
      </c>
      <c r="D40" s="1880">
        <v>0</v>
      </c>
      <c r="E40" s="1880">
        <v>25267.788576999999</v>
      </c>
    </row>
    <row r="41" spans="2:5" ht="11.25" thickBot="1">
      <c r="B41" s="1867" t="s">
        <v>924</v>
      </c>
      <c r="C41" s="1880">
        <v>8691725.6541399993</v>
      </c>
      <c r="D41" s="1880">
        <v>0</v>
      </c>
      <c r="E41" s="1880">
        <v>8691725.6541399993</v>
      </c>
    </row>
    <row r="42" spans="2:5" ht="11.25" thickBot="1">
      <c r="B42" s="1867" t="s">
        <v>925</v>
      </c>
      <c r="C42" s="1880">
        <v>871760.0676717665</v>
      </c>
      <c r="D42" s="1880">
        <v>0</v>
      </c>
      <c r="E42" s="1880">
        <v>871760.0676717665</v>
      </c>
    </row>
    <row r="43" spans="2:5" ht="11.25" thickBot="1">
      <c r="B43" s="1867" t="s">
        <v>1805</v>
      </c>
      <c r="C43" s="1880">
        <v>485735.58735475841</v>
      </c>
      <c r="D43" s="1880">
        <v>0</v>
      </c>
      <c r="E43" s="1880">
        <v>485735.58735475841</v>
      </c>
    </row>
    <row r="44" spans="2:5" ht="11.25" thickBot="1">
      <c r="B44" s="2320" t="s">
        <v>1590</v>
      </c>
      <c r="C44" s="2321">
        <v>10239868.424193524</v>
      </c>
      <c r="D44" s="2321">
        <v>1351809.53203644</v>
      </c>
      <c r="E44" s="2321">
        <v>11591677.956229962</v>
      </c>
    </row>
    <row r="45" spans="2:5" ht="11.25">
      <c r="B45" s="1877" t="s">
        <v>1591</v>
      </c>
    </row>
    <row r="46" spans="2:5"/>
  </sheetData>
  <mergeCells count="2">
    <mergeCell ref="B1:E1"/>
    <mergeCell ref="B2:E2"/>
  </mergeCells>
  <pageMargins left="0.7" right="0.7" top="0.75" bottom="0.75" header="0.3" footer="0.3"/>
  <drawing r:id="rId1"/>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495B5-FC8C-4491-82E3-0A83EBDF96FE}">
  <sheetPr codeName="Hoja157"/>
  <dimension ref="A1:H26"/>
  <sheetViews>
    <sheetView showGridLines="0" workbookViewId="0"/>
  </sheetViews>
  <sheetFormatPr baseColWidth="10" defaultColWidth="0" defaultRowHeight="10.5" zeroHeight="1"/>
  <cols>
    <col min="1" max="1" width="3.85546875" style="1841" customWidth="1"/>
    <col min="2" max="2" width="53.7109375" style="1870" customWidth="1"/>
    <col min="3" max="3" width="15.5703125" style="1841" bestFit="1" customWidth="1"/>
    <col min="4" max="4" width="10.28515625" style="1841" bestFit="1" customWidth="1"/>
    <col min="5" max="5" width="9.7109375" style="1841" customWidth="1"/>
    <col min="6" max="6" width="4.7109375" style="1841" customWidth="1"/>
    <col min="7" max="7" width="11.42578125" style="1841" customWidth="1"/>
    <col min="8" max="8" width="3.7109375" style="1841" customWidth="1"/>
    <col min="9" max="16384" width="11.42578125" style="1841" hidden="1"/>
  </cols>
  <sheetData>
    <row r="1" spans="1:6" ht="14.25">
      <c r="A1" s="2434"/>
      <c r="B1" s="2866" t="s">
        <v>1815</v>
      </c>
      <c r="C1" s="2868"/>
      <c r="D1" s="2868"/>
      <c r="E1" s="2868"/>
    </row>
    <row r="2" spans="1:6">
      <c r="B2" s="2867" t="s">
        <v>1401</v>
      </c>
      <c r="C2" s="2867"/>
      <c r="D2" s="2867"/>
      <c r="E2" s="2867"/>
    </row>
    <row r="3" spans="1:6">
      <c r="B3" s="2372" t="s">
        <v>56</v>
      </c>
      <c r="C3" s="2367" t="s">
        <v>447</v>
      </c>
      <c r="D3" s="2367" t="s">
        <v>448</v>
      </c>
      <c r="E3" s="2367" t="s">
        <v>86</v>
      </c>
    </row>
    <row r="4" spans="1:6" ht="11.25" thickBot="1">
      <c r="B4" s="1881" t="s">
        <v>373</v>
      </c>
      <c r="C4" s="1880">
        <v>80.591582000000002</v>
      </c>
      <c r="D4" s="1880">
        <v>0</v>
      </c>
      <c r="E4" s="1880">
        <v>80.591582000000002</v>
      </c>
    </row>
    <row r="5" spans="1:6" ht="11.25" thickBot="1">
      <c r="B5" s="1881" t="s">
        <v>839</v>
      </c>
      <c r="C5" s="1880">
        <v>0</v>
      </c>
      <c r="D5" s="1880">
        <v>66.759651000000005</v>
      </c>
      <c r="E5" s="1880">
        <v>66.759651000000005</v>
      </c>
    </row>
    <row r="6" spans="1:6" ht="11.25" thickBot="1">
      <c r="B6" s="1881" t="s">
        <v>1558</v>
      </c>
      <c r="C6" s="1880">
        <v>191.53323700000001</v>
      </c>
      <c r="D6" s="1880">
        <v>0</v>
      </c>
      <c r="E6" s="1880">
        <v>191.53323700000001</v>
      </c>
    </row>
    <row r="7" spans="1:6" ht="21.75" thickBot="1">
      <c r="B7" s="1881" t="s">
        <v>1559</v>
      </c>
      <c r="C7" s="1880">
        <v>62.195126000000002</v>
      </c>
      <c r="D7" s="1880">
        <v>180</v>
      </c>
      <c r="E7" s="1880">
        <v>242.19512599999999</v>
      </c>
    </row>
    <row r="8" spans="1:6" ht="11.25" thickBot="1">
      <c r="B8" s="1881" t="s">
        <v>1675</v>
      </c>
      <c r="C8" s="1880">
        <v>0</v>
      </c>
      <c r="D8" s="1880">
        <v>200</v>
      </c>
      <c r="E8" s="1880">
        <v>200</v>
      </c>
    </row>
    <row r="9" spans="1:6" ht="21.75" thickBot="1">
      <c r="B9" s="1881" t="s">
        <v>64</v>
      </c>
      <c r="C9" s="1880">
        <v>0</v>
      </c>
      <c r="D9" s="1880">
        <v>125</v>
      </c>
      <c r="E9" s="1880">
        <v>125</v>
      </c>
    </row>
    <row r="10" spans="1:6" ht="21.75" thickBot="1">
      <c r="B10" s="1881" t="s">
        <v>1666</v>
      </c>
      <c r="C10" s="1880">
        <v>0</v>
      </c>
      <c r="D10" s="1880">
        <v>100</v>
      </c>
      <c r="E10" s="1880">
        <v>100</v>
      </c>
    </row>
    <row r="11" spans="1:6" ht="11.25" thickBot="1">
      <c r="B11" s="1881" t="s">
        <v>1562</v>
      </c>
      <c r="C11" s="1880">
        <v>44.545056000000002</v>
      </c>
      <c r="D11" s="1880">
        <v>595.03759200000002</v>
      </c>
      <c r="E11" s="1880">
        <v>639.58264799999995</v>
      </c>
    </row>
    <row r="12" spans="1:6" ht="11.25" thickBot="1">
      <c r="B12" s="1881" t="s">
        <v>1583</v>
      </c>
      <c r="C12" s="1880">
        <v>0</v>
      </c>
      <c r="D12" s="1880">
        <v>701.40705500000001</v>
      </c>
      <c r="E12" s="1880">
        <v>701.40705500000001</v>
      </c>
    </row>
    <row r="13" spans="1:6" ht="11.25" thickBot="1">
      <c r="B13" s="1881" t="s">
        <v>1564</v>
      </c>
      <c r="C13" s="1880">
        <v>23.541709999999998</v>
      </c>
      <c r="D13" s="1880">
        <v>4450</v>
      </c>
      <c r="E13" s="1880">
        <v>4473.5417100000004</v>
      </c>
    </row>
    <row r="14" spans="1:6" ht="11.25" thickBot="1">
      <c r="B14" s="1881" t="s">
        <v>1576</v>
      </c>
      <c r="C14" s="1880">
        <v>57.193607999999998</v>
      </c>
      <c r="D14" s="1880">
        <v>500.000001</v>
      </c>
      <c r="E14" s="1880">
        <v>557.19360900000004</v>
      </c>
      <c r="F14" s="1846"/>
    </row>
    <row r="15" spans="1:6" ht="11.25" thickBot="1">
      <c r="B15" s="1881" t="s">
        <v>1588</v>
      </c>
      <c r="C15" s="1880">
        <v>0</v>
      </c>
      <c r="D15" s="1880">
        <v>3000</v>
      </c>
      <c r="E15" s="1880">
        <v>3000</v>
      </c>
    </row>
    <row r="16" spans="1:6" ht="11.25" thickBot="1">
      <c r="B16" s="1881" t="s">
        <v>374</v>
      </c>
      <c r="C16" s="1880">
        <v>550</v>
      </c>
      <c r="D16" s="1880">
        <v>0</v>
      </c>
      <c r="E16" s="1880">
        <v>550</v>
      </c>
    </row>
    <row r="17" spans="2:5" ht="11.25" thickBot="1">
      <c r="B17" s="1881" t="s">
        <v>720</v>
      </c>
      <c r="C17" s="1880">
        <v>0</v>
      </c>
      <c r="D17" s="1880">
        <v>4.2513649999999998</v>
      </c>
      <c r="E17" s="1880">
        <v>4.2513649999999998</v>
      </c>
    </row>
    <row r="18" spans="2:5" ht="11.25" thickBot="1">
      <c r="B18" s="1881" t="s">
        <v>1805</v>
      </c>
      <c r="C18" s="1880">
        <v>237.50742563020481</v>
      </c>
      <c r="D18" s="1880">
        <v>0</v>
      </c>
      <c r="E18" s="1880">
        <v>237.50742563020481</v>
      </c>
    </row>
    <row r="19" spans="2:5" ht="11.25" thickBot="1">
      <c r="B19" s="1881" t="s">
        <v>925</v>
      </c>
      <c r="C19" s="1880">
        <v>85.04129253967686</v>
      </c>
      <c r="D19" s="1880">
        <v>0</v>
      </c>
      <c r="E19" s="1880">
        <v>85.04129253967686</v>
      </c>
    </row>
    <row r="20" spans="2:5" ht="11.25" thickBot="1">
      <c r="B20" s="1881" t="s">
        <v>924</v>
      </c>
      <c r="C20" s="1880">
        <v>625.67729899999972</v>
      </c>
      <c r="D20" s="1880">
        <v>0</v>
      </c>
      <c r="E20" s="1880">
        <v>625.67729899999972</v>
      </c>
    </row>
    <row r="21" spans="2:5" ht="11.25" thickBot="1">
      <c r="B21" s="1881" t="s">
        <v>375</v>
      </c>
      <c r="C21" s="1880">
        <v>0</v>
      </c>
      <c r="D21" s="1880">
        <v>23.003039999999999</v>
      </c>
      <c r="E21" s="1880">
        <v>23.003039999999999</v>
      </c>
    </row>
    <row r="22" spans="2:5" ht="11.25" thickBot="1">
      <c r="B22" s="1881" t="s">
        <v>1180</v>
      </c>
      <c r="C22" s="1880">
        <v>141.124875</v>
      </c>
      <c r="D22" s="1880">
        <v>0</v>
      </c>
      <c r="E22" s="1880">
        <v>141.124875</v>
      </c>
    </row>
    <row r="23" spans="2:5" ht="11.25" thickBot="1">
      <c r="B23" s="1881" t="s">
        <v>1685</v>
      </c>
      <c r="C23" s="1880">
        <v>359.11883599999999</v>
      </c>
      <c r="D23" s="1880">
        <v>629.04427899999996</v>
      </c>
      <c r="E23" s="1880">
        <v>988.16311499999995</v>
      </c>
    </row>
    <row r="24" spans="2:5" ht="11.25" thickBot="1">
      <c r="B24" s="2320" t="s">
        <v>1590</v>
      </c>
      <c r="C24" s="2321">
        <v>2458.0700471698815</v>
      </c>
      <c r="D24" s="2321">
        <v>10574.502983</v>
      </c>
      <c r="E24" s="2321">
        <v>13032.573030169882</v>
      </c>
    </row>
    <row r="25" spans="2:5" ht="11.25">
      <c r="B25" s="1877" t="s">
        <v>1591</v>
      </c>
    </row>
    <row r="26" spans="2:5"/>
  </sheetData>
  <mergeCells count="2">
    <mergeCell ref="B1:E1"/>
    <mergeCell ref="B2:E2"/>
  </mergeCells>
  <pageMargins left="0.7" right="0.7" top="0.75" bottom="0.75" header="0.3" footer="0.3"/>
  <drawing r:id="rId1"/>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224C7-B0E6-428D-A94B-CA56A5BA50F8}">
  <sheetPr codeName="Hoja158"/>
  <dimension ref="A1:F128"/>
  <sheetViews>
    <sheetView showGridLines="0" workbookViewId="0"/>
  </sheetViews>
  <sheetFormatPr baseColWidth="10" defaultColWidth="0" defaultRowHeight="10.5" zeroHeight="1"/>
  <cols>
    <col min="1" max="1" width="5" style="1870" customWidth="1"/>
    <col min="2" max="2" width="86.42578125" style="1870" customWidth="1"/>
    <col min="3" max="3" width="4.7109375" style="1870" customWidth="1"/>
    <col min="4" max="4" width="11.42578125" style="1870" customWidth="1"/>
    <col min="5" max="5" width="4.140625" style="1870" customWidth="1"/>
    <col min="6" max="6" width="0" style="1870" hidden="1" customWidth="1"/>
    <col min="7" max="16384" width="11.42578125" style="1870" hidden="1"/>
  </cols>
  <sheetData>
    <row r="1" spans="1:6" s="1841" customFormat="1" ht="24" customHeight="1">
      <c r="A1" s="2434"/>
      <c r="B1" s="1882" t="s">
        <v>1816</v>
      </c>
    </row>
    <row r="2" spans="1:6" s="1841" customFormat="1" ht="11.25" thickBot="1">
      <c r="B2" s="2365" t="s">
        <v>920</v>
      </c>
    </row>
    <row r="3" spans="1:6" ht="11.25" thickBot="1">
      <c r="B3" s="1883" t="s">
        <v>844</v>
      </c>
    </row>
    <row r="4" spans="1:6" ht="21.75" thickBot="1">
      <c r="B4" s="1884" t="s">
        <v>1593</v>
      </c>
    </row>
    <row r="5" spans="1:6" ht="32.25" thickBot="1">
      <c r="B5" s="1884" t="s">
        <v>1594</v>
      </c>
    </row>
    <row r="6" spans="1:6" ht="21.75" thickBot="1">
      <c r="B6" s="1884" t="s">
        <v>1595</v>
      </c>
    </row>
    <row r="7" spans="1:6" ht="11.25" thickBot="1">
      <c r="B7" s="1885" t="s">
        <v>1692</v>
      </c>
    </row>
    <row r="8" spans="1:6" ht="32.25" thickBot="1">
      <c r="B8" s="1884" t="s">
        <v>1817</v>
      </c>
    </row>
    <row r="9" spans="1:6" ht="21.75" thickBot="1">
      <c r="B9" s="1884" t="s">
        <v>1818</v>
      </c>
    </row>
    <row r="10" spans="1:6" ht="11.25" thickBot="1">
      <c r="B10" s="1885" t="s">
        <v>926</v>
      </c>
    </row>
    <row r="11" spans="1:6" ht="21.75" thickBot="1">
      <c r="B11" s="1884" t="s">
        <v>1700</v>
      </c>
    </row>
    <row r="12" spans="1:6" ht="11.25" thickBot="1">
      <c r="B12" s="1885" t="s">
        <v>1729</v>
      </c>
    </row>
    <row r="13" spans="1:6" ht="11.25" thickBot="1">
      <c r="B13" s="1884" t="s">
        <v>1819</v>
      </c>
    </row>
    <row r="14" spans="1:6" ht="11.25" thickBot="1">
      <c r="B14" s="1885" t="s">
        <v>845</v>
      </c>
      <c r="F14" s="1873"/>
    </row>
    <row r="15" spans="1:6" ht="11.25" thickBot="1">
      <c r="B15" s="1884" t="s">
        <v>1599</v>
      </c>
    </row>
    <row r="16" spans="1:6" ht="21.75" thickBot="1">
      <c r="B16" s="1885" t="s">
        <v>927</v>
      </c>
    </row>
    <row r="17" spans="2:2" ht="11.25" thickBot="1">
      <c r="B17" s="1884" t="s">
        <v>1601</v>
      </c>
    </row>
    <row r="18" spans="2:2" ht="11.25" thickBot="1">
      <c r="B18" s="1884" t="s">
        <v>1820</v>
      </c>
    </row>
    <row r="19" spans="2:2" ht="11.25" thickBot="1">
      <c r="B19" s="1885" t="s">
        <v>847</v>
      </c>
    </row>
    <row r="20" spans="2:2" ht="21.75" thickBot="1">
      <c r="B20" s="1884" t="s">
        <v>1821</v>
      </c>
    </row>
    <row r="21" spans="2:2" ht="11.25" thickBot="1">
      <c r="B21" s="1885" t="s">
        <v>1602</v>
      </c>
    </row>
    <row r="22" spans="2:2" ht="32.25" thickBot="1">
      <c r="B22" s="1884" t="s">
        <v>1822</v>
      </c>
    </row>
    <row r="23" spans="2:2" ht="11.25" thickBot="1">
      <c r="B23" s="1885" t="s">
        <v>928</v>
      </c>
    </row>
    <row r="24" spans="2:2" ht="11.25" thickBot="1">
      <c r="B24" s="1884" t="s">
        <v>1823</v>
      </c>
    </row>
    <row r="25" spans="2:2" ht="11.25" thickBot="1">
      <c r="B25" s="1884" t="s">
        <v>1824</v>
      </c>
    </row>
    <row r="26" spans="2:2" ht="11.25" thickBot="1">
      <c r="B26" s="1885" t="s">
        <v>929</v>
      </c>
    </row>
    <row r="27" spans="2:2" ht="21.75" thickBot="1">
      <c r="B27" s="1884" t="s">
        <v>1825</v>
      </c>
    </row>
    <row r="28" spans="2:2" ht="21.75" thickBot="1">
      <c r="B28" s="1884" t="s">
        <v>1826</v>
      </c>
    </row>
    <row r="29" spans="2:2" ht="21.75" thickBot="1">
      <c r="B29" s="1884" t="s">
        <v>1827</v>
      </c>
    </row>
    <row r="30" spans="2:2" ht="11.25" thickBot="1">
      <c r="B30" s="1885" t="s">
        <v>930</v>
      </c>
    </row>
    <row r="31" spans="2:2" ht="11.25" thickBot="1">
      <c r="B31" s="1884" t="s">
        <v>1605</v>
      </c>
    </row>
    <row r="32" spans="2:2" ht="11.25" thickBot="1">
      <c r="B32" s="1885" t="s">
        <v>80</v>
      </c>
    </row>
    <row r="33" spans="2:2" ht="21.75" thickBot="1">
      <c r="B33" s="1884" t="s">
        <v>1748</v>
      </c>
    </row>
    <row r="34" spans="2:2" ht="21.75" thickBot="1">
      <c r="B34" s="1884" t="s">
        <v>1828</v>
      </c>
    </row>
    <row r="35" spans="2:2" ht="11.25" thickBot="1">
      <c r="B35" s="1884" t="s">
        <v>1829</v>
      </c>
    </row>
    <row r="36" spans="2:2">
      <c r="B36" s="1886" t="s">
        <v>1749</v>
      </c>
    </row>
    <row r="37" spans="2:2" ht="21.75" thickBot="1">
      <c r="B37" s="1884" t="s">
        <v>1830</v>
      </c>
    </row>
    <row r="38" spans="2:2" ht="11.25" thickBot="1">
      <c r="B38" s="1885" t="s">
        <v>1831</v>
      </c>
    </row>
    <row r="39" spans="2:2" ht="32.25" thickBot="1">
      <c r="B39" s="1884" t="s">
        <v>1832</v>
      </c>
    </row>
    <row r="40" spans="2:2" ht="11.25" thickBot="1">
      <c r="B40" s="1885" t="s">
        <v>1705</v>
      </c>
    </row>
    <row r="41" spans="2:2" ht="21.75" thickBot="1">
      <c r="B41" s="1884" t="s">
        <v>1706</v>
      </c>
    </row>
    <row r="42" spans="2:2" ht="21.75" thickBot="1">
      <c r="B42" s="1884" t="s">
        <v>1833</v>
      </c>
    </row>
    <row r="43" spans="2:2" ht="32.25" thickBot="1">
      <c r="B43" s="1884" t="s">
        <v>1708</v>
      </c>
    </row>
    <row r="44" spans="2:2" ht="21.75" thickBot="1">
      <c r="B44" s="1884" t="s">
        <v>1834</v>
      </c>
    </row>
    <row r="45" spans="2:2" ht="32.25" thickBot="1">
      <c r="B45" s="1884" t="s">
        <v>1835</v>
      </c>
    </row>
    <row r="46" spans="2:2" ht="21.75" thickBot="1">
      <c r="B46" s="1885" t="s">
        <v>931</v>
      </c>
    </row>
    <row r="47" spans="2:2" ht="21.75" thickBot="1">
      <c r="B47" s="1884" t="s">
        <v>1752</v>
      </c>
    </row>
    <row r="48" spans="2:2" ht="21.75" thickBot="1">
      <c r="B48" s="1884" t="s">
        <v>1614</v>
      </c>
    </row>
    <row r="49" spans="2:2" ht="11.25" thickBot="1">
      <c r="B49" s="1885" t="s">
        <v>932</v>
      </c>
    </row>
    <row r="50" spans="2:2" ht="21.75" thickBot="1">
      <c r="B50" s="1884" t="s">
        <v>1754</v>
      </c>
    </row>
    <row r="51" spans="2:2" ht="11.25" thickBot="1">
      <c r="B51" s="1885" t="s">
        <v>850</v>
      </c>
    </row>
    <row r="52" spans="2:2" ht="21.75" thickBot="1">
      <c r="B52" s="1884" t="s">
        <v>1759</v>
      </c>
    </row>
    <row r="53" spans="2:2" ht="21.75" thickBot="1">
      <c r="B53" s="1884" t="s">
        <v>1836</v>
      </c>
    </row>
    <row r="54" spans="2:2" ht="21.75" thickBot="1">
      <c r="B54" s="1884" t="s">
        <v>1758</v>
      </c>
    </row>
    <row r="55" spans="2:2" ht="11.25" thickBot="1">
      <c r="B55" s="1885" t="s">
        <v>934</v>
      </c>
    </row>
    <row r="56" spans="2:2" ht="21">
      <c r="B56" s="1886" t="s">
        <v>1837</v>
      </c>
    </row>
    <row r="57" spans="2:2" ht="11.25" thickBot="1">
      <c r="B57" s="1885" t="s">
        <v>935</v>
      </c>
    </row>
    <row r="58" spans="2:2" ht="21.75" thickBot="1">
      <c r="B58" s="1884" t="s">
        <v>1712</v>
      </c>
    </row>
    <row r="59" spans="2:2" ht="21.75" thickBot="1">
      <c r="B59" s="1884" t="s">
        <v>1838</v>
      </c>
    </row>
    <row r="60" spans="2:2" ht="11.25" thickBot="1">
      <c r="B60" s="1884" t="s">
        <v>1839</v>
      </c>
    </row>
    <row r="61" spans="2:2" ht="11.25" thickBot="1">
      <c r="B61" s="1885" t="s">
        <v>936</v>
      </c>
    </row>
    <row r="62" spans="2:2" ht="11.25" thickBot="1">
      <c r="B62" s="1884" t="s">
        <v>1840</v>
      </c>
    </row>
    <row r="63" spans="2:2" ht="11.25" thickBot="1">
      <c r="B63" s="1885" t="s">
        <v>938</v>
      </c>
    </row>
    <row r="64" spans="2:2" ht="11.25" thickBot="1">
      <c r="B64" s="1884" t="s">
        <v>1622</v>
      </c>
    </row>
    <row r="65" spans="2:2" ht="21.75" thickBot="1">
      <c r="B65" s="1884" t="s">
        <v>1841</v>
      </c>
    </row>
    <row r="66" spans="2:2" ht="11.25" thickBot="1">
      <c r="B66" s="1885" t="s">
        <v>1769</v>
      </c>
    </row>
    <row r="67" spans="2:2" ht="11.25" thickBot="1">
      <c r="B67" s="1884" t="s">
        <v>1842</v>
      </c>
    </row>
    <row r="68" spans="2:2" ht="32.25" thickBot="1">
      <c r="B68" s="1884" t="s">
        <v>1843</v>
      </c>
    </row>
    <row r="69" spans="2:2" ht="21.75" thickBot="1">
      <c r="B69" s="1884" t="s">
        <v>1626</v>
      </c>
    </row>
    <row r="70" spans="2:2" ht="21.75" thickBot="1">
      <c r="B70" s="1884" t="s">
        <v>1844</v>
      </c>
    </row>
    <row r="71" spans="2:2" ht="21.75" thickBot="1">
      <c r="B71" s="1884" t="s">
        <v>1845</v>
      </c>
    </row>
    <row r="72" spans="2:2" ht="21.75" thickBot="1">
      <c r="B72" s="1884" t="s">
        <v>1846</v>
      </c>
    </row>
    <row r="73" spans="2:2" ht="11.25" thickBot="1">
      <c r="B73" s="1885" t="s">
        <v>939</v>
      </c>
    </row>
    <row r="74" spans="2:2" ht="21.75" thickBot="1">
      <c r="B74" s="1884" t="s">
        <v>1847</v>
      </c>
    </row>
    <row r="75" spans="2:2" ht="21.75" thickBot="1">
      <c r="B75" s="1884" t="s">
        <v>1848</v>
      </c>
    </row>
    <row r="76" spans="2:2" ht="21.75" thickBot="1">
      <c r="B76" s="1884" t="s">
        <v>1849</v>
      </c>
    </row>
    <row r="77" spans="2:2" ht="11.25" thickBot="1">
      <c r="B77" s="1884" t="s">
        <v>1850</v>
      </c>
    </row>
    <row r="78" spans="2:2" ht="21.75" thickBot="1">
      <c r="B78" s="1884" t="s">
        <v>1851</v>
      </c>
    </row>
    <row r="79" spans="2:2">
      <c r="B79" s="1886" t="s">
        <v>1772</v>
      </c>
    </row>
    <row r="80" spans="2:2" ht="11.25" thickBot="1">
      <c r="B80" s="1885" t="s">
        <v>984</v>
      </c>
    </row>
    <row r="81" spans="2:2" ht="21.75" thickBot="1">
      <c r="B81" s="1884" t="s">
        <v>1852</v>
      </c>
    </row>
    <row r="82" spans="2:2" ht="32.25" thickBot="1">
      <c r="B82" s="1884" t="s">
        <v>1629</v>
      </c>
    </row>
    <row r="83" spans="2:2" ht="21.75" thickBot="1">
      <c r="B83" s="1884" t="s">
        <v>1630</v>
      </c>
    </row>
    <row r="84" spans="2:2" ht="11.25" thickBot="1">
      <c r="B84" s="1885" t="s">
        <v>940</v>
      </c>
    </row>
    <row r="85" spans="2:2" ht="21.75" thickBot="1">
      <c r="B85" s="1884" t="s">
        <v>1853</v>
      </c>
    </row>
    <row r="86" spans="2:2" ht="11.25" thickBot="1">
      <c r="B86" s="1885" t="s">
        <v>941</v>
      </c>
    </row>
    <row r="87" spans="2:2" ht="21.75" thickBot="1">
      <c r="B87" s="1884" t="s">
        <v>1773</v>
      </c>
    </row>
    <row r="88" spans="2:2" ht="11.25" thickBot="1">
      <c r="B88" s="1885" t="s">
        <v>853</v>
      </c>
    </row>
    <row r="89" spans="2:2" ht="11.25" thickBot="1">
      <c r="B89" s="1884" t="s">
        <v>1854</v>
      </c>
    </row>
    <row r="90" spans="2:2" ht="21.75" thickBot="1">
      <c r="B90" s="1884" t="s">
        <v>919</v>
      </c>
    </row>
    <row r="91" spans="2:2" ht="11.25" thickBot="1">
      <c r="B91" s="1885" t="s">
        <v>942</v>
      </c>
    </row>
    <row r="92" spans="2:2" ht="21.75" thickBot="1">
      <c r="B92" s="1884" t="s">
        <v>1855</v>
      </c>
    </row>
    <row r="93" spans="2:2" ht="21.75" thickBot="1">
      <c r="B93" s="1884" t="s">
        <v>1856</v>
      </c>
    </row>
    <row r="94" spans="2:2" ht="21.75" thickBot="1">
      <c r="B94" s="1884" t="s">
        <v>1857</v>
      </c>
    </row>
    <row r="95" spans="2:2" ht="11.25" thickBot="1">
      <c r="B95" s="1885" t="s">
        <v>854</v>
      </c>
    </row>
    <row r="96" spans="2:2" ht="21.75" thickBot="1">
      <c r="B96" s="1884" t="s">
        <v>1776</v>
      </c>
    </row>
    <row r="97" spans="2:2" ht="11.25" thickBot="1">
      <c r="B97" s="1885" t="s">
        <v>855</v>
      </c>
    </row>
    <row r="98" spans="2:2" ht="32.25" thickBot="1">
      <c r="B98" s="1884" t="s">
        <v>1858</v>
      </c>
    </row>
    <row r="99" spans="2:2" ht="21.75" thickBot="1">
      <c r="B99" s="1884" t="s">
        <v>1859</v>
      </c>
    </row>
    <row r="100" spans="2:2" ht="21.75" thickBot="1">
      <c r="B100" s="1884" t="s">
        <v>1860</v>
      </c>
    </row>
    <row r="101" spans="2:2" ht="11.25" thickBot="1">
      <c r="B101" s="1885" t="s">
        <v>943</v>
      </c>
    </row>
    <row r="102" spans="2:2" ht="11.25" thickBot="1">
      <c r="B102" s="1884" t="s">
        <v>1861</v>
      </c>
    </row>
    <row r="103" spans="2:2" ht="11.25" thickBot="1">
      <c r="B103" s="1885" t="s">
        <v>944</v>
      </c>
    </row>
    <row r="104" spans="2:2" ht="11.25" thickBot="1">
      <c r="B104" s="1884" t="s">
        <v>1862</v>
      </c>
    </row>
    <row r="105" spans="2:2" ht="32.25" thickBot="1">
      <c r="B105" s="1884" t="s">
        <v>1863</v>
      </c>
    </row>
    <row r="106" spans="2:2" ht="32.25" thickBot="1">
      <c r="B106" s="1884" t="s">
        <v>1644</v>
      </c>
    </row>
    <row r="107" spans="2:2" ht="11.25" thickBot="1">
      <c r="B107" s="1885" t="s">
        <v>81</v>
      </c>
    </row>
    <row r="108" spans="2:2" ht="21.75" thickBot="1">
      <c r="B108" s="1884" t="s">
        <v>1864</v>
      </c>
    </row>
    <row r="109" spans="2:2" ht="11.25" thickBot="1">
      <c r="B109" s="1885" t="s">
        <v>945</v>
      </c>
    </row>
    <row r="110" spans="2:2" ht="11.25" thickBot="1">
      <c r="B110" s="1884" t="s">
        <v>1865</v>
      </c>
    </row>
    <row r="111" spans="2:2" ht="21.75" thickBot="1">
      <c r="B111" s="1885" t="s">
        <v>857</v>
      </c>
    </row>
    <row r="112" spans="2:2" ht="21.75" thickBot="1">
      <c r="B112" s="1884" t="s">
        <v>1787</v>
      </c>
    </row>
    <row r="113" spans="2:2" ht="11.25" thickBot="1">
      <c r="B113" s="1885" t="s">
        <v>858</v>
      </c>
    </row>
    <row r="114" spans="2:2" ht="11.25" thickBot="1">
      <c r="B114" s="1884" t="s">
        <v>1866</v>
      </c>
    </row>
    <row r="115" spans="2:2" ht="11.25" thickBot="1">
      <c r="B115" s="1885" t="s">
        <v>946</v>
      </c>
    </row>
    <row r="116" spans="2:2" ht="11.25" thickBot="1">
      <c r="B116" s="1884" t="s">
        <v>1653</v>
      </c>
    </row>
    <row r="117" spans="2:2" ht="11.25" thickBot="1">
      <c r="B117" s="1885" t="s">
        <v>947</v>
      </c>
    </row>
    <row r="118" spans="2:2" ht="21.75" thickBot="1">
      <c r="B118" s="1884" t="s">
        <v>1867</v>
      </c>
    </row>
    <row r="119" spans="2:2" ht="11.25" thickBot="1">
      <c r="B119" s="1885" t="s">
        <v>1721</v>
      </c>
    </row>
    <row r="120" spans="2:2" ht="11.25" thickBot="1">
      <c r="B120" s="1884" t="s">
        <v>1657</v>
      </c>
    </row>
    <row r="121" spans="2:2" ht="21.75" thickBot="1">
      <c r="B121" s="1884" t="s">
        <v>1868</v>
      </c>
    </row>
    <row r="122" spans="2:2" ht="21.75" thickBot="1">
      <c r="B122" s="1884" t="s">
        <v>1869</v>
      </c>
    </row>
    <row r="123" spans="2:2" ht="11.25" thickBot="1">
      <c r="B123" s="1884" t="s">
        <v>1870</v>
      </c>
    </row>
    <row r="124" spans="2:2" ht="11.25" thickBot="1">
      <c r="B124" s="1885" t="s">
        <v>948</v>
      </c>
    </row>
    <row r="125" spans="2:2" ht="21.75" thickBot="1">
      <c r="B125" s="1884" t="s">
        <v>949</v>
      </c>
    </row>
    <row r="126" spans="2:2">
      <c r="B126" s="2322"/>
    </row>
    <row r="127" spans="2:2" ht="11.25">
      <c r="B127" s="1877" t="s">
        <v>1591</v>
      </c>
    </row>
    <row r="128" spans="2:2"/>
  </sheetData>
  <pageMargins left="0.7" right="0.7" top="0.75" bottom="0.75" header="0.3" footer="0.3"/>
  <drawing r:id="rId1"/>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8E2D4-E13F-4C8E-AC15-0705F61AC46F}">
  <sheetPr codeName="Hoja159"/>
  <dimension ref="A1:F104"/>
  <sheetViews>
    <sheetView showGridLines="0" workbookViewId="0"/>
  </sheetViews>
  <sheetFormatPr baseColWidth="10" defaultColWidth="0" defaultRowHeight="10.5" zeroHeight="1"/>
  <cols>
    <col min="1" max="1" width="3.28515625" style="1870" customWidth="1"/>
    <col min="2" max="2" width="80.28515625" style="1870" customWidth="1"/>
    <col min="3" max="3" width="6" style="1870" customWidth="1"/>
    <col min="4" max="4" width="11.42578125" style="1870" customWidth="1"/>
    <col min="5" max="5" width="5.140625" style="1870" customWidth="1"/>
    <col min="6" max="6" width="0" style="1870" hidden="1" customWidth="1"/>
    <col min="7" max="16384" width="11.42578125" style="1870" hidden="1"/>
  </cols>
  <sheetData>
    <row r="1" spans="1:6" s="1841" customFormat="1" ht="21.75">
      <c r="A1" s="2434"/>
      <c r="B1" s="1882" t="s">
        <v>1871</v>
      </c>
    </row>
    <row r="2" spans="1:6" s="1841" customFormat="1" ht="11.25" thickBot="1">
      <c r="B2" s="2365" t="s">
        <v>920</v>
      </c>
    </row>
    <row r="3" spans="1:6" ht="11.25" thickBot="1">
      <c r="B3" s="1887" t="s">
        <v>844</v>
      </c>
    </row>
    <row r="4" spans="1:6" ht="21.75" thickBot="1">
      <c r="B4" s="1867" t="s">
        <v>1872</v>
      </c>
    </row>
    <row r="5" spans="1:6" ht="21.75" thickBot="1">
      <c r="B5" s="1867" t="s">
        <v>1595</v>
      </c>
    </row>
    <row r="6" spans="1:6" ht="11.25" thickBot="1">
      <c r="B6" s="1888" t="s">
        <v>926</v>
      </c>
    </row>
    <row r="7" spans="1:6" ht="21.75" thickBot="1">
      <c r="B7" s="1867" t="s">
        <v>1699</v>
      </c>
    </row>
    <row r="8" spans="1:6" ht="11.25" thickBot="1">
      <c r="B8" s="1888" t="s">
        <v>1729</v>
      </c>
    </row>
    <row r="9" spans="1:6" ht="11.25" thickBot="1">
      <c r="B9" s="1867" t="s">
        <v>1730</v>
      </c>
    </row>
    <row r="10" spans="1:6" ht="11.25" thickBot="1">
      <c r="B10" s="1888" t="s">
        <v>1873</v>
      </c>
    </row>
    <row r="11" spans="1:6" ht="11.25" thickBot="1">
      <c r="B11" s="1867" t="s">
        <v>1874</v>
      </c>
    </row>
    <row r="12" spans="1:6" ht="11.25" thickBot="1">
      <c r="B12" s="1888" t="s">
        <v>845</v>
      </c>
    </row>
    <row r="13" spans="1:6" ht="11.25" thickBot="1">
      <c r="B13" s="1867" t="s">
        <v>1599</v>
      </c>
    </row>
    <row r="14" spans="1:6" ht="11.25" thickBot="1">
      <c r="B14" s="1867" t="s">
        <v>1735</v>
      </c>
      <c r="F14" s="1873"/>
    </row>
    <row r="15" spans="1:6" ht="21.75" thickBot="1">
      <c r="B15" s="1888" t="s">
        <v>1875</v>
      </c>
    </row>
    <row r="16" spans="1:6" ht="11.25" thickBot="1">
      <c r="B16" s="1867" t="s">
        <v>1876</v>
      </c>
    </row>
    <row r="17" spans="2:2" ht="11.25" thickBot="1">
      <c r="B17" s="1867" t="s">
        <v>1877</v>
      </c>
    </row>
    <row r="18" spans="2:2" ht="11.25" thickBot="1">
      <c r="B18" s="1888" t="s">
        <v>470</v>
      </c>
    </row>
    <row r="19" spans="2:2" ht="21.75" thickBot="1">
      <c r="B19" s="1867" t="s">
        <v>1878</v>
      </c>
    </row>
    <row r="20" spans="2:2" ht="21.75" thickBot="1">
      <c r="B20" s="1867" t="s">
        <v>1826</v>
      </c>
    </row>
    <row r="21" spans="2:2" ht="11.25" thickBot="1">
      <c r="B21" s="1888" t="s">
        <v>930</v>
      </c>
    </row>
    <row r="22" spans="2:2" ht="11.25" thickBot="1">
      <c r="B22" s="1867" t="s">
        <v>1879</v>
      </c>
    </row>
    <row r="23" spans="2:2" ht="11.25" thickBot="1">
      <c r="B23" s="1888" t="s">
        <v>80</v>
      </c>
    </row>
    <row r="24" spans="2:2" ht="21.75" thickBot="1">
      <c r="B24" s="1867" t="s">
        <v>1880</v>
      </c>
    </row>
    <row r="25" spans="2:2" ht="11.25" thickBot="1">
      <c r="B25" s="1867" t="s">
        <v>1881</v>
      </c>
    </row>
    <row r="26" spans="2:2" ht="11.25" thickBot="1">
      <c r="B26" s="1867" t="s">
        <v>1749</v>
      </c>
    </row>
    <row r="27" spans="2:2" ht="21.75" thickBot="1">
      <c r="B27" s="1867" t="s">
        <v>1830</v>
      </c>
    </row>
    <row r="28" spans="2:2" ht="11.25" thickBot="1">
      <c r="B28" s="1888" t="s">
        <v>1705</v>
      </c>
    </row>
    <row r="29" spans="2:2" ht="21.75" thickBot="1">
      <c r="B29" s="1867" t="s">
        <v>1706</v>
      </c>
    </row>
    <row r="30" spans="2:2" ht="32.25" thickBot="1">
      <c r="B30" s="1867" t="s">
        <v>1708</v>
      </c>
    </row>
    <row r="31" spans="2:2" ht="32.25" thickBot="1">
      <c r="B31" s="1867" t="s">
        <v>1882</v>
      </c>
    </row>
    <row r="32" spans="2:2" ht="21.75" thickBot="1">
      <c r="B32" s="1888" t="s">
        <v>1883</v>
      </c>
    </row>
    <row r="33" spans="2:2" ht="21.75" thickBot="1">
      <c r="B33" s="1867" t="s">
        <v>1752</v>
      </c>
    </row>
    <row r="34" spans="2:2" ht="21.75" thickBot="1">
      <c r="B34" s="1888" t="s">
        <v>1884</v>
      </c>
    </row>
    <row r="35" spans="2:2" ht="21.75" thickBot="1">
      <c r="B35" s="1867" t="s">
        <v>1885</v>
      </c>
    </row>
    <row r="36" spans="2:2" ht="11.25" thickBot="1">
      <c r="B36" s="1888" t="s">
        <v>82</v>
      </c>
    </row>
    <row r="37" spans="2:2" ht="11.25" thickBot="1">
      <c r="B37" s="1867" t="s">
        <v>1710</v>
      </c>
    </row>
    <row r="38" spans="2:2" ht="21.75" thickBot="1">
      <c r="B38" s="1867" t="s">
        <v>1711</v>
      </c>
    </row>
    <row r="39" spans="2:2" ht="11.25" thickBot="1">
      <c r="B39" s="1888" t="s">
        <v>850</v>
      </c>
    </row>
    <row r="40" spans="2:2" ht="21.75" thickBot="1">
      <c r="B40" s="1867" t="s">
        <v>1759</v>
      </c>
    </row>
    <row r="41" spans="2:2" ht="21.75" thickBot="1">
      <c r="B41" s="1867" t="s">
        <v>1886</v>
      </c>
    </row>
    <row r="42" spans="2:2" ht="21.75" thickBot="1">
      <c r="B42" s="1867" t="s">
        <v>1758</v>
      </c>
    </row>
    <row r="43" spans="2:2" ht="11.25" thickBot="1">
      <c r="B43" s="1888" t="s">
        <v>1887</v>
      </c>
    </row>
    <row r="44" spans="2:2" ht="21.75" thickBot="1">
      <c r="B44" s="1867" t="s">
        <v>1888</v>
      </c>
    </row>
    <row r="45" spans="2:2" ht="11.25" thickBot="1">
      <c r="B45" s="1888" t="s">
        <v>1889</v>
      </c>
    </row>
    <row r="46" spans="2:2" ht="21.75" thickBot="1">
      <c r="B46" s="1867" t="s">
        <v>1837</v>
      </c>
    </row>
    <row r="47" spans="2:2" ht="21.75" thickBot="1">
      <c r="B47" s="1867" t="s">
        <v>1890</v>
      </c>
    </row>
    <row r="48" spans="2:2" ht="11.25" thickBot="1">
      <c r="B48" s="1888" t="s">
        <v>1891</v>
      </c>
    </row>
    <row r="49" spans="2:2" ht="21.75" thickBot="1">
      <c r="B49" s="1867" t="s">
        <v>1892</v>
      </c>
    </row>
    <row r="50" spans="2:2" ht="11.25" thickBot="1">
      <c r="B50" s="1888" t="s">
        <v>1893</v>
      </c>
    </row>
    <row r="51" spans="2:2" ht="11.25" thickBot="1">
      <c r="B51" s="1867" t="s">
        <v>1840</v>
      </c>
    </row>
    <row r="52" spans="2:2" ht="11.25" thickBot="1">
      <c r="B52" s="1888" t="s">
        <v>938</v>
      </c>
    </row>
    <row r="53" spans="2:2" ht="11.25" thickBot="1">
      <c r="B53" s="1867" t="s">
        <v>1622</v>
      </c>
    </row>
    <row r="54" spans="2:2" ht="21.75" thickBot="1">
      <c r="B54" s="1867" t="s">
        <v>1841</v>
      </c>
    </row>
    <row r="55" spans="2:2" ht="11.25" thickBot="1">
      <c r="B55" s="1888" t="s">
        <v>1769</v>
      </c>
    </row>
    <row r="56" spans="2:2" ht="11.25" thickBot="1">
      <c r="B56" s="1867" t="s">
        <v>1842</v>
      </c>
    </row>
    <row r="57" spans="2:2" ht="21.75" thickBot="1">
      <c r="B57" s="1867" t="s">
        <v>1626</v>
      </c>
    </row>
    <row r="58" spans="2:2" ht="21.75" thickBot="1">
      <c r="B58" s="1867" t="s">
        <v>1846</v>
      </c>
    </row>
    <row r="59" spans="2:2" ht="11.25" thickBot="1">
      <c r="B59" s="1888" t="s">
        <v>1894</v>
      </c>
    </row>
    <row r="60" spans="2:2" ht="21.75" thickBot="1">
      <c r="B60" s="1867" t="s">
        <v>1848</v>
      </c>
    </row>
    <row r="61" spans="2:2" ht="21.75" thickBot="1">
      <c r="B61" s="1867" t="s">
        <v>1849</v>
      </c>
    </row>
    <row r="62" spans="2:2" ht="11.25" thickBot="1">
      <c r="B62" s="1867" t="s">
        <v>1895</v>
      </c>
    </row>
    <row r="63" spans="2:2" ht="21.75" thickBot="1">
      <c r="B63" s="1867" t="s">
        <v>1851</v>
      </c>
    </row>
    <row r="64" spans="2:2" ht="11.25" thickBot="1">
      <c r="B64" s="1888" t="s">
        <v>1896</v>
      </c>
    </row>
    <row r="65" spans="2:2" ht="21.75" thickBot="1">
      <c r="B65" s="1867" t="s">
        <v>1897</v>
      </c>
    </row>
    <row r="66" spans="2:2" ht="32.25" thickBot="1">
      <c r="B66" s="1867" t="s">
        <v>1629</v>
      </c>
    </row>
    <row r="67" spans="2:2" ht="21.75" thickBot="1">
      <c r="B67" s="1867" t="s">
        <v>1630</v>
      </c>
    </row>
    <row r="68" spans="2:2" ht="11.25" thickBot="1">
      <c r="B68" s="1888" t="s">
        <v>941</v>
      </c>
    </row>
    <row r="69" spans="2:2" ht="21.75" thickBot="1">
      <c r="B69" s="1867" t="s">
        <v>1773</v>
      </c>
    </row>
    <row r="70" spans="2:2" ht="11.25" thickBot="1">
      <c r="B70" s="1888" t="s">
        <v>853</v>
      </c>
    </row>
    <row r="71" spans="2:2" ht="21.75" thickBot="1">
      <c r="B71" s="1867" t="s">
        <v>1854</v>
      </c>
    </row>
    <row r="72" spans="2:2" ht="21.75" thickBot="1">
      <c r="B72" s="1867" t="s">
        <v>1632</v>
      </c>
    </row>
    <row r="73" spans="2:2" ht="11.25" thickBot="1">
      <c r="B73" s="1888" t="s">
        <v>1898</v>
      </c>
    </row>
    <row r="74" spans="2:2" ht="21.75" thickBot="1">
      <c r="B74" s="1867" t="s">
        <v>1776</v>
      </c>
    </row>
    <row r="75" spans="2:2" ht="11.25" thickBot="1">
      <c r="B75" s="1888" t="s">
        <v>1899</v>
      </c>
    </row>
    <row r="76" spans="2:2" ht="21.75" thickBot="1">
      <c r="B76" s="1867" t="s">
        <v>1860</v>
      </c>
    </row>
    <row r="77" spans="2:2" ht="11.25" thickBot="1">
      <c r="B77" s="1888" t="s">
        <v>1900</v>
      </c>
    </row>
    <row r="78" spans="2:2" ht="11.25" thickBot="1">
      <c r="B78" s="1867" t="s">
        <v>1862</v>
      </c>
    </row>
    <row r="79" spans="2:2" ht="32.25" thickBot="1">
      <c r="B79" s="1867" t="s">
        <v>1901</v>
      </c>
    </row>
    <row r="80" spans="2:2" ht="32.25" thickBot="1">
      <c r="B80" s="1867" t="s">
        <v>1644</v>
      </c>
    </row>
    <row r="81" spans="2:2" ht="11.25" thickBot="1">
      <c r="B81" s="1888" t="s">
        <v>81</v>
      </c>
    </row>
    <row r="82" spans="2:2" ht="21.75" thickBot="1">
      <c r="B82" s="1867" t="s">
        <v>1864</v>
      </c>
    </row>
    <row r="83" spans="2:2" ht="21.75" thickBot="1">
      <c r="B83" s="1867" t="s">
        <v>1647</v>
      </c>
    </row>
    <row r="84" spans="2:2" ht="11.25" thickBot="1">
      <c r="B84" s="1888" t="s">
        <v>982</v>
      </c>
    </row>
    <row r="85" spans="2:2" ht="11.25" thickBot="1">
      <c r="B85" s="1867" t="s">
        <v>1902</v>
      </c>
    </row>
    <row r="86" spans="2:2" ht="21.75" thickBot="1">
      <c r="B86" s="1888" t="s">
        <v>857</v>
      </c>
    </row>
    <row r="87" spans="2:2" ht="21.75" thickBot="1">
      <c r="B87" s="1867" t="s">
        <v>1787</v>
      </c>
    </row>
    <row r="88" spans="2:2" ht="11.25" thickBot="1">
      <c r="B88" s="1888" t="s">
        <v>946</v>
      </c>
    </row>
    <row r="89" spans="2:2" ht="11.25" thickBot="1">
      <c r="B89" s="1867" t="s">
        <v>1903</v>
      </c>
    </row>
    <row r="90" spans="2:2" ht="11.25" thickBot="1">
      <c r="B90" s="1888" t="s">
        <v>1904</v>
      </c>
    </row>
    <row r="91" spans="2:2" ht="21.75" thickBot="1">
      <c r="B91" s="1867" t="s">
        <v>1905</v>
      </c>
    </row>
    <row r="92" spans="2:2" ht="11.25" thickBot="1">
      <c r="B92" s="1888" t="s">
        <v>1906</v>
      </c>
    </row>
    <row r="93" spans="2:2" ht="21.75" thickBot="1">
      <c r="B93" s="1867" t="s">
        <v>1867</v>
      </c>
    </row>
    <row r="94" spans="2:2" ht="11.25" thickBot="1">
      <c r="B94" s="1888" t="s">
        <v>1721</v>
      </c>
    </row>
    <row r="95" spans="2:2" ht="21.75" thickBot="1">
      <c r="B95" s="1867" t="s">
        <v>1657</v>
      </c>
    </row>
    <row r="96" spans="2:2" ht="21.75" thickBot="1">
      <c r="B96" s="1867" t="s">
        <v>1907</v>
      </c>
    </row>
    <row r="97" spans="2:2" ht="32.25" thickBot="1">
      <c r="B97" s="1867" t="s">
        <v>1908</v>
      </c>
    </row>
    <row r="98" spans="2:2" ht="21.75" thickBot="1">
      <c r="B98" s="1867" t="s">
        <v>1909</v>
      </c>
    </row>
    <row r="99" spans="2:2" ht="11.25" thickBot="1">
      <c r="B99" s="1867" t="s">
        <v>1910</v>
      </c>
    </row>
    <row r="100" spans="2:2" ht="11.25" thickBot="1">
      <c r="B100" s="1888" t="s">
        <v>1911</v>
      </c>
    </row>
    <row r="101" spans="2:2" ht="21.75" thickBot="1">
      <c r="B101" s="1867" t="s">
        <v>1912</v>
      </c>
    </row>
    <row r="102" spans="2:2">
      <c r="B102" s="2323"/>
    </row>
    <row r="103" spans="2:2" ht="11.25">
      <c r="B103" s="1877" t="s">
        <v>1591</v>
      </c>
    </row>
    <row r="104" spans="2:2"/>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2DE12-E5AB-4E54-90CA-8EA925E43C90}">
  <sheetPr codeName="Hoja22"/>
  <dimension ref="A1:L46"/>
  <sheetViews>
    <sheetView showGridLines="0" workbookViewId="0"/>
  </sheetViews>
  <sheetFormatPr baseColWidth="10" defaultColWidth="0" defaultRowHeight="0" customHeight="1" zeroHeight="1"/>
  <cols>
    <col min="1" max="1" width="4.28515625" style="58" customWidth="1"/>
    <col min="2" max="2" width="60.140625" style="58" customWidth="1"/>
    <col min="3" max="3" width="10.42578125" style="135" customWidth="1"/>
    <col min="4" max="4" width="10.85546875" style="135" customWidth="1"/>
    <col min="5" max="5" width="12.28515625" style="136" customWidth="1"/>
    <col min="6" max="7" width="6.7109375" style="58" customWidth="1"/>
    <col min="8" max="8" width="4.5703125" style="58" customWidth="1"/>
    <col min="9" max="9" width="11.42578125" style="58" customWidth="1"/>
    <col min="10" max="10" width="4.42578125" style="58" customWidth="1"/>
    <col min="11" max="11" width="11.42578125" style="58" hidden="1" customWidth="1"/>
    <col min="12" max="12" width="0" style="58" hidden="1" customWidth="1"/>
    <col min="13" max="16384" width="11.42578125" style="58" hidden="1"/>
  </cols>
  <sheetData>
    <row r="1" spans="1:7" ht="14.25">
      <c r="A1" s="2454"/>
      <c r="B1" s="2542" t="s">
        <v>2553</v>
      </c>
      <c r="C1" s="2542"/>
      <c r="D1" s="2542"/>
      <c r="E1" s="2542"/>
      <c r="F1" s="2542"/>
      <c r="G1" s="2542"/>
    </row>
    <row r="2" spans="1:7" ht="10.5">
      <c r="B2" s="2543" t="s">
        <v>1</v>
      </c>
      <c r="C2" s="2543"/>
      <c r="D2" s="2543"/>
      <c r="E2" s="2543"/>
      <c r="F2" s="2543"/>
      <c r="G2" s="2543"/>
    </row>
    <row r="3" spans="1:7" ht="21">
      <c r="B3" s="1046" t="s">
        <v>0</v>
      </c>
      <c r="C3" s="2529" t="s">
        <v>2535</v>
      </c>
      <c r="D3" s="2529" t="s">
        <v>1382</v>
      </c>
      <c r="E3" s="1018" t="s">
        <v>40</v>
      </c>
      <c r="F3" s="2530" t="s">
        <v>22</v>
      </c>
      <c r="G3" s="2531"/>
    </row>
    <row r="4" spans="1:7" ht="10.5">
      <c r="B4" s="1046"/>
      <c r="C4" s="2529"/>
      <c r="D4" s="2529">
        <v>0</v>
      </c>
      <c r="E4" s="1020" t="s">
        <v>1395</v>
      </c>
      <c r="F4" s="1021">
        <v>2024</v>
      </c>
      <c r="G4" s="1021">
        <v>2025</v>
      </c>
    </row>
    <row r="5" spans="1:7" ht="10.5">
      <c r="B5" s="1047"/>
      <c r="C5" s="1023" t="s">
        <v>23</v>
      </c>
      <c r="D5" s="1024" t="s">
        <v>24</v>
      </c>
      <c r="E5" s="1025" t="s">
        <v>59</v>
      </c>
      <c r="F5" s="1024" t="s">
        <v>60</v>
      </c>
      <c r="G5" s="1024" t="s">
        <v>26</v>
      </c>
    </row>
    <row r="6" spans="1:7" ht="10.5">
      <c r="B6" s="130" t="s">
        <v>716</v>
      </c>
      <c r="C6" s="131">
        <v>4531.893830123</v>
      </c>
      <c r="D6" s="131">
        <v>4420.0884605869996</v>
      </c>
      <c r="E6" s="103">
        <v>-2.4670783060459667</v>
      </c>
      <c r="F6" s="132">
        <v>0.26905528135964085</v>
      </c>
      <c r="G6" s="133">
        <v>0.24833163209839249</v>
      </c>
    </row>
    <row r="7" spans="1:7" ht="10.5">
      <c r="B7" s="130" t="s">
        <v>63</v>
      </c>
      <c r="C7" s="131">
        <v>4444.9015429259998</v>
      </c>
      <c r="D7" s="131">
        <v>3450.1003610819998</v>
      </c>
      <c r="E7" s="103">
        <v>-22.380724797542761</v>
      </c>
      <c r="F7" s="132">
        <v>0.26389061175676259</v>
      </c>
      <c r="G7" s="133">
        <v>0.19383527302912054</v>
      </c>
    </row>
    <row r="8" spans="1:7" ht="10.5">
      <c r="B8" s="134" t="s">
        <v>395</v>
      </c>
      <c r="C8" s="131">
        <v>2573.8726573280001</v>
      </c>
      <c r="D8" s="131">
        <v>3121.3608347740001</v>
      </c>
      <c r="E8" s="103">
        <v>21.270989296508592</v>
      </c>
      <c r="F8" s="132">
        <v>0.15280897080999714</v>
      </c>
      <c r="G8" s="133">
        <v>0.17536586368782503</v>
      </c>
    </row>
    <row r="9" spans="1:7" ht="10.5">
      <c r="B9" s="130" t="s">
        <v>720</v>
      </c>
      <c r="C9" s="131">
        <v>2284.9165539999999</v>
      </c>
      <c r="D9" s="131">
        <v>3070.4103288669999</v>
      </c>
      <c r="E9" s="103">
        <v>34.377350607920711</v>
      </c>
      <c r="F9" s="132">
        <v>0.13565385451739179</v>
      </c>
      <c r="G9" s="133">
        <v>0.17250333674951943</v>
      </c>
    </row>
    <row r="10" spans="1:7" ht="10.5">
      <c r="B10" s="130" t="s">
        <v>64</v>
      </c>
      <c r="C10" s="131">
        <v>2617.3241670000002</v>
      </c>
      <c r="D10" s="131">
        <v>1680.9309869179999</v>
      </c>
      <c r="E10" s="103">
        <v>-35.776736863103295</v>
      </c>
      <c r="F10" s="132">
        <v>0.15538865572728122</v>
      </c>
      <c r="G10" s="133">
        <v>9.4438909797446194E-2</v>
      </c>
    </row>
    <row r="11" spans="1:7" ht="10.5">
      <c r="B11" s="130" t="s">
        <v>394</v>
      </c>
      <c r="C11" s="131">
        <v>1055.5971261340001</v>
      </c>
      <c r="D11" s="131">
        <v>1251.2192268450001</v>
      </c>
      <c r="E11" s="103">
        <v>18.531890232350555</v>
      </c>
      <c r="F11" s="132">
        <v>6.2670043125591768E-2</v>
      </c>
      <c r="G11" s="133">
        <v>7.0296627654832855E-2</v>
      </c>
    </row>
    <row r="12" spans="1:7" ht="10.5">
      <c r="B12" s="130" t="s">
        <v>262</v>
      </c>
      <c r="C12" s="131">
        <v>937.51363996099997</v>
      </c>
      <c r="D12" s="131">
        <v>1080.626</v>
      </c>
      <c r="E12" s="103">
        <v>15.265096307820492</v>
      </c>
      <c r="F12" s="132">
        <v>5.5659511372834113E-2</v>
      </c>
      <c r="G12" s="133">
        <v>6.0712273218242199E-2</v>
      </c>
    </row>
    <row r="13" spans="1:7" ht="10.5">
      <c r="B13" s="130" t="s">
        <v>388</v>
      </c>
      <c r="C13" s="131">
        <v>824.12264463600002</v>
      </c>
      <c r="D13" s="131">
        <v>986.73679113599997</v>
      </c>
      <c r="E13" s="103">
        <v>19.73178962602389</v>
      </c>
      <c r="F13" s="132">
        <v>4.892756943102796E-2</v>
      </c>
      <c r="G13" s="133">
        <v>5.5437342482913071E-2</v>
      </c>
    </row>
    <row r="14" spans="1:7" ht="10.5">
      <c r="B14" s="130" t="s">
        <v>263</v>
      </c>
      <c r="C14" s="131">
        <v>390.33286164499998</v>
      </c>
      <c r="D14" s="131">
        <v>544.98217795400001</v>
      </c>
      <c r="E14" s="103">
        <v>39.619855642503012</v>
      </c>
      <c r="F14" s="132">
        <v>2.3173781613272888E-2</v>
      </c>
      <c r="G14" s="133">
        <v>3.061846271236851E-2</v>
      </c>
    </row>
    <row r="15" spans="1:7" ht="10.5">
      <c r="B15" s="130" t="s">
        <v>377</v>
      </c>
      <c r="C15" s="131">
        <v>467.46300000000002</v>
      </c>
      <c r="D15" s="131">
        <v>518.38499999999999</v>
      </c>
      <c r="E15" s="103">
        <v>10.893268558153268</v>
      </c>
      <c r="F15" s="132">
        <v>2.7752942523547198E-2</v>
      </c>
      <c r="G15" s="133">
        <v>2.9124166688788242E-2</v>
      </c>
    </row>
    <row r="16" spans="1:7" ht="10.5">
      <c r="B16" s="130" t="s">
        <v>396</v>
      </c>
      <c r="C16" s="131">
        <v>433.36700000000002</v>
      </c>
      <c r="D16" s="131">
        <v>473.06192915299999</v>
      </c>
      <c r="E16" s="103">
        <v>9.1596566312155616</v>
      </c>
      <c r="F16" s="132">
        <v>2.5728687495271452E-2</v>
      </c>
      <c r="G16" s="133">
        <v>2.6577803136224439E-2</v>
      </c>
    </row>
    <row r="17" spans="2:7" ht="10.5">
      <c r="B17" s="130" t="s">
        <v>368</v>
      </c>
      <c r="C17" s="131">
        <v>422.47800000000001</v>
      </c>
      <c r="D17" s="131">
        <v>428.67500000000001</v>
      </c>
      <c r="E17" s="103">
        <v>1.4668219410241434</v>
      </c>
      <c r="F17" s="132">
        <v>2.5082215387021375E-2</v>
      </c>
      <c r="G17" s="133">
        <v>2.4084034366959495E-2</v>
      </c>
    </row>
    <row r="18" spans="2:7" ht="10.5">
      <c r="B18" s="130" t="s">
        <v>728</v>
      </c>
      <c r="C18" s="131">
        <v>391.31278929199999</v>
      </c>
      <c r="D18" s="131">
        <v>417.82787041300003</v>
      </c>
      <c r="E18" s="103">
        <v>6.7759301118099469</v>
      </c>
      <c r="F18" s="132">
        <v>2.3231959213776944E-2</v>
      </c>
      <c r="G18" s="133">
        <v>2.3474615479093002E-2</v>
      </c>
    </row>
    <row r="19" spans="2:7" ht="10.5">
      <c r="B19" s="130" t="s">
        <v>369</v>
      </c>
      <c r="C19" s="131">
        <v>469.61599999999999</v>
      </c>
      <c r="D19" s="131">
        <v>401.38099999999997</v>
      </c>
      <c r="E19" s="103">
        <v>-14.529956389901544</v>
      </c>
      <c r="F19" s="132">
        <v>2.7880764587011466E-2</v>
      </c>
      <c r="G19" s="133">
        <v>2.255058913686259E-2</v>
      </c>
    </row>
    <row r="20" spans="2:7" ht="10.5">
      <c r="B20" s="130" t="s">
        <v>397</v>
      </c>
      <c r="C20" s="131">
        <v>293.12315811000002</v>
      </c>
      <c r="D20" s="131">
        <v>371.66999213899999</v>
      </c>
      <c r="E20" s="103">
        <v>26.796529668776216</v>
      </c>
      <c r="F20" s="132">
        <v>1.7402511341747837E-2</v>
      </c>
      <c r="G20" s="133">
        <v>2.0881350355964872E-2</v>
      </c>
    </row>
    <row r="21" spans="2:7" ht="10.5">
      <c r="B21" s="130" t="s">
        <v>379</v>
      </c>
      <c r="C21" s="131">
        <v>308.895895919</v>
      </c>
      <c r="D21" s="131">
        <v>326.21174469099998</v>
      </c>
      <c r="E21" s="103">
        <v>5.6057231581155831</v>
      </c>
      <c r="F21" s="132">
        <v>1.833892745564809E-2</v>
      </c>
      <c r="G21" s="133">
        <v>1.8327392243643461E-2</v>
      </c>
    </row>
    <row r="22" spans="2:7" ht="10.5">
      <c r="B22" s="130" t="s">
        <v>2549</v>
      </c>
      <c r="C22" s="131">
        <v>358.73399999999998</v>
      </c>
      <c r="D22" s="131">
        <v>312.438235351</v>
      </c>
      <c r="E22" s="103">
        <v>-12.905318327507286</v>
      </c>
      <c r="F22" s="132">
        <v>2.1297779895397457E-2</v>
      </c>
      <c r="G22" s="133">
        <v>1.7553562017252378E-2</v>
      </c>
    </row>
    <row r="23" spans="2:7" ht="10.5">
      <c r="B23" s="130" t="s">
        <v>393</v>
      </c>
      <c r="C23" s="131">
        <v>272.88100000000003</v>
      </c>
      <c r="D23" s="131">
        <v>296.617529268</v>
      </c>
      <c r="E23" s="103">
        <v>8.6984910154975772</v>
      </c>
      <c r="F23" s="132">
        <v>1.620074895503619E-2</v>
      </c>
      <c r="G23" s="133">
        <v>1.6664715154215023E-2</v>
      </c>
    </row>
    <row r="24" spans="2:7" ht="10.5">
      <c r="B24" s="130" t="s">
        <v>2550</v>
      </c>
      <c r="C24" s="131">
        <v>273.35155945400004</v>
      </c>
      <c r="D24" s="131">
        <v>273.268706366</v>
      </c>
      <c r="E24" s="103">
        <v>-3.0310084261286896E-2</v>
      </c>
      <c r="F24" s="132">
        <v>1.6228685731809488E-2</v>
      </c>
      <c r="G24" s="133">
        <v>1.535291984728129E-2</v>
      </c>
    </row>
    <row r="25" spans="2:7" ht="10.5">
      <c r="B25" s="130" t="s">
        <v>390</v>
      </c>
      <c r="C25" s="131">
        <v>297.38166278100005</v>
      </c>
      <c r="D25" s="131">
        <v>259.14574390000001</v>
      </c>
      <c r="E25" s="103">
        <v>-12.857524073082471</v>
      </c>
      <c r="F25" s="132">
        <v>1.7655335705110325E-2</v>
      </c>
      <c r="G25" s="133">
        <v>1.4559456469677226E-2</v>
      </c>
    </row>
    <row r="26" spans="2:7" ht="10.5">
      <c r="B26" s="134" t="s">
        <v>2551</v>
      </c>
      <c r="C26" s="131">
        <v>257.66502006999997</v>
      </c>
      <c r="D26" s="131">
        <v>242.76405156199999</v>
      </c>
      <c r="E26" s="103">
        <v>-5.7830777743722583</v>
      </c>
      <c r="F26" s="132">
        <v>1.5297387156483709E-2</v>
      </c>
      <c r="G26" s="133">
        <v>1.3639091994824831E-2</v>
      </c>
    </row>
    <row r="27" spans="2:7" ht="10.5">
      <c r="B27" s="130" t="s">
        <v>2552</v>
      </c>
      <c r="C27" s="131">
        <v>2796.8588377350134</v>
      </c>
      <c r="D27" s="131">
        <v>3380.5618953899975</v>
      </c>
      <c r="E27" s="103">
        <v>20.86995059527872</v>
      </c>
      <c r="F27" s="132">
        <v>0.16604750016607697</v>
      </c>
      <c r="G27" s="133">
        <v>0.18992842798905099</v>
      </c>
    </row>
    <row r="28" spans="2:7" ht="10.5">
      <c r="B28" s="1048" t="s">
        <v>473</v>
      </c>
      <c r="C28" s="1049">
        <v>26703.60294711401</v>
      </c>
      <c r="D28" s="1049">
        <v>27308.463866395996</v>
      </c>
      <c r="E28" s="1050">
        <v>2.2650910458783535</v>
      </c>
      <c r="F28" s="1051">
        <v>1.5853737253277385</v>
      </c>
      <c r="G28" s="1052">
        <v>1.5342578463104981</v>
      </c>
    </row>
    <row r="29" spans="2:7" ht="10.5">
      <c r="B29" s="129" t="s">
        <v>2541</v>
      </c>
      <c r="C29" s="129"/>
      <c r="D29" s="129"/>
      <c r="E29" s="129"/>
      <c r="F29" s="129"/>
      <c r="G29" s="129"/>
    </row>
    <row r="30" spans="2:7" ht="12.75">
      <c r="B30" s="129" t="s">
        <v>110</v>
      </c>
      <c r="C30" s="104"/>
      <c r="D30" s="104"/>
      <c r="E30" s="104"/>
      <c r="F30" s="104"/>
      <c r="G30" s="104"/>
    </row>
    <row r="31" spans="2:7" ht="10.5"/>
    <row r="32" spans="2:7" ht="10.5" hidden="1"/>
    <row r="33" ht="10.5" hidden="1"/>
    <row r="34" ht="10.5" hidden="1"/>
    <row r="35" ht="10.5" hidden="1"/>
    <row r="36" ht="10.5" hidden="1"/>
    <row r="37" ht="10.5" hidden="1"/>
    <row r="38" ht="10.5" hidden="1"/>
    <row r="39" ht="10.5" hidden="1"/>
    <row r="40" ht="10.5" hidden="1"/>
    <row r="44" ht="10.5" hidden="1"/>
    <row r="45" ht="10.5" hidden="1"/>
    <row r="46" ht="10.5" hidden="1"/>
  </sheetData>
  <mergeCells count="5">
    <mergeCell ref="C3:C4"/>
    <mergeCell ref="D3:D4"/>
    <mergeCell ref="F3:G3"/>
    <mergeCell ref="B1:G1"/>
    <mergeCell ref="B2:G2"/>
  </mergeCells>
  <pageMargins left="0.7" right="0.7" top="0.75" bottom="0.75" header="0.3" footer="0.3"/>
  <ignoredErrors>
    <ignoredError sqref="B5:G5 B3 E3:G3 B4:D4" numberStoredAsText="1"/>
  </ignoredErrors>
  <drawing r:id="rId1"/>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24843-1947-4171-9517-FFEB115A4AD4}">
  <sheetPr codeName="Hoja160"/>
  <dimension ref="A1:F49"/>
  <sheetViews>
    <sheetView showGridLines="0" workbookViewId="0">
      <selection activeCell="D5" sqref="D5"/>
    </sheetView>
  </sheetViews>
  <sheetFormatPr baseColWidth="10" defaultColWidth="0" defaultRowHeight="10.5" zeroHeight="1"/>
  <cols>
    <col min="1" max="1" width="4.5703125" style="1870" customWidth="1"/>
    <col min="2" max="2" width="80.28515625" style="1870" customWidth="1"/>
    <col min="3" max="3" width="6.42578125" style="1870" customWidth="1"/>
    <col min="4" max="4" width="11.42578125" style="1870" customWidth="1"/>
    <col min="5" max="5" width="4.85546875" style="1870" customWidth="1"/>
    <col min="6" max="6" width="0" style="1870" hidden="1" customWidth="1"/>
    <col min="7" max="16384" width="11.42578125" style="1870" hidden="1"/>
  </cols>
  <sheetData>
    <row r="1" spans="1:6" s="1841" customFormat="1" ht="21.75">
      <c r="A1" s="2434"/>
      <c r="B1" s="1882" t="s">
        <v>1913</v>
      </c>
    </row>
    <row r="2" spans="1:6" s="1841" customFormat="1" ht="11.25" thickBot="1">
      <c r="B2" s="2365" t="s">
        <v>920</v>
      </c>
    </row>
    <row r="3" spans="1:6" ht="11.25" thickBot="1">
      <c r="B3" s="1883" t="s">
        <v>845</v>
      </c>
    </row>
    <row r="4" spans="1:6" ht="11.25" thickBot="1">
      <c r="B4" s="1884" t="s">
        <v>1599</v>
      </c>
    </row>
    <row r="5" spans="1:6" ht="21.75" thickBot="1">
      <c r="B5" s="1885" t="s">
        <v>1875</v>
      </c>
    </row>
    <row r="6" spans="1:6" ht="11.25" thickBot="1">
      <c r="B6" s="1884" t="s">
        <v>1876</v>
      </c>
    </row>
    <row r="7" spans="1:6" ht="11.25" thickBot="1">
      <c r="B7" s="1885" t="s">
        <v>1914</v>
      </c>
    </row>
    <row r="8" spans="1:6" ht="21.75" thickBot="1">
      <c r="B8" s="1884" t="s">
        <v>1746</v>
      </c>
    </row>
    <row r="9" spans="1:6" ht="11.25" thickBot="1">
      <c r="B9" s="1885" t="s">
        <v>80</v>
      </c>
    </row>
    <row r="10" spans="1:6" ht="21.75" thickBot="1">
      <c r="B10" s="1884" t="s">
        <v>1880</v>
      </c>
    </row>
    <row r="11" spans="1:6" ht="11.25" thickBot="1">
      <c r="B11" s="1885" t="s">
        <v>1705</v>
      </c>
    </row>
    <row r="12" spans="1:6" ht="21.75" thickBot="1">
      <c r="B12" s="1884" t="s">
        <v>1706</v>
      </c>
    </row>
    <row r="13" spans="1:6" ht="21.75" thickBot="1">
      <c r="B13" s="1884" t="s">
        <v>1833</v>
      </c>
    </row>
    <row r="14" spans="1:6" ht="32.25" thickBot="1">
      <c r="B14" s="1884" t="s">
        <v>1882</v>
      </c>
      <c r="F14" s="1873"/>
    </row>
    <row r="15" spans="1:6" ht="11.25" thickBot="1">
      <c r="B15" s="1885" t="s">
        <v>850</v>
      </c>
    </row>
    <row r="16" spans="1:6" ht="21.75" thickBot="1">
      <c r="B16" s="1884" t="s">
        <v>1915</v>
      </c>
    </row>
    <row r="17" spans="2:2" ht="11.25" thickBot="1">
      <c r="B17" s="1885" t="s">
        <v>1887</v>
      </c>
    </row>
    <row r="18" spans="2:2" ht="21.75" thickBot="1">
      <c r="B18" s="1884" t="s">
        <v>1888</v>
      </c>
    </row>
    <row r="19" spans="2:2" ht="11.25" thickBot="1">
      <c r="B19" s="1885" t="s">
        <v>1889</v>
      </c>
    </row>
    <row r="20" spans="2:2" ht="21.75" thickBot="1">
      <c r="B20" s="1884" t="s">
        <v>1837</v>
      </c>
    </row>
    <row r="21" spans="2:2" ht="11.25" thickBot="1">
      <c r="B21" s="1885" t="s">
        <v>1891</v>
      </c>
    </row>
    <row r="22" spans="2:2" ht="21.75" thickBot="1">
      <c r="B22" s="1884" t="s">
        <v>1838</v>
      </c>
    </row>
    <row r="23" spans="2:2" ht="11.25" thickBot="1">
      <c r="B23" s="1885" t="s">
        <v>938</v>
      </c>
    </row>
    <row r="24" spans="2:2" ht="21.75" thickBot="1">
      <c r="B24" s="1884" t="s">
        <v>1841</v>
      </c>
    </row>
    <row r="25" spans="2:2" ht="11.25" thickBot="1">
      <c r="B25" s="1885" t="s">
        <v>1769</v>
      </c>
    </row>
    <row r="26" spans="2:2" ht="11.25" thickBot="1">
      <c r="B26" s="1884" t="s">
        <v>1842</v>
      </c>
    </row>
    <row r="27" spans="2:2" ht="32.25" thickBot="1">
      <c r="B27" s="1884" t="s">
        <v>1843</v>
      </c>
    </row>
    <row r="28" spans="2:2" ht="21.75" thickBot="1">
      <c r="B28" s="1884" t="s">
        <v>1846</v>
      </c>
    </row>
    <row r="29" spans="2:2" ht="11.25" thickBot="1">
      <c r="B29" s="1885" t="s">
        <v>1896</v>
      </c>
    </row>
    <row r="30" spans="2:2" ht="32.25" thickBot="1">
      <c r="B30" s="1884" t="s">
        <v>1629</v>
      </c>
    </row>
    <row r="31" spans="2:2" ht="11.25" thickBot="1">
      <c r="B31" s="1885" t="s">
        <v>853</v>
      </c>
    </row>
    <row r="32" spans="2:2" ht="21.75" thickBot="1">
      <c r="B32" s="1884" t="s">
        <v>1854</v>
      </c>
    </row>
    <row r="33" spans="2:2" ht="21.75" thickBot="1">
      <c r="B33" s="1884" t="s">
        <v>1632</v>
      </c>
    </row>
    <row r="34" spans="2:2" ht="11.25" thickBot="1">
      <c r="B34" s="1885" t="s">
        <v>942</v>
      </c>
    </row>
    <row r="35" spans="2:2" ht="21.75" thickBot="1">
      <c r="B35" s="1884" t="s">
        <v>1916</v>
      </c>
    </row>
    <row r="36" spans="2:2" ht="11.25" thickBot="1">
      <c r="B36" s="1885" t="s">
        <v>1899</v>
      </c>
    </row>
    <row r="37" spans="2:2" ht="21.75" thickBot="1">
      <c r="B37" s="1884" t="s">
        <v>1860</v>
      </c>
    </row>
    <row r="38" spans="2:2" ht="11.25" thickBot="1">
      <c r="B38" s="1885" t="s">
        <v>81</v>
      </c>
    </row>
    <row r="39" spans="2:2" ht="21.75" thickBot="1">
      <c r="B39" s="1884" t="s">
        <v>1864</v>
      </c>
    </row>
    <row r="40" spans="2:2" ht="11.25" thickBot="1">
      <c r="B40" s="1885" t="s">
        <v>982</v>
      </c>
    </row>
    <row r="41" spans="2:2" ht="11.25" thickBot="1">
      <c r="B41" s="1884" t="s">
        <v>1902</v>
      </c>
    </row>
    <row r="42" spans="2:2" ht="11.25" thickBot="1">
      <c r="B42" s="1885" t="s">
        <v>1721</v>
      </c>
    </row>
    <row r="43" spans="2:2" ht="21.75" thickBot="1">
      <c r="B43" s="1884" t="s">
        <v>1657</v>
      </c>
    </row>
    <row r="44" spans="2:2" ht="21.75" thickBot="1">
      <c r="B44" s="1884" t="s">
        <v>1868</v>
      </c>
    </row>
    <row r="45" spans="2:2" ht="32.25" thickBot="1">
      <c r="B45" s="1884" t="s">
        <v>1908</v>
      </c>
    </row>
    <row r="46" spans="2:2" ht="11.25" thickBot="1">
      <c r="B46" s="1884" t="s">
        <v>1917</v>
      </c>
    </row>
    <row r="47" spans="2:2">
      <c r="B47" s="2323"/>
    </row>
    <row r="48" spans="2:2" ht="11.25">
      <c r="B48" s="1877" t="s">
        <v>1591</v>
      </c>
    </row>
    <row r="49"/>
  </sheetData>
  <pageMargins left="0.7" right="0.7" top="0.75" bottom="0.75" header="0.3" footer="0.3"/>
  <drawing r:id="rId1"/>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1FD81-AA5B-4B1D-952B-FBB69814DF9D}">
  <sheetPr codeName="Hoja161"/>
  <dimension ref="A1:P15"/>
  <sheetViews>
    <sheetView showGridLines="0" workbookViewId="0"/>
  </sheetViews>
  <sheetFormatPr baseColWidth="10" defaultColWidth="0" defaultRowHeight="13.5" zeroHeight="1"/>
  <cols>
    <col min="1" max="1" width="4.7109375" style="1" customWidth="1"/>
    <col min="2" max="10" width="11.42578125" style="1" customWidth="1"/>
    <col min="11" max="11" width="2.7109375" style="1" customWidth="1"/>
    <col min="12" max="12" width="11.42578125" style="1" customWidth="1"/>
    <col min="13" max="13" width="3.7109375" style="1" customWidth="1"/>
    <col min="14" max="16" width="0" style="1" hidden="1" customWidth="1"/>
    <col min="17" max="16384" width="11.42578125" style="1" hidden="1"/>
  </cols>
  <sheetData>
    <row r="1" spans="1:16" ht="15.75">
      <c r="A1" s="47"/>
      <c r="B1" s="2709" t="s">
        <v>1918</v>
      </c>
      <c r="C1" s="2709"/>
      <c r="D1" s="2709"/>
      <c r="E1" s="2709"/>
      <c r="F1" s="2709"/>
      <c r="G1" s="2709"/>
      <c r="H1" s="2709"/>
      <c r="I1" s="2709"/>
      <c r="J1" s="2709"/>
      <c r="K1" s="35"/>
      <c r="L1" s="35"/>
      <c r="M1" s="35"/>
      <c r="N1" s="35"/>
      <c r="O1" s="35"/>
      <c r="P1" s="35"/>
    </row>
    <row r="2" spans="1:16"/>
    <row r="3" spans="1:16"/>
    <row r="4" spans="1:16"/>
    <row r="5" spans="1:16"/>
    <row r="6" spans="1:16"/>
    <row r="7" spans="1:16"/>
    <row r="8" spans="1:16"/>
    <row r="9" spans="1:16"/>
    <row r="10" spans="1:16"/>
    <row r="11" spans="1:16"/>
    <row r="12" spans="1:16">
      <c r="G12" s="25"/>
    </row>
    <row r="13" spans="1:16"/>
    <row r="14" spans="1:16">
      <c r="B14" s="2869" t="s">
        <v>1919</v>
      </c>
      <c r="C14" s="2869"/>
      <c r="D14" s="2869"/>
      <c r="E14" s="2869"/>
      <c r="F14" s="2869"/>
      <c r="G14" s="2869"/>
      <c r="H14" s="2869"/>
      <c r="I14" s="2869"/>
      <c r="J14" s="2869"/>
      <c r="K14" s="2869"/>
      <c r="L14" s="2869"/>
      <c r="M14" s="2869"/>
    </row>
    <row r="15" spans="1:16"/>
  </sheetData>
  <mergeCells count="2">
    <mergeCell ref="B1:J1"/>
    <mergeCell ref="B14:M14"/>
  </mergeCells>
  <pageMargins left="0.7" right="0.7" top="0.75" bottom="0.75" header="0.3" footer="0.3"/>
  <pageSetup orientation="portrait" r:id="rId1"/>
  <drawing r:id="rId2"/>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BF177-B85A-4B6D-BECB-50BEC6BA9D09}">
  <sheetPr codeName="Hoja162"/>
  <dimension ref="A1:L21"/>
  <sheetViews>
    <sheetView showGridLines="0" workbookViewId="0">
      <selection activeCell="K14" sqref="K14"/>
    </sheetView>
  </sheetViews>
  <sheetFormatPr baseColWidth="10" defaultColWidth="0" defaultRowHeight="10.5" zeroHeight="1"/>
  <cols>
    <col min="1" max="1" width="4.42578125" style="42" customWidth="1"/>
    <col min="2" max="2" width="19.28515625" style="42" customWidth="1"/>
    <col min="3" max="4" width="18.140625" style="42" customWidth="1"/>
    <col min="5" max="5" width="7.140625" style="42" bestFit="1" customWidth="1"/>
    <col min="6" max="6" width="18.28515625" style="42" customWidth="1"/>
    <col min="7" max="7" width="7.7109375" style="42" customWidth="1"/>
    <col min="8" max="8" width="9.7109375" style="42" bestFit="1" customWidth="1"/>
    <col min="9" max="9" width="10.28515625" style="42" bestFit="1" customWidth="1"/>
    <col min="10" max="10" width="4" style="42" customWidth="1"/>
    <col min="11" max="11" width="11.42578125" style="42" customWidth="1"/>
    <col min="12" max="12" width="4.28515625" style="42" customWidth="1"/>
    <col min="13" max="16384" width="11.42578125" style="42" hidden="1"/>
  </cols>
  <sheetData>
    <row r="1" spans="1:9" ht="14.25">
      <c r="A1" s="47"/>
      <c r="B1" s="2874" t="s">
        <v>1920</v>
      </c>
      <c r="C1" s="2875"/>
      <c r="D1" s="2875"/>
      <c r="E1" s="2875"/>
      <c r="F1" s="2875"/>
      <c r="G1" s="2875"/>
      <c r="H1" s="2875"/>
      <c r="I1" s="2875"/>
    </row>
    <row r="2" spans="1:9">
      <c r="B2" s="2876" t="s">
        <v>1921</v>
      </c>
      <c r="C2" s="2876"/>
      <c r="D2" s="2876"/>
      <c r="E2" s="2876"/>
      <c r="F2" s="2876"/>
      <c r="G2" s="2876"/>
      <c r="H2" s="2876"/>
      <c r="I2" s="2876"/>
    </row>
    <row r="3" spans="1:9">
      <c r="B3" s="2877" t="s">
        <v>950</v>
      </c>
      <c r="C3" s="2879">
        <v>2024</v>
      </c>
      <c r="D3" s="2880"/>
      <c r="E3" s="2881"/>
      <c r="F3" s="2879">
        <v>2025</v>
      </c>
      <c r="G3" s="2881"/>
      <c r="H3" s="2870" t="s">
        <v>1922</v>
      </c>
      <c r="I3" s="2870" t="s">
        <v>1923</v>
      </c>
    </row>
    <row r="4" spans="1:9">
      <c r="B4" s="2877"/>
      <c r="C4" s="2882"/>
      <c r="D4" s="2883"/>
      <c r="E4" s="2884"/>
      <c r="F4" s="2882"/>
      <c r="G4" s="2884"/>
      <c r="H4" s="2871"/>
      <c r="I4" s="2871"/>
    </row>
    <row r="5" spans="1:9">
      <c r="B5" s="2877"/>
      <c r="C5" s="2870" t="s">
        <v>951</v>
      </c>
      <c r="D5" s="2870" t="s">
        <v>1924</v>
      </c>
      <c r="E5" s="2870" t="s">
        <v>952</v>
      </c>
      <c r="F5" s="2870" t="s">
        <v>953</v>
      </c>
      <c r="G5" s="2870" t="s">
        <v>952</v>
      </c>
      <c r="H5" s="2871"/>
      <c r="I5" s="2871"/>
    </row>
    <row r="6" spans="1:9">
      <c r="B6" s="2877"/>
      <c r="C6" s="2871"/>
      <c r="D6" s="2871"/>
      <c r="E6" s="2871"/>
      <c r="F6" s="2871"/>
      <c r="G6" s="2871"/>
      <c r="H6" s="2871"/>
      <c r="I6" s="2871"/>
    </row>
    <row r="7" spans="1:9">
      <c r="B7" s="2878"/>
      <c r="C7" s="2872"/>
      <c r="D7" s="2872"/>
      <c r="E7" s="2872"/>
      <c r="F7" s="2872"/>
      <c r="G7" s="2872"/>
      <c r="H7" s="2872"/>
      <c r="I7" s="2872"/>
    </row>
    <row r="8" spans="1:9">
      <c r="B8" s="1890" t="s">
        <v>448</v>
      </c>
      <c r="C8" s="1891">
        <v>6413.1435833035803</v>
      </c>
      <c r="D8" s="1891">
        <v>6620.5837118582822</v>
      </c>
      <c r="E8" s="1892">
        <v>0.3002533024607687</v>
      </c>
      <c r="F8" s="1891">
        <v>6740.6172615650003</v>
      </c>
      <c r="G8" s="1892">
        <v>0.30539102191661305</v>
      </c>
      <c r="H8" s="1893">
        <v>5.1062895132113914E-2</v>
      </c>
      <c r="I8" s="1893">
        <v>1.8130357522966319E-2</v>
      </c>
    </row>
    <row r="9" spans="1:9">
      <c r="B9" s="1890" t="s">
        <v>442</v>
      </c>
      <c r="C9" s="1891">
        <v>4334.195054811591</v>
      </c>
      <c r="D9" s="1891">
        <v>4474.3893242322874</v>
      </c>
      <c r="E9" s="1892">
        <v>0.20292020002551533</v>
      </c>
      <c r="F9" s="1891">
        <v>4563.9073927166055</v>
      </c>
      <c r="G9" s="1892">
        <v>0.2067728055918294</v>
      </c>
      <c r="H9" s="1893">
        <v>5.3000000000000033E-2</v>
      </c>
      <c r="I9" s="1893">
        <v>2.0006767850868121E-2</v>
      </c>
    </row>
    <row r="10" spans="1:9">
      <c r="B10" s="1890" t="s">
        <v>954</v>
      </c>
      <c r="C10" s="1891">
        <v>7738.786192337343</v>
      </c>
      <c r="D10" s="1891">
        <v>7989.1056778974744</v>
      </c>
      <c r="E10" s="1892">
        <v>0.36231780578505912</v>
      </c>
      <c r="F10" s="1891">
        <v>8148.9418605312221</v>
      </c>
      <c r="G10" s="1892">
        <v>0.3691967049541251</v>
      </c>
      <c r="H10" s="1893">
        <v>5.2999999999999992E-2</v>
      </c>
      <c r="I10" s="1893">
        <v>2.0006767850868194E-2</v>
      </c>
    </row>
    <row r="11" spans="1:9">
      <c r="B11" s="1890" t="s">
        <v>447</v>
      </c>
      <c r="C11" s="1891">
        <v>1027.2425539291705</v>
      </c>
      <c r="D11" s="1891">
        <v>1060.4698354761958</v>
      </c>
      <c r="E11" s="1892">
        <v>4.8093881766262545E-2</v>
      </c>
      <c r="F11" s="1891">
        <v>1052.4331991527831</v>
      </c>
      <c r="G11" s="1892">
        <v>4.7681634740023349E-2</v>
      </c>
      <c r="H11" s="1893">
        <v>2.4522587316169062E-2</v>
      </c>
      <c r="I11" s="1893">
        <v>-7.5783733346870092E-3</v>
      </c>
    </row>
    <row r="12" spans="1:9">
      <c r="B12" s="1890" t="s">
        <v>955</v>
      </c>
      <c r="C12" s="1891">
        <v>1845.7435088</v>
      </c>
      <c r="D12" s="1891">
        <v>1905.4460970503703</v>
      </c>
      <c r="E12" s="1892">
        <v>8.6414809962394229E-2</v>
      </c>
      <c r="F12" s="1891">
        <v>1566.1874720339999</v>
      </c>
      <c r="G12" s="1892">
        <v>7.0957832797409276E-2</v>
      </c>
      <c r="H12" s="1893">
        <v>-0.15145985096691569</v>
      </c>
      <c r="I12" s="1893">
        <v>-0.17804682354517537</v>
      </c>
    </row>
    <row r="13" spans="1:9">
      <c r="B13" s="2324" t="s">
        <v>1925</v>
      </c>
      <c r="C13" s="2325">
        <v>21359.110893181682</v>
      </c>
      <c r="D13" s="2325">
        <v>22049.994646514613</v>
      </c>
      <c r="E13" s="2326">
        <v>1</v>
      </c>
      <c r="F13" s="2327">
        <v>22072.087185999608</v>
      </c>
      <c r="G13" s="2326">
        <v>1</v>
      </c>
      <c r="H13" s="2328">
        <v>3.3380429381333683E-2</v>
      </c>
      <c r="I13" s="2328">
        <v>1.0019294716013341E-3</v>
      </c>
    </row>
    <row r="14" spans="1:9" ht="37.5" customHeight="1">
      <c r="B14" s="2873" t="s">
        <v>1926</v>
      </c>
      <c r="C14" s="2873"/>
      <c r="D14" s="2873"/>
      <c r="E14" s="2873"/>
      <c r="F14" s="2873"/>
      <c r="G14" s="2873"/>
      <c r="H14" s="2873"/>
      <c r="I14" s="2873"/>
    </row>
    <row r="15" spans="1:9"/>
    <row r="17" s="42" customFormat="1" hidden="1"/>
    <row r="18" s="42" customFormat="1" hidden="1"/>
    <row r="19" s="42" customFormat="1" hidden="1"/>
    <row r="20" s="42" customFormat="1" hidden="1"/>
    <row r="21" s="42" customFormat="1" hidden="1"/>
  </sheetData>
  <mergeCells count="13">
    <mergeCell ref="F5:F7"/>
    <mergeCell ref="G5:G7"/>
    <mergeCell ref="B14:I14"/>
    <mergeCell ref="B1:I1"/>
    <mergeCell ref="B2:I2"/>
    <mergeCell ref="B3:B7"/>
    <mergeCell ref="C3:E4"/>
    <mergeCell ref="F3:G4"/>
    <mergeCell ref="H3:H7"/>
    <mergeCell ref="I3:I7"/>
    <mergeCell ref="C5:C7"/>
    <mergeCell ref="D5:D7"/>
    <mergeCell ref="E5:E7"/>
  </mergeCells>
  <pageMargins left="0.7" right="0.7" top="0.75" bottom="0.75" header="0.3" footer="0.3"/>
  <pageSetup orientation="portrait" r:id="rId1"/>
  <drawing r:id="rId2"/>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71EE1-41F7-44F9-8342-8E8535C6474C}">
  <sheetPr codeName="Hoja163"/>
  <dimension ref="A1:J32"/>
  <sheetViews>
    <sheetView showGridLines="0" workbookViewId="0"/>
  </sheetViews>
  <sheetFormatPr baseColWidth="10" defaultColWidth="0" defaultRowHeight="10.5" zeroHeight="1"/>
  <cols>
    <col min="1" max="1" width="2.7109375" style="42" customWidth="1"/>
    <col min="2" max="2" width="26.7109375" style="42" bestFit="1" customWidth="1"/>
    <col min="3" max="4" width="18.28515625" style="42" customWidth="1"/>
    <col min="5" max="5" width="8.7109375" style="42" customWidth="1"/>
    <col min="6" max="7" width="11.42578125" style="42" customWidth="1"/>
    <col min="8" max="8" width="4" style="42" customWidth="1"/>
    <col min="9" max="9" width="11.42578125" style="42" customWidth="1"/>
    <col min="10" max="10" width="4.42578125" style="42" customWidth="1"/>
    <col min="11" max="16384" width="11.42578125" style="42" hidden="1"/>
  </cols>
  <sheetData>
    <row r="1" spans="1:7" ht="14.25">
      <c r="A1" s="47"/>
      <c r="B1" s="2887" t="s">
        <v>1927</v>
      </c>
      <c r="C1" s="2888"/>
      <c r="D1" s="2888"/>
      <c r="E1" s="2888"/>
      <c r="F1" s="2888"/>
      <c r="G1" s="2888"/>
    </row>
    <row r="2" spans="1:7">
      <c r="B2" s="2889" t="s">
        <v>1921</v>
      </c>
      <c r="C2" s="2889"/>
      <c r="D2" s="2889"/>
      <c r="E2" s="2889"/>
      <c r="F2" s="2889"/>
      <c r="G2" s="2889"/>
    </row>
    <row r="3" spans="1:7" ht="15" customHeight="1">
      <c r="B3" s="2870" t="s">
        <v>957</v>
      </c>
      <c r="C3" s="2879" t="s">
        <v>1928</v>
      </c>
      <c r="D3" s="2880"/>
      <c r="E3" s="2881"/>
      <c r="F3" s="2879" t="s">
        <v>1929</v>
      </c>
      <c r="G3" s="2880"/>
    </row>
    <row r="4" spans="1:7">
      <c r="B4" s="2871"/>
      <c r="C4" s="2882"/>
      <c r="D4" s="2883"/>
      <c r="E4" s="2884"/>
      <c r="F4" s="2882"/>
      <c r="G4" s="2883"/>
    </row>
    <row r="5" spans="1:7" ht="15" customHeight="1">
      <c r="B5" s="2871"/>
      <c r="C5" s="2890" t="s">
        <v>1930</v>
      </c>
      <c r="D5" s="2893" t="s">
        <v>1931</v>
      </c>
      <c r="E5" s="2893" t="s">
        <v>952</v>
      </c>
      <c r="F5" s="2893" t="s">
        <v>958</v>
      </c>
      <c r="G5" s="2893" t="s">
        <v>952</v>
      </c>
    </row>
    <row r="6" spans="1:7">
      <c r="B6" s="2871"/>
      <c r="C6" s="2891"/>
      <c r="D6" s="2894"/>
      <c r="E6" s="2894"/>
      <c r="F6" s="2894"/>
      <c r="G6" s="2894"/>
    </row>
    <row r="7" spans="1:7">
      <c r="B7" s="2872"/>
      <c r="C7" s="2892"/>
      <c r="D7" s="2895"/>
      <c r="E7" s="2895"/>
      <c r="F7" s="2895"/>
      <c r="G7" s="2895"/>
    </row>
    <row r="8" spans="1:7">
      <c r="B8" s="382" t="s">
        <v>351</v>
      </c>
      <c r="C8" s="383">
        <v>7738.786192337343</v>
      </c>
      <c r="D8" s="383">
        <v>7989.1056778974744</v>
      </c>
      <c r="E8" s="384">
        <v>0.36231780578505923</v>
      </c>
      <c r="F8" s="383">
        <v>8148.9418605312221</v>
      </c>
      <c r="G8" s="384">
        <v>0.36919670495412493</v>
      </c>
    </row>
    <row r="9" spans="1:7">
      <c r="B9" s="385" t="s">
        <v>335</v>
      </c>
      <c r="C9" s="386">
        <v>4436.108836732592</v>
      </c>
      <c r="D9" s="386">
        <v>4579.5996186589846</v>
      </c>
      <c r="E9" s="387">
        <v>0.20769164310807994</v>
      </c>
      <c r="F9" s="386">
        <v>4723.4609199902743</v>
      </c>
      <c r="G9" s="387">
        <v>0.21400155228574752</v>
      </c>
    </row>
    <row r="10" spans="1:7">
      <c r="B10" s="382" t="s">
        <v>960</v>
      </c>
      <c r="C10" s="383">
        <v>3190.2834104220001</v>
      </c>
      <c r="D10" s="383">
        <v>3293.4766092312129</v>
      </c>
      <c r="E10" s="384">
        <v>0.14936405482310652</v>
      </c>
      <c r="F10" s="383">
        <v>3030.318545782</v>
      </c>
      <c r="G10" s="384">
        <v>0.13729188908351808</v>
      </c>
    </row>
    <row r="11" spans="1:7">
      <c r="B11" s="385" t="s">
        <v>959</v>
      </c>
      <c r="C11" s="386">
        <v>2248.4196779164999</v>
      </c>
      <c r="D11" s="386">
        <v>2321.1472663407185</v>
      </c>
      <c r="E11" s="387">
        <v>0.105267475278395</v>
      </c>
      <c r="F11" s="386">
        <v>2381.215156194</v>
      </c>
      <c r="G11" s="387">
        <v>0.10788355157025709</v>
      </c>
    </row>
    <row r="12" spans="1:7">
      <c r="B12" s="382" t="s">
        <v>367</v>
      </c>
      <c r="C12" s="383">
        <v>856.82807299299998</v>
      </c>
      <c r="D12" s="383">
        <v>884.54311216250915</v>
      </c>
      <c r="E12" s="384">
        <v>4.0115343624463277E-2</v>
      </c>
      <c r="F12" s="383">
        <v>820.48668119430397</v>
      </c>
      <c r="G12" s="384">
        <v>3.7173044591575416E-2</v>
      </c>
    </row>
    <row r="13" spans="1:7">
      <c r="B13" s="385" t="s">
        <v>962</v>
      </c>
      <c r="C13" s="386">
        <v>729.64585229196757</v>
      </c>
      <c r="D13" s="386">
        <v>753.24704372527742</v>
      </c>
      <c r="E13" s="387">
        <v>3.4160871954875577E-2</v>
      </c>
      <c r="F13" s="386">
        <v>814.04363597288614</v>
      </c>
      <c r="G13" s="1894">
        <v>3.6881135395715373E-2</v>
      </c>
    </row>
    <row r="14" spans="1:7">
      <c r="B14" s="382" t="s">
        <v>964</v>
      </c>
      <c r="C14" s="383">
        <v>563.78435643600005</v>
      </c>
      <c r="D14" s="383">
        <v>582.02057676337483</v>
      </c>
      <c r="E14" s="384">
        <v>2.6395497418198854E-2</v>
      </c>
      <c r="F14" s="383">
        <v>589.61211609254394</v>
      </c>
      <c r="G14" s="384">
        <v>2.671302043725781E-2</v>
      </c>
    </row>
    <row r="15" spans="1:7">
      <c r="B15" s="385" t="s">
        <v>963</v>
      </c>
      <c r="C15" s="386">
        <v>373.95121687577063</v>
      </c>
      <c r="D15" s="386">
        <v>386.04707711876512</v>
      </c>
      <c r="E15" s="387">
        <v>1.7507808201658079E-2</v>
      </c>
      <c r="F15" s="386">
        <v>371.06640949888862</v>
      </c>
      <c r="G15" s="387">
        <v>1.681156867368017E-2</v>
      </c>
    </row>
    <row r="16" spans="1:7">
      <c r="B16" s="382" t="s">
        <v>965</v>
      </c>
      <c r="C16" s="383">
        <v>228.54318472599999</v>
      </c>
      <c r="D16" s="383">
        <v>235.93566346969916</v>
      </c>
      <c r="E16" s="384">
        <v>1.0700032687173146E-2</v>
      </c>
      <c r="F16" s="383">
        <v>236.230346328</v>
      </c>
      <c r="G16" s="384">
        <v>1.0702673668208484E-2</v>
      </c>
    </row>
    <row r="17" spans="2:7">
      <c r="B17" s="385" t="s">
        <v>967</v>
      </c>
      <c r="C17" s="386">
        <v>220.704339084</v>
      </c>
      <c r="D17" s="386">
        <v>227.84326181003408</v>
      </c>
      <c r="E17" s="387">
        <v>1.0333030255227239E-2</v>
      </c>
      <c r="F17" s="386">
        <v>222.83065794405297</v>
      </c>
      <c r="G17" s="387">
        <v>1.0095586161212478E-2</v>
      </c>
    </row>
    <row r="18" spans="2:7" ht="21">
      <c r="B18" s="382" t="s">
        <v>961</v>
      </c>
      <c r="C18" s="383">
        <v>161.80203176767847</v>
      </c>
      <c r="D18" s="383">
        <v>167.03569507714852</v>
      </c>
      <c r="E18" s="384">
        <v>7.5753168086846448E-3</v>
      </c>
      <c r="F18" s="383">
        <v>159.98131734817846</v>
      </c>
      <c r="G18" s="384">
        <v>7.2481281901448386E-3</v>
      </c>
    </row>
    <row r="19" spans="2:7">
      <c r="B19" s="385" t="s">
        <v>970</v>
      </c>
      <c r="C19" s="386">
        <v>119.0897268856513</v>
      </c>
      <c r="D19" s="386">
        <v>122.94181407718401</v>
      </c>
      <c r="E19" s="387">
        <v>5.5755938288455393E-3</v>
      </c>
      <c r="F19" s="386">
        <v>153.29299792565129</v>
      </c>
      <c r="G19" s="387">
        <v>6.9451065789050276E-3</v>
      </c>
    </row>
    <row r="20" spans="2:7">
      <c r="B20" s="382" t="s">
        <v>974</v>
      </c>
      <c r="C20" s="383">
        <v>72.512415236807868</v>
      </c>
      <c r="D20" s="383">
        <v>74.857908448233331</v>
      </c>
      <c r="E20" s="384">
        <v>3.3949173071597984E-3</v>
      </c>
      <c r="F20" s="383">
        <v>75.805878535516683</v>
      </c>
      <c r="G20" s="384">
        <v>3.4344680635187306E-3</v>
      </c>
    </row>
    <row r="21" spans="2:7">
      <c r="B21" s="385" t="s">
        <v>966</v>
      </c>
      <c r="C21" s="386">
        <v>121.02667862600001</v>
      </c>
      <c r="D21" s="386">
        <v>124.94141863557786</v>
      </c>
      <c r="E21" s="387">
        <v>5.6662788648489341E-3</v>
      </c>
      <c r="F21" s="386">
        <v>68.064145968000005</v>
      </c>
      <c r="G21" s="387">
        <v>3.0837204200232266E-3</v>
      </c>
    </row>
    <row r="22" spans="2:7">
      <c r="B22" s="382" t="s">
        <v>969</v>
      </c>
      <c r="C22" s="383">
        <v>64.223404446999993</v>
      </c>
      <c r="D22" s="383">
        <v>66.300780557740921</v>
      </c>
      <c r="E22" s="384">
        <v>3.0068388505582219E-3</v>
      </c>
      <c r="F22" s="383">
        <v>66.850336768999995</v>
      </c>
      <c r="G22" s="384">
        <v>3.0287274694802469E-3</v>
      </c>
    </row>
    <row r="23" spans="2:7">
      <c r="B23" s="385" t="s">
        <v>973</v>
      </c>
      <c r="C23" s="386">
        <v>61.449557139580001</v>
      </c>
      <c r="D23" s="386">
        <v>63.437210131764779</v>
      </c>
      <c r="E23" s="387">
        <v>2.8769716795279203E-3</v>
      </c>
      <c r="F23" s="386">
        <v>63.150390609683001</v>
      </c>
      <c r="G23" s="387">
        <v>2.8610973705168884E-3</v>
      </c>
    </row>
    <row r="24" spans="2:7">
      <c r="B24" s="382" t="s">
        <v>975</v>
      </c>
      <c r="C24" s="383">
        <v>58.751192789000001</v>
      </c>
      <c r="D24" s="383">
        <v>60.651564241250291</v>
      </c>
      <c r="E24" s="384">
        <v>2.7506385018935754E-3</v>
      </c>
      <c r="F24" s="383">
        <v>51.712825242999997</v>
      </c>
      <c r="G24" s="384">
        <v>2.3429059883290776E-3</v>
      </c>
    </row>
    <row r="25" spans="2:7">
      <c r="B25" s="385" t="s">
        <v>968</v>
      </c>
      <c r="C25" s="386">
        <v>55.689430446000003</v>
      </c>
      <c r="D25" s="386">
        <v>57.490765853635693</v>
      </c>
      <c r="E25" s="387">
        <v>2.6072916014391475E-3</v>
      </c>
      <c r="F25" s="386">
        <v>36.987409771999999</v>
      </c>
      <c r="G25" s="387">
        <v>1.675754968721817E-3</v>
      </c>
    </row>
    <row r="26" spans="2:7">
      <c r="B26" s="382" t="s">
        <v>971</v>
      </c>
      <c r="C26" s="383">
        <v>27.220720291999999</v>
      </c>
      <c r="D26" s="383">
        <v>28.101204198741929</v>
      </c>
      <c r="E26" s="384">
        <v>1.2744313388386162E-3</v>
      </c>
      <c r="F26" s="383">
        <v>26.224212480999999</v>
      </c>
      <c r="G26" s="384">
        <v>1.1881165682253235E-3</v>
      </c>
    </row>
    <row r="27" spans="2:7">
      <c r="B27" s="385" t="s">
        <v>976</v>
      </c>
      <c r="C27" s="386">
        <v>6.4603300417938572</v>
      </c>
      <c r="D27" s="386">
        <v>6.6692964678480795</v>
      </c>
      <c r="E27" s="387">
        <v>3.0246249828012E-4</v>
      </c>
      <c r="F27" s="386">
        <v>18.424617712408143</v>
      </c>
      <c r="G27" s="387">
        <v>8.3474741455782789E-4</v>
      </c>
    </row>
    <row r="28" spans="2:7">
      <c r="B28" s="382" t="s">
        <v>336</v>
      </c>
      <c r="C28" s="383">
        <v>23.830265695000001</v>
      </c>
      <c r="D28" s="383">
        <v>24.601081647434526</v>
      </c>
      <c r="E28" s="384">
        <v>1.1156955836868271E-3</v>
      </c>
      <c r="F28" s="383">
        <v>13.386724106999999</v>
      </c>
      <c r="G28" s="384">
        <v>6.0650014627938015E-4</v>
      </c>
    </row>
    <row r="29" spans="2:7">
      <c r="B29" s="385" t="s">
        <v>972</v>
      </c>
      <c r="C29" s="386"/>
      <c r="D29" s="386">
        <v>0</v>
      </c>
      <c r="E29" s="387">
        <v>0</v>
      </c>
      <c r="F29" s="386"/>
      <c r="G29" s="387">
        <v>0</v>
      </c>
    </row>
    <row r="30" spans="2:7">
      <c r="B30" s="2329" t="s">
        <v>843</v>
      </c>
      <c r="C30" s="2330">
        <v>21359.110893181685</v>
      </c>
      <c r="D30" s="2330">
        <v>22049.994646514606</v>
      </c>
      <c r="E30" s="2331">
        <v>1</v>
      </c>
      <c r="F30" s="2330">
        <v>22072.087185999615</v>
      </c>
      <c r="G30" s="2331">
        <v>1</v>
      </c>
    </row>
    <row r="31" spans="2:7" ht="37.15" customHeight="1">
      <c r="B31" s="2885" t="s">
        <v>1932</v>
      </c>
      <c r="C31" s="2886"/>
      <c r="D31" s="2886"/>
      <c r="E31" s="2886"/>
      <c r="F31" s="2886"/>
      <c r="G31" s="2886"/>
    </row>
    <row r="32" spans="2:7"/>
  </sheetData>
  <mergeCells count="11">
    <mergeCell ref="B31:G31"/>
    <mergeCell ref="B1:G1"/>
    <mergeCell ref="B2:G2"/>
    <mergeCell ref="B3:B7"/>
    <mergeCell ref="C3:E4"/>
    <mergeCell ref="F3:G4"/>
    <mergeCell ref="C5:C7"/>
    <mergeCell ref="D5:D7"/>
    <mergeCell ref="E5:E7"/>
    <mergeCell ref="F5:F7"/>
    <mergeCell ref="G5:G7"/>
  </mergeCells>
  <pageMargins left="0.7" right="0.7" top="0.75" bottom="0.75" header="0.3" footer="0.3"/>
  <drawing r:id="rId1"/>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2DA63-A8BF-4078-B13A-DDD89518F8F6}">
  <sheetPr codeName="Hoja164"/>
  <dimension ref="A1:L47"/>
  <sheetViews>
    <sheetView showGridLines="0" workbookViewId="0"/>
  </sheetViews>
  <sheetFormatPr baseColWidth="10" defaultColWidth="0" defaultRowHeight="10.5" zeroHeight="1"/>
  <cols>
    <col min="1" max="1" width="3.140625" style="42" customWidth="1"/>
    <col min="2" max="2" width="55.7109375" style="409" customWidth="1"/>
    <col min="3" max="3" width="16.42578125" style="42" customWidth="1"/>
    <col min="4" max="4" width="18.28515625" style="42" customWidth="1"/>
    <col min="5" max="5" width="8.140625" style="42" bestFit="1" customWidth="1"/>
    <col min="6" max="6" width="12.7109375" style="42" bestFit="1" customWidth="1"/>
    <col min="7" max="7" width="8.140625" style="42" bestFit="1" customWidth="1"/>
    <col min="8" max="8" width="14.28515625" style="42" customWidth="1"/>
    <col min="9" max="9" width="13.28515625" style="42" customWidth="1"/>
    <col min="10" max="10" width="4.28515625" style="42" customWidth="1"/>
    <col min="11" max="11" width="11.42578125" style="42" customWidth="1"/>
    <col min="12" max="12" width="4.140625" style="42" customWidth="1"/>
    <col min="13" max="16384" width="11.42578125" style="42" hidden="1"/>
  </cols>
  <sheetData>
    <row r="1" spans="1:9" ht="14.25">
      <c r="A1" s="47"/>
      <c r="B1" s="2896" t="s">
        <v>1933</v>
      </c>
      <c r="C1" s="2897"/>
      <c r="D1" s="2897"/>
      <c r="E1" s="2897"/>
      <c r="F1" s="2897"/>
      <c r="G1" s="2897"/>
      <c r="H1" s="2897"/>
      <c r="I1" s="2897"/>
    </row>
    <row r="2" spans="1:9">
      <c r="B2" s="2898" t="s">
        <v>1921</v>
      </c>
      <c r="C2" s="2898"/>
      <c r="D2" s="2898"/>
      <c r="E2" s="2898"/>
      <c r="F2" s="2898"/>
      <c r="G2" s="2898"/>
      <c r="H2" s="2898"/>
      <c r="I2" s="2898"/>
    </row>
    <row r="3" spans="1:9" ht="19.899999999999999" customHeight="1">
      <c r="B3" s="2899" t="s">
        <v>977</v>
      </c>
      <c r="C3" s="2901">
        <v>2024</v>
      </c>
      <c r="D3" s="2902"/>
      <c r="E3" s="2903"/>
      <c r="F3" s="2901">
        <v>2025</v>
      </c>
      <c r="G3" s="2903"/>
      <c r="H3" s="2899" t="s">
        <v>1934</v>
      </c>
      <c r="I3" s="2899" t="s">
        <v>1935</v>
      </c>
    </row>
    <row r="4" spans="1:9" ht="33.6" customHeight="1">
      <c r="B4" s="2900"/>
      <c r="C4" s="2373" t="s">
        <v>1936</v>
      </c>
      <c r="D4" s="2373" t="s">
        <v>1937</v>
      </c>
      <c r="E4" s="2374" t="s">
        <v>952</v>
      </c>
      <c r="F4" s="2373" t="s">
        <v>1938</v>
      </c>
      <c r="G4" s="2373" t="s">
        <v>952</v>
      </c>
      <c r="H4" s="2900"/>
      <c r="I4" s="2900"/>
    </row>
    <row r="5" spans="1:9">
      <c r="B5" s="1895" t="s">
        <v>978</v>
      </c>
      <c r="C5" s="1896">
        <v>12073</v>
      </c>
      <c r="D5" s="1896">
        <v>12463</v>
      </c>
      <c r="E5" s="1897">
        <v>0.56499999999999995</v>
      </c>
      <c r="F5" s="1896">
        <v>12713</v>
      </c>
      <c r="G5" s="1898">
        <v>0.57599999999999996</v>
      </c>
      <c r="H5" s="1898">
        <v>5.2999999999999999E-2</v>
      </c>
      <c r="I5" s="1898">
        <v>0.02</v>
      </c>
    </row>
    <row r="6" spans="1:9" ht="21">
      <c r="B6" s="1899" t="s">
        <v>860</v>
      </c>
      <c r="C6" s="1900">
        <v>4376</v>
      </c>
      <c r="D6" s="1900">
        <v>4518</v>
      </c>
      <c r="E6" s="1901">
        <v>0.20499999999999999</v>
      </c>
      <c r="F6" s="1900">
        <v>4198</v>
      </c>
      <c r="G6" s="1902">
        <v>0.19</v>
      </c>
      <c r="H6" s="1902">
        <v>-4.1000000000000002E-2</v>
      </c>
      <c r="I6" s="1902">
        <v>-7.0999999999999994E-2</v>
      </c>
    </row>
    <row r="7" spans="1:9" ht="21">
      <c r="B7" s="1895" t="s">
        <v>847</v>
      </c>
      <c r="C7" s="1896">
        <v>1775</v>
      </c>
      <c r="D7" s="1896">
        <v>1833</v>
      </c>
      <c r="E7" s="1897">
        <v>8.3000000000000004E-2</v>
      </c>
      <c r="F7" s="1896">
        <v>1829</v>
      </c>
      <c r="G7" s="1898">
        <v>8.3000000000000004E-2</v>
      </c>
      <c r="H7" s="1898">
        <v>0.03</v>
      </c>
      <c r="I7" s="1898">
        <v>-2E-3</v>
      </c>
    </row>
    <row r="8" spans="1:9">
      <c r="B8" s="1899" t="s">
        <v>930</v>
      </c>
      <c r="C8" s="1903">
        <v>796</v>
      </c>
      <c r="D8" s="1903">
        <v>821</v>
      </c>
      <c r="E8" s="1901">
        <v>3.6999999999999998E-2</v>
      </c>
      <c r="F8" s="1903">
        <v>819</v>
      </c>
      <c r="G8" s="1902">
        <v>3.6999999999999998E-2</v>
      </c>
      <c r="H8" s="1902">
        <v>0.03</v>
      </c>
      <c r="I8" s="1902">
        <v>-2E-3</v>
      </c>
    </row>
    <row r="9" spans="1:9">
      <c r="B9" s="1895" t="s">
        <v>79</v>
      </c>
      <c r="C9" s="1904">
        <v>438</v>
      </c>
      <c r="D9" s="1904">
        <v>452</v>
      </c>
      <c r="E9" s="1897">
        <v>2.1000000000000001E-2</v>
      </c>
      <c r="F9" s="1904">
        <v>451</v>
      </c>
      <c r="G9" s="1898">
        <v>0.02</v>
      </c>
      <c r="H9" s="1898">
        <v>0.03</v>
      </c>
      <c r="I9" s="1898">
        <v>-2E-3</v>
      </c>
    </row>
    <row r="10" spans="1:9">
      <c r="B10" s="1899" t="s">
        <v>979</v>
      </c>
      <c r="C10" s="1903">
        <v>261</v>
      </c>
      <c r="D10" s="1903">
        <v>269</v>
      </c>
      <c r="E10" s="1901">
        <v>1.2E-2</v>
      </c>
      <c r="F10" s="1903">
        <v>273</v>
      </c>
      <c r="G10" s="1902">
        <v>1.2E-2</v>
      </c>
      <c r="H10" s="1902">
        <v>4.5999999999999999E-2</v>
      </c>
      <c r="I10" s="1902">
        <v>1.2999999999999999E-2</v>
      </c>
    </row>
    <row r="11" spans="1:9" ht="21">
      <c r="B11" s="1895" t="s">
        <v>857</v>
      </c>
      <c r="C11" s="1904">
        <v>474</v>
      </c>
      <c r="D11" s="1904">
        <v>489</v>
      </c>
      <c r="E11" s="1897">
        <v>2.1999999999999999E-2</v>
      </c>
      <c r="F11" s="1904">
        <v>536</v>
      </c>
      <c r="G11" s="1898">
        <v>2.4E-2</v>
      </c>
      <c r="H11" s="1898">
        <v>0.13200000000000001</v>
      </c>
      <c r="I11" s="1898">
        <v>9.6000000000000002E-2</v>
      </c>
    </row>
    <row r="12" spans="1:9">
      <c r="B12" s="1899" t="s">
        <v>980</v>
      </c>
      <c r="C12" s="1903">
        <v>102</v>
      </c>
      <c r="D12" s="1903">
        <v>105</v>
      </c>
      <c r="E12" s="1901">
        <v>5.0000000000000001E-3</v>
      </c>
      <c r="F12" s="1903">
        <v>102</v>
      </c>
      <c r="G12" s="1902">
        <v>5.0000000000000001E-3</v>
      </c>
      <c r="H12" s="1902">
        <v>0</v>
      </c>
      <c r="I12" s="1902">
        <v>-3.1E-2</v>
      </c>
    </row>
    <row r="13" spans="1:9">
      <c r="B13" s="1895" t="s">
        <v>926</v>
      </c>
      <c r="C13" s="1904">
        <v>118</v>
      </c>
      <c r="D13" s="1904">
        <v>122</v>
      </c>
      <c r="E13" s="1897">
        <v>6.0000000000000001E-3</v>
      </c>
      <c r="F13" s="1904">
        <v>122</v>
      </c>
      <c r="G13" s="1905">
        <v>6.0000000000000001E-3</v>
      </c>
      <c r="H13" s="1898">
        <v>3.5000000000000003E-2</v>
      </c>
      <c r="I13" s="1898">
        <v>3.0000000000000001E-3</v>
      </c>
    </row>
    <row r="14" spans="1:9">
      <c r="B14" s="1899" t="s">
        <v>981</v>
      </c>
      <c r="C14" s="1903">
        <v>111</v>
      </c>
      <c r="D14" s="1903">
        <v>115</v>
      </c>
      <c r="E14" s="1901">
        <v>5.0000000000000001E-3</v>
      </c>
      <c r="F14" s="1903">
        <v>116</v>
      </c>
      <c r="G14" s="1902">
        <v>5.0000000000000001E-3</v>
      </c>
      <c r="H14" s="1902">
        <v>4.5999999999999999E-2</v>
      </c>
      <c r="I14" s="1902">
        <v>1.2999999999999999E-2</v>
      </c>
    </row>
    <row r="15" spans="1:9" ht="21">
      <c r="B15" s="1895" t="s">
        <v>941</v>
      </c>
      <c r="C15" s="1904">
        <v>1</v>
      </c>
      <c r="D15" s="1904">
        <v>1</v>
      </c>
      <c r="E15" s="1897">
        <v>0</v>
      </c>
      <c r="F15" s="1904">
        <v>1</v>
      </c>
      <c r="G15" s="1898">
        <v>0</v>
      </c>
      <c r="H15" s="1898">
        <v>5.2999999999999999E-2</v>
      </c>
      <c r="I15" s="1898">
        <v>0.02</v>
      </c>
    </row>
    <row r="16" spans="1:9">
      <c r="B16" s="1899" t="s">
        <v>844</v>
      </c>
      <c r="C16" s="1903">
        <v>80</v>
      </c>
      <c r="D16" s="1903">
        <v>82</v>
      </c>
      <c r="E16" s="1901">
        <v>4.0000000000000001E-3</v>
      </c>
      <c r="F16" s="1903">
        <v>82</v>
      </c>
      <c r="G16" s="1902">
        <v>4.0000000000000001E-3</v>
      </c>
      <c r="H16" s="1902">
        <v>3.5999999999999997E-2</v>
      </c>
      <c r="I16" s="1902">
        <v>3.0000000000000001E-3</v>
      </c>
    </row>
    <row r="17" spans="2:9" ht="21">
      <c r="B17" s="1895" t="s">
        <v>982</v>
      </c>
      <c r="C17" s="1904">
        <v>75</v>
      </c>
      <c r="D17" s="1904">
        <v>78</v>
      </c>
      <c r="E17" s="1897">
        <v>4.0000000000000001E-3</v>
      </c>
      <c r="F17" s="1904">
        <v>77</v>
      </c>
      <c r="G17" s="1898">
        <v>4.0000000000000001E-3</v>
      </c>
      <c r="H17" s="1898">
        <v>0.03</v>
      </c>
      <c r="I17" s="1898">
        <v>-2E-3</v>
      </c>
    </row>
    <row r="18" spans="2:9">
      <c r="B18" s="1899" t="s">
        <v>855</v>
      </c>
      <c r="C18" s="1903">
        <v>23</v>
      </c>
      <c r="D18" s="1903">
        <v>24</v>
      </c>
      <c r="E18" s="1901">
        <v>1E-3</v>
      </c>
      <c r="F18" s="1903">
        <v>78</v>
      </c>
      <c r="G18" s="1902">
        <v>4.0000000000000001E-3</v>
      </c>
      <c r="H18" s="1902">
        <v>2.4300000000000002</v>
      </c>
      <c r="I18" s="1902">
        <v>2.323</v>
      </c>
    </row>
    <row r="19" spans="2:9">
      <c r="B19" s="1895" t="s">
        <v>81</v>
      </c>
      <c r="C19" s="1904">
        <v>86</v>
      </c>
      <c r="D19" s="1904">
        <v>89</v>
      </c>
      <c r="E19" s="1897">
        <v>4.0000000000000001E-3</v>
      </c>
      <c r="F19" s="1904">
        <v>91</v>
      </c>
      <c r="G19" s="1898">
        <v>4.0000000000000001E-3</v>
      </c>
      <c r="H19" s="1898">
        <v>5.5E-2</v>
      </c>
      <c r="I19" s="1898">
        <v>2.1999999999999999E-2</v>
      </c>
    </row>
    <row r="20" spans="2:9">
      <c r="B20" s="1899" t="s">
        <v>983</v>
      </c>
      <c r="C20" s="1903">
        <v>87</v>
      </c>
      <c r="D20" s="1903">
        <v>90</v>
      </c>
      <c r="E20" s="1901">
        <v>4.0000000000000001E-3</v>
      </c>
      <c r="F20" s="1903">
        <v>91</v>
      </c>
      <c r="G20" s="1902">
        <v>4.0000000000000001E-3</v>
      </c>
      <c r="H20" s="1902">
        <v>4.9000000000000002E-2</v>
      </c>
      <c r="I20" s="1902">
        <v>1.6E-2</v>
      </c>
    </row>
    <row r="21" spans="2:9">
      <c r="B21" s="1895" t="s">
        <v>845</v>
      </c>
      <c r="C21" s="1904">
        <v>56</v>
      </c>
      <c r="D21" s="1904">
        <v>58</v>
      </c>
      <c r="E21" s="1897">
        <v>3.0000000000000001E-3</v>
      </c>
      <c r="F21" s="1904">
        <v>79</v>
      </c>
      <c r="G21" s="1898">
        <v>4.0000000000000001E-3</v>
      </c>
      <c r="H21" s="1898">
        <v>0.42399999999999999</v>
      </c>
      <c r="I21" s="1898">
        <v>0.38</v>
      </c>
    </row>
    <row r="22" spans="2:9" ht="21">
      <c r="B22" s="1899" t="s">
        <v>984</v>
      </c>
      <c r="C22" s="1903">
        <v>72</v>
      </c>
      <c r="D22" s="1903">
        <v>74</v>
      </c>
      <c r="E22" s="1901">
        <v>3.0000000000000001E-3</v>
      </c>
      <c r="F22" s="1903">
        <v>73</v>
      </c>
      <c r="G22" s="1902">
        <v>3.0000000000000001E-3</v>
      </c>
      <c r="H22" s="1902">
        <v>1.4999999999999999E-2</v>
      </c>
      <c r="I22" s="1902">
        <v>-1.7000000000000001E-2</v>
      </c>
    </row>
    <row r="23" spans="2:9">
      <c r="B23" s="1895" t="s">
        <v>942</v>
      </c>
      <c r="C23" s="1904">
        <v>54</v>
      </c>
      <c r="D23" s="1904">
        <v>55</v>
      </c>
      <c r="E23" s="1897">
        <v>3.0000000000000001E-3</v>
      </c>
      <c r="F23" s="1904">
        <v>54</v>
      </c>
      <c r="G23" s="1898">
        <v>2E-3</v>
      </c>
      <c r="H23" s="1898">
        <v>1.4999999999999999E-2</v>
      </c>
      <c r="I23" s="1898">
        <v>-1.7000000000000001E-2</v>
      </c>
    </row>
    <row r="24" spans="2:9">
      <c r="B24" s="1899" t="s">
        <v>854</v>
      </c>
      <c r="C24" s="1903">
        <v>55</v>
      </c>
      <c r="D24" s="1903">
        <v>56</v>
      </c>
      <c r="E24" s="1901">
        <v>3.0000000000000001E-3</v>
      </c>
      <c r="F24" s="1903">
        <v>56</v>
      </c>
      <c r="G24" s="1902">
        <v>3.0000000000000001E-3</v>
      </c>
      <c r="H24" s="1902">
        <v>2.8000000000000001E-2</v>
      </c>
      <c r="I24" s="1902">
        <v>-5.0000000000000001E-3</v>
      </c>
    </row>
    <row r="25" spans="2:9">
      <c r="B25" s="1895" t="s">
        <v>985</v>
      </c>
      <c r="C25" s="1904">
        <v>39</v>
      </c>
      <c r="D25" s="1904">
        <v>41</v>
      </c>
      <c r="E25" s="1897">
        <v>2E-3</v>
      </c>
      <c r="F25" s="1904">
        <v>41</v>
      </c>
      <c r="G25" s="1898">
        <v>2E-3</v>
      </c>
      <c r="H25" s="1898">
        <v>4.7E-2</v>
      </c>
      <c r="I25" s="1898">
        <v>1.4E-2</v>
      </c>
    </row>
    <row r="26" spans="2:9" ht="21">
      <c r="B26" s="1899" t="s">
        <v>986</v>
      </c>
      <c r="C26" s="1903">
        <v>39</v>
      </c>
      <c r="D26" s="1903">
        <v>40</v>
      </c>
      <c r="E26" s="1901">
        <v>2E-3</v>
      </c>
      <c r="F26" s="1903">
        <v>41</v>
      </c>
      <c r="G26" s="1902">
        <v>2E-3</v>
      </c>
      <c r="H26" s="1902">
        <v>5.5E-2</v>
      </c>
      <c r="I26" s="1902">
        <v>2.1999999999999999E-2</v>
      </c>
    </row>
    <row r="27" spans="2:9">
      <c r="B27" s="1895" t="s">
        <v>987</v>
      </c>
      <c r="C27" s="1904">
        <v>34</v>
      </c>
      <c r="D27" s="1904">
        <v>35</v>
      </c>
      <c r="E27" s="1897">
        <v>2E-3</v>
      </c>
      <c r="F27" s="1904">
        <v>36</v>
      </c>
      <c r="G27" s="1898">
        <v>2E-3</v>
      </c>
      <c r="H27" s="1898">
        <v>5.0999999999999997E-2</v>
      </c>
      <c r="I27" s="1898">
        <v>1.7999999999999999E-2</v>
      </c>
    </row>
    <row r="28" spans="2:9">
      <c r="B28" s="1899" t="s">
        <v>83</v>
      </c>
      <c r="C28" s="1903">
        <v>21</v>
      </c>
      <c r="D28" s="1903">
        <v>22</v>
      </c>
      <c r="E28" s="1901">
        <v>1E-3</v>
      </c>
      <c r="F28" s="1903">
        <v>22</v>
      </c>
      <c r="G28" s="1902">
        <v>1E-3</v>
      </c>
      <c r="H28" s="1902">
        <v>5.6000000000000001E-2</v>
      </c>
      <c r="I28" s="1902">
        <v>2.3E-2</v>
      </c>
    </row>
    <row r="29" spans="2:9">
      <c r="B29" s="1895" t="s">
        <v>937</v>
      </c>
      <c r="C29" s="1904">
        <v>2</v>
      </c>
      <c r="D29" s="1904">
        <v>2</v>
      </c>
      <c r="E29" s="1897">
        <v>0</v>
      </c>
      <c r="F29" s="1904">
        <v>2</v>
      </c>
      <c r="G29" s="1898">
        <v>0</v>
      </c>
      <c r="H29" s="1898">
        <v>0.03</v>
      </c>
      <c r="I29" s="1898">
        <v>-2E-3</v>
      </c>
    </row>
    <row r="30" spans="2:9">
      <c r="B30" s="1899" t="s">
        <v>934</v>
      </c>
      <c r="C30" s="1903">
        <v>21</v>
      </c>
      <c r="D30" s="1903">
        <v>21</v>
      </c>
      <c r="E30" s="1901">
        <v>1E-3</v>
      </c>
      <c r="F30" s="1903">
        <v>21</v>
      </c>
      <c r="G30" s="1902">
        <v>1E-3</v>
      </c>
      <c r="H30" s="1902">
        <v>2.8000000000000001E-2</v>
      </c>
      <c r="I30" s="1902">
        <v>-4.0000000000000001E-3</v>
      </c>
    </row>
    <row r="31" spans="2:9">
      <c r="B31" s="1895" t="s">
        <v>944</v>
      </c>
      <c r="C31" s="1904">
        <v>13</v>
      </c>
      <c r="D31" s="1904">
        <v>13</v>
      </c>
      <c r="E31" s="1897">
        <v>1E-3</v>
      </c>
      <c r="F31" s="1904">
        <v>13</v>
      </c>
      <c r="G31" s="1898">
        <v>1E-3</v>
      </c>
      <c r="H31" s="1898">
        <v>3.4000000000000002E-2</v>
      </c>
      <c r="I31" s="1898">
        <v>2E-3</v>
      </c>
    </row>
    <row r="32" spans="2:9">
      <c r="B32" s="1899" t="s">
        <v>938</v>
      </c>
      <c r="C32" s="1903">
        <v>13</v>
      </c>
      <c r="D32" s="1903">
        <v>13</v>
      </c>
      <c r="E32" s="1901">
        <v>1E-3</v>
      </c>
      <c r="F32" s="1903">
        <v>13</v>
      </c>
      <c r="G32" s="1902">
        <v>1E-3</v>
      </c>
      <c r="H32" s="1902">
        <v>1.2E-2</v>
      </c>
      <c r="I32" s="1902">
        <v>-1.9E-2</v>
      </c>
    </row>
    <row r="33" spans="2:9" ht="21">
      <c r="B33" s="1895" t="s">
        <v>859</v>
      </c>
      <c r="C33" s="1904">
        <v>7</v>
      </c>
      <c r="D33" s="1904">
        <v>8</v>
      </c>
      <c r="E33" s="1897">
        <v>0</v>
      </c>
      <c r="F33" s="1904">
        <v>8</v>
      </c>
      <c r="G33" s="1898">
        <v>0</v>
      </c>
      <c r="H33" s="1898">
        <v>0.03</v>
      </c>
      <c r="I33" s="1898">
        <v>-2E-3</v>
      </c>
    </row>
    <row r="34" spans="2:9">
      <c r="B34" s="1899" t="s">
        <v>988</v>
      </c>
      <c r="C34" s="1903">
        <v>1</v>
      </c>
      <c r="D34" s="1903">
        <v>1</v>
      </c>
      <c r="E34" s="1901">
        <v>0</v>
      </c>
      <c r="F34" s="1903">
        <v>1</v>
      </c>
      <c r="G34" s="1902">
        <v>0</v>
      </c>
      <c r="H34" s="1902">
        <v>0.05</v>
      </c>
      <c r="I34" s="1902">
        <v>1.7000000000000001E-2</v>
      </c>
    </row>
    <row r="35" spans="2:9">
      <c r="B35" s="1895" t="s">
        <v>848</v>
      </c>
      <c r="C35" s="1904">
        <v>6</v>
      </c>
      <c r="D35" s="1904">
        <v>6</v>
      </c>
      <c r="E35" s="1897">
        <v>0</v>
      </c>
      <c r="F35" s="1904">
        <v>17</v>
      </c>
      <c r="G35" s="1898">
        <v>1E-3</v>
      </c>
      <c r="H35" s="1898">
        <v>2.149</v>
      </c>
      <c r="I35" s="1898">
        <v>2.0510000000000002</v>
      </c>
    </row>
    <row r="36" spans="2:9" ht="21">
      <c r="B36" s="1899" t="s">
        <v>946</v>
      </c>
      <c r="C36" s="1903">
        <v>2</v>
      </c>
      <c r="D36" s="1903">
        <v>2</v>
      </c>
      <c r="E36" s="1901">
        <v>0</v>
      </c>
      <c r="F36" s="1903">
        <v>2</v>
      </c>
      <c r="G36" s="1902">
        <v>0</v>
      </c>
      <c r="H36" s="1902">
        <v>3.2000000000000001E-2</v>
      </c>
      <c r="I36" s="1902">
        <v>0</v>
      </c>
    </row>
    <row r="37" spans="2:9" ht="21">
      <c r="B37" s="1895" t="s">
        <v>471</v>
      </c>
      <c r="C37" s="1904">
        <v>3</v>
      </c>
      <c r="D37" s="1904">
        <v>3</v>
      </c>
      <c r="E37" s="1897">
        <v>0</v>
      </c>
      <c r="F37" s="1904">
        <v>3</v>
      </c>
      <c r="G37" s="1898">
        <v>0</v>
      </c>
      <c r="H37" s="1898">
        <v>2.9000000000000001E-2</v>
      </c>
      <c r="I37" s="1898">
        <v>-3.0000000000000001E-3</v>
      </c>
    </row>
    <row r="38" spans="2:9">
      <c r="B38" s="1899" t="s">
        <v>989</v>
      </c>
      <c r="C38" s="1903">
        <v>5</v>
      </c>
      <c r="D38" s="1903">
        <v>5</v>
      </c>
      <c r="E38" s="1901">
        <v>0</v>
      </c>
      <c r="F38" s="1903">
        <v>5</v>
      </c>
      <c r="G38" s="1902">
        <v>0</v>
      </c>
      <c r="H38" s="1902">
        <v>4.3999999999999997E-2</v>
      </c>
      <c r="I38" s="1902">
        <v>1.0999999999999999E-2</v>
      </c>
    </row>
    <row r="39" spans="2:9" ht="21">
      <c r="B39" s="1895" t="s">
        <v>80</v>
      </c>
      <c r="C39" s="1904"/>
      <c r="D39" s="1904" t="s">
        <v>1939</v>
      </c>
      <c r="E39" s="1897">
        <v>0</v>
      </c>
      <c r="F39" s="1904"/>
      <c r="G39" s="1898">
        <v>0</v>
      </c>
      <c r="H39" s="1898"/>
      <c r="I39" s="1898"/>
    </row>
    <row r="40" spans="2:9">
      <c r="B40" s="1899" t="s">
        <v>990</v>
      </c>
      <c r="C40" s="1903">
        <v>0</v>
      </c>
      <c r="D40" s="1903">
        <v>0</v>
      </c>
      <c r="E40" s="1901">
        <v>0</v>
      </c>
      <c r="F40" s="1903">
        <v>0</v>
      </c>
      <c r="G40" s="1902">
        <v>0</v>
      </c>
      <c r="H40" s="1902">
        <v>5.2999999999999999E-2</v>
      </c>
      <c r="I40" s="1902">
        <v>0.02</v>
      </c>
    </row>
    <row r="41" spans="2:9">
      <c r="B41" s="1895" t="s">
        <v>991</v>
      </c>
      <c r="C41" s="1904">
        <v>2</v>
      </c>
      <c r="D41" s="1904">
        <v>2</v>
      </c>
      <c r="E41" s="1897">
        <v>0</v>
      </c>
      <c r="F41" s="1904">
        <v>2</v>
      </c>
      <c r="G41" s="1898">
        <v>0</v>
      </c>
      <c r="H41" s="1898">
        <v>5.1999999999999998E-2</v>
      </c>
      <c r="I41" s="1898">
        <v>1.9E-2</v>
      </c>
    </row>
    <row r="42" spans="2:9">
      <c r="B42" s="1899" t="s">
        <v>992</v>
      </c>
      <c r="C42" s="1903">
        <v>41</v>
      </c>
      <c r="D42" s="1903">
        <v>42</v>
      </c>
      <c r="E42" s="1901">
        <v>2E-3</v>
      </c>
      <c r="F42" s="1903">
        <v>0</v>
      </c>
      <c r="G42" s="1902">
        <v>0</v>
      </c>
      <c r="H42" s="1902">
        <v>-0.98899999999999999</v>
      </c>
      <c r="I42" s="1902">
        <v>-0.98899999999999999</v>
      </c>
    </row>
    <row r="43" spans="2:9">
      <c r="B43" s="1895" t="s">
        <v>472</v>
      </c>
      <c r="C43" s="1904">
        <v>0</v>
      </c>
      <c r="D43" s="1904">
        <v>0</v>
      </c>
      <c r="E43" s="1897">
        <v>0</v>
      </c>
      <c r="F43" s="1904">
        <v>0</v>
      </c>
      <c r="G43" s="1898">
        <v>0</v>
      </c>
      <c r="H43" s="1898">
        <v>5.2999999999999999E-2</v>
      </c>
      <c r="I43" s="1898">
        <v>0.02</v>
      </c>
    </row>
    <row r="44" spans="2:9" ht="15.6" customHeight="1">
      <c r="B44" s="2332" t="s">
        <v>843</v>
      </c>
      <c r="C44" s="2333">
        <v>21359</v>
      </c>
      <c r="D44" s="2333">
        <v>22050</v>
      </c>
      <c r="E44" s="2334">
        <v>1</v>
      </c>
      <c r="F44" s="2333">
        <v>22072</v>
      </c>
      <c r="G44" s="2335">
        <v>1</v>
      </c>
      <c r="H44" s="2335">
        <v>3.3000000000000002E-2</v>
      </c>
      <c r="I44" s="2335">
        <v>1E-3</v>
      </c>
    </row>
    <row r="45" spans="2:9" ht="13.9" customHeight="1">
      <c r="B45" s="2885" t="s">
        <v>1940</v>
      </c>
      <c r="C45" s="2886"/>
      <c r="D45" s="2886"/>
      <c r="E45" s="2886"/>
      <c r="F45" s="2886"/>
      <c r="G45" s="2886"/>
    </row>
    <row r="46" spans="2:9"/>
    <row r="47" spans="2:9"/>
  </sheetData>
  <mergeCells count="8">
    <mergeCell ref="B45:G45"/>
    <mergeCell ref="B1:I1"/>
    <mergeCell ref="B2:I2"/>
    <mergeCell ref="B3:B4"/>
    <mergeCell ref="C3:E3"/>
    <mergeCell ref="F3:G3"/>
    <mergeCell ref="H3:H4"/>
    <mergeCell ref="I3:I4"/>
  </mergeCells>
  <printOptions horizontalCentered="1" verticalCentered="1"/>
  <pageMargins left="0.23622047244094491" right="0.23622047244094491" top="0.74803149606299213" bottom="0.74803149606299213" header="0.31496062992125984" footer="0.31496062992125984"/>
  <pageSetup orientation="landscape" r:id="rId1"/>
  <drawing r:id="rId2"/>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A20A1-4913-42EC-AEAE-35814A2687A6}">
  <sheetPr codeName="Hoja165"/>
  <dimension ref="A1:J13"/>
  <sheetViews>
    <sheetView showGridLines="0" workbookViewId="0"/>
  </sheetViews>
  <sheetFormatPr baseColWidth="10" defaultColWidth="0" defaultRowHeight="10.5" zeroHeight="1"/>
  <cols>
    <col min="1" max="1" width="3.85546875" style="42" customWidth="1"/>
    <col min="2" max="2" width="29.85546875" style="42" customWidth="1"/>
    <col min="3" max="3" width="13.42578125" style="42" customWidth="1"/>
    <col min="4" max="4" width="8.140625" style="42" bestFit="1" customWidth="1"/>
    <col min="5" max="5" width="8.42578125" style="42" bestFit="1" customWidth="1"/>
    <col min="6" max="6" width="11.42578125" style="42" customWidth="1"/>
    <col min="7" max="7" width="9.28515625" style="42" bestFit="1" customWidth="1"/>
    <col min="8" max="8" width="4.140625" style="42" customWidth="1"/>
    <col min="9" max="9" width="11.42578125" style="42" customWidth="1"/>
    <col min="10" max="10" width="4.42578125" style="42" customWidth="1"/>
    <col min="11" max="16384" width="11.42578125" style="42" hidden="1"/>
  </cols>
  <sheetData>
    <row r="1" spans="1:9" s="1561" customFormat="1" ht="23.25" customHeight="1">
      <c r="A1" s="2433"/>
      <c r="B1" s="2904" t="s">
        <v>1941</v>
      </c>
      <c r="C1" s="2904"/>
      <c r="D1" s="2904"/>
      <c r="E1" s="2904"/>
      <c r="F1" s="2904"/>
      <c r="G1" s="2904"/>
      <c r="H1" s="1906"/>
      <c r="I1" s="1906"/>
    </row>
    <row r="2" spans="1:9" s="1561" customFormat="1">
      <c r="B2" s="2876" t="s">
        <v>1</v>
      </c>
      <c r="C2" s="2876"/>
      <c r="D2" s="2876"/>
      <c r="E2" s="2876"/>
      <c r="F2" s="2876"/>
      <c r="G2" s="2876"/>
      <c r="H2" s="1889"/>
      <c r="I2" s="1889"/>
    </row>
    <row r="3" spans="1:9" ht="31.5">
      <c r="B3" s="2375" t="s">
        <v>993</v>
      </c>
      <c r="C3" s="2375" t="s">
        <v>994</v>
      </c>
      <c r="D3" s="2375" t="s">
        <v>952</v>
      </c>
      <c r="E3" s="2375">
        <v>2025</v>
      </c>
      <c r="F3" s="2375" t="s">
        <v>995</v>
      </c>
      <c r="G3" s="2375" t="s">
        <v>996</v>
      </c>
    </row>
    <row r="4" spans="1:9">
      <c r="B4" s="389" t="s">
        <v>447</v>
      </c>
      <c r="C4" s="390">
        <v>24370.173573071748</v>
      </c>
      <c r="D4" s="1907">
        <f>+C4/C$8</f>
        <v>0.12760579276703193</v>
      </c>
      <c r="E4" s="1908">
        <v>2618.6206711867831</v>
      </c>
      <c r="F4" s="1908">
        <v>9603.2972172244026</v>
      </c>
      <c r="G4" s="1907">
        <v>0.39405945092798744</v>
      </c>
    </row>
    <row r="5" spans="1:9">
      <c r="B5" s="389" t="s">
        <v>442</v>
      </c>
      <c r="C5" s="390">
        <v>30540.518027272516</v>
      </c>
      <c r="D5" s="1907">
        <f t="shared" ref="D5:D8" si="0">+C5/C$8</f>
        <v>0.15991461869160262</v>
      </c>
      <c r="E5" s="1908">
        <v>4563.9073927166055</v>
      </c>
      <c r="F5" s="1908">
        <v>18631.505020316494</v>
      </c>
      <c r="G5" s="1907">
        <v>0.6100585786946594</v>
      </c>
    </row>
    <row r="6" spans="1:9">
      <c r="B6" s="389" t="s">
        <v>954</v>
      </c>
      <c r="C6" s="390">
        <v>73308.941883591222</v>
      </c>
      <c r="D6" s="1907">
        <f t="shared" si="0"/>
        <v>0.38385634053523976</v>
      </c>
      <c r="E6" s="1908">
        <v>8148.9418605312221</v>
      </c>
      <c r="F6" s="1908">
        <v>30087.949070379724</v>
      </c>
      <c r="G6" s="1907">
        <v>0.4104267269081171</v>
      </c>
    </row>
    <row r="7" spans="1:9">
      <c r="B7" s="389" t="s">
        <v>448</v>
      </c>
      <c r="C7" s="1909">
        <v>62760.517531340323</v>
      </c>
      <c r="D7" s="1910">
        <f t="shared" si="0"/>
        <v>0.32862324800612575</v>
      </c>
      <c r="E7" s="1911">
        <v>6740.6172615650003</v>
      </c>
      <c r="F7" s="1911">
        <v>25404.319557317431</v>
      </c>
      <c r="G7" s="1910">
        <v>0.4047818685470756</v>
      </c>
    </row>
    <row r="8" spans="1:9">
      <c r="B8" s="2336" t="s">
        <v>1925</v>
      </c>
      <c r="C8" s="2337">
        <v>190980.1510152758</v>
      </c>
      <c r="D8" s="2338">
        <f t="shared" si="0"/>
        <v>1</v>
      </c>
      <c r="E8" s="1424">
        <v>22072.087185999611</v>
      </c>
      <c r="F8" s="1424">
        <v>83727.070865238056</v>
      </c>
      <c r="G8" s="2338">
        <v>0.43840718744923934</v>
      </c>
    </row>
    <row r="9" spans="1:9" ht="24" customHeight="1">
      <c r="B9" s="2905" t="s">
        <v>1942</v>
      </c>
      <c r="C9" s="2905"/>
      <c r="D9" s="2905"/>
      <c r="E9" s="2905"/>
      <c r="F9" s="2905"/>
      <c r="G9" s="2905"/>
      <c r="H9" s="389"/>
    </row>
    <row r="10" spans="1:9">
      <c r="B10" s="389"/>
      <c r="C10" s="389"/>
      <c r="D10" s="389"/>
      <c r="E10" s="389"/>
      <c r="F10" s="389"/>
      <c r="G10" s="389"/>
      <c r="H10" s="389"/>
    </row>
    <row r="13" spans="1:9" hidden="1">
      <c r="G13" s="25"/>
    </row>
  </sheetData>
  <mergeCells count="3">
    <mergeCell ref="B1:G1"/>
    <mergeCell ref="B2:G2"/>
    <mergeCell ref="B9:G9"/>
  </mergeCells>
  <pageMargins left="0.7" right="0.7" top="0.75" bottom="0.75" header="0.3" footer="0.3"/>
  <drawing r:id="rId1"/>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F49CA-4E77-4781-A6C4-0289BEBD89BE}">
  <sheetPr codeName="Hoja166"/>
  <dimension ref="A1:J33"/>
  <sheetViews>
    <sheetView showGridLines="0" workbookViewId="0"/>
  </sheetViews>
  <sheetFormatPr baseColWidth="10" defaultColWidth="0" defaultRowHeight="10.5" zeroHeight="1"/>
  <cols>
    <col min="1" max="1" width="4" style="42" customWidth="1"/>
    <col min="2" max="2" width="34" style="42" customWidth="1"/>
    <col min="3" max="3" width="12.42578125" style="42" customWidth="1"/>
    <col min="4" max="4" width="8.140625" style="409" bestFit="1" customWidth="1"/>
    <col min="5" max="6" width="11.42578125" style="42" customWidth="1"/>
    <col min="7" max="7" width="9.28515625" style="1917" bestFit="1" customWidth="1"/>
    <col min="8" max="8" width="3.85546875" style="42" customWidth="1"/>
    <col min="9" max="9" width="11.42578125" style="42" customWidth="1"/>
    <col min="10" max="10" width="3.85546875" style="42" customWidth="1"/>
    <col min="11" max="16384" width="11.42578125" style="42" hidden="1"/>
  </cols>
  <sheetData>
    <row r="1" spans="1:8" ht="21" customHeight="1">
      <c r="A1" s="47"/>
      <c r="B1" s="2784" t="s">
        <v>1944</v>
      </c>
      <c r="C1" s="2784"/>
      <c r="D1" s="2784"/>
      <c r="E1" s="2784"/>
      <c r="F1" s="2784"/>
      <c r="G1" s="2784"/>
      <c r="H1" s="921"/>
    </row>
    <row r="2" spans="1:8">
      <c r="B2" s="2786" t="s">
        <v>1</v>
      </c>
      <c r="C2" s="2786"/>
      <c r="D2" s="2786"/>
      <c r="E2" s="2786"/>
      <c r="F2" s="2786"/>
      <c r="G2" s="2786"/>
      <c r="H2" s="921"/>
    </row>
    <row r="3" spans="1:8" ht="31.5">
      <c r="B3" s="2375" t="s">
        <v>997</v>
      </c>
      <c r="C3" s="2375" t="s">
        <v>994</v>
      </c>
      <c r="D3" s="2375" t="s">
        <v>952</v>
      </c>
      <c r="E3" s="2375">
        <v>2025</v>
      </c>
      <c r="F3" s="2375" t="s">
        <v>995</v>
      </c>
      <c r="G3" s="2375" t="s">
        <v>996</v>
      </c>
    </row>
    <row r="4" spans="1:8">
      <c r="B4" s="2411" t="s">
        <v>998</v>
      </c>
      <c r="C4" s="2412">
        <v>147674.37297318468</v>
      </c>
      <c r="D4" s="2413">
        <v>0.77324461305600845</v>
      </c>
      <c r="E4" s="2412">
        <v>16419.197640107261</v>
      </c>
      <c r="F4" s="2412">
        <v>63770.811949738134</v>
      </c>
      <c r="G4" s="2413">
        <v>0.43183397813592139</v>
      </c>
    </row>
    <row r="5" spans="1:8">
      <c r="B5" s="388" t="s">
        <v>968</v>
      </c>
      <c r="C5" s="1912">
        <v>565.75952405906924</v>
      </c>
      <c r="D5" s="1913">
        <v>2.9623996056732482E-3</v>
      </c>
      <c r="E5" s="1912">
        <v>36.987409771999999</v>
      </c>
      <c r="F5" s="1912">
        <v>184.54772940551467</v>
      </c>
      <c r="G5" s="1913">
        <v>0.326194649064797</v>
      </c>
    </row>
    <row r="6" spans="1:8">
      <c r="B6" s="388" t="s">
        <v>335</v>
      </c>
      <c r="C6" s="1912">
        <v>32402.488794035628</v>
      </c>
      <c r="D6" s="1913">
        <v>0.16966416992436006</v>
      </c>
      <c r="E6" s="1912">
        <v>4723.4609199902743</v>
      </c>
      <c r="F6" s="1912">
        <v>19227.224067155497</v>
      </c>
      <c r="G6" s="1913">
        <v>0.59338726075555903</v>
      </c>
    </row>
    <row r="7" spans="1:8">
      <c r="B7" s="388" t="s">
        <v>967</v>
      </c>
      <c r="C7" s="1912">
        <v>3047.9862520730358</v>
      </c>
      <c r="D7" s="1913">
        <v>1.5959701758897684E-2</v>
      </c>
      <c r="E7" s="1912">
        <v>222.83065794405297</v>
      </c>
      <c r="F7" s="1912">
        <v>871.2303691696028</v>
      </c>
      <c r="G7" s="1913">
        <v>0.28583802455704987</v>
      </c>
    </row>
    <row r="8" spans="1:8">
      <c r="B8" s="388" t="s">
        <v>976</v>
      </c>
      <c r="C8" s="1912">
        <v>114.85371112654542</v>
      </c>
      <c r="D8" s="1913">
        <v>6.0139082787382932E-4</v>
      </c>
      <c r="E8" s="1912">
        <v>18.424617712408143</v>
      </c>
      <c r="F8" s="1912">
        <v>37.733837169381232</v>
      </c>
      <c r="G8" s="1913">
        <v>0.32853824921517966</v>
      </c>
    </row>
    <row r="9" spans="1:8">
      <c r="B9" s="388" t="s">
        <v>969</v>
      </c>
      <c r="C9" s="1912">
        <v>741.86349872074368</v>
      </c>
      <c r="D9" s="1913">
        <v>3.8845057707667554E-3</v>
      </c>
      <c r="E9" s="1912">
        <v>66.850336768999995</v>
      </c>
      <c r="F9" s="1912">
        <v>258.59073804963623</v>
      </c>
      <c r="G9" s="1913">
        <v>0.34856916197595045</v>
      </c>
    </row>
    <row r="10" spans="1:8">
      <c r="B10" s="388" t="s">
        <v>351</v>
      </c>
      <c r="C10" s="1912">
        <v>73308.941883591222</v>
      </c>
      <c r="D10" s="1913">
        <v>0.38385634053524059</v>
      </c>
      <c r="E10" s="1912">
        <v>8148.9418605312221</v>
      </c>
      <c r="F10" s="1912">
        <v>30112.092602740144</v>
      </c>
      <c r="G10" s="1913">
        <v>0.4107560664366941</v>
      </c>
    </row>
    <row r="11" spans="1:8">
      <c r="B11" s="388" t="s">
        <v>959</v>
      </c>
      <c r="C11" s="1912">
        <v>24504.253356547371</v>
      </c>
      <c r="D11" s="1913">
        <v>0.12830785412138154</v>
      </c>
      <c r="E11" s="1912">
        <v>2381.215156194</v>
      </c>
      <c r="F11" s="1912">
        <v>9400.2819080249101</v>
      </c>
      <c r="G11" s="1913">
        <v>0.38361837723626124</v>
      </c>
    </row>
    <row r="12" spans="1:8">
      <c r="B12" s="388" t="s">
        <v>367</v>
      </c>
      <c r="C12" s="1912">
        <v>12988.225953031064</v>
      </c>
      <c r="D12" s="1913">
        <v>6.8008250511814763E-2</v>
      </c>
      <c r="E12" s="1912">
        <v>820.48668119430397</v>
      </c>
      <c r="F12" s="1912">
        <v>3679.1106980234499</v>
      </c>
      <c r="G12" s="1913">
        <v>0.28326506724845324</v>
      </c>
    </row>
    <row r="13" spans="1:8">
      <c r="B13" s="2411" t="s">
        <v>999</v>
      </c>
      <c r="C13" s="2412">
        <v>10391.872460413748</v>
      </c>
      <c r="D13" s="2413">
        <v>5.4413363929021935E-2</v>
      </c>
      <c r="E13" s="2412">
        <v>589.61211609254394</v>
      </c>
      <c r="F13" s="2412">
        <v>2359.7220525810567</v>
      </c>
      <c r="G13" s="2414">
        <v>0.22707380807165001</v>
      </c>
    </row>
    <row r="14" spans="1:8" ht="21">
      <c r="B14" s="388" t="s">
        <v>1000</v>
      </c>
      <c r="C14" s="1912">
        <v>10391.872460413748</v>
      </c>
      <c r="D14" s="1913">
        <v>5.4413363929021935E-2</v>
      </c>
      <c r="E14" s="1912">
        <v>589.61211609254394</v>
      </c>
      <c r="F14" s="1912">
        <v>2359.7220525810567</v>
      </c>
      <c r="G14" s="1913">
        <v>0.22707380807165001</v>
      </c>
    </row>
    <row r="15" spans="1:8">
      <c r="B15" s="2411" t="s">
        <v>1001</v>
      </c>
      <c r="C15" s="2412">
        <v>4913.4481273501797</v>
      </c>
      <c r="D15" s="2413">
        <v>2.5727532946380284E-2</v>
      </c>
      <c r="E15" s="2412">
        <v>410.67734608688863</v>
      </c>
      <c r="F15" s="2412">
        <v>1684.0666810252937</v>
      </c>
      <c r="G15" s="2413">
        <v>0.34274640484166669</v>
      </c>
    </row>
    <row r="16" spans="1:8">
      <c r="B16" s="388" t="s">
        <v>336</v>
      </c>
      <c r="C16" s="1914">
        <v>150.70466959413764</v>
      </c>
      <c r="D16" s="1915">
        <v>7.8911168931939768E-4</v>
      </c>
      <c r="E16" s="1914">
        <v>13.386724106999999</v>
      </c>
      <c r="F16" s="1912">
        <v>85.288250914315483</v>
      </c>
      <c r="G16" s="1915">
        <v>0.56592971633861811</v>
      </c>
    </row>
    <row r="17" spans="2:8">
      <c r="B17" s="388" t="s">
        <v>963</v>
      </c>
      <c r="C17" s="1914">
        <v>4257.1258629839904</v>
      </c>
      <c r="D17" s="1915">
        <v>2.2290933588399391E-2</v>
      </c>
      <c r="E17" s="1914">
        <v>371.06640949888862</v>
      </c>
      <c r="F17" s="1912">
        <v>1468.46796813741</v>
      </c>
      <c r="G17" s="1915">
        <v>0.34494351715222765</v>
      </c>
    </row>
    <row r="18" spans="2:8">
      <c r="B18" s="388" t="s">
        <v>971</v>
      </c>
      <c r="C18" s="1914">
        <v>431.17914589793736</v>
      </c>
      <c r="D18" s="1915">
        <v>2.2577170643427224E-3</v>
      </c>
      <c r="E18" s="1914">
        <v>26.224212480999999</v>
      </c>
      <c r="F18" s="1912">
        <v>121.92825121636055</v>
      </c>
      <c r="G18" s="1915">
        <v>0.28277863708469259</v>
      </c>
    </row>
    <row r="19" spans="2:8" ht="13.5" customHeight="1">
      <c r="B19" s="388" t="s">
        <v>972</v>
      </c>
      <c r="C19" s="1914">
        <v>74.438448874113945</v>
      </c>
      <c r="D19" s="1915">
        <v>3.8977060431877054E-4</v>
      </c>
      <c r="E19" s="1914"/>
      <c r="F19" s="1912">
        <v>8.3822107572075026</v>
      </c>
      <c r="G19" s="1915">
        <v>0.11260592991913385</v>
      </c>
    </row>
    <row r="20" spans="2:8">
      <c r="B20" s="2411" t="s">
        <v>1002</v>
      </c>
      <c r="C20" s="2412">
        <v>1363.8895868835696</v>
      </c>
      <c r="D20" s="2413">
        <v>7.1415253346117629E-3</v>
      </c>
      <c r="E20" s="2412">
        <v>159.98131734817846</v>
      </c>
      <c r="F20" s="2412">
        <v>754.79142205644416</v>
      </c>
      <c r="G20" s="2413">
        <v>0.55341094272969038</v>
      </c>
    </row>
    <row r="21" spans="2:8">
      <c r="B21" s="388" t="s">
        <v>961</v>
      </c>
      <c r="C21" s="1912">
        <v>1363.8895868835696</v>
      </c>
      <c r="D21" s="1913">
        <v>7.1415253346117629E-3</v>
      </c>
      <c r="E21" s="1912">
        <v>159.98131734817846</v>
      </c>
      <c r="F21" s="1912">
        <v>754.79142205644416</v>
      </c>
      <c r="G21" s="1913">
        <v>0.55341094272969038</v>
      </c>
    </row>
    <row r="22" spans="2:8">
      <c r="B22" s="2411" t="s">
        <v>1003</v>
      </c>
      <c r="C22" s="2412">
        <v>26636.567867443231</v>
      </c>
      <c r="D22" s="2413">
        <v>0.13947296473397766</v>
      </c>
      <c r="E22" s="2412">
        <v>4492.6187663647379</v>
      </c>
      <c r="F22" s="2412">
        <v>15157.678759837119</v>
      </c>
      <c r="G22" s="2413">
        <v>0.56905524898212279</v>
      </c>
    </row>
    <row r="23" spans="2:8">
      <c r="B23" s="388" t="s">
        <v>973</v>
      </c>
      <c r="C23" s="1912">
        <v>678.07203361899303</v>
      </c>
      <c r="D23" s="1913">
        <v>3.550484330514316E-3</v>
      </c>
      <c r="E23" s="1912">
        <v>63.150390609683001</v>
      </c>
      <c r="F23" s="1912">
        <v>247.35649684040376</v>
      </c>
      <c r="G23" s="1913">
        <v>0.36479383395333004</v>
      </c>
    </row>
    <row r="24" spans="2:8">
      <c r="B24" s="388" t="s">
        <v>1004</v>
      </c>
      <c r="C24" s="1912">
        <v>522.5642228639955</v>
      </c>
      <c r="D24" s="1913">
        <v>2.7362226916565723E-3</v>
      </c>
      <c r="E24" s="1912">
        <v>75.805878535516683</v>
      </c>
      <c r="F24" s="1912">
        <v>269.68862262180733</v>
      </c>
      <c r="G24" s="1913">
        <v>0.51608703929966038</v>
      </c>
    </row>
    <row r="25" spans="2:8">
      <c r="B25" s="388" t="s">
        <v>960</v>
      </c>
      <c r="C25" s="1912">
        <v>15482.7597581996</v>
      </c>
      <c r="D25" s="1913">
        <v>8.1069994320829827E-2</v>
      </c>
      <c r="E25" s="1912">
        <v>3030.318545782</v>
      </c>
      <c r="F25" s="1912">
        <v>9686.8871155225097</v>
      </c>
      <c r="G25" s="1913">
        <v>0.62565636015842574</v>
      </c>
    </row>
    <row r="26" spans="2:8">
      <c r="B26" s="388" t="s">
        <v>975</v>
      </c>
      <c r="C26" s="1912">
        <v>333.25325186008519</v>
      </c>
      <c r="D26" s="1913">
        <v>1.7449627622999953E-3</v>
      </c>
      <c r="E26" s="1912">
        <v>51.712825242999997</v>
      </c>
      <c r="F26" s="1912">
        <v>197.94288276314677</v>
      </c>
      <c r="G26" s="1913">
        <v>0.59397134659094686</v>
      </c>
    </row>
    <row r="27" spans="2:8">
      <c r="B27" s="388" t="s">
        <v>1943</v>
      </c>
      <c r="C27" s="1912">
        <v>955.87359085280787</v>
      </c>
      <c r="D27" s="1913">
        <v>5.0050939103946628E-3</v>
      </c>
      <c r="E27" s="1912">
        <v>68.064145968000005</v>
      </c>
      <c r="F27" s="1912">
        <v>386.1460389220087</v>
      </c>
      <c r="G27" s="1913">
        <v>0.40397186680039809</v>
      </c>
    </row>
    <row r="28" spans="2:8">
      <c r="B28" s="388" t="s">
        <v>962</v>
      </c>
      <c r="C28" s="1912">
        <v>6230.5353878496699</v>
      </c>
      <c r="D28" s="1913">
        <v>3.2623994455587828E-2</v>
      </c>
      <c r="E28" s="1912">
        <v>814.04363597288614</v>
      </c>
      <c r="F28" s="1912">
        <v>2882.9271110614554</v>
      </c>
      <c r="G28" s="1913">
        <v>0.46270937112138499</v>
      </c>
    </row>
    <row r="29" spans="2:8">
      <c r="B29" s="388" t="s">
        <v>965</v>
      </c>
      <c r="C29" s="1912">
        <v>987.27781805053712</v>
      </c>
      <c r="D29" s="1913">
        <v>5.1695310366131741E-3</v>
      </c>
      <c r="E29" s="1912">
        <v>236.230346328</v>
      </c>
      <c r="F29" s="1912">
        <v>993.90892365098023</v>
      </c>
      <c r="G29" s="1913">
        <v>1.0067165548331034</v>
      </c>
    </row>
    <row r="30" spans="2:8">
      <c r="B30" s="388" t="s">
        <v>970</v>
      </c>
      <c r="C30" s="1912">
        <v>1446.2318041475403</v>
      </c>
      <c r="D30" s="1913">
        <v>7.5726812260812626E-3</v>
      </c>
      <c r="E30" s="1912">
        <v>153.29299792565129</v>
      </c>
      <c r="F30" s="1912">
        <v>492.82156845480705</v>
      </c>
      <c r="G30" s="1913">
        <v>0.34076250227762994</v>
      </c>
    </row>
    <row r="31" spans="2:8">
      <c r="B31" s="2336" t="s">
        <v>843</v>
      </c>
      <c r="C31" s="2339">
        <v>190980.15101527539</v>
      </c>
      <c r="D31" s="2340">
        <v>1</v>
      </c>
      <c r="E31" s="2339">
        <v>22072.087185999611</v>
      </c>
      <c r="F31" s="2339">
        <v>83727.070865238042</v>
      </c>
      <c r="G31" s="2340">
        <v>0.43840718744924023</v>
      </c>
    </row>
    <row r="32" spans="2:8" ht="10.15" customHeight="1">
      <c r="B32" s="2906" t="s">
        <v>1942</v>
      </c>
      <c r="C32" s="2907"/>
      <c r="D32" s="2907"/>
      <c r="E32" s="2907"/>
      <c r="F32" s="2907"/>
      <c r="G32" s="2907"/>
      <c r="H32" s="1916"/>
    </row>
    <row r="33"/>
  </sheetData>
  <mergeCells count="3">
    <mergeCell ref="B1:G1"/>
    <mergeCell ref="B2:G2"/>
    <mergeCell ref="B32:G32"/>
  </mergeCells>
  <pageMargins left="0.7" right="0.7" top="0.75" bottom="0.75" header="0.3" footer="0.3"/>
  <drawing r:id="rId1"/>
</worksheet>
</file>

<file path=xl/worksheets/sheet1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D9623-6176-4261-BE55-AE8388DEAB58}">
  <sheetPr codeName="Hoja167"/>
  <dimension ref="A1:M22"/>
  <sheetViews>
    <sheetView workbookViewId="0">
      <selection sqref="A1:K1"/>
    </sheetView>
  </sheetViews>
  <sheetFormatPr baseColWidth="10" defaultColWidth="0" defaultRowHeight="15" zeroHeight="1"/>
  <cols>
    <col min="1" max="1" width="11.42578125" style="7" customWidth="1"/>
    <col min="2" max="2" width="9.42578125" style="7" customWidth="1"/>
    <col min="3" max="3" width="10.42578125" style="7" customWidth="1"/>
    <col min="4" max="10" width="11.42578125" style="7" customWidth="1"/>
    <col min="11" max="11" width="7.7109375" style="7" customWidth="1"/>
    <col min="12" max="12" width="11.42578125" style="7" customWidth="1"/>
    <col min="13" max="13" width="3.140625" style="7" customWidth="1"/>
    <col min="14" max="16384" width="11.42578125" style="7" hidden="1"/>
  </cols>
  <sheetData>
    <row r="1" spans="1:11">
      <c r="A1" s="2908" t="s">
        <v>2514</v>
      </c>
      <c r="B1" s="2909"/>
      <c r="C1" s="2909"/>
      <c r="D1" s="2909"/>
      <c r="E1" s="2909"/>
      <c r="F1" s="2909"/>
      <c r="G1" s="2909"/>
      <c r="H1" s="2909"/>
      <c r="I1" s="2909"/>
      <c r="J1" s="2909"/>
      <c r="K1" s="2909"/>
    </row>
    <row r="2" spans="1:11">
      <c r="A2" s="2909" t="s">
        <v>1295</v>
      </c>
      <c r="B2" s="2909"/>
      <c r="C2" s="2909"/>
      <c r="D2" s="2909"/>
      <c r="E2" s="2909"/>
      <c r="F2" s="2909"/>
      <c r="G2" s="2909"/>
      <c r="H2" s="2909"/>
      <c r="I2" s="2909"/>
      <c r="J2" s="2909"/>
      <c r="K2" s="2909"/>
    </row>
    <row r="3" spans="1:11">
      <c r="A3" s="2909" t="s">
        <v>1296</v>
      </c>
      <c r="B3" s="2909"/>
      <c r="C3" s="2909"/>
      <c r="D3" s="2909"/>
      <c r="E3" s="2909"/>
      <c r="F3" s="2909"/>
      <c r="G3" s="2909"/>
      <c r="H3" s="2909"/>
      <c r="I3" s="2909"/>
      <c r="J3" s="2909"/>
      <c r="K3" s="2909"/>
    </row>
    <row r="4" spans="1:11"/>
    <row r="5" spans="1:11"/>
    <row r="6" spans="1:11"/>
    <row r="7" spans="1:11"/>
    <row r="8" spans="1:11"/>
    <row r="9" spans="1:11"/>
    <row r="10" spans="1:11"/>
    <row r="11" spans="1:11"/>
    <row r="12" spans="1:11"/>
    <row r="13" spans="1:11"/>
    <row r="14" spans="1:11"/>
    <row r="15" spans="1:11"/>
    <row r="16" spans="1:11"/>
    <row r="17" spans="3:9"/>
    <row r="18" spans="3:9"/>
    <row r="19" spans="3:9"/>
    <row r="20" spans="3:9"/>
    <row r="21" spans="3:9">
      <c r="C21" s="2910" t="s">
        <v>1297</v>
      </c>
      <c r="D21" s="2910"/>
      <c r="E21" s="2910"/>
      <c r="F21" s="2910"/>
      <c r="G21" s="2910"/>
      <c r="H21" s="2910"/>
      <c r="I21" s="2910"/>
    </row>
    <row r="22" spans="3:9"/>
  </sheetData>
  <mergeCells count="4">
    <mergeCell ref="A1:K1"/>
    <mergeCell ref="A2:K2"/>
    <mergeCell ref="A3:K3"/>
    <mergeCell ref="C21:I21"/>
  </mergeCells>
  <pageMargins left="0.7" right="0.7" top="0.75" bottom="0.75" header="0.3" footer="0.3"/>
  <drawing r:id="rId1"/>
</worksheet>
</file>

<file path=xl/worksheets/sheet1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ED63C-53A9-4FF0-887F-B37A7FC72339}">
  <sheetPr codeName="Hoja168"/>
  <dimension ref="A1:J30"/>
  <sheetViews>
    <sheetView showGridLines="0" workbookViewId="0"/>
  </sheetViews>
  <sheetFormatPr baseColWidth="10" defaultColWidth="0" defaultRowHeight="12.75" customHeight="1" zeroHeight="1"/>
  <cols>
    <col min="1" max="1" width="2.7109375" style="2005" customWidth="1"/>
    <col min="2" max="2" width="3.5703125" style="2005" customWidth="1"/>
    <col min="3" max="3" width="59" style="2005" bestFit="1" customWidth="1"/>
    <col min="4" max="5" width="10.140625" style="2005" bestFit="1" customWidth="1"/>
    <col min="6" max="7" width="8.140625" style="2005" bestFit="1" customWidth="1"/>
    <col min="8" max="8" width="6" style="2005" customWidth="1"/>
    <col min="9" max="9" width="11.42578125" style="2005" customWidth="1"/>
    <col min="10" max="10" width="5.7109375" style="2005" customWidth="1"/>
    <col min="11" max="16384" width="11.42578125" style="2005" hidden="1"/>
  </cols>
  <sheetData>
    <row r="1" spans="1:10" ht="20.25" customHeight="1">
      <c r="A1" s="2431"/>
      <c r="C1" s="2913" t="s">
        <v>2260</v>
      </c>
      <c r="D1" s="2913"/>
      <c r="E1" s="2913"/>
      <c r="F1" s="2913"/>
      <c r="G1" s="2913"/>
      <c r="H1" s="2004"/>
      <c r="I1" s="2004"/>
      <c r="J1" s="2004"/>
    </row>
    <row r="2" spans="1:10" ht="13.5">
      <c r="C2" s="2914" t="s">
        <v>1</v>
      </c>
      <c r="D2" s="2914"/>
      <c r="E2" s="2914"/>
      <c r="F2" s="2914"/>
      <c r="G2" s="2914"/>
      <c r="H2" s="2004"/>
      <c r="I2" s="2004"/>
      <c r="J2" s="2004"/>
    </row>
    <row r="3" spans="1:10" ht="13.5" thickBot="1">
      <c r="C3" s="2915" t="s">
        <v>2261</v>
      </c>
      <c r="D3" s="2917" t="s">
        <v>2262</v>
      </c>
      <c r="E3" s="2916"/>
      <c r="F3" s="2917" t="s">
        <v>2263</v>
      </c>
      <c r="G3" s="2916"/>
    </row>
    <row r="4" spans="1:10" ht="13.5" thickBot="1">
      <c r="C4" s="2916"/>
      <c r="D4" s="2376">
        <v>2021</v>
      </c>
      <c r="E4" s="2376">
        <v>2022</v>
      </c>
      <c r="F4" s="2376">
        <v>2021</v>
      </c>
      <c r="G4" s="2377">
        <v>2022</v>
      </c>
    </row>
    <row r="5" spans="1:10">
      <c r="C5" s="2006" t="s">
        <v>2264</v>
      </c>
      <c r="D5" s="2007">
        <f>+SUM(D6:D11)</f>
        <v>20733</v>
      </c>
      <c r="E5" s="2008">
        <f>+SUM(E6:E11)-1</f>
        <v>28487</v>
      </c>
      <c r="F5" s="2009">
        <v>1.6E-2</v>
      </c>
      <c r="G5" s="2009">
        <v>1.9E-2</v>
      </c>
    </row>
    <row r="6" spans="1:10">
      <c r="C6" s="2010" t="s">
        <v>2265</v>
      </c>
      <c r="D6" s="2011">
        <v>4034</v>
      </c>
      <c r="E6" s="2011">
        <v>4160</v>
      </c>
      <c r="F6" s="2012">
        <v>3.0000000000000001E-3</v>
      </c>
      <c r="G6" s="2012">
        <v>3.0000000000000001E-3</v>
      </c>
    </row>
    <row r="7" spans="1:10">
      <c r="C7" s="2013" t="s">
        <v>2266</v>
      </c>
      <c r="D7" s="2011">
        <v>2002</v>
      </c>
      <c r="E7" s="2011">
        <v>3106</v>
      </c>
      <c r="F7" s="2012">
        <v>2E-3</v>
      </c>
      <c r="G7" s="2012">
        <v>2E-3</v>
      </c>
    </row>
    <row r="8" spans="1:10">
      <c r="C8" s="2010" t="s">
        <v>2267</v>
      </c>
      <c r="D8" s="2011">
        <v>6807</v>
      </c>
      <c r="E8" s="2011">
        <v>9397</v>
      </c>
      <c r="F8" s="2012">
        <v>6.0000000000000001E-3</v>
      </c>
      <c r="G8" s="2012">
        <v>6.0000000000000001E-3</v>
      </c>
    </row>
    <row r="9" spans="1:10">
      <c r="C9" s="2014" t="s">
        <v>2268</v>
      </c>
      <c r="D9" s="2011">
        <v>6526</v>
      </c>
      <c r="E9" s="2011">
        <v>8989</v>
      </c>
      <c r="F9" s="2012">
        <v>5.0000000000000001E-3</v>
      </c>
      <c r="G9" s="2012">
        <v>6.0000000000000001E-3</v>
      </c>
    </row>
    <row r="10" spans="1:10" ht="16.5" customHeight="1">
      <c r="C10" s="2010" t="s">
        <v>2269</v>
      </c>
      <c r="D10" s="2011">
        <v>1934</v>
      </c>
      <c r="E10" s="2011">
        <v>3370</v>
      </c>
      <c r="F10" s="2012">
        <v>2E-3</v>
      </c>
      <c r="G10" s="2012">
        <v>2E-3</v>
      </c>
    </row>
    <row r="11" spans="1:10">
      <c r="C11" s="2015" t="s">
        <v>2270</v>
      </c>
      <c r="D11" s="2016">
        <v>-570</v>
      </c>
      <c r="E11" s="2016">
        <v>-534</v>
      </c>
      <c r="F11" s="2012">
        <v>0</v>
      </c>
      <c r="G11" s="2012">
        <v>0</v>
      </c>
    </row>
    <row r="12" spans="1:10">
      <c r="C12" s="2006" t="s">
        <v>2271</v>
      </c>
      <c r="D12" s="2008">
        <f>+SUM(D13:D16)</f>
        <v>18408</v>
      </c>
      <c r="E12" s="2008">
        <f>+SUM(E13:E16)</f>
        <v>23262</v>
      </c>
      <c r="F12" s="2009">
        <v>1.4999999999999999E-2</v>
      </c>
      <c r="G12" s="2009">
        <v>1.6E-2</v>
      </c>
    </row>
    <row r="13" spans="1:10" ht="14.25" customHeight="1">
      <c r="C13" s="2017" t="s">
        <v>2265</v>
      </c>
      <c r="D13" s="2011">
        <v>13396</v>
      </c>
      <c r="E13" s="2011">
        <v>16518</v>
      </c>
      <c r="F13" s="2012">
        <v>1.0999999999999999E-2</v>
      </c>
      <c r="G13" s="2012">
        <v>1.0999999999999999E-2</v>
      </c>
    </row>
    <row r="14" spans="1:10">
      <c r="C14" s="2018" t="s">
        <v>2266</v>
      </c>
      <c r="D14" s="2011">
        <v>2652</v>
      </c>
      <c r="E14" s="2011">
        <v>3904</v>
      </c>
      <c r="F14" s="2012">
        <v>2E-3</v>
      </c>
      <c r="G14" s="2012">
        <v>3.0000000000000001E-3</v>
      </c>
    </row>
    <row r="15" spans="1:10">
      <c r="C15" s="2017" t="s">
        <v>2272</v>
      </c>
      <c r="D15" s="2011">
        <v>2267</v>
      </c>
      <c r="E15" s="2011">
        <v>2715</v>
      </c>
      <c r="F15" s="2012">
        <v>2E-3</v>
      </c>
      <c r="G15" s="2012">
        <v>2E-3</v>
      </c>
    </row>
    <row r="16" spans="1:10">
      <c r="C16" s="2017" t="s">
        <v>2268</v>
      </c>
      <c r="D16" s="2019">
        <v>93</v>
      </c>
      <c r="E16" s="2019">
        <v>125</v>
      </c>
      <c r="F16" s="2012">
        <v>0</v>
      </c>
      <c r="G16" s="2012">
        <v>0</v>
      </c>
    </row>
    <row r="17" spans="3:7">
      <c r="C17" s="2006" t="s">
        <v>271</v>
      </c>
      <c r="D17" s="2008">
        <f>+SUM(D18:D21)</f>
        <v>63096</v>
      </c>
      <c r="E17" s="2008">
        <f>+SUM(E18:E21)</f>
        <v>77318</v>
      </c>
      <c r="F17" s="2009">
        <v>5.6000000000000001E-2</v>
      </c>
      <c r="G17" s="2009">
        <v>5.2999999999999999E-2</v>
      </c>
    </row>
    <row r="18" spans="3:7">
      <c r="C18" s="2017" t="s">
        <v>2273</v>
      </c>
      <c r="D18" s="2011">
        <v>48814</v>
      </c>
      <c r="E18" s="2011">
        <v>60237</v>
      </c>
      <c r="F18" s="2012">
        <v>4.1000000000000002E-2</v>
      </c>
      <c r="G18" s="2012">
        <v>4.1000000000000002E-2</v>
      </c>
    </row>
    <row r="19" spans="3:7">
      <c r="C19" s="2018" t="s">
        <v>2274</v>
      </c>
      <c r="D19" s="2011">
        <v>15544</v>
      </c>
      <c r="E19" s="2011">
        <v>19622</v>
      </c>
      <c r="F19" s="2012">
        <v>1.6E-2</v>
      </c>
      <c r="G19" s="2012">
        <v>1.2999999999999999E-2</v>
      </c>
    </row>
    <row r="20" spans="3:7">
      <c r="C20" s="2017" t="s">
        <v>2275</v>
      </c>
      <c r="D20" s="2011">
        <v>4828</v>
      </c>
      <c r="E20" s="2011">
        <v>6929</v>
      </c>
      <c r="F20" s="2012">
        <v>4.0000000000000001E-3</v>
      </c>
      <c r="G20" s="2012">
        <v>5.0000000000000001E-3</v>
      </c>
    </row>
    <row r="21" spans="3:7" ht="13.5" thickBot="1">
      <c r="C21" s="2020" t="s">
        <v>2276</v>
      </c>
      <c r="D21" s="2016">
        <v>-6090</v>
      </c>
      <c r="E21" s="2016">
        <v>-9470</v>
      </c>
      <c r="F21" s="2012">
        <v>-5.0000000000000001E-3</v>
      </c>
      <c r="G21" s="2012">
        <v>-6.0000000000000001E-3</v>
      </c>
    </row>
    <row r="22" spans="3:7" ht="13.5" thickBot="1">
      <c r="C22" s="2341" t="s">
        <v>167</v>
      </c>
      <c r="D22" s="2342">
        <f>+D5+D12+D17</f>
        <v>102237</v>
      </c>
      <c r="E22" s="2342">
        <f>+E5+E12+E17</f>
        <v>129067</v>
      </c>
      <c r="F22" s="2343">
        <v>8.7999999999999995E-2</v>
      </c>
      <c r="G22" s="2343">
        <v>8.7999999999999995E-2</v>
      </c>
    </row>
    <row r="23" spans="3:7" ht="33.75" customHeight="1">
      <c r="C23" s="2912" t="s">
        <v>2277</v>
      </c>
      <c r="D23" s="2912"/>
      <c r="E23" s="2912"/>
      <c r="F23" s="2912"/>
      <c r="G23" s="2912"/>
    </row>
    <row r="24" spans="3:7" ht="16.5" customHeight="1">
      <c r="C24" s="2021" t="s">
        <v>2278</v>
      </c>
    </row>
    <row r="25" spans="3:7" ht="51" customHeight="1">
      <c r="C25" s="2911" t="s">
        <v>2279</v>
      </c>
      <c r="D25" s="2911"/>
      <c r="E25" s="2911"/>
      <c r="F25" s="2911"/>
      <c r="G25" s="2911"/>
    </row>
    <row r="26" spans="3:7" ht="22.15" customHeight="1">
      <c r="C26" s="2911" t="s">
        <v>2280</v>
      </c>
      <c r="D26" s="2911"/>
      <c r="E26" s="2911"/>
      <c r="F26" s="2911"/>
      <c r="G26" s="2911"/>
    </row>
    <row r="27" spans="3:7" ht="46.5" customHeight="1">
      <c r="C27" s="2911" t="s">
        <v>2281</v>
      </c>
      <c r="D27" s="2911"/>
      <c r="E27" s="2911"/>
      <c r="F27" s="2911"/>
      <c r="G27" s="2911"/>
    </row>
    <row r="28" spans="3:7" ht="35.25" customHeight="1">
      <c r="C28" s="2911" t="s">
        <v>2282</v>
      </c>
      <c r="D28" s="2911"/>
      <c r="E28" s="2911"/>
      <c r="F28" s="2911"/>
      <c r="G28" s="2911"/>
    </row>
    <row r="29" spans="3:7">
      <c r="C29" s="2911" t="s">
        <v>2283</v>
      </c>
      <c r="D29" s="2911"/>
      <c r="E29" s="2911"/>
      <c r="F29" s="2911"/>
      <c r="G29" s="2911"/>
    </row>
    <row r="30" spans="3:7"/>
  </sheetData>
  <mergeCells count="11">
    <mergeCell ref="C23:G23"/>
    <mergeCell ref="C1:G1"/>
    <mergeCell ref="C2:G2"/>
    <mergeCell ref="C3:C4"/>
    <mergeCell ref="D3:E3"/>
    <mergeCell ref="F3:G3"/>
    <mergeCell ref="C25:G25"/>
    <mergeCell ref="C26:G26"/>
    <mergeCell ref="C27:G27"/>
    <mergeCell ref="C28:G28"/>
    <mergeCell ref="C29:G29"/>
  </mergeCells>
  <pageMargins left="0.7" right="0.7" top="0.75" bottom="0.75" header="0.3" footer="0.3"/>
  <drawing r:id="rId1"/>
</worksheet>
</file>

<file path=xl/worksheets/sheet1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AA79D-1585-48A9-870A-C7BADA67540F}">
  <sheetPr codeName="Hoja169"/>
  <dimension ref="A1:IR25"/>
  <sheetViews>
    <sheetView showGridLines="0" workbookViewId="0">
      <selection activeCell="D8" sqref="D8"/>
    </sheetView>
  </sheetViews>
  <sheetFormatPr baseColWidth="10" defaultColWidth="0" defaultRowHeight="10.5" customHeight="1" zeroHeight="1"/>
  <cols>
    <col min="1" max="1" width="2.42578125" style="2023" customWidth="1"/>
    <col min="2" max="2" width="21.5703125" style="2023" customWidth="1"/>
    <col min="3" max="3" width="15.42578125" style="2023" customWidth="1"/>
    <col min="4" max="4" width="57" style="2023" customWidth="1"/>
    <col min="5" max="5" width="10.5703125" style="2023" bestFit="1" customWidth="1"/>
    <col min="6" max="6" width="11.5703125" style="2023" customWidth="1"/>
    <col min="7" max="7" width="4.28515625" style="2023" customWidth="1"/>
    <col min="8" max="8" width="16.85546875" style="2023" customWidth="1"/>
    <col min="9" max="9" width="5.140625" style="2023" customWidth="1"/>
    <col min="10" max="10" width="3" style="2023" hidden="1" customWidth="1"/>
    <col min="11" max="11" width="41.140625" style="394" hidden="1" customWidth="1"/>
    <col min="12" max="12" width="4.28515625" style="2023" hidden="1" customWidth="1"/>
    <col min="13" max="13" width="4.7109375" style="2023" hidden="1" customWidth="1"/>
    <col min="14" max="251" width="11.5703125" style="2023" hidden="1" customWidth="1"/>
    <col min="252" max="252" width="1.140625" style="2023" hidden="1" customWidth="1"/>
    <col min="253" max="16384" width="0.85546875" style="2023" hidden="1"/>
  </cols>
  <sheetData>
    <row r="1" spans="1:11" ht="13.5" customHeight="1">
      <c r="A1" s="2432"/>
      <c r="B1" s="2919" t="s">
        <v>10</v>
      </c>
      <c r="C1" s="2919"/>
      <c r="D1" s="2919"/>
      <c r="E1" s="2919"/>
      <c r="F1" s="2919"/>
      <c r="G1" s="2022"/>
      <c r="H1" s="2022"/>
    </row>
    <row r="2" spans="1:11">
      <c r="B2" s="2914" t="s">
        <v>1</v>
      </c>
      <c r="C2" s="2914"/>
      <c r="D2" s="2914"/>
      <c r="E2" s="2914"/>
      <c r="F2" s="2914"/>
      <c r="G2" s="2022"/>
      <c r="H2" s="2022"/>
    </row>
    <row r="3" spans="1:11" ht="13.5" customHeight="1">
      <c r="B3" s="2920" t="s">
        <v>578</v>
      </c>
      <c r="C3" s="2920" t="s">
        <v>108</v>
      </c>
      <c r="D3" s="2920" t="s">
        <v>0</v>
      </c>
      <c r="E3" s="2923">
        <v>2024</v>
      </c>
      <c r="F3" s="2378">
        <v>2025</v>
      </c>
      <c r="G3" s="2022"/>
      <c r="H3" s="2022"/>
    </row>
    <row r="4" spans="1:11" ht="13.5" customHeight="1">
      <c r="B4" s="2920"/>
      <c r="C4" s="2920"/>
      <c r="D4" s="2920"/>
      <c r="E4" s="2923"/>
      <c r="F4" s="2378" t="s">
        <v>349</v>
      </c>
      <c r="G4" s="2022"/>
      <c r="H4" s="2022"/>
    </row>
    <row r="5" spans="1:11" ht="21">
      <c r="B5" s="2024" t="s">
        <v>579</v>
      </c>
      <c r="C5" s="2025" t="s">
        <v>580</v>
      </c>
      <c r="D5" s="2026" t="s">
        <v>581</v>
      </c>
      <c r="E5" s="2027">
        <v>123.45099999999999</v>
      </c>
      <c r="F5" s="2027">
        <v>119.63715879434756</v>
      </c>
      <c r="G5" s="2022"/>
      <c r="H5" s="2028"/>
    </row>
    <row r="6" spans="1:11" ht="31.5">
      <c r="B6" s="268" t="s">
        <v>582</v>
      </c>
      <c r="C6" s="268" t="s">
        <v>583</v>
      </c>
      <c r="D6" s="269" t="s">
        <v>584</v>
      </c>
      <c r="E6" s="2029">
        <v>361.96087779613526</v>
      </c>
      <c r="F6" s="2029">
        <v>340.60242233991454</v>
      </c>
      <c r="G6" s="2022"/>
      <c r="H6" s="2028"/>
    </row>
    <row r="7" spans="1:11" ht="31.5">
      <c r="B7" s="2024" t="s">
        <v>585</v>
      </c>
      <c r="C7" s="2025" t="s">
        <v>586</v>
      </c>
      <c r="D7" s="2026" t="s">
        <v>587</v>
      </c>
      <c r="E7" s="2027">
        <v>482.61450372818041</v>
      </c>
      <c r="F7" s="2027">
        <v>454.13656311988615</v>
      </c>
      <c r="G7" s="2022"/>
      <c r="H7" s="2028"/>
    </row>
    <row r="8" spans="1:11" ht="21">
      <c r="B8" s="268" t="s">
        <v>588</v>
      </c>
      <c r="C8" s="268" t="s">
        <v>589</v>
      </c>
      <c r="D8" s="269" t="s">
        <v>590</v>
      </c>
      <c r="E8" s="2029">
        <v>965.22900745636082</v>
      </c>
      <c r="F8" s="2029">
        <v>908.2731262397723</v>
      </c>
      <c r="G8" s="2030"/>
      <c r="H8" s="2028"/>
    </row>
    <row r="9" spans="1:11" ht="21">
      <c r="B9" s="2921" t="s">
        <v>591</v>
      </c>
      <c r="C9" s="2921" t="s">
        <v>592</v>
      </c>
      <c r="D9" s="2031" t="s">
        <v>593</v>
      </c>
      <c r="E9" s="2027">
        <v>53.033590491875252</v>
      </c>
      <c r="F9" s="2027">
        <f>F10+F11</f>
        <v>46.594005568706095</v>
      </c>
      <c r="G9" s="2022"/>
      <c r="H9" s="2028"/>
      <c r="K9" s="2032"/>
    </row>
    <row r="10" spans="1:11" ht="42">
      <c r="B10" s="2921"/>
      <c r="C10" s="2922"/>
      <c r="D10" s="270" t="s">
        <v>594</v>
      </c>
      <c r="E10" s="271">
        <v>37.123513344312677</v>
      </c>
      <c r="F10" s="271">
        <v>32.615803898094264</v>
      </c>
      <c r="G10" s="2022"/>
      <c r="H10" s="2028"/>
      <c r="K10" s="2032"/>
    </row>
    <row r="11" spans="1:11" ht="21">
      <c r="B11" s="2921"/>
      <c r="C11" s="2922"/>
      <c r="D11" s="2033" t="s">
        <v>595</v>
      </c>
      <c r="E11" s="2027">
        <v>15.910077147562577</v>
      </c>
      <c r="F11" s="2034">
        <v>13.978201670611828</v>
      </c>
      <c r="G11" s="2022"/>
      <c r="H11" s="2028"/>
      <c r="K11" s="2032"/>
    </row>
    <row r="12" spans="1:11" ht="42">
      <c r="B12" s="269" t="s">
        <v>596</v>
      </c>
      <c r="C12" s="268" t="s">
        <v>597</v>
      </c>
      <c r="D12" s="269" t="s">
        <v>598</v>
      </c>
      <c r="E12" s="272">
        <v>134.155</v>
      </c>
      <c r="F12" s="272">
        <f>169237000000/1000000000</f>
        <v>169.23699999999999</v>
      </c>
      <c r="G12" s="2035"/>
      <c r="H12" s="2028"/>
      <c r="K12" s="2032"/>
    </row>
    <row r="13" spans="1:11" ht="52.5">
      <c r="B13" s="2031" t="s">
        <v>599</v>
      </c>
      <c r="C13" s="2031" t="s">
        <v>600</v>
      </c>
      <c r="D13" s="2036" t="s">
        <v>601</v>
      </c>
      <c r="E13" s="2037">
        <v>205.948519</v>
      </c>
      <c r="F13" s="2037">
        <v>213</v>
      </c>
      <c r="G13" s="2022"/>
      <c r="H13" s="2028"/>
      <c r="K13" s="2032"/>
    </row>
    <row r="14" spans="1:11" ht="52.5">
      <c r="B14" s="269" t="s">
        <v>272</v>
      </c>
      <c r="C14" s="268" t="s">
        <v>602</v>
      </c>
      <c r="D14" s="269" t="s">
        <v>603</v>
      </c>
      <c r="E14" s="272">
        <v>535.31818287099998</v>
      </c>
      <c r="F14" s="272">
        <v>541.79673882588725</v>
      </c>
      <c r="G14" s="2022"/>
      <c r="H14" s="2028"/>
      <c r="K14" s="2032"/>
    </row>
    <row r="15" spans="1:11" ht="73.5">
      <c r="B15" s="2031" t="s">
        <v>604</v>
      </c>
      <c r="C15" s="2031" t="s">
        <v>605</v>
      </c>
      <c r="D15" s="2038" t="s">
        <v>606</v>
      </c>
      <c r="E15" s="274">
        <v>4826.1450372818035</v>
      </c>
      <c r="F15" s="274">
        <v>4541.3656311988616</v>
      </c>
      <c r="G15" s="2022"/>
      <c r="H15" s="2028"/>
      <c r="K15" s="2032"/>
    </row>
    <row r="16" spans="1:11" ht="31.5">
      <c r="B16" s="269" t="s">
        <v>607</v>
      </c>
      <c r="C16" s="268" t="s">
        <v>608</v>
      </c>
      <c r="D16" s="269" t="s">
        <v>609</v>
      </c>
      <c r="E16" s="272">
        <v>101.2786027833651</v>
      </c>
      <c r="F16" s="272">
        <v>96.474011450215471</v>
      </c>
      <c r="G16" s="2022"/>
      <c r="H16" s="2028"/>
      <c r="K16" s="2032"/>
    </row>
    <row r="17" spans="2:21" ht="84">
      <c r="B17" s="2039" t="s">
        <v>610</v>
      </c>
      <c r="C17" s="2031" t="s">
        <v>611</v>
      </c>
      <c r="D17" s="2036" t="s">
        <v>612</v>
      </c>
      <c r="E17" s="274">
        <v>25246.015116474799</v>
      </c>
      <c r="F17" s="275">
        <v>23324.886872675743</v>
      </c>
      <c r="G17" s="2035"/>
      <c r="H17" s="2028"/>
      <c r="K17" s="2032"/>
    </row>
    <row r="18" spans="2:21" ht="31.5">
      <c r="B18" s="269" t="s">
        <v>613</v>
      </c>
      <c r="C18" s="268" t="s">
        <v>614</v>
      </c>
      <c r="D18" s="269" t="s">
        <v>615</v>
      </c>
      <c r="E18" s="272">
        <v>400</v>
      </c>
      <c r="F18" s="272">
        <v>393.99436063404147</v>
      </c>
      <c r="G18" s="2035"/>
      <c r="H18" s="2028"/>
      <c r="K18" s="2032"/>
    </row>
    <row r="19" spans="2:21">
      <c r="B19" s="2918" t="s">
        <v>616</v>
      </c>
      <c r="C19" s="2918"/>
      <c r="D19" s="2918"/>
      <c r="E19" s="2345">
        <f>+E5+E6+E7+E8+E9+E12+E13+E14+E15+E16+E17+E18</f>
        <v>33435.14943788352</v>
      </c>
      <c r="F19" s="2345">
        <f>+F5+F6+F7+F8+F9+F12+F13+F14+F15+F16+F17+F18</f>
        <v>31149.997890847375</v>
      </c>
      <c r="G19" s="2022"/>
      <c r="H19" s="2028"/>
      <c r="K19" s="2032"/>
    </row>
    <row r="20" spans="2:21">
      <c r="B20" s="1586" t="s">
        <v>404</v>
      </c>
      <c r="C20" s="2022"/>
      <c r="D20" s="2022"/>
      <c r="E20" s="2022"/>
      <c r="F20" s="2022"/>
      <c r="G20" s="2022"/>
      <c r="H20" s="2028"/>
      <c r="U20" s="2040"/>
    </row>
    <row r="21" spans="2:21">
      <c r="B21" s="2022"/>
      <c r="C21" s="2022"/>
      <c r="D21" s="2022"/>
      <c r="E21" s="2041"/>
      <c r="F21" s="2022"/>
      <c r="G21" s="2022"/>
      <c r="H21" s="2022"/>
    </row>
    <row r="22" spans="2:21" hidden="1">
      <c r="B22" s="2022"/>
      <c r="C22" s="2022"/>
      <c r="D22" s="2022"/>
      <c r="E22" s="2022"/>
      <c r="F22" s="2022"/>
      <c r="G22" s="2022"/>
      <c r="H22" s="2022"/>
    </row>
    <row r="23" spans="2:21" hidden="1">
      <c r="F23" s="2042"/>
    </row>
    <row r="25" spans="2:21" hidden="1">
      <c r="F25" s="2032"/>
    </row>
  </sheetData>
  <mergeCells count="9">
    <mergeCell ref="B19:D19"/>
    <mergeCell ref="B1:F1"/>
    <mergeCell ref="B2:F2"/>
    <mergeCell ref="B3:B4"/>
    <mergeCell ref="C3:C4"/>
    <mergeCell ref="D3:D4"/>
    <mergeCell ref="B9:B11"/>
    <mergeCell ref="C9:C11"/>
    <mergeCell ref="E3:E4"/>
  </mergeCells>
  <printOptions horizontalCentered="1" verticalCentered="1"/>
  <pageMargins left="0.70866141732283472" right="0.70866141732283472" top="0.74803149606299213" bottom="0.74803149606299213" header="0.31496062992125984" footer="0.31496062992125984"/>
  <pageSetup scale="75"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AD8A5-287C-4F8D-8873-2E88BBC20366}">
  <sheetPr codeName="Hoja15"/>
  <dimension ref="A1:O26"/>
  <sheetViews>
    <sheetView showGridLines="0" workbookViewId="0">
      <selection activeCell="B26" sqref="B26"/>
    </sheetView>
  </sheetViews>
  <sheetFormatPr baseColWidth="10" defaultColWidth="0" defaultRowHeight="13.5" zeroHeight="1"/>
  <cols>
    <col min="1" max="1" width="4.28515625" style="6" customWidth="1"/>
    <col min="2" max="2" width="67.5703125" style="6" customWidth="1"/>
    <col min="3" max="4" width="11.42578125" style="4" bestFit="1" customWidth="1"/>
    <col min="5" max="5" width="12.28515625" style="15" customWidth="1"/>
    <col min="6" max="6" width="9.85546875" style="6" customWidth="1"/>
    <col min="7" max="7" width="9.42578125" style="6" customWidth="1"/>
    <col min="8" max="8" width="4.42578125" style="6" customWidth="1"/>
    <col min="9" max="9" width="11.42578125" style="6" customWidth="1"/>
    <col min="10" max="10" width="5.28515625" style="6" customWidth="1"/>
    <col min="11" max="11" width="11.42578125" style="6" hidden="1" customWidth="1"/>
    <col min="12" max="15" width="0" style="6" hidden="1" customWidth="1"/>
    <col min="16" max="16384" width="11.42578125" style="6" hidden="1"/>
  </cols>
  <sheetData>
    <row r="1" spans="1:7" ht="15.75">
      <c r="A1" s="2454"/>
      <c r="B1" s="2542" t="s">
        <v>1402</v>
      </c>
      <c r="C1" s="2542"/>
      <c r="D1" s="2542"/>
      <c r="E1" s="2542"/>
      <c r="F1" s="2542"/>
      <c r="G1" s="2542"/>
    </row>
    <row r="2" spans="1:7">
      <c r="B2" s="2543" t="s">
        <v>1</v>
      </c>
      <c r="C2" s="2543"/>
      <c r="D2" s="2543"/>
      <c r="E2" s="2543"/>
      <c r="F2" s="2543"/>
      <c r="G2" s="2543"/>
    </row>
    <row r="3" spans="1:7" ht="21" customHeight="1">
      <c r="B3" s="1016" t="s">
        <v>0</v>
      </c>
      <c r="C3" s="2508" t="s">
        <v>2577</v>
      </c>
      <c r="D3" s="2529" t="s">
        <v>1382</v>
      </c>
      <c r="E3" s="1018" t="s">
        <v>40</v>
      </c>
      <c r="F3" s="2530" t="s">
        <v>22</v>
      </c>
      <c r="G3" s="2531"/>
    </row>
    <row r="4" spans="1:7">
      <c r="B4" s="1019"/>
      <c r="C4" s="2508"/>
      <c r="D4" s="2529"/>
      <c r="E4" s="1020" t="s">
        <v>1395</v>
      </c>
      <c r="F4" s="1021">
        <v>2024</v>
      </c>
      <c r="G4" s="1021">
        <v>2025</v>
      </c>
    </row>
    <row r="5" spans="1:7">
      <c r="B5" s="1022"/>
      <c r="C5" s="1023" t="s">
        <v>23</v>
      </c>
      <c r="D5" s="1024" t="s">
        <v>24</v>
      </c>
      <c r="E5" s="1025" t="s">
        <v>59</v>
      </c>
      <c r="F5" s="1024" t="s">
        <v>60</v>
      </c>
      <c r="G5" s="1024" t="s">
        <v>26</v>
      </c>
    </row>
    <row r="6" spans="1:7">
      <c r="B6" s="24" t="s">
        <v>89</v>
      </c>
      <c r="C6" s="314">
        <v>308855.20162327297</v>
      </c>
      <c r="D6" s="314">
        <v>327937.71126438997</v>
      </c>
      <c r="E6" s="315">
        <v>6.1784647112380409</v>
      </c>
      <c r="F6" s="316">
        <v>18.336511464542149</v>
      </c>
      <c r="G6" s="316">
        <v>18.424361365401833</v>
      </c>
    </row>
    <row r="7" spans="1:7">
      <c r="B7" s="398" t="s">
        <v>160</v>
      </c>
      <c r="C7" s="317">
        <v>55012.575881256998</v>
      </c>
      <c r="D7" s="317">
        <v>60156.000903384003</v>
      </c>
      <c r="E7" s="318">
        <v>9.3495440628501569</v>
      </c>
      <c r="F7" s="399">
        <v>3.2660571136214047</v>
      </c>
      <c r="G7" s="399">
        <v>3.3797146862680369</v>
      </c>
    </row>
    <row r="8" spans="1:7">
      <c r="B8" s="398" t="s">
        <v>91</v>
      </c>
      <c r="C8" s="317">
        <v>14314.418875261999</v>
      </c>
      <c r="D8" s="317">
        <v>15476.614989124</v>
      </c>
      <c r="E8" s="318">
        <v>8.1190589991081872</v>
      </c>
      <c r="F8" s="399">
        <v>0.84983676633899363</v>
      </c>
      <c r="G8" s="399">
        <v>0.86951496420893182</v>
      </c>
    </row>
    <row r="9" spans="1:7">
      <c r="B9" s="398" t="s">
        <v>92</v>
      </c>
      <c r="C9" s="317">
        <v>235277.847041731</v>
      </c>
      <c r="D9" s="317">
        <v>247891.80564534001</v>
      </c>
      <c r="E9" s="318">
        <v>5.3613031410354894</v>
      </c>
      <c r="F9" s="399">
        <v>13.968276774874338</v>
      </c>
      <c r="G9" s="399">
        <v>13.92718205272066</v>
      </c>
    </row>
    <row r="10" spans="1:7">
      <c r="B10" s="398" t="s">
        <v>93</v>
      </c>
      <c r="C10" s="317">
        <v>1941.1204167000001</v>
      </c>
      <c r="D10" s="317">
        <v>2046.897831944</v>
      </c>
      <c r="E10" s="318">
        <v>5.4492969284114068</v>
      </c>
      <c r="F10" s="113">
        <v>0.11524292480037784</v>
      </c>
      <c r="G10" s="113">
        <v>0.11499984307504359</v>
      </c>
    </row>
    <row r="11" spans="1:7" ht="13.5" customHeight="1">
      <c r="B11" s="398" t="s">
        <v>94</v>
      </c>
      <c r="C11" s="317">
        <v>730.07231765200004</v>
      </c>
      <c r="D11" s="317">
        <v>758.53212673899998</v>
      </c>
      <c r="E11" s="318">
        <v>3.8982178064948636</v>
      </c>
      <c r="F11" s="113">
        <v>4.3343869075902965E-2</v>
      </c>
      <c r="G11" s="113">
        <v>4.2616233297544763E-2</v>
      </c>
    </row>
    <row r="12" spans="1:7" ht="13.5" customHeight="1">
      <c r="B12" s="398" t="s">
        <v>95</v>
      </c>
      <c r="C12" s="317">
        <v>353.38767190499999</v>
      </c>
      <c r="D12" s="317">
        <v>339.14596514700003</v>
      </c>
      <c r="E12" s="318">
        <v>-4.0300519486793256</v>
      </c>
      <c r="F12" s="113">
        <v>2.0980372236753732E-2</v>
      </c>
      <c r="G12" s="113">
        <v>1.9054069120000041E-2</v>
      </c>
    </row>
    <row r="13" spans="1:7" ht="13.5" customHeight="1">
      <c r="B13" s="400" t="s">
        <v>96</v>
      </c>
      <c r="C13" s="401">
        <v>1225.7794187659999</v>
      </c>
      <c r="D13" s="401">
        <v>1268.713802712</v>
      </c>
      <c r="E13" s="402">
        <v>3.5026190918772571</v>
      </c>
      <c r="F13" s="403">
        <v>7.2773643594380419E-2</v>
      </c>
      <c r="G13" s="403">
        <v>7.1279516711615462E-2</v>
      </c>
    </row>
    <row r="14" spans="1:7" ht="13.5" customHeight="1">
      <c r="B14" s="24" t="s">
        <v>98</v>
      </c>
      <c r="C14" s="320">
        <v>94521.847301683025</v>
      </c>
      <c r="D14" s="320">
        <v>112605.186394034</v>
      </c>
      <c r="E14" s="315">
        <v>19.131385609334139</v>
      </c>
      <c r="F14" s="316">
        <v>5.6116941776848881</v>
      </c>
      <c r="G14" s="316">
        <v>6.3264411944055565</v>
      </c>
    </row>
    <row r="15" spans="1:7" ht="13.5" customHeight="1">
      <c r="B15" s="321" t="s">
        <v>130</v>
      </c>
      <c r="C15" s="322">
        <v>39931.635019463007</v>
      </c>
      <c r="D15" s="322">
        <v>50766.256775909998</v>
      </c>
      <c r="E15" s="323">
        <v>27.132927943386509</v>
      </c>
      <c r="F15" s="324">
        <v>2.3707124875475065</v>
      </c>
      <c r="G15" s="324">
        <v>2.8521753609912173</v>
      </c>
    </row>
    <row r="16" spans="1:7" ht="13.5" customHeight="1">
      <c r="B16" s="325" t="s">
        <v>874</v>
      </c>
      <c r="C16" s="319">
        <v>634.29970089599999</v>
      </c>
      <c r="D16" s="319">
        <v>762.32276092899997</v>
      </c>
      <c r="E16" s="326">
        <v>20.183370708224668</v>
      </c>
      <c r="F16" s="327">
        <v>3.7657917614163788E-2</v>
      </c>
      <c r="G16" s="327">
        <v>4.2829200613354018E-2</v>
      </c>
    </row>
    <row r="17" spans="2:7" ht="13.5" customHeight="1">
      <c r="B17" s="325" t="s">
        <v>875</v>
      </c>
      <c r="C17" s="319">
        <v>39297.335318567006</v>
      </c>
      <c r="D17" s="319">
        <v>50003.934014981001</v>
      </c>
      <c r="E17" s="326">
        <v>27.245100996340057</v>
      </c>
      <c r="F17" s="327">
        <v>2.3330545699333429</v>
      </c>
      <c r="G17" s="327">
        <v>2.8093461603778636</v>
      </c>
    </row>
    <row r="18" spans="2:7" ht="13.5" customHeight="1">
      <c r="B18" s="321" t="s">
        <v>131</v>
      </c>
      <c r="C18" s="328">
        <v>52638.657537619998</v>
      </c>
      <c r="D18" s="328">
        <v>59484.648305608003</v>
      </c>
      <c r="E18" s="323">
        <v>13.005633289745822</v>
      </c>
      <c r="F18" s="324">
        <v>3.1251192867847313</v>
      </c>
      <c r="G18" s="324">
        <v>3.3419964170963219</v>
      </c>
    </row>
    <row r="19" spans="2:7">
      <c r="B19" s="321" t="s">
        <v>876</v>
      </c>
      <c r="C19" s="328">
        <v>524.53329759999997</v>
      </c>
      <c r="D19" s="328">
        <v>447.18369439200001</v>
      </c>
      <c r="E19" s="323">
        <v>-14.746366639050901</v>
      </c>
      <c r="F19" s="324">
        <v>3.1141165097514585E-2</v>
      </c>
      <c r="G19" s="324">
        <v>2.5123899140563059E-2</v>
      </c>
    </row>
    <row r="20" spans="2:7">
      <c r="B20" s="321" t="s">
        <v>877</v>
      </c>
      <c r="C20" s="328">
        <v>1427.0214470000001</v>
      </c>
      <c r="D20" s="328">
        <v>1907.0976181240001</v>
      </c>
      <c r="E20" s="323">
        <v>33.641832933433122</v>
      </c>
      <c r="F20" s="324">
        <v>8.4721238255134876E-2</v>
      </c>
      <c r="G20" s="324">
        <v>0.1071455171774541</v>
      </c>
    </row>
    <row r="21" spans="2:7">
      <c r="B21" s="24" t="s">
        <v>102</v>
      </c>
      <c r="C21" s="320">
        <v>99867.113667305995</v>
      </c>
      <c r="D21" s="320">
        <v>82464.234798279998</v>
      </c>
      <c r="E21" s="315">
        <v>-17.426035688786779</v>
      </c>
      <c r="F21" s="316">
        <v>5.9290388022181331</v>
      </c>
      <c r="G21" s="316">
        <v>4.6330470984470704</v>
      </c>
    </row>
    <row r="22" spans="2:7">
      <c r="B22" s="1055" t="s">
        <v>167</v>
      </c>
      <c r="C22" s="1056">
        <v>503244.16259226197</v>
      </c>
      <c r="D22" s="1056">
        <v>523007.13245670398</v>
      </c>
      <c r="E22" s="1057">
        <v>3.9271135829258119</v>
      </c>
      <c r="F22" s="1058">
        <v>29.877244444445168</v>
      </c>
      <c r="G22" s="1058">
        <v>29.383849658254459</v>
      </c>
    </row>
    <row r="23" spans="2:7">
      <c r="B23" s="1059" t="s">
        <v>352</v>
      </c>
      <c r="C23" s="1060">
        <v>408722.31529057893</v>
      </c>
      <c r="D23" s="1060">
        <v>410401.94606266997</v>
      </c>
      <c r="E23" s="1061">
        <v>0.41094667681575991</v>
      </c>
      <c r="F23" s="1062">
        <v>24.265550266760279</v>
      </c>
      <c r="G23" s="1062">
        <v>23.057408463848901</v>
      </c>
    </row>
    <row r="24" spans="2:7">
      <c r="B24" s="373" t="s">
        <v>2578</v>
      </c>
    </row>
    <row r="25" spans="2:7">
      <c r="B25" s="373" t="s">
        <v>2579</v>
      </c>
    </row>
    <row r="26" spans="2:7">
      <c r="B26" s="373" t="s">
        <v>879</v>
      </c>
    </row>
  </sheetData>
  <mergeCells count="5">
    <mergeCell ref="C3:C4"/>
    <mergeCell ref="D3:D4"/>
    <mergeCell ref="F3:G3"/>
    <mergeCell ref="B1:G1"/>
    <mergeCell ref="B2:G2"/>
  </mergeCells>
  <pageMargins left="0.7" right="0.7" top="0.75" bottom="0.75" header="0.3" footer="0.3"/>
  <ignoredErrors>
    <ignoredError sqref="B5:D5 B22:B23 F5:G5 B6:B14" numberStoredAsText="1"/>
  </ignoredErrors>
  <drawing r:id="rId1"/>
</worksheet>
</file>

<file path=xl/worksheets/sheet1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8A87D-7648-46BD-9A7F-ED84BE66F513}">
  <sheetPr codeName="Hoja170"/>
  <dimension ref="A1:I17"/>
  <sheetViews>
    <sheetView showGridLines="0" zoomScaleNormal="100" workbookViewId="0"/>
  </sheetViews>
  <sheetFormatPr baseColWidth="10" defaultColWidth="0" defaultRowHeight="10.5" customHeight="1" zeroHeight="1"/>
  <cols>
    <col min="1" max="1" width="4.140625" style="1587" customWidth="1"/>
    <col min="2" max="2" width="35.140625" style="1587" customWidth="1"/>
    <col min="3" max="3" width="14" style="1587" customWidth="1"/>
    <col min="4" max="4" width="5.42578125" style="1587" customWidth="1"/>
    <col min="5" max="5" width="13.5703125" style="1587" customWidth="1"/>
    <col min="6" max="6" width="6.5703125" style="1587" customWidth="1"/>
    <col min="7" max="8" width="0" style="1587" hidden="1" customWidth="1"/>
    <col min="9" max="9" width="0" style="276" hidden="1" customWidth="1"/>
    <col min="10" max="16384" width="11.42578125" style="1587" hidden="1"/>
  </cols>
  <sheetData>
    <row r="1" spans="1:9" ht="24" customHeight="1">
      <c r="A1" s="2431"/>
      <c r="B1" s="2924" t="s">
        <v>11</v>
      </c>
      <c r="C1" s="2924"/>
      <c r="D1" s="1586"/>
    </row>
    <row r="2" spans="1:9">
      <c r="B2" s="2914" t="s">
        <v>1</v>
      </c>
      <c r="C2" s="2914"/>
      <c r="D2" s="1586"/>
    </row>
    <row r="3" spans="1:9" ht="27" customHeight="1">
      <c r="B3" s="2379" t="s">
        <v>617</v>
      </c>
      <c r="C3" s="2380" t="s">
        <v>1382</v>
      </c>
      <c r="D3" s="2035"/>
    </row>
    <row r="4" spans="1:9" ht="13.5" customHeight="1">
      <c r="B4" s="2043" t="s">
        <v>162</v>
      </c>
      <c r="C4" s="2044">
        <v>11403.465061761937</v>
      </c>
      <c r="D4" s="1586"/>
      <c r="E4" s="2045"/>
      <c r="G4" s="2046"/>
    </row>
    <row r="5" spans="1:9" ht="13.5" customHeight="1">
      <c r="B5" s="2043" t="s">
        <v>618</v>
      </c>
      <c r="C5" s="276">
        <v>5701.7325308809686</v>
      </c>
      <c r="D5" s="1586"/>
      <c r="E5" s="2045"/>
      <c r="G5" s="2046"/>
    </row>
    <row r="6" spans="1:9" ht="13.5" customHeight="1">
      <c r="B6" s="2043" t="s">
        <v>619</v>
      </c>
      <c r="C6" s="276">
        <v>3628.3752469242518</v>
      </c>
      <c r="D6" s="1586"/>
      <c r="E6" s="2045"/>
      <c r="G6" s="2046"/>
    </row>
    <row r="7" spans="1:9" ht="13.5" customHeight="1">
      <c r="B7" s="2043" t="s">
        <v>620</v>
      </c>
      <c r="C7" s="276">
        <v>1555.0179629675367</v>
      </c>
      <c r="D7" s="1586"/>
      <c r="E7" s="2045"/>
      <c r="G7" s="2046"/>
    </row>
    <row r="8" spans="1:9" ht="13.5" customHeight="1">
      <c r="B8" s="2043" t="s">
        <v>170</v>
      </c>
      <c r="C8" s="276">
        <v>1036.6786419783577</v>
      </c>
      <c r="D8" s="1586"/>
      <c r="E8" s="2045"/>
      <c r="G8" s="2046"/>
    </row>
    <row r="9" spans="1:9" s="2023" customFormat="1" ht="17.25" customHeight="1">
      <c r="B9" s="2346" t="s">
        <v>86</v>
      </c>
      <c r="C9" s="2347">
        <f>SUM(C4:C8)</f>
        <v>23325.269444513055</v>
      </c>
      <c r="D9" s="2022"/>
      <c r="E9" s="2045"/>
      <c r="G9" s="2046"/>
      <c r="I9" s="394"/>
    </row>
    <row r="10" spans="1:9">
      <c r="B10" s="1586" t="s">
        <v>404</v>
      </c>
      <c r="C10" s="1586"/>
      <c r="D10" s="1586"/>
    </row>
    <row r="11" spans="1:9">
      <c r="B11" s="1586"/>
      <c r="C11" s="1586"/>
      <c r="D11" s="1586"/>
    </row>
    <row r="13" spans="1:9" hidden="1">
      <c r="C13" s="2045"/>
      <c r="E13" s="2046"/>
    </row>
    <row r="17" spans="2:3" ht="14.25" hidden="1">
      <c r="B17" s="2047"/>
      <c r="C17" s="2048"/>
    </row>
  </sheetData>
  <mergeCells count="2">
    <mergeCell ref="B1:C1"/>
    <mergeCell ref="B2:C2"/>
  </mergeCells>
  <pageMargins left="0.7" right="0.7" top="0.75" bottom="0.75" header="0.3" footer="0.3"/>
  <pageSetup orientation="portrait" r:id="rId1"/>
  <drawing r:id="rId2"/>
</worksheet>
</file>

<file path=xl/worksheets/sheet1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80425-E67E-4D1D-93E6-D35F4DD8CED8}">
  <sheetPr codeName="Hoja171"/>
  <dimension ref="A1:J60"/>
  <sheetViews>
    <sheetView workbookViewId="0"/>
  </sheetViews>
  <sheetFormatPr baseColWidth="10" defaultColWidth="0" defaultRowHeight="12.75" zeroHeight="1"/>
  <cols>
    <col min="1" max="1" width="4.42578125" style="2139" customWidth="1"/>
    <col min="2" max="2" width="12.42578125" style="2139" customWidth="1"/>
    <col min="3" max="3" width="63.85546875" style="2139" customWidth="1"/>
    <col min="4" max="7" width="12.140625" style="2139" customWidth="1"/>
    <col min="8" max="8" width="6.28515625" style="2139" customWidth="1"/>
    <col min="9" max="9" width="11.42578125" style="2139" customWidth="1"/>
    <col min="10" max="10" width="5.85546875" style="2139" customWidth="1"/>
    <col min="11" max="16384" width="11.42578125" style="2139" hidden="1"/>
  </cols>
  <sheetData>
    <row r="1" spans="1:8" ht="14.25">
      <c r="A1" s="2430"/>
      <c r="B1" s="2925" t="s">
        <v>621</v>
      </c>
      <c r="C1" s="2925"/>
      <c r="D1" s="2925"/>
      <c r="E1" s="2925"/>
      <c r="F1" s="2925"/>
      <c r="G1" s="2925"/>
    </row>
    <row r="2" spans="1:8">
      <c r="B2" s="2926" t="s">
        <v>2516</v>
      </c>
      <c r="C2" s="2926"/>
      <c r="D2" s="2926"/>
      <c r="E2" s="2926"/>
      <c r="F2" s="2926"/>
      <c r="G2" s="2926"/>
    </row>
    <row r="3" spans="1:8" ht="31.5">
      <c r="B3" s="2381" t="s">
        <v>622</v>
      </c>
      <c r="C3" s="2382" t="s">
        <v>623</v>
      </c>
      <c r="D3" s="2383" t="s">
        <v>2517</v>
      </c>
      <c r="E3" s="2383" t="s">
        <v>2286</v>
      </c>
      <c r="F3" s="2383" t="s">
        <v>2518</v>
      </c>
      <c r="G3" s="2383" t="s">
        <v>2519</v>
      </c>
    </row>
    <row r="4" spans="1:8" ht="11.25" customHeight="1">
      <c r="B4" s="277" t="s">
        <v>530</v>
      </c>
      <c r="C4" s="278"/>
      <c r="D4" s="279">
        <f>SUM(D5:D51)-D6</f>
        <v>15934212.643667009</v>
      </c>
      <c r="E4" s="279">
        <f>SUM(E5:E51)-E6</f>
        <v>18119472.023298994</v>
      </c>
      <c r="F4" s="279">
        <f>SUM(F5:F51)-F6</f>
        <v>7367961.503974095</v>
      </c>
      <c r="G4" s="279">
        <f>SUM(G5:G51)-G6</f>
        <v>7196411.6011977736</v>
      </c>
    </row>
    <row r="5" spans="1:8" ht="14.25" customHeight="1">
      <c r="B5" s="280" t="s">
        <v>624</v>
      </c>
      <c r="C5" s="280" t="s">
        <v>625</v>
      </c>
      <c r="D5" s="281">
        <v>2889103.7050000001</v>
      </c>
      <c r="E5" s="281">
        <v>3119350.2880000002</v>
      </c>
      <c r="F5" s="281">
        <v>0</v>
      </c>
      <c r="G5" s="281">
        <v>0</v>
      </c>
      <c r="H5" s="2140"/>
    </row>
    <row r="6" spans="1:8" ht="12.75" customHeight="1">
      <c r="B6" s="282" t="s">
        <v>634</v>
      </c>
      <c r="C6" s="282" t="s">
        <v>68</v>
      </c>
      <c r="D6" s="2141">
        <f>SUM(D7:D8)</f>
        <v>1611451</v>
      </c>
      <c r="E6" s="2141">
        <f t="shared" ref="E6:G6" si="0">SUM(E7:E8)</f>
        <v>2349288</v>
      </c>
      <c r="F6" s="2141">
        <f t="shared" si="0"/>
        <v>1088425</v>
      </c>
      <c r="G6" s="2141">
        <f t="shared" si="0"/>
        <v>1510000</v>
      </c>
      <c r="H6" s="2140"/>
    </row>
    <row r="7" spans="1:8" ht="12.75" customHeight="1">
      <c r="B7" s="282"/>
      <c r="C7" s="396" t="s">
        <v>1005</v>
      </c>
      <c r="D7" s="2141">
        <v>739803</v>
      </c>
      <c r="E7" s="2141">
        <v>273735</v>
      </c>
      <c r="F7" s="2141">
        <v>995281</v>
      </c>
      <c r="G7" s="2141">
        <v>1497741</v>
      </c>
      <c r="H7" s="2140"/>
    </row>
    <row r="8" spans="1:8" ht="12.75" customHeight="1">
      <c r="B8" s="282"/>
      <c r="C8" s="282" t="s">
        <v>1006</v>
      </c>
      <c r="D8" s="2141">
        <v>871648</v>
      </c>
      <c r="E8" s="2141">
        <v>2075553</v>
      </c>
      <c r="F8" s="2141">
        <v>93144</v>
      </c>
      <c r="G8" s="2141">
        <v>12259</v>
      </c>
      <c r="H8" s="2140"/>
    </row>
    <row r="9" spans="1:8" ht="12.75" customHeight="1">
      <c r="B9" s="280" t="s">
        <v>626</v>
      </c>
      <c r="C9" s="280" t="s">
        <v>627</v>
      </c>
      <c r="D9" s="281">
        <v>1442462</v>
      </c>
      <c r="E9" s="281">
        <v>1660618</v>
      </c>
      <c r="F9" s="281">
        <v>99210.475934659917</v>
      </c>
      <c r="G9" s="281">
        <v>67028.187956439913</v>
      </c>
      <c r="H9" s="2140"/>
    </row>
    <row r="10" spans="1:8" ht="12.75" customHeight="1">
      <c r="B10" s="282" t="s">
        <v>628</v>
      </c>
      <c r="C10" s="282" t="s">
        <v>629</v>
      </c>
      <c r="D10" s="283">
        <v>1355228</v>
      </c>
      <c r="E10" s="283">
        <v>1542617</v>
      </c>
      <c r="F10" s="283">
        <v>112541.789707</v>
      </c>
      <c r="G10" s="283">
        <v>37233.863478890002</v>
      </c>
      <c r="H10" s="2140"/>
    </row>
    <row r="11" spans="1:8" ht="12.75" customHeight="1">
      <c r="B11" s="280" t="s">
        <v>632</v>
      </c>
      <c r="C11" s="280" t="s">
        <v>633</v>
      </c>
      <c r="D11" s="281">
        <v>1254119</v>
      </c>
      <c r="E11" s="281">
        <v>1332930</v>
      </c>
      <c r="F11" s="281"/>
      <c r="G11" s="281"/>
      <c r="H11" s="2140"/>
    </row>
    <row r="12" spans="1:8" ht="12.75" customHeight="1">
      <c r="B12" s="282" t="s">
        <v>635</v>
      </c>
      <c r="C12" s="282" t="s">
        <v>636</v>
      </c>
      <c r="D12" s="283">
        <v>1113733.219</v>
      </c>
      <c r="E12" s="283">
        <v>1249860.7350000001</v>
      </c>
      <c r="F12" s="283"/>
      <c r="G12" s="283"/>
      <c r="H12" s="2140"/>
    </row>
    <row r="13" spans="1:8" ht="12.75" customHeight="1">
      <c r="B13" s="280" t="s">
        <v>630</v>
      </c>
      <c r="C13" s="280" t="s">
        <v>631</v>
      </c>
      <c r="D13" s="281">
        <v>1286378.5279999999</v>
      </c>
      <c r="E13" s="281">
        <v>1185286.199304</v>
      </c>
      <c r="F13" s="281">
        <v>0</v>
      </c>
      <c r="G13" s="281">
        <v>0</v>
      </c>
      <c r="H13" s="2140"/>
    </row>
    <row r="14" spans="1:8" ht="12.75" customHeight="1">
      <c r="B14" s="282" t="s">
        <v>645</v>
      </c>
      <c r="C14" s="282" t="s">
        <v>646</v>
      </c>
      <c r="D14" s="283">
        <v>657962.31980000006</v>
      </c>
      <c r="E14" s="283">
        <v>818914.5</v>
      </c>
      <c r="F14" s="283">
        <v>350000</v>
      </c>
      <c r="G14" s="283">
        <v>150000</v>
      </c>
    </row>
    <row r="15" spans="1:8" ht="12.75" customHeight="1">
      <c r="B15" s="280" t="s">
        <v>637</v>
      </c>
      <c r="C15" s="280" t="s">
        <v>71</v>
      </c>
      <c r="D15" s="281">
        <v>710000</v>
      </c>
      <c r="E15" s="281">
        <v>727000.04520000005</v>
      </c>
      <c r="F15" s="281">
        <v>830668</v>
      </c>
      <c r="G15" s="281">
        <v>765823</v>
      </c>
    </row>
    <row r="16" spans="1:8" ht="12.75" customHeight="1">
      <c r="B16" s="282" t="s">
        <v>638</v>
      </c>
      <c r="C16" s="282" t="s">
        <v>639</v>
      </c>
      <c r="D16" s="283">
        <v>544568</v>
      </c>
      <c r="E16" s="283">
        <v>527584.13517000002</v>
      </c>
      <c r="F16" s="283">
        <v>288299.88891769509</v>
      </c>
      <c r="G16" s="283">
        <v>240191.74049551509</v>
      </c>
    </row>
    <row r="17" spans="2:7" ht="12.75" customHeight="1">
      <c r="B17" s="280" t="s">
        <v>640</v>
      </c>
      <c r="C17" s="280" t="s">
        <v>73</v>
      </c>
      <c r="D17" s="281">
        <v>470243.90161900001</v>
      </c>
      <c r="E17" s="281">
        <v>498459</v>
      </c>
      <c r="F17" s="281">
        <v>218649.05223893007</v>
      </c>
      <c r="G17" s="281">
        <v>218649.05223893013</v>
      </c>
    </row>
    <row r="18" spans="2:7" ht="12.75" customHeight="1">
      <c r="B18" s="282" t="s">
        <v>641</v>
      </c>
      <c r="C18" s="282" t="s">
        <v>642</v>
      </c>
      <c r="D18" s="283">
        <v>402172</v>
      </c>
      <c r="E18" s="283">
        <v>378586</v>
      </c>
      <c r="F18" s="283">
        <v>996486</v>
      </c>
      <c r="G18" s="283">
        <v>957748</v>
      </c>
    </row>
    <row r="19" spans="2:7" ht="12.75" customHeight="1">
      <c r="B19" s="280" t="s">
        <v>643</v>
      </c>
      <c r="C19" s="280" t="s">
        <v>644</v>
      </c>
      <c r="D19" s="281">
        <v>352807.52256399998</v>
      </c>
      <c r="E19" s="281">
        <v>375000</v>
      </c>
      <c r="F19" s="281">
        <v>380458</v>
      </c>
      <c r="G19" s="281">
        <v>404836</v>
      </c>
    </row>
    <row r="20" spans="2:7" ht="12.75" customHeight="1">
      <c r="B20" s="282" t="s">
        <v>647</v>
      </c>
      <c r="C20" s="282" t="s">
        <v>648</v>
      </c>
      <c r="D20" s="283">
        <v>197997</v>
      </c>
      <c r="E20" s="283">
        <v>261061.9172</v>
      </c>
      <c r="F20" s="283">
        <v>80083</v>
      </c>
      <c r="G20" s="283">
        <v>76364</v>
      </c>
    </row>
    <row r="21" spans="2:7" ht="12.75" customHeight="1">
      <c r="B21" s="280" t="s">
        <v>656</v>
      </c>
      <c r="C21" s="280" t="s">
        <v>657</v>
      </c>
      <c r="D21" s="281">
        <v>110000</v>
      </c>
      <c r="E21" s="281">
        <v>250000</v>
      </c>
      <c r="F21" s="281">
        <v>117012.81415043003</v>
      </c>
      <c r="G21" s="281">
        <v>115483.86604743003</v>
      </c>
    </row>
    <row r="22" spans="2:7" ht="12.75" customHeight="1">
      <c r="B22" s="282" t="s">
        <v>650</v>
      </c>
      <c r="C22" s="282" t="s">
        <v>651</v>
      </c>
      <c r="D22" s="283">
        <v>197997</v>
      </c>
      <c r="E22" s="283">
        <v>246276</v>
      </c>
      <c r="F22" s="283">
        <v>567458.4</v>
      </c>
      <c r="G22" s="283">
        <v>504726.4</v>
      </c>
    </row>
    <row r="23" spans="2:7" ht="12.75" customHeight="1">
      <c r="B23" s="280" t="s">
        <v>654</v>
      </c>
      <c r="C23" s="280" t="s">
        <v>655</v>
      </c>
      <c r="D23" s="281">
        <v>138310</v>
      </c>
      <c r="E23" s="281">
        <v>240317</v>
      </c>
      <c r="F23" s="281">
        <v>392408.1</v>
      </c>
      <c r="G23" s="281">
        <v>382463.1</v>
      </c>
    </row>
    <row r="24" spans="2:7" ht="12.75" customHeight="1">
      <c r="B24" s="282" t="s">
        <v>652</v>
      </c>
      <c r="C24" s="282" t="s">
        <v>653</v>
      </c>
      <c r="D24" s="283">
        <v>179140</v>
      </c>
      <c r="E24" s="283">
        <v>222821</v>
      </c>
      <c r="F24" s="283">
        <v>514243.4</v>
      </c>
      <c r="G24" s="283">
        <v>506015.4</v>
      </c>
    </row>
    <row r="25" spans="2:7" ht="12.75" customHeight="1">
      <c r="B25" s="280" t="s">
        <v>649</v>
      </c>
      <c r="C25" s="280" t="s">
        <v>74</v>
      </c>
      <c r="D25" s="281">
        <v>219971</v>
      </c>
      <c r="E25" s="281">
        <v>173601</v>
      </c>
      <c r="F25" s="281">
        <v>98041.776680559997</v>
      </c>
      <c r="G25" s="281">
        <v>54561.153058799995</v>
      </c>
    </row>
    <row r="26" spans="2:7" ht="12.75" customHeight="1">
      <c r="B26" s="282" t="s">
        <v>2520</v>
      </c>
      <c r="C26" s="282" t="s">
        <v>2521</v>
      </c>
      <c r="D26" s="283"/>
      <c r="E26" s="283">
        <v>164000</v>
      </c>
      <c r="F26" s="283"/>
      <c r="G26" s="283"/>
    </row>
    <row r="27" spans="2:7" ht="12.75" customHeight="1">
      <c r="B27" s="280" t="s">
        <v>658</v>
      </c>
      <c r="C27" s="280" t="s">
        <v>659</v>
      </c>
      <c r="D27" s="281">
        <v>101134</v>
      </c>
      <c r="E27" s="281">
        <v>121360.88</v>
      </c>
      <c r="F27" s="281">
        <v>258687.1</v>
      </c>
      <c r="G27" s="281">
        <v>245498.1</v>
      </c>
    </row>
    <row r="28" spans="2:7" ht="12.75" customHeight="1">
      <c r="B28" s="282" t="s">
        <v>662</v>
      </c>
      <c r="C28" s="282" t="s">
        <v>663</v>
      </c>
      <c r="D28" s="283">
        <v>69298.248999999996</v>
      </c>
      <c r="E28" s="283">
        <v>75345.16</v>
      </c>
      <c r="F28" s="283"/>
      <c r="G28" s="283"/>
    </row>
    <row r="29" spans="2:7" ht="12.75" customHeight="1">
      <c r="B29" s="280" t="s">
        <v>660</v>
      </c>
      <c r="C29" s="280" t="s">
        <v>661</v>
      </c>
      <c r="D29" s="281">
        <v>70000</v>
      </c>
      <c r="E29" s="281">
        <v>74200</v>
      </c>
      <c r="F29" s="281">
        <v>96638</v>
      </c>
      <c r="G29" s="281">
        <v>113313</v>
      </c>
    </row>
    <row r="30" spans="2:7" ht="12.75" customHeight="1">
      <c r="B30" s="282" t="s">
        <v>664</v>
      </c>
      <c r="C30" s="282" t="s">
        <v>665</v>
      </c>
      <c r="D30" s="283">
        <v>69000</v>
      </c>
      <c r="E30" s="283">
        <v>71906</v>
      </c>
      <c r="F30" s="283">
        <v>55764</v>
      </c>
      <c r="G30" s="283">
        <v>37433</v>
      </c>
    </row>
    <row r="31" spans="2:7" ht="12.75" customHeight="1">
      <c r="B31" s="280" t="s">
        <v>676</v>
      </c>
      <c r="C31" s="280" t="s">
        <v>677</v>
      </c>
      <c r="D31" s="281">
        <v>80840</v>
      </c>
      <c r="E31" s="281">
        <v>62178</v>
      </c>
      <c r="F31" s="281">
        <v>253731.40000000002</v>
      </c>
      <c r="G31" s="281">
        <v>282457.40000000002</v>
      </c>
    </row>
    <row r="32" spans="2:7" ht="12.75" customHeight="1">
      <c r="B32" s="282" t="s">
        <v>682</v>
      </c>
      <c r="C32" s="282" t="s">
        <v>683</v>
      </c>
      <c r="D32" s="283">
        <v>33737.514392999998</v>
      </c>
      <c r="E32" s="283">
        <v>45770.911212999999</v>
      </c>
      <c r="F32" s="283">
        <v>31362.768218320005</v>
      </c>
      <c r="G32" s="283">
        <v>29914.803320920008</v>
      </c>
    </row>
    <row r="33" spans="2:7" ht="12.75" customHeight="1">
      <c r="B33" s="280" t="s">
        <v>670</v>
      </c>
      <c r="C33" s="280" t="s">
        <v>671</v>
      </c>
      <c r="D33" s="281">
        <v>39450</v>
      </c>
      <c r="E33" s="281">
        <v>43768.1</v>
      </c>
      <c r="F33" s="281">
        <v>2206.5</v>
      </c>
      <c r="G33" s="281">
        <v>2279</v>
      </c>
    </row>
    <row r="34" spans="2:7" ht="12.75" customHeight="1">
      <c r="B34" s="282" t="s">
        <v>688</v>
      </c>
      <c r="C34" s="282" t="s">
        <v>689</v>
      </c>
      <c r="D34" s="283">
        <v>26024</v>
      </c>
      <c r="E34" s="283">
        <v>41578</v>
      </c>
      <c r="F34" s="283" t="s">
        <v>252</v>
      </c>
      <c r="G34" s="283" t="s">
        <v>252</v>
      </c>
    </row>
    <row r="35" spans="2:7" ht="12.75" customHeight="1">
      <c r="B35" s="280" t="s">
        <v>668</v>
      </c>
      <c r="C35" s="280" t="s">
        <v>669</v>
      </c>
      <c r="D35" s="281">
        <v>36994</v>
      </c>
      <c r="E35" s="281">
        <v>39464.545116000001</v>
      </c>
      <c r="F35" s="281">
        <v>40625.800000000003</v>
      </c>
      <c r="G35" s="281">
        <v>27433.800000000003</v>
      </c>
    </row>
    <row r="36" spans="2:7" ht="12.75" customHeight="1">
      <c r="B36" s="282" t="s">
        <v>680</v>
      </c>
      <c r="C36" s="282" t="s">
        <v>681</v>
      </c>
      <c r="D36" s="283">
        <v>33965.644</v>
      </c>
      <c r="E36" s="283">
        <v>37538.451000000001</v>
      </c>
      <c r="F36" s="283"/>
      <c r="G36" s="283"/>
    </row>
    <row r="37" spans="2:7" ht="12.75" customHeight="1">
      <c r="B37" s="280" t="s">
        <v>684</v>
      </c>
      <c r="C37" s="280" t="s">
        <v>685</v>
      </c>
      <c r="D37" s="281">
        <v>33306.305999999997</v>
      </c>
      <c r="E37" s="281">
        <v>37321.851000000002</v>
      </c>
      <c r="F37" s="281">
        <v>26846.607854999998</v>
      </c>
      <c r="G37" s="281"/>
    </row>
    <row r="38" spans="2:7" ht="12.75" customHeight="1">
      <c r="B38" s="282" t="s">
        <v>672</v>
      </c>
      <c r="C38" s="282" t="s">
        <v>673</v>
      </c>
      <c r="D38" s="283">
        <v>36365</v>
      </c>
      <c r="E38" s="283">
        <v>35629</v>
      </c>
      <c r="F38" s="283" t="s">
        <v>252</v>
      </c>
      <c r="G38" s="283" t="s">
        <v>252</v>
      </c>
    </row>
    <row r="39" spans="2:7" ht="12.75" customHeight="1">
      <c r="B39" s="280" t="s">
        <v>678</v>
      </c>
      <c r="C39" s="280" t="s">
        <v>679</v>
      </c>
      <c r="D39" s="281">
        <v>34439.101000000002</v>
      </c>
      <c r="E39" s="281">
        <v>34516.814136000001</v>
      </c>
      <c r="F39" s="281">
        <v>55023.025888999997</v>
      </c>
      <c r="G39" s="281">
        <v>54945</v>
      </c>
    </row>
    <row r="40" spans="2:7" ht="12.75" customHeight="1">
      <c r="B40" s="282" t="s">
        <v>686</v>
      </c>
      <c r="C40" s="282" t="s">
        <v>687</v>
      </c>
      <c r="D40" s="283">
        <v>28242.39284</v>
      </c>
      <c r="E40" s="283">
        <v>33480.400000000001</v>
      </c>
      <c r="F40" s="283">
        <v>1279</v>
      </c>
      <c r="G40" s="283">
        <v>2404</v>
      </c>
    </row>
    <row r="41" spans="2:7" ht="12.75" customHeight="1">
      <c r="B41" s="280" t="s">
        <v>674</v>
      </c>
      <c r="C41" s="280" t="s">
        <v>675</v>
      </c>
      <c r="D41" s="281">
        <v>35017.872000000003</v>
      </c>
      <c r="E41" s="281">
        <v>21612.705000000002</v>
      </c>
      <c r="F41" s="281"/>
      <c r="G41" s="281"/>
    </row>
    <row r="42" spans="2:7" ht="12.75" customHeight="1">
      <c r="B42" s="282" t="s">
        <v>698</v>
      </c>
      <c r="C42" s="282" t="s">
        <v>699</v>
      </c>
      <c r="D42" s="283">
        <v>4500</v>
      </c>
      <c r="E42" s="283">
        <v>5943</v>
      </c>
      <c r="F42" s="283">
        <v>11648.815312129997</v>
      </c>
      <c r="G42" s="283">
        <v>11891.326638129996</v>
      </c>
    </row>
    <row r="43" spans="2:7" ht="12.75" customHeight="1">
      <c r="B43" s="280" t="s">
        <v>690</v>
      </c>
      <c r="C43" s="280" t="s">
        <v>691</v>
      </c>
      <c r="D43" s="281">
        <v>4000</v>
      </c>
      <c r="E43" s="281">
        <v>4240</v>
      </c>
      <c r="F43" s="281">
        <v>4448.9585446400006</v>
      </c>
      <c r="G43" s="281">
        <v>2455.5505619899996</v>
      </c>
    </row>
    <row r="44" spans="2:7" ht="12.75" customHeight="1">
      <c r="B44" s="282" t="s">
        <v>692</v>
      </c>
      <c r="C44" s="282" t="s">
        <v>693</v>
      </c>
      <c r="D44" s="283">
        <v>3262.2194549999999</v>
      </c>
      <c r="E44" s="283">
        <v>4000</v>
      </c>
      <c r="F44" s="283"/>
      <c r="G44" s="283"/>
    </row>
    <row r="45" spans="2:7" ht="12.75" customHeight="1">
      <c r="B45" s="280" t="s">
        <v>694</v>
      </c>
      <c r="C45" s="280" t="s">
        <v>695</v>
      </c>
      <c r="D45" s="281">
        <v>2748.2</v>
      </c>
      <c r="E45" s="281">
        <v>2385.6999999999998</v>
      </c>
      <c r="F45" s="281">
        <v>5371</v>
      </c>
      <c r="G45" s="281">
        <v>5371</v>
      </c>
    </row>
    <row r="46" spans="2:7" ht="12.75" customHeight="1">
      <c r="B46" s="282" t="s">
        <v>696</v>
      </c>
      <c r="C46" s="282" t="s">
        <v>697</v>
      </c>
      <c r="D46" s="283">
        <v>2027.062226</v>
      </c>
      <c r="E46" s="283">
        <v>2148.6859599999998</v>
      </c>
      <c r="F46" s="283">
        <v>1969.5981008800002</v>
      </c>
      <c r="G46" s="283">
        <v>1185.7382058800001</v>
      </c>
    </row>
    <row r="47" spans="2:7" ht="12.75" customHeight="1">
      <c r="B47" s="280" t="s">
        <v>702</v>
      </c>
      <c r="C47" s="280" t="s">
        <v>703</v>
      </c>
      <c r="D47" s="281">
        <v>622</v>
      </c>
      <c r="E47" s="281">
        <v>642</v>
      </c>
      <c r="F47" s="281"/>
      <c r="G47" s="281"/>
    </row>
    <row r="48" spans="2:7" ht="12.75" customHeight="1">
      <c r="B48" s="282" t="s">
        <v>700</v>
      </c>
      <c r="C48" s="282" t="s">
        <v>701</v>
      </c>
      <c r="D48" s="283">
        <v>624</v>
      </c>
      <c r="E48" s="283">
        <v>619</v>
      </c>
      <c r="F48" s="283">
        <v>1043</v>
      </c>
      <c r="G48" s="283">
        <v>1259</v>
      </c>
    </row>
    <row r="49" spans="2:8" ht="12.75" customHeight="1">
      <c r="B49" s="280" t="s">
        <v>704</v>
      </c>
      <c r="C49" s="280" t="s">
        <v>705</v>
      </c>
      <c r="D49" s="281">
        <v>244</v>
      </c>
      <c r="E49" s="281">
        <v>252</v>
      </c>
      <c r="F49" s="281"/>
      <c r="G49" s="281"/>
    </row>
    <row r="50" spans="2:8" ht="12.75" customHeight="1">
      <c r="B50" s="282" t="s">
        <v>2522</v>
      </c>
      <c r="C50" s="282" t="s">
        <v>2523</v>
      </c>
      <c r="D50" s="283">
        <v>116.88677</v>
      </c>
      <c r="E50" s="283">
        <v>0</v>
      </c>
      <c r="F50" s="283">
        <v>635.45478364999997</v>
      </c>
      <c r="G50" s="283">
        <v>752.34155364999992</v>
      </c>
    </row>
    <row r="51" spans="2:8" ht="12.75" customHeight="1">
      <c r="B51" s="280" t="s">
        <v>666</v>
      </c>
      <c r="C51" s="280" t="s">
        <v>667</v>
      </c>
      <c r="D51" s="281">
        <v>54610</v>
      </c>
      <c r="E51" s="281"/>
      <c r="F51" s="281">
        <v>386694.77764119999</v>
      </c>
      <c r="G51" s="281">
        <v>386694.77764119999</v>
      </c>
    </row>
    <row r="52" spans="2:8" ht="2.25" customHeight="1">
      <c r="B52" s="284"/>
      <c r="C52" s="285"/>
      <c r="D52" s="286"/>
      <c r="E52" s="286"/>
      <c r="F52" s="286"/>
      <c r="G52" s="286"/>
    </row>
    <row r="53" spans="2:8" ht="11.25" customHeight="1">
      <c r="B53" s="278" t="s">
        <v>706</v>
      </c>
      <c r="C53" s="278"/>
      <c r="D53" s="279">
        <f>+D54+D55</f>
        <v>3107045.087874</v>
      </c>
      <c r="E53" s="279">
        <f t="shared" ref="E53:G53" si="1">+E54+E55</f>
        <v>4031689.8533089999</v>
      </c>
      <c r="F53" s="279">
        <f t="shared" si="1"/>
        <v>549643.94565486955</v>
      </c>
      <c r="G53" s="279">
        <f t="shared" si="1"/>
        <v>510455.99682346958</v>
      </c>
    </row>
    <row r="54" spans="2:8" ht="12.75" customHeight="1">
      <c r="B54" s="280" t="s">
        <v>707</v>
      </c>
      <c r="C54" s="280" t="s">
        <v>708</v>
      </c>
      <c r="D54" s="281">
        <v>3023500.6040739999</v>
      </c>
      <c r="E54" s="281">
        <v>3941689.8533089999</v>
      </c>
      <c r="F54" s="281">
        <v>499317.90753304958</v>
      </c>
      <c r="G54" s="281">
        <v>499317.90753304958</v>
      </c>
      <c r="H54" s="2140"/>
    </row>
    <row r="55" spans="2:8" ht="12.75" customHeight="1">
      <c r="B55" s="282" t="s">
        <v>632</v>
      </c>
      <c r="C55" s="287" t="s">
        <v>709</v>
      </c>
      <c r="D55" s="288">
        <v>83544.483800000002</v>
      </c>
      <c r="E55" s="288">
        <v>90000</v>
      </c>
      <c r="F55" s="286">
        <v>50326.038121819998</v>
      </c>
      <c r="G55" s="286">
        <v>11138.089290420001</v>
      </c>
    </row>
    <row r="56" spans="2:8" ht="15" customHeight="1">
      <c r="B56" s="2344" t="s">
        <v>710</v>
      </c>
      <c r="C56" s="2344"/>
      <c r="D56" s="2348">
        <f>+D4+D53</f>
        <v>19041257.731541008</v>
      </c>
      <c r="E56" s="2348">
        <f>+E4+E53</f>
        <v>22151161.876607992</v>
      </c>
      <c r="F56" s="2348">
        <f>+F4+F53</f>
        <v>7917605.4496289641</v>
      </c>
      <c r="G56" s="2348">
        <f>+G4+G53</f>
        <v>7706867.5980212428</v>
      </c>
      <c r="H56" s="2140"/>
    </row>
    <row r="57" spans="2:8" ht="11.25" customHeight="1">
      <c r="B57" s="2056" t="s">
        <v>2288</v>
      </c>
      <c r="C57" s="2142"/>
      <c r="D57" s="289"/>
      <c r="E57" s="289"/>
      <c r="F57" s="290"/>
      <c r="G57" s="289"/>
    </row>
    <row r="58" spans="2:8">
      <c r="B58" s="2142" t="s">
        <v>404</v>
      </c>
      <c r="G58" s="282"/>
    </row>
    <row r="59" spans="2:8"/>
    <row r="60" spans="2:8">
      <c r="B60" s="282"/>
      <c r="C60" s="282"/>
      <c r="D60" s="283"/>
      <c r="E60" s="283"/>
      <c r="F60" s="283"/>
      <c r="G60" s="283"/>
    </row>
  </sheetData>
  <mergeCells count="2">
    <mergeCell ref="B1:G1"/>
    <mergeCell ref="B2:G2"/>
  </mergeCells>
  <pageMargins left="0.7" right="0.7" top="0.75" bottom="0.75" header="0.3" footer="0.3"/>
  <pageSetup orientation="portrait" r:id="rId1"/>
  <drawing r:id="rId2"/>
</worksheet>
</file>

<file path=xl/worksheets/sheet1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F4DAA-CFDF-41F8-A8F1-F5F2DBA09A55}">
  <sheetPr codeName="Hoja172"/>
  <dimension ref="A1:WWD82"/>
  <sheetViews>
    <sheetView showGridLines="0" workbookViewId="0"/>
  </sheetViews>
  <sheetFormatPr baseColWidth="10" defaultColWidth="0" defaultRowHeight="15" customHeight="1" zeroHeight="1"/>
  <cols>
    <col min="1" max="1" width="4.42578125" style="2049" customWidth="1"/>
    <col min="2" max="2" width="7.85546875" style="2049" customWidth="1"/>
    <col min="3" max="3" width="48.5703125" style="2049" customWidth="1"/>
    <col min="4" max="4" width="14" style="2057" customWidth="1"/>
    <col min="5" max="7" width="17.140625" style="2057" customWidth="1"/>
    <col min="8" max="8" width="5.140625" style="2049" customWidth="1"/>
    <col min="9" max="9" width="14.7109375" style="2049" customWidth="1"/>
    <col min="10" max="10" width="5.42578125" customWidth="1"/>
    <col min="11" max="11" width="10.85546875" hidden="1"/>
    <col min="12" max="22" width="10.85546875" style="2049" hidden="1"/>
    <col min="23" max="255" width="11.42578125" style="2049" hidden="1"/>
    <col min="256" max="256" width="7.85546875" style="2049" hidden="1"/>
    <col min="257" max="257" width="45.28515625" style="2049" hidden="1"/>
    <col min="258" max="258" width="14" style="2049" hidden="1"/>
    <col min="259" max="261" width="17.140625" style="2049" hidden="1"/>
    <col min="262" max="262" width="15.5703125" style="2049" hidden="1"/>
    <col min="263" max="278" width="10.85546875" style="2049" hidden="1"/>
    <col min="279" max="511" width="11.42578125" style="2049" hidden="1"/>
    <col min="512" max="512" width="7.85546875" style="2049" hidden="1"/>
    <col min="513" max="513" width="45.28515625" style="2049" hidden="1"/>
    <col min="514" max="514" width="14" style="2049" hidden="1"/>
    <col min="515" max="517" width="17.140625" style="2049" hidden="1"/>
    <col min="518" max="518" width="15.5703125" style="2049" hidden="1"/>
    <col min="519" max="534" width="10.85546875" style="2049" hidden="1"/>
    <col min="535" max="767" width="11.42578125" style="2049" hidden="1"/>
    <col min="768" max="768" width="7.85546875" style="2049" hidden="1"/>
    <col min="769" max="769" width="45.28515625" style="2049" hidden="1"/>
    <col min="770" max="770" width="14" style="2049" hidden="1"/>
    <col min="771" max="773" width="17.140625" style="2049" hidden="1"/>
    <col min="774" max="774" width="15.5703125" style="2049" hidden="1"/>
    <col min="775" max="790" width="10.85546875" style="2049" hidden="1"/>
    <col min="791" max="1023" width="11.42578125" style="2049" hidden="1"/>
    <col min="1024" max="1024" width="7.85546875" style="2049" hidden="1"/>
    <col min="1025" max="1025" width="45.28515625" style="2049" hidden="1"/>
    <col min="1026" max="1026" width="14" style="2049" hidden="1"/>
    <col min="1027" max="1029" width="17.140625" style="2049" hidden="1"/>
    <col min="1030" max="1030" width="15.5703125" style="2049" hidden="1"/>
    <col min="1031" max="1046" width="10.85546875" style="2049" hidden="1"/>
    <col min="1047" max="1279" width="11.42578125" style="2049" hidden="1"/>
    <col min="1280" max="1280" width="7.85546875" style="2049" hidden="1"/>
    <col min="1281" max="1281" width="45.28515625" style="2049" hidden="1"/>
    <col min="1282" max="1282" width="14" style="2049" hidden="1"/>
    <col min="1283" max="1285" width="17.140625" style="2049" hidden="1"/>
    <col min="1286" max="1286" width="15.5703125" style="2049" hidden="1"/>
    <col min="1287" max="1302" width="10.85546875" style="2049" hidden="1"/>
    <col min="1303" max="1535" width="11.42578125" style="2049" hidden="1"/>
    <col min="1536" max="1536" width="7.85546875" style="2049" hidden="1"/>
    <col min="1537" max="1537" width="45.28515625" style="2049" hidden="1"/>
    <col min="1538" max="1538" width="14" style="2049" hidden="1"/>
    <col min="1539" max="1541" width="17.140625" style="2049" hidden="1"/>
    <col min="1542" max="1542" width="15.5703125" style="2049" hidden="1"/>
    <col min="1543" max="1558" width="10.85546875" style="2049" hidden="1"/>
    <col min="1559" max="1791" width="11.42578125" style="2049" hidden="1"/>
    <col min="1792" max="1792" width="7.85546875" style="2049" hidden="1"/>
    <col min="1793" max="1793" width="45.28515625" style="2049" hidden="1"/>
    <col min="1794" max="1794" width="14" style="2049" hidden="1"/>
    <col min="1795" max="1797" width="17.140625" style="2049" hidden="1"/>
    <col min="1798" max="1798" width="15.5703125" style="2049" hidden="1"/>
    <col min="1799" max="1814" width="10.85546875" style="2049" hidden="1"/>
    <col min="1815" max="2047" width="11.42578125" style="2049" hidden="1"/>
    <col min="2048" max="2048" width="7.85546875" style="2049" hidden="1"/>
    <col min="2049" max="2049" width="45.28515625" style="2049" hidden="1"/>
    <col min="2050" max="2050" width="14" style="2049" hidden="1"/>
    <col min="2051" max="2053" width="17.140625" style="2049" hidden="1"/>
    <col min="2054" max="2054" width="15.5703125" style="2049" hidden="1"/>
    <col min="2055" max="2070" width="10.85546875" style="2049" hidden="1"/>
    <col min="2071" max="2303" width="11.42578125" style="2049" hidden="1"/>
    <col min="2304" max="2304" width="7.85546875" style="2049" hidden="1"/>
    <col min="2305" max="2305" width="45.28515625" style="2049" hidden="1"/>
    <col min="2306" max="2306" width="14" style="2049" hidden="1"/>
    <col min="2307" max="2309" width="17.140625" style="2049" hidden="1"/>
    <col min="2310" max="2310" width="15.5703125" style="2049" hidden="1"/>
    <col min="2311" max="2326" width="10.85546875" style="2049" hidden="1"/>
    <col min="2327" max="2559" width="11.42578125" style="2049" hidden="1"/>
    <col min="2560" max="2560" width="7.85546875" style="2049" hidden="1"/>
    <col min="2561" max="2561" width="45.28515625" style="2049" hidden="1"/>
    <col min="2562" max="2562" width="14" style="2049" hidden="1"/>
    <col min="2563" max="2565" width="17.140625" style="2049" hidden="1"/>
    <col min="2566" max="2566" width="15.5703125" style="2049" hidden="1"/>
    <col min="2567" max="2582" width="10.85546875" style="2049" hidden="1"/>
    <col min="2583" max="2815" width="11.42578125" style="2049" hidden="1"/>
    <col min="2816" max="2816" width="7.85546875" style="2049" hidden="1"/>
    <col min="2817" max="2817" width="45.28515625" style="2049" hidden="1"/>
    <col min="2818" max="2818" width="14" style="2049" hidden="1"/>
    <col min="2819" max="2821" width="17.140625" style="2049" hidden="1"/>
    <col min="2822" max="2822" width="15.5703125" style="2049" hidden="1"/>
    <col min="2823" max="2838" width="10.85546875" style="2049" hidden="1"/>
    <col min="2839" max="3071" width="11.42578125" style="2049" hidden="1"/>
    <col min="3072" max="3072" width="7.85546875" style="2049" hidden="1"/>
    <col min="3073" max="3073" width="45.28515625" style="2049" hidden="1"/>
    <col min="3074" max="3074" width="14" style="2049" hidden="1"/>
    <col min="3075" max="3077" width="17.140625" style="2049" hidden="1"/>
    <col min="3078" max="3078" width="15.5703125" style="2049" hidden="1"/>
    <col min="3079" max="3094" width="10.85546875" style="2049" hidden="1"/>
    <col min="3095" max="3327" width="11.42578125" style="2049" hidden="1"/>
    <col min="3328" max="3328" width="7.85546875" style="2049" hidden="1"/>
    <col min="3329" max="3329" width="45.28515625" style="2049" hidden="1"/>
    <col min="3330" max="3330" width="14" style="2049" hidden="1"/>
    <col min="3331" max="3333" width="17.140625" style="2049" hidden="1"/>
    <col min="3334" max="3334" width="15.5703125" style="2049" hidden="1"/>
    <col min="3335" max="3350" width="10.85546875" style="2049" hidden="1"/>
    <col min="3351" max="3583" width="11.42578125" style="2049" hidden="1"/>
    <col min="3584" max="3584" width="7.85546875" style="2049" hidden="1"/>
    <col min="3585" max="3585" width="45.28515625" style="2049" hidden="1"/>
    <col min="3586" max="3586" width="14" style="2049" hidden="1"/>
    <col min="3587" max="3589" width="17.140625" style="2049" hidden="1"/>
    <col min="3590" max="3590" width="15.5703125" style="2049" hidden="1"/>
    <col min="3591" max="3606" width="10.85546875" style="2049" hidden="1"/>
    <col min="3607" max="3839" width="11.42578125" style="2049" hidden="1"/>
    <col min="3840" max="3840" width="7.85546875" style="2049" hidden="1"/>
    <col min="3841" max="3841" width="45.28515625" style="2049" hidden="1"/>
    <col min="3842" max="3842" width="14" style="2049" hidden="1"/>
    <col min="3843" max="3845" width="17.140625" style="2049" hidden="1"/>
    <col min="3846" max="3846" width="15.5703125" style="2049" hidden="1"/>
    <col min="3847" max="3862" width="10.85546875" style="2049" hidden="1"/>
    <col min="3863" max="4095" width="11.42578125" style="2049" hidden="1"/>
    <col min="4096" max="4096" width="7.85546875" style="2049" hidden="1"/>
    <col min="4097" max="4097" width="45.28515625" style="2049" hidden="1"/>
    <col min="4098" max="4098" width="14" style="2049" hidden="1"/>
    <col min="4099" max="4101" width="17.140625" style="2049" hidden="1"/>
    <col min="4102" max="4102" width="15.5703125" style="2049" hidden="1"/>
    <col min="4103" max="4118" width="10.85546875" style="2049" hidden="1"/>
    <col min="4119" max="4351" width="11.42578125" style="2049" hidden="1"/>
    <col min="4352" max="4352" width="7.85546875" style="2049" hidden="1"/>
    <col min="4353" max="4353" width="45.28515625" style="2049" hidden="1"/>
    <col min="4354" max="4354" width="14" style="2049" hidden="1"/>
    <col min="4355" max="4357" width="17.140625" style="2049" hidden="1"/>
    <col min="4358" max="4358" width="15.5703125" style="2049" hidden="1"/>
    <col min="4359" max="4374" width="10.85546875" style="2049" hidden="1"/>
    <col min="4375" max="4607" width="11.42578125" style="2049" hidden="1"/>
    <col min="4608" max="4608" width="7.85546875" style="2049" hidden="1"/>
    <col min="4609" max="4609" width="45.28515625" style="2049" hidden="1"/>
    <col min="4610" max="4610" width="14" style="2049" hidden="1"/>
    <col min="4611" max="4613" width="17.140625" style="2049" hidden="1"/>
    <col min="4614" max="4614" width="15.5703125" style="2049" hidden="1"/>
    <col min="4615" max="4630" width="10.85546875" style="2049" hidden="1"/>
    <col min="4631" max="4863" width="11.42578125" style="2049" hidden="1"/>
    <col min="4864" max="4864" width="7.85546875" style="2049" hidden="1"/>
    <col min="4865" max="4865" width="45.28515625" style="2049" hidden="1"/>
    <col min="4866" max="4866" width="14" style="2049" hidden="1"/>
    <col min="4867" max="4869" width="17.140625" style="2049" hidden="1"/>
    <col min="4870" max="4870" width="15.5703125" style="2049" hidden="1"/>
    <col min="4871" max="4886" width="10.85546875" style="2049" hidden="1"/>
    <col min="4887" max="5119" width="11.42578125" style="2049" hidden="1"/>
    <col min="5120" max="5120" width="7.85546875" style="2049" hidden="1"/>
    <col min="5121" max="5121" width="45.28515625" style="2049" hidden="1"/>
    <col min="5122" max="5122" width="14" style="2049" hidden="1"/>
    <col min="5123" max="5125" width="17.140625" style="2049" hidden="1"/>
    <col min="5126" max="5126" width="15.5703125" style="2049" hidden="1"/>
    <col min="5127" max="5142" width="10.85546875" style="2049" hidden="1"/>
    <col min="5143" max="5375" width="11.42578125" style="2049" hidden="1"/>
    <col min="5376" max="5376" width="7.85546875" style="2049" hidden="1"/>
    <col min="5377" max="5377" width="45.28515625" style="2049" hidden="1"/>
    <col min="5378" max="5378" width="14" style="2049" hidden="1"/>
    <col min="5379" max="5381" width="17.140625" style="2049" hidden="1"/>
    <col min="5382" max="5382" width="15.5703125" style="2049" hidden="1"/>
    <col min="5383" max="5398" width="10.85546875" style="2049" hidden="1"/>
    <col min="5399" max="5631" width="11.42578125" style="2049" hidden="1"/>
    <col min="5632" max="5632" width="7.85546875" style="2049" hidden="1"/>
    <col min="5633" max="5633" width="45.28515625" style="2049" hidden="1"/>
    <col min="5634" max="5634" width="14" style="2049" hidden="1"/>
    <col min="5635" max="5637" width="17.140625" style="2049" hidden="1"/>
    <col min="5638" max="5638" width="15.5703125" style="2049" hidden="1"/>
    <col min="5639" max="5654" width="10.85546875" style="2049" hidden="1"/>
    <col min="5655" max="5887" width="11.42578125" style="2049" hidden="1"/>
    <col min="5888" max="5888" width="7.85546875" style="2049" hidden="1"/>
    <col min="5889" max="5889" width="45.28515625" style="2049" hidden="1"/>
    <col min="5890" max="5890" width="14" style="2049" hidden="1"/>
    <col min="5891" max="5893" width="17.140625" style="2049" hidden="1"/>
    <col min="5894" max="5894" width="15.5703125" style="2049" hidden="1"/>
    <col min="5895" max="5910" width="10.85546875" style="2049" hidden="1"/>
    <col min="5911" max="6143" width="11.42578125" style="2049" hidden="1"/>
    <col min="6144" max="6144" width="7.85546875" style="2049" hidden="1"/>
    <col min="6145" max="6145" width="45.28515625" style="2049" hidden="1"/>
    <col min="6146" max="6146" width="14" style="2049" hidden="1"/>
    <col min="6147" max="6149" width="17.140625" style="2049" hidden="1"/>
    <col min="6150" max="6150" width="15.5703125" style="2049" hidden="1"/>
    <col min="6151" max="6166" width="10.85546875" style="2049" hidden="1"/>
    <col min="6167" max="6399" width="11.42578125" style="2049" hidden="1"/>
    <col min="6400" max="6400" width="7.85546875" style="2049" hidden="1"/>
    <col min="6401" max="6401" width="45.28515625" style="2049" hidden="1"/>
    <col min="6402" max="6402" width="14" style="2049" hidden="1"/>
    <col min="6403" max="6405" width="17.140625" style="2049" hidden="1"/>
    <col min="6406" max="6406" width="15.5703125" style="2049" hidden="1"/>
    <col min="6407" max="6422" width="10.85546875" style="2049" hidden="1"/>
    <col min="6423" max="6655" width="11.42578125" style="2049" hidden="1"/>
    <col min="6656" max="6656" width="7.85546875" style="2049" hidden="1"/>
    <col min="6657" max="6657" width="45.28515625" style="2049" hidden="1"/>
    <col min="6658" max="6658" width="14" style="2049" hidden="1"/>
    <col min="6659" max="6661" width="17.140625" style="2049" hidden="1"/>
    <col min="6662" max="6662" width="15.5703125" style="2049" hidden="1"/>
    <col min="6663" max="6678" width="10.85546875" style="2049" hidden="1"/>
    <col min="6679" max="6911" width="11.42578125" style="2049" hidden="1"/>
    <col min="6912" max="6912" width="7.85546875" style="2049" hidden="1"/>
    <col min="6913" max="6913" width="45.28515625" style="2049" hidden="1"/>
    <col min="6914" max="6914" width="14" style="2049" hidden="1"/>
    <col min="6915" max="6917" width="17.140625" style="2049" hidden="1"/>
    <col min="6918" max="6918" width="15.5703125" style="2049" hidden="1"/>
    <col min="6919" max="6934" width="10.85546875" style="2049" hidden="1"/>
    <col min="6935" max="7167" width="11.42578125" style="2049" hidden="1"/>
    <col min="7168" max="7168" width="7.85546875" style="2049" hidden="1"/>
    <col min="7169" max="7169" width="45.28515625" style="2049" hidden="1"/>
    <col min="7170" max="7170" width="14" style="2049" hidden="1"/>
    <col min="7171" max="7173" width="17.140625" style="2049" hidden="1"/>
    <col min="7174" max="7174" width="15.5703125" style="2049" hidden="1"/>
    <col min="7175" max="7190" width="10.85546875" style="2049" hidden="1"/>
    <col min="7191" max="7423" width="11.42578125" style="2049" hidden="1"/>
    <col min="7424" max="7424" width="7.85546875" style="2049" hidden="1"/>
    <col min="7425" max="7425" width="45.28515625" style="2049" hidden="1"/>
    <col min="7426" max="7426" width="14" style="2049" hidden="1"/>
    <col min="7427" max="7429" width="17.140625" style="2049" hidden="1"/>
    <col min="7430" max="7430" width="15.5703125" style="2049" hidden="1"/>
    <col min="7431" max="7446" width="10.85546875" style="2049" hidden="1"/>
    <col min="7447" max="7679" width="11.42578125" style="2049" hidden="1"/>
    <col min="7680" max="7680" width="7.85546875" style="2049" hidden="1"/>
    <col min="7681" max="7681" width="45.28515625" style="2049" hidden="1"/>
    <col min="7682" max="7682" width="14" style="2049" hidden="1"/>
    <col min="7683" max="7685" width="17.140625" style="2049" hidden="1"/>
    <col min="7686" max="7686" width="15.5703125" style="2049" hidden="1"/>
    <col min="7687" max="7702" width="10.85546875" style="2049" hidden="1"/>
    <col min="7703" max="7935" width="11.42578125" style="2049" hidden="1"/>
    <col min="7936" max="7936" width="7.85546875" style="2049" hidden="1"/>
    <col min="7937" max="7937" width="45.28515625" style="2049" hidden="1"/>
    <col min="7938" max="7938" width="14" style="2049" hidden="1"/>
    <col min="7939" max="7941" width="17.140625" style="2049" hidden="1"/>
    <col min="7942" max="7942" width="15.5703125" style="2049" hidden="1"/>
    <col min="7943" max="7958" width="10.85546875" style="2049" hidden="1"/>
    <col min="7959" max="8191" width="11.42578125" style="2049" hidden="1"/>
    <col min="8192" max="8192" width="7.85546875" style="2049" hidden="1"/>
    <col min="8193" max="8193" width="45.28515625" style="2049" hidden="1"/>
    <col min="8194" max="8194" width="14" style="2049" hidden="1"/>
    <col min="8195" max="8197" width="17.140625" style="2049" hidden="1"/>
    <col min="8198" max="8198" width="15.5703125" style="2049" hidden="1"/>
    <col min="8199" max="8214" width="10.85546875" style="2049" hidden="1"/>
    <col min="8215" max="8447" width="11.42578125" style="2049" hidden="1"/>
    <col min="8448" max="8448" width="7.85546875" style="2049" hidden="1"/>
    <col min="8449" max="8449" width="45.28515625" style="2049" hidden="1"/>
    <col min="8450" max="8450" width="14" style="2049" hidden="1"/>
    <col min="8451" max="8453" width="17.140625" style="2049" hidden="1"/>
    <col min="8454" max="8454" width="15.5703125" style="2049" hidden="1"/>
    <col min="8455" max="8470" width="10.85546875" style="2049" hidden="1"/>
    <col min="8471" max="8703" width="11.42578125" style="2049" hidden="1"/>
    <col min="8704" max="8704" width="7.85546875" style="2049" hidden="1"/>
    <col min="8705" max="8705" width="45.28515625" style="2049" hidden="1"/>
    <col min="8706" max="8706" width="14" style="2049" hidden="1"/>
    <col min="8707" max="8709" width="17.140625" style="2049" hidden="1"/>
    <col min="8710" max="8710" width="15.5703125" style="2049" hidden="1"/>
    <col min="8711" max="8726" width="10.85546875" style="2049" hidden="1"/>
    <col min="8727" max="8959" width="11.42578125" style="2049" hidden="1"/>
    <col min="8960" max="8960" width="7.85546875" style="2049" hidden="1"/>
    <col min="8961" max="8961" width="45.28515625" style="2049" hidden="1"/>
    <col min="8962" max="8962" width="14" style="2049" hidden="1"/>
    <col min="8963" max="8965" width="17.140625" style="2049" hidden="1"/>
    <col min="8966" max="8966" width="15.5703125" style="2049" hidden="1"/>
    <col min="8967" max="8982" width="10.85546875" style="2049" hidden="1"/>
    <col min="8983" max="9215" width="11.42578125" style="2049" hidden="1"/>
    <col min="9216" max="9216" width="7.85546875" style="2049" hidden="1"/>
    <col min="9217" max="9217" width="45.28515625" style="2049" hidden="1"/>
    <col min="9218" max="9218" width="14" style="2049" hidden="1"/>
    <col min="9219" max="9221" width="17.140625" style="2049" hidden="1"/>
    <col min="9222" max="9222" width="15.5703125" style="2049" hidden="1"/>
    <col min="9223" max="9238" width="10.85546875" style="2049" hidden="1"/>
    <col min="9239" max="9471" width="11.42578125" style="2049" hidden="1"/>
    <col min="9472" max="9472" width="7.85546875" style="2049" hidden="1"/>
    <col min="9473" max="9473" width="45.28515625" style="2049" hidden="1"/>
    <col min="9474" max="9474" width="14" style="2049" hidden="1"/>
    <col min="9475" max="9477" width="17.140625" style="2049" hidden="1"/>
    <col min="9478" max="9478" width="15.5703125" style="2049" hidden="1"/>
    <col min="9479" max="9494" width="10.85546875" style="2049" hidden="1"/>
    <col min="9495" max="9727" width="11.42578125" style="2049" hidden="1"/>
    <col min="9728" max="9728" width="7.85546875" style="2049" hidden="1"/>
    <col min="9729" max="9729" width="45.28515625" style="2049" hidden="1"/>
    <col min="9730" max="9730" width="14" style="2049" hidden="1"/>
    <col min="9731" max="9733" width="17.140625" style="2049" hidden="1"/>
    <col min="9734" max="9734" width="15.5703125" style="2049" hidden="1"/>
    <col min="9735" max="9750" width="10.85546875" style="2049" hidden="1"/>
    <col min="9751" max="9983" width="11.42578125" style="2049" hidden="1"/>
    <col min="9984" max="9984" width="7.85546875" style="2049" hidden="1"/>
    <col min="9985" max="9985" width="45.28515625" style="2049" hidden="1"/>
    <col min="9986" max="9986" width="14" style="2049" hidden="1"/>
    <col min="9987" max="9989" width="17.140625" style="2049" hidden="1"/>
    <col min="9990" max="9990" width="15.5703125" style="2049" hidden="1"/>
    <col min="9991" max="10006" width="10.85546875" style="2049" hidden="1"/>
    <col min="10007" max="10239" width="11.42578125" style="2049" hidden="1"/>
    <col min="10240" max="10240" width="7.85546875" style="2049" hidden="1"/>
    <col min="10241" max="10241" width="45.28515625" style="2049" hidden="1"/>
    <col min="10242" max="10242" width="14" style="2049" hidden="1"/>
    <col min="10243" max="10245" width="17.140625" style="2049" hidden="1"/>
    <col min="10246" max="10246" width="15.5703125" style="2049" hidden="1"/>
    <col min="10247" max="10262" width="10.85546875" style="2049" hidden="1"/>
    <col min="10263" max="10495" width="11.42578125" style="2049" hidden="1"/>
    <col min="10496" max="10496" width="7.85546875" style="2049" hidden="1"/>
    <col min="10497" max="10497" width="45.28515625" style="2049" hidden="1"/>
    <col min="10498" max="10498" width="14" style="2049" hidden="1"/>
    <col min="10499" max="10501" width="17.140625" style="2049" hidden="1"/>
    <col min="10502" max="10502" width="15.5703125" style="2049" hidden="1"/>
    <col min="10503" max="10518" width="10.85546875" style="2049" hidden="1"/>
    <col min="10519" max="10751" width="11.42578125" style="2049" hidden="1"/>
    <col min="10752" max="10752" width="7.85546875" style="2049" hidden="1"/>
    <col min="10753" max="10753" width="45.28515625" style="2049" hidden="1"/>
    <col min="10754" max="10754" width="14" style="2049" hidden="1"/>
    <col min="10755" max="10757" width="17.140625" style="2049" hidden="1"/>
    <col min="10758" max="10758" width="15.5703125" style="2049" hidden="1"/>
    <col min="10759" max="10774" width="10.85546875" style="2049" hidden="1"/>
    <col min="10775" max="11007" width="11.42578125" style="2049" hidden="1"/>
    <col min="11008" max="11008" width="7.85546875" style="2049" hidden="1"/>
    <col min="11009" max="11009" width="45.28515625" style="2049" hidden="1"/>
    <col min="11010" max="11010" width="14" style="2049" hidden="1"/>
    <col min="11011" max="11013" width="17.140625" style="2049" hidden="1"/>
    <col min="11014" max="11014" width="15.5703125" style="2049" hidden="1"/>
    <col min="11015" max="11030" width="10.85546875" style="2049" hidden="1"/>
    <col min="11031" max="11263" width="11.42578125" style="2049" hidden="1"/>
    <col min="11264" max="11264" width="7.85546875" style="2049" hidden="1"/>
    <col min="11265" max="11265" width="45.28515625" style="2049" hidden="1"/>
    <col min="11266" max="11266" width="14" style="2049" hidden="1"/>
    <col min="11267" max="11269" width="17.140625" style="2049" hidden="1"/>
    <col min="11270" max="11270" width="15.5703125" style="2049" hidden="1"/>
    <col min="11271" max="11286" width="10.85546875" style="2049" hidden="1"/>
    <col min="11287" max="11519" width="11.42578125" style="2049" hidden="1"/>
    <col min="11520" max="11520" width="7.85546875" style="2049" hidden="1"/>
    <col min="11521" max="11521" width="45.28515625" style="2049" hidden="1"/>
    <col min="11522" max="11522" width="14" style="2049" hidden="1"/>
    <col min="11523" max="11525" width="17.140625" style="2049" hidden="1"/>
    <col min="11526" max="11526" width="15.5703125" style="2049" hidden="1"/>
    <col min="11527" max="11542" width="10.85546875" style="2049" hidden="1"/>
    <col min="11543" max="11775" width="11.42578125" style="2049" hidden="1"/>
    <col min="11776" max="11776" width="7.85546875" style="2049" hidden="1"/>
    <col min="11777" max="11777" width="45.28515625" style="2049" hidden="1"/>
    <col min="11778" max="11778" width="14" style="2049" hidden="1"/>
    <col min="11779" max="11781" width="17.140625" style="2049" hidden="1"/>
    <col min="11782" max="11782" width="15.5703125" style="2049" hidden="1"/>
    <col min="11783" max="11798" width="10.85546875" style="2049" hidden="1"/>
    <col min="11799" max="12031" width="11.42578125" style="2049" hidden="1"/>
    <col min="12032" max="12032" width="7.85546875" style="2049" hidden="1"/>
    <col min="12033" max="12033" width="45.28515625" style="2049" hidden="1"/>
    <col min="12034" max="12034" width="14" style="2049" hidden="1"/>
    <col min="12035" max="12037" width="17.140625" style="2049" hidden="1"/>
    <col min="12038" max="12038" width="15.5703125" style="2049" hidden="1"/>
    <col min="12039" max="12054" width="10.85546875" style="2049" hidden="1"/>
    <col min="12055" max="12287" width="11.42578125" style="2049" hidden="1"/>
    <col min="12288" max="12288" width="7.85546875" style="2049" hidden="1"/>
    <col min="12289" max="12289" width="45.28515625" style="2049" hidden="1"/>
    <col min="12290" max="12290" width="14" style="2049" hidden="1"/>
    <col min="12291" max="12293" width="17.140625" style="2049" hidden="1"/>
    <col min="12294" max="12294" width="15.5703125" style="2049" hidden="1"/>
    <col min="12295" max="12310" width="10.85546875" style="2049" hidden="1"/>
    <col min="12311" max="12543" width="11.42578125" style="2049" hidden="1"/>
    <col min="12544" max="12544" width="7.85546875" style="2049" hidden="1"/>
    <col min="12545" max="12545" width="45.28515625" style="2049" hidden="1"/>
    <col min="12546" max="12546" width="14" style="2049" hidden="1"/>
    <col min="12547" max="12549" width="17.140625" style="2049" hidden="1"/>
    <col min="12550" max="12550" width="15.5703125" style="2049" hidden="1"/>
    <col min="12551" max="12566" width="10.85546875" style="2049" hidden="1"/>
    <col min="12567" max="12799" width="11.42578125" style="2049" hidden="1"/>
    <col min="12800" max="12800" width="7.85546875" style="2049" hidden="1"/>
    <col min="12801" max="12801" width="45.28515625" style="2049" hidden="1"/>
    <col min="12802" max="12802" width="14" style="2049" hidden="1"/>
    <col min="12803" max="12805" width="17.140625" style="2049" hidden="1"/>
    <col min="12806" max="12806" width="15.5703125" style="2049" hidden="1"/>
    <col min="12807" max="12822" width="10.85546875" style="2049" hidden="1"/>
    <col min="12823" max="13055" width="11.42578125" style="2049" hidden="1"/>
    <col min="13056" max="13056" width="7.85546875" style="2049" hidden="1"/>
    <col min="13057" max="13057" width="45.28515625" style="2049" hidden="1"/>
    <col min="13058" max="13058" width="14" style="2049" hidden="1"/>
    <col min="13059" max="13061" width="17.140625" style="2049" hidden="1"/>
    <col min="13062" max="13062" width="15.5703125" style="2049" hidden="1"/>
    <col min="13063" max="13078" width="10.85546875" style="2049" hidden="1"/>
    <col min="13079" max="13311" width="11.42578125" style="2049" hidden="1"/>
    <col min="13312" max="13312" width="7.85546875" style="2049" hidden="1"/>
    <col min="13313" max="13313" width="45.28515625" style="2049" hidden="1"/>
    <col min="13314" max="13314" width="14" style="2049" hidden="1"/>
    <col min="13315" max="13317" width="17.140625" style="2049" hidden="1"/>
    <col min="13318" max="13318" width="15.5703125" style="2049" hidden="1"/>
    <col min="13319" max="13334" width="10.85546875" style="2049" hidden="1"/>
    <col min="13335" max="13567" width="11.42578125" style="2049" hidden="1"/>
    <col min="13568" max="13568" width="7.85546875" style="2049" hidden="1"/>
    <col min="13569" max="13569" width="45.28515625" style="2049" hidden="1"/>
    <col min="13570" max="13570" width="14" style="2049" hidden="1"/>
    <col min="13571" max="13573" width="17.140625" style="2049" hidden="1"/>
    <col min="13574" max="13574" width="15.5703125" style="2049" hidden="1"/>
    <col min="13575" max="13590" width="10.85546875" style="2049" hidden="1"/>
    <col min="13591" max="13823" width="11.42578125" style="2049" hidden="1"/>
    <col min="13824" max="13824" width="7.85546875" style="2049" hidden="1"/>
    <col min="13825" max="13825" width="45.28515625" style="2049" hidden="1"/>
    <col min="13826" max="13826" width="14" style="2049" hidden="1"/>
    <col min="13827" max="13829" width="17.140625" style="2049" hidden="1"/>
    <col min="13830" max="13830" width="15.5703125" style="2049" hidden="1"/>
    <col min="13831" max="13846" width="10.85546875" style="2049" hidden="1"/>
    <col min="13847" max="14079" width="11.42578125" style="2049" hidden="1"/>
    <col min="14080" max="14080" width="7.85546875" style="2049" hidden="1"/>
    <col min="14081" max="14081" width="45.28515625" style="2049" hidden="1"/>
    <col min="14082" max="14082" width="14" style="2049" hidden="1"/>
    <col min="14083" max="14085" width="17.140625" style="2049" hidden="1"/>
    <col min="14086" max="14086" width="15.5703125" style="2049" hidden="1"/>
    <col min="14087" max="14102" width="10.85546875" style="2049" hidden="1"/>
    <col min="14103" max="14335" width="11.42578125" style="2049" hidden="1"/>
    <col min="14336" max="14336" width="7.85546875" style="2049" hidden="1"/>
    <col min="14337" max="14337" width="45.28515625" style="2049" hidden="1"/>
    <col min="14338" max="14338" width="14" style="2049" hidden="1"/>
    <col min="14339" max="14341" width="17.140625" style="2049" hidden="1"/>
    <col min="14342" max="14342" width="15.5703125" style="2049" hidden="1"/>
    <col min="14343" max="14358" width="10.85546875" style="2049" hidden="1"/>
    <col min="14359" max="14591" width="11.42578125" style="2049" hidden="1"/>
    <col min="14592" max="14592" width="7.85546875" style="2049" hidden="1"/>
    <col min="14593" max="14593" width="45.28515625" style="2049" hidden="1"/>
    <col min="14594" max="14594" width="14" style="2049" hidden="1"/>
    <col min="14595" max="14597" width="17.140625" style="2049" hidden="1"/>
    <col min="14598" max="14598" width="15.5703125" style="2049" hidden="1"/>
    <col min="14599" max="14614" width="10.85546875" style="2049" hidden="1"/>
    <col min="14615" max="14847" width="11.42578125" style="2049" hidden="1"/>
    <col min="14848" max="14848" width="7.85546875" style="2049" hidden="1"/>
    <col min="14849" max="14849" width="45.28515625" style="2049" hidden="1"/>
    <col min="14850" max="14850" width="14" style="2049" hidden="1"/>
    <col min="14851" max="14853" width="17.140625" style="2049" hidden="1"/>
    <col min="14854" max="14854" width="15.5703125" style="2049" hidden="1"/>
    <col min="14855" max="14870" width="10.85546875" style="2049" hidden="1"/>
    <col min="14871" max="15103" width="11.42578125" style="2049" hidden="1"/>
    <col min="15104" max="15104" width="7.85546875" style="2049" hidden="1"/>
    <col min="15105" max="15105" width="45.28515625" style="2049" hidden="1"/>
    <col min="15106" max="15106" width="14" style="2049" hidden="1"/>
    <col min="15107" max="15109" width="17.140625" style="2049" hidden="1"/>
    <col min="15110" max="15110" width="15.5703125" style="2049" hidden="1"/>
    <col min="15111" max="15126" width="10.85546875" style="2049" hidden="1"/>
    <col min="15127" max="15359" width="11.42578125" style="2049" hidden="1"/>
    <col min="15360" max="15360" width="7.85546875" style="2049" hidden="1"/>
    <col min="15361" max="15361" width="45.28515625" style="2049" hidden="1"/>
    <col min="15362" max="15362" width="14" style="2049" hidden="1"/>
    <col min="15363" max="15365" width="17.140625" style="2049" hidden="1"/>
    <col min="15366" max="15366" width="15.5703125" style="2049" hidden="1"/>
    <col min="15367" max="15382" width="10.85546875" style="2049" hidden="1"/>
    <col min="15383" max="15615" width="11.42578125" style="2049" hidden="1"/>
    <col min="15616" max="15616" width="7.85546875" style="2049" hidden="1"/>
    <col min="15617" max="15617" width="45.28515625" style="2049" hidden="1"/>
    <col min="15618" max="15618" width="14" style="2049" hidden="1"/>
    <col min="15619" max="15621" width="17.140625" style="2049" hidden="1"/>
    <col min="15622" max="15622" width="15.5703125" style="2049" hidden="1"/>
    <col min="15623" max="15638" width="10.85546875" style="2049" hidden="1"/>
    <col min="15639" max="15871" width="11.42578125" style="2049" hidden="1"/>
    <col min="15872" max="15872" width="7.85546875" style="2049" hidden="1"/>
    <col min="15873" max="15873" width="45.28515625" style="2049" hidden="1"/>
    <col min="15874" max="15874" width="14" style="2049" hidden="1"/>
    <col min="15875" max="15877" width="17.140625" style="2049" hidden="1"/>
    <col min="15878" max="15878" width="15.5703125" style="2049" hidden="1"/>
    <col min="15879" max="15894" width="10.85546875" style="2049" hidden="1"/>
    <col min="15895" max="16127" width="11.42578125" style="2049" hidden="1"/>
    <col min="16128" max="16128" width="7.85546875" style="2049" hidden="1"/>
    <col min="16129" max="16129" width="45.28515625" style="2049" hidden="1"/>
    <col min="16130" max="16130" width="14" style="2049" hidden="1"/>
    <col min="16131" max="16133" width="17.140625" style="2049" hidden="1"/>
    <col min="16134" max="16134" width="15.5703125" style="2049" hidden="1"/>
    <col min="16135" max="16150" width="10.85546875" style="2049" hidden="1"/>
    <col min="16151" max="16384" width="11.42578125" style="2049" hidden="1"/>
  </cols>
  <sheetData>
    <row r="1" spans="1:9">
      <c r="A1" s="2429"/>
      <c r="B1" s="2927" t="s">
        <v>711</v>
      </c>
      <c r="C1" s="2927"/>
      <c r="D1" s="2927"/>
      <c r="E1" s="2927"/>
      <c r="F1" s="2927"/>
      <c r="G1" s="2927"/>
    </row>
    <row r="2" spans="1:9">
      <c r="B2" s="2928" t="s">
        <v>2284</v>
      </c>
      <c r="C2" s="2928"/>
      <c r="D2" s="2928"/>
      <c r="E2" s="2928"/>
      <c r="F2" s="2928"/>
      <c r="G2" s="2928"/>
    </row>
    <row r="3" spans="1:9" ht="31.5">
      <c r="B3" s="2384" t="s">
        <v>622</v>
      </c>
      <c r="C3" s="2384" t="s">
        <v>56</v>
      </c>
      <c r="D3" s="2385" t="s">
        <v>2285</v>
      </c>
      <c r="E3" s="2385" t="s">
        <v>2286</v>
      </c>
      <c r="F3" s="2385" t="s">
        <v>712</v>
      </c>
      <c r="G3" s="2385" t="s">
        <v>2287</v>
      </c>
    </row>
    <row r="4" spans="1:9" hidden="1">
      <c r="B4" s="2050" t="s">
        <v>715</v>
      </c>
      <c r="C4" s="2051" t="s">
        <v>716</v>
      </c>
      <c r="D4" s="292">
        <v>4531893.8301229998</v>
      </c>
      <c r="E4" s="292">
        <v>4420088.4605869995</v>
      </c>
      <c r="F4" s="292">
        <v>1025454.747169</v>
      </c>
      <c r="G4" s="292">
        <v>710038.92457300005</v>
      </c>
    </row>
    <row r="5" spans="1:9" hidden="1">
      <c r="B5" s="2051" t="s">
        <v>713</v>
      </c>
      <c r="C5" s="2051" t="s">
        <v>714</v>
      </c>
      <c r="D5" s="291">
        <v>2600000</v>
      </c>
      <c r="E5" s="291">
        <v>3450100.3610820002</v>
      </c>
      <c r="F5" s="291">
        <v>3023053</v>
      </c>
      <c r="G5" s="291">
        <v>2477964</v>
      </c>
    </row>
    <row r="6" spans="1:9" hidden="1">
      <c r="B6" s="2051" t="s">
        <v>718</v>
      </c>
      <c r="C6" s="2051" t="s">
        <v>395</v>
      </c>
      <c r="D6" s="291">
        <v>2085159.7</v>
      </c>
      <c r="E6" s="291">
        <v>3121360.8347740001</v>
      </c>
      <c r="F6" s="291">
        <v>91069.2</v>
      </c>
      <c r="G6" s="291">
        <v>91069.2</v>
      </c>
      <c r="I6" s="2052"/>
    </row>
    <row r="7" spans="1:9" hidden="1">
      <c r="B7" s="2051" t="s">
        <v>719</v>
      </c>
      <c r="C7" s="2051" t="s">
        <v>720</v>
      </c>
      <c r="D7" s="291">
        <v>2023637.18948344</v>
      </c>
      <c r="E7" s="291">
        <v>3070410.3288670001</v>
      </c>
      <c r="F7" s="291">
        <v>567566.14610999997</v>
      </c>
      <c r="G7" s="291">
        <v>650313.64617408998</v>
      </c>
      <c r="I7" s="2052"/>
    </row>
    <row r="8" spans="1:9" ht="21" hidden="1">
      <c r="B8" s="2051" t="s">
        <v>717</v>
      </c>
      <c r="C8" s="2051" t="s">
        <v>64</v>
      </c>
      <c r="D8" s="2053">
        <v>3564115</v>
      </c>
      <c r="E8" s="2053">
        <v>1680930.986918</v>
      </c>
      <c r="F8" s="2053">
        <v>33502</v>
      </c>
      <c r="G8" s="2053">
        <v>33502</v>
      </c>
      <c r="I8" s="2052"/>
    </row>
    <row r="9" spans="1:9" hidden="1">
      <c r="B9" s="2051" t="s">
        <v>721</v>
      </c>
      <c r="C9" s="2051" t="s">
        <v>394</v>
      </c>
      <c r="D9" s="291">
        <v>1055597</v>
      </c>
      <c r="E9" s="291">
        <v>1251219.2268449999</v>
      </c>
      <c r="F9" s="291">
        <v>25</v>
      </c>
      <c r="G9" s="291">
        <v>25</v>
      </c>
      <c r="I9" s="2052"/>
    </row>
    <row r="10" spans="1:9" hidden="1">
      <c r="B10" s="2051" t="s">
        <v>722</v>
      </c>
      <c r="C10" s="2051" t="s">
        <v>262</v>
      </c>
      <c r="D10" s="293">
        <v>937513.63996099995</v>
      </c>
      <c r="E10" s="293">
        <v>1080626</v>
      </c>
      <c r="F10" s="293">
        <v>54199.112060140091</v>
      </c>
      <c r="G10" s="293">
        <v>0</v>
      </c>
      <c r="I10" s="2052"/>
    </row>
    <row r="11" spans="1:9" hidden="1">
      <c r="B11" s="2051" t="s">
        <v>723</v>
      </c>
      <c r="C11" s="2051" t="s">
        <v>388</v>
      </c>
      <c r="D11" s="293">
        <v>665899.20499999996</v>
      </c>
      <c r="E11" s="293">
        <v>986736.79113599996</v>
      </c>
      <c r="F11" s="293">
        <v>293192.8</v>
      </c>
      <c r="G11" s="293">
        <v>110402.10414999991</v>
      </c>
      <c r="I11" s="2052"/>
    </row>
    <row r="12" spans="1:9" hidden="1">
      <c r="B12" s="2051" t="s">
        <v>732</v>
      </c>
      <c r="C12" s="2051" t="s">
        <v>263</v>
      </c>
      <c r="D12" s="292">
        <v>390332.861645</v>
      </c>
      <c r="E12" s="292">
        <v>544982.17795399996</v>
      </c>
      <c r="F12" s="292">
        <v>467330.23873314</v>
      </c>
      <c r="G12" s="292">
        <v>461141.89141758002</v>
      </c>
      <c r="I12" s="2052"/>
    </row>
    <row r="13" spans="1:9" hidden="1">
      <c r="B13" s="2051" t="s">
        <v>725</v>
      </c>
      <c r="C13" s="2051" t="s">
        <v>377</v>
      </c>
      <c r="D13" s="293">
        <v>467463</v>
      </c>
      <c r="E13" s="293">
        <v>518385</v>
      </c>
      <c r="F13" s="293">
        <v>22808.735345839967</v>
      </c>
      <c r="G13" s="293">
        <v>0</v>
      </c>
      <c r="I13" s="2052"/>
    </row>
    <row r="14" spans="1:9" hidden="1">
      <c r="B14" s="2051" t="s">
        <v>741</v>
      </c>
      <c r="C14" s="2051" t="s">
        <v>742</v>
      </c>
      <c r="D14" s="291">
        <v>326934</v>
      </c>
      <c r="E14" s="291">
        <v>489131.68599999999</v>
      </c>
      <c r="F14" s="291">
        <v>148937</v>
      </c>
      <c r="G14" s="291">
        <v>297097</v>
      </c>
      <c r="I14" s="2052"/>
    </row>
    <row r="15" spans="1:9" hidden="1">
      <c r="B15" s="2051" t="s">
        <v>726</v>
      </c>
      <c r="C15" s="2051" t="s">
        <v>396</v>
      </c>
      <c r="D15" s="293">
        <v>433367</v>
      </c>
      <c r="E15" s="293">
        <v>473061.929153</v>
      </c>
      <c r="F15" s="293">
        <v>39209.66103895002</v>
      </c>
      <c r="G15" s="293">
        <v>33179.843511080013</v>
      </c>
      <c r="I15" s="2052"/>
    </row>
    <row r="16" spans="1:9" hidden="1">
      <c r="B16" s="2051" t="s">
        <v>729</v>
      </c>
      <c r="C16" s="2051" t="s">
        <v>368</v>
      </c>
      <c r="D16" s="293">
        <v>422478</v>
      </c>
      <c r="E16" s="293">
        <v>428675</v>
      </c>
      <c r="F16" s="293">
        <v>178670.74767190003</v>
      </c>
      <c r="G16" s="293">
        <v>167020.50658194002</v>
      </c>
      <c r="I16" s="2052"/>
    </row>
    <row r="17" spans="2:9" hidden="1">
      <c r="B17" s="2051" t="s">
        <v>727</v>
      </c>
      <c r="C17" s="2051" t="s">
        <v>728</v>
      </c>
      <c r="D17" s="293">
        <v>144658.21797594</v>
      </c>
      <c r="E17" s="293">
        <v>417827.870413</v>
      </c>
      <c r="F17" s="293">
        <v>425070.86372907</v>
      </c>
      <c r="G17" s="293">
        <v>443678.71624663007</v>
      </c>
      <c r="I17" s="2052"/>
    </row>
    <row r="18" spans="2:9" hidden="1">
      <c r="B18" s="2051" t="s">
        <v>724</v>
      </c>
      <c r="C18" s="2051" t="s">
        <v>369</v>
      </c>
      <c r="D18" s="293">
        <v>469616</v>
      </c>
      <c r="E18" s="293">
        <v>401381</v>
      </c>
      <c r="F18" s="293">
        <v>431.61238793996142</v>
      </c>
      <c r="G18" s="293">
        <v>0</v>
      </c>
      <c r="I18" s="2052"/>
    </row>
    <row r="19" spans="2:9" hidden="1">
      <c r="B19" s="2051" t="s">
        <v>734</v>
      </c>
      <c r="C19" s="2051" t="s">
        <v>397</v>
      </c>
      <c r="D19" s="291">
        <v>293123.15811000002</v>
      </c>
      <c r="E19" s="291">
        <v>371669.99213899998</v>
      </c>
      <c r="F19" s="291">
        <v>708803.33811363997</v>
      </c>
      <c r="G19" s="291">
        <v>701948.77034285001</v>
      </c>
      <c r="I19" s="2052"/>
    </row>
    <row r="20" spans="2:9" hidden="1">
      <c r="B20" s="2051" t="s">
        <v>733</v>
      </c>
      <c r="C20" s="2051" t="s">
        <v>379</v>
      </c>
      <c r="D20" s="291">
        <v>417862.68903707003</v>
      </c>
      <c r="E20" s="291">
        <v>326211.74469100003</v>
      </c>
      <c r="F20" s="291">
        <v>210932.56602476002</v>
      </c>
      <c r="G20" s="291">
        <v>302548.84714764007</v>
      </c>
      <c r="I20" s="2052"/>
    </row>
    <row r="21" spans="2:9" hidden="1">
      <c r="B21" s="2051" t="s">
        <v>730</v>
      </c>
      <c r="C21" s="2051" t="s">
        <v>731</v>
      </c>
      <c r="D21" s="293">
        <v>358734</v>
      </c>
      <c r="E21" s="293">
        <v>312438.23535099998</v>
      </c>
      <c r="F21" s="293">
        <v>81794.97065874</v>
      </c>
      <c r="G21" s="293">
        <v>61961.394017409992</v>
      </c>
      <c r="I21" s="2052"/>
    </row>
    <row r="22" spans="2:9" hidden="1">
      <c r="B22" s="2051" t="s">
        <v>737</v>
      </c>
      <c r="C22" s="2051" t="s">
        <v>393</v>
      </c>
      <c r="D22" s="291">
        <v>272881</v>
      </c>
      <c r="E22" s="291">
        <v>296617.52926799998</v>
      </c>
      <c r="F22" s="291">
        <v>670.4</v>
      </c>
      <c r="G22" s="291">
        <v>670.4</v>
      </c>
      <c r="I22" s="2052"/>
    </row>
    <row r="23" spans="2:9" hidden="1">
      <c r="B23" s="2051" t="s">
        <v>735</v>
      </c>
      <c r="C23" s="2051" t="s">
        <v>736</v>
      </c>
      <c r="D23" s="291">
        <v>217440</v>
      </c>
      <c r="E23" s="291">
        <v>273268.706366</v>
      </c>
      <c r="F23" s="291">
        <v>63791</v>
      </c>
      <c r="G23" s="291">
        <v>11023</v>
      </c>
      <c r="I23" s="2052"/>
    </row>
    <row r="24" spans="2:9" hidden="1">
      <c r="B24" s="2051" t="s">
        <v>738</v>
      </c>
      <c r="C24" s="2051" t="s">
        <v>390</v>
      </c>
      <c r="D24" s="292">
        <v>297381.66278100002</v>
      </c>
      <c r="E24" s="292">
        <v>259145.7439</v>
      </c>
      <c r="F24" s="292">
        <v>39612.5</v>
      </c>
      <c r="G24" s="292">
        <v>39612.5</v>
      </c>
      <c r="I24" s="2052"/>
    </row>
    <row r="25" spans="2:9" hidden="1">
      <c r="B25" s="2051" t="s">
        <v>743</v>
      </c>
      <c r="C25" s="2051" t="s">
        <v>389</v>
      </c>
      <c r="D25" s="291">
        <v>204271.03923299999</v>
      </c>
      <c r="E25" s="291">
        <v>256564.41474499999</v>
      </c>
      <c r="F25" s="291">
        <v>141150.38993800001</v>
      </c>
      <c r="G25" s="291">
        <v>122147.73308400001</v>
      </c>
      <c r="I25" s="2052"/>
    </row>
    <row r="26" spans="2:9" ht="21" hidden="1">
      <c r="B26" s="2051" t="s">
        <v>739</v>
      </c>
      <c r="C26" s="2051" t="s">
        <v>740</v>
      </c>
      <c r="D26" s="2053">
        <v>200680.27576761998</v>
      </c>
      <c r="E26" s="2053">
        <v>242764.05156200001</v>
      </c>
      <c r="F26" s="2053">
        <v>69119.465320000003</v>
      </c>
      <c r="G26" s="2053">
        <v>2529.2392743199957</v>
      </c>
      <c r="I26" s="2052"/>
    </row>
    <row r="27" spans="2:9" hidden="1">
      <c r="B27" s="2051" t="s">
        <v>744</v>
      </c>
      <c r="C27" s="2051" t="s">
        <v>398</v>
      </c>
      <c r="D27" s="291">
        <v>198509.55463200001</v>
      </c>
      <c r="E27" s="291">
        <v>224880.20199999999</v>
      </c>
      <c r="F27" s="291">
        <v>161025.42092259999</v>
      </c>
      <c r="G27" s="291">
        <v>151775.63690603999</v>
      </c>
      <c r="I27" s="2052"/>
    </row>
    <row r="28" spans="2:9" hidden="1">
      <c r="B28" s="2051" t="s">
        <v>745</v>
      </c>
      <c r="C28" s="2051" t="s">
        <v>746</v>
      </c>
      <c r="D28" s="291">
        <v>195043</v>
      </c>
      <c r="E28" s="291">
        <v>204099.794437</v>
      </c>
      <c r="F28" s="291">
        <v>44</v>
      </c>
      <c r="G28" s="291">
        <v>44</v>
      </c>
      <c r="I28" s="2052"/>
    </row>
    <row r="29" spans="2:9" ht="21" hidden="1">
      <c r="B29" s="2051" t="s">
        <v>751</v>
      </c>
      <c r="C29" s="2051" t="s">
        <v>752</v>
      </c>
      <c r="D29" s="2053">
        <v>163670.515548</v>
      </c>
      <c r="E29" s="2053">
        <v>196225.45300000001</v>
      </c>
      <c r="F29" s="2053">
        <v>53515.613648350001</v>
      </c>
      <c r="G29" s="2053">
        <v>29220.36327793001</v>
      </c>
      <c r="I29" s="2052"/>
    </row>
    <row r="30" spans="2:9" hidden="1">
      <c r="B30" s="2050" t="s">
        <v>749</v>
      </c>
      <c r="C30" s="2051" t="s">
        <v>750</v>
      </c>
      <c r="D30" s="291">
        <v>205693.51537800001</v>
      </c>
      <c r="E30" s="291">
        <v>175999.60200000001</v>
      </c>
      <c r="F30" s="291">
        <v>0</v>
      </c>
      <c r="G30" s="291">
        <v>0</v>
      </c>
      <c r="I30" s="2052"/>
    </row>
    <row r="31" spans="2:9" hidden="1">
      <c r="B31" s="2051" t="s">
        <v>747</v>
      </c>
      <c r="C31" s="2051" t="s">
        <v>748</v>
      </c>
      <c r="D31" s="291">
        <v>179913.992</v>
      </c>
      <c r="E31" s="291">
        <v>175005.141</v>
      </c>
      <c r="F31" s="291">
        <v>140.88737900000001</v>
      </c>
      <c r="G31" s="291">
        <v>140.88737900000001</v>
      </c>
      <c r="I31" s="2052"/>
    </row>
    <row r="32" spans="2:9" hidden="1">
      <c r="B32" s="2051" t="s">
        <v>753</v>
      </c>
      <c r="C32" s="2051" t="s">
        <v>754</v>
      </c>
      <c r="D32" s="293">
        <v>35934.810001470003</v>
      </c>
      <c r="E32" s="293">
        <v>141164.458446</v>
      </c>
      <c r="F32" s="293">
        <v>162905.50228437211</v>
      </c>
      <c r="G32" s="293">
        <v>173137.59834950211</v>
      </c>
      <c r="I32" s="2052"/>
    </row>
    <row r="33" spans="2:9" hidden="1">
      <c r="B33" s="2050" t="s">
        <v>775</v>
      </c>
      <c r="C33" s="2051" t="s">
        <v>776</v>
      </c>
      <c r="D33" s="291">
        <v>48514.421999999999</v>
      </c>
      <c r="E33" s="291">
        <v>136953.29029599999</v>
      </c>
      <c r="F33" s="291">
        <v>4125.2489509999996</v>
      </c>
      <c r="G33" s="291">
        <v>4125.2489509999996</v>
      </c>
      <c r="I33" s="2052"/>
    </row>
    <row r="34" spans="2:9" hidden="1">
      <c r="B34" s="2051" t="s">
        <v>757</v>
      </c>
      <c r="C34" s="2051" t="s">
        <v>758</v>
      </c>
      <c r="D34" s="293">
        <v>96251.350999999995</v>
      </c>
      <c r="E34" s="293">
        <v>113753.66800000001</v>
      </c>
      <c r="F34" s="293">
        <v>0</v>
      </c>
      <c r="G34" s="293">
        <v>0</v>
      </c>
      <c r="I34" s="2052"/>
    </row>
    <row r="35" spans="2:9" hidden="1">
      <c r="B35" s="2051" t="s">
        <v>759</v>
      </c>
      <c r="C35" s="2051" t="s">
        <v>760</v>
      </c>
      <c r="D35" s="293">
        <v>103302.98863599999</v>
      </c>
      <c r="E35" s="293">
        <v>107272.038176</v>
      </c>
      <c r="F35" s="293">
        <v>39680.963315749999</v>
      </c>
      <c r="G35" s="293">
        <v>24058.520810000002</v>
      </c>
      <c r="I35" s="2052"/>
    </row>
    <row r="36" spans="2:9" hidden="1">
      <c r="B36" s="2051" t="s">
        <v>797</v>
      </c>
      <c r="C36" s="2051" t="s">
        <v>798</v>
      </c>
      <c r="D36" s="292">
        <v>39866.092733999998</v>
      </c>
      <c r="E36" s="292">
        <v>106286.006932</v>
      </c>
      <c r="F36" s="292">
        <v>6339.19983675</v>
      </c>
      <c r="G36" s="292">
        <v>5887.8587754799992</v>
      </c>
      <c r="I36" s="2052"/>
    </row>
    <row r="37" spans="2:9" ht="21" hidden="1">
      <c r="B37" s="2051" t="s">
        <v>755</v>
      </c>
      <c r="C37" s="2051" t="s">
        <v>756</v>
      </c>
      <c r="D37" s="2054">
        <v>96703.56</v>
      </c>
      <c r="E37" s="2054">
        <v>97940.56</v>
      </c>
      <c r="F37" s="2054">
        <v>31441.134038</v>
      </c>
      <c r="G37" s="2054">
        <v>35741.134037999997</v>
      </c>
      <c r="I37" s="2052"/>
    </row>
    <row r="38" spans="2:9" hidden="1">
      <c r="B38" s="2051" t="s">
        <v>761</v>
      </c>
      <c r="C38" s="2051" t="s">
        <v>762</v>
      </c>
      <c r="D38" s="291">
        <v>79016</v>
      </c>
      <c r="E38" s="291">
        <v>97515.357101000001</v>
      </c>
      <c r="F38" s="291">
        <v>13624.8</v>
      </c>
      <c r="G38" s="291">
        <v>13624.8</v>
      </c>
      <c r="I38" s="2052"/>
    </row>
    <row r="39" spans="2:9">
      <c r="B39" s="2051" t="s">
        <v>770</v>
      </c>
      <c r="C39" s="2051" t="s">
        <v>392</v>
      </c>
      <c r="D39" s="293">
        <v>60326</v>
      </c>
      <c r="E39" s="293">
        <v>75041</v>
      </c>
      <c r="F39" s="293">
        <v>47086.437176660002</v>
      </c>
      <c r="G39" s="293">
        <v>44865.705575630003</v>
      </c>
      <c r="I39" s="2052"/>
    </row>
    <row r="40" spans="2:9">
      <c r="B40" s="2051" t="s">
        <v>763</v>
      </c>
      <c r="C40" s="2051" t="s">
        <v>764</v>
      </c>
      <c r="D40" s="291">
        <v>67048.088840230004</v>
      </c>
      <c r="E40" s="291">
        <v>66901.781000000003</v>
      </c>
      <c r="F40" s="291">
        <v>0</v>
      </c>
      <c r="G40" s="291">
        <v>0</v>
      </c>
      <c r="I40" s="2052"/>
    </row>
    <row r="41" spans="2:9">
      <c r="B41" s="2051" t="s">
        <v>765</v>
      </c>
      <c r="C41" s="2051" t="s">
        <v>766</v>
      </c>
      <c r="D41" s="292">
        <v>64117</v>
      </c>
      <c r="E41" s="292">
        <v>66187.472034000006</v>
      </c>
      <c r="F41" s="292">
        <v>115033.93158937</v>
      </c>
      <c r="G41" s="292">
        <v>101694.93158937001</v>
      </c>
      <c r="I41" s="2052"/>
    </row>
    <row r="42" spans="2:9">
      <c r="B42" s="2051" t="s">
        <v>768</v>
      </c>
      <c r="C42" s="2051" t="s">
        <v>769</v>
      </c>
      <c r="D42" s="291">
        <v>59631</v>
      </c>
      <c r="E42" s="291">
        <v>65096.508270999999</v>
      </c>
      <c r="F42" s="291">
        <v>9330</v>
      </c>
      <c r="G42" s="291">
        <v>11022</v>
      </c>
      <c r="I42" s="2052"/>
    </row>
    <row r="43" spans="2:9">
      <c r="B43" s="2051" t="s">
        <v>783</v>
      </c>
      <c r="C43" s="2051" t="s">
        <v>784</v>
      </c>
      <c r="D43" s="292">
        <v>30287.510129999999</v>
      </c>
      <c r="E43" s="292">
        <v>60102</v>
      </c>
      <c r="F43" s="292">
        <v>20813.599482589994</v>
      </c>
      <c r="G43" s="292">
        <v>18770.590601099993</v>
      </c>
      <c r="I43" s="2052"/>
    </row>
    <row r="44" spans="2:9">
      <c r="B44" s="2051" t="s">
        <v>767</v>
      </c>
      <c r="C44" s="2051" t="s">
        <v>400</v>
      </c>
      <c r="D44" s="293">
        <v>63024</v>
      </c>
      <c r="E44" s="293">
        <v>58075</v>
      </c>
      <c r="F44" s="293">
        <v>25254.538359790007</v>
      </c>
      <c r="G44" s="293">
        <v>24378.691677380008</v>
      </c>
      <c r="I44" s="2052"/>
    </row>
    <row r="45" spans="2:9" ht="21">
      <c r="B45" s="2051" t="s">
        <v>771</v>
      </c>
      <c r="C45" s="2051" t="s">
        <v>772</v>
      </c>
      <c r="D45" s="2053">
        <v>52193.34</v>
      </c>
      <c r="E45" s="2053">
        <v>56850.847000000002</v>
      </c>
      <c r="F45" s="2053">
        <v>0</v>
      </c>
      <c r="G45" s="2053">
        <v>0</v>
      </c>
      <c r="I45" s="2052"/>
    </row>
    <row r="46" spans="2:9">
      <c r="B46" s="2051" t="s">
        <v>777</v>
      </c>
      <c r="C46" s="2051" t="s">
        <v>778</v>
      </c>
      <c r="D46" s="291">
        <v>47301</v>
      </c>
      <c r="E46" s="291">
        <v>49339.167999999998</v>
      </c>
      <c r="F46" s="291">
        <v>0</v>
      </c>
      <c r="G46" s="291">
        <v>0</v>
      </c>
      <c r="I46" s="2052"/>
    </row>
    <row r="47" spans="2:9" ht="21">
      <c r="B47" s="2050" t="s">
        <v>781</v>
      </c>
      <c r="C47" s="2051" t="s">
        <v>782</v>
      </c>
      <c r="D47" s="2053">
        <v>40427.091476000001</v>
      </c>
      <c r="E47" s="2053">
        <v>38845.955000000002</v>
      </c>
      <c r="F47" s="2053">
        <v>0</v>
      </c>
      <c r="G47" s="2053">
        <v>0</v>
      </c>
      <c r="I47" s="2052"/>
    </row>
    <row r="48" spans="2:9">
      <c r="B48" s="2051" t="s">
        <v>779</v>
      </c>
      <c r="C48" s="2051" t="s">
        <v>780</v>
      </c>
      <c r="D48" s="293">
        <v>35250</v>
      </c>
      <c r="E48" s="293">
        <v>38059</v>
      </c>
      <c r="F48" s="293">
        <v>3576.8941646599997</v>
      </c>
      <c r="G48" s="293">
        <v>3292.3749046600037</v>
      </c>
      <c r="I48" s="2052"/>
    </row>
    <row r="49" spans="2:9">
      <c r="B49" s="2051" t="s">
        <v>773</v>
      </c>
      <c r="C49" s="2051" t="s">
        <v>774</v>
      </c>
      <c r="D49" s="293">
        <v>48927.453894999999</v>
      </c>
      <c r="E49" s="293">
        <v>35169</v>
      </c>
      <c r="F49" s="293">
        <v>27872.13827900001</v>
      </c>
      <c r="G49" s="293">
        <v>27439.499409000015</v>
      </c>
      <c r="I49" s="2052"/>
    </row>
    <row r="50" spans="2:9">
      <c r="B50" s="2051" t="s">
        <v>788</v>
      </c>
      <c r="C50" s="2051" t="s">
        <v>789</v>
      </c>
      <c r="D50" s="291">
        <v>18771.43</v>
      </c>
      <c r="E50" s="291">
        <v>29549.414000000001</v>
      </c>
      <c r="F50" s="291">
        <v>50489.993737370001</v>
      </c>
      <c r="G50" s="291">
        <v>59259.415119999998</v>
      </c>
      <c r="I50" s="2052"/>
    </row>
    <row r="51" spans="2:9">
      <c r="B51" s="2051" t="s">
        <v>787</v>
      </c>
      <c r="C51" s="2051" t="s">
        <v>376</v>
      </c>
      <c r="D51" s="291">
        <v>11479.00875415</v>
      </c>
      <c r="E51" s="291">
        <v>27433.185022999998</v>
      </c>
      <c r="F51" s="291">
        <v>12881.076126829996</v>
      </c>
      <c r="G51" s="291">
        <v>19454.132784419991</v>
      </c>
      <c r="I51" s="2052"/>
    </row>
    <row r="52" spans="2:9" ht="21">
      <c r="B52" s="2051" t="s">
        <v>791</v>
      </c>
      <c r="C52" s="2051" t="s">
        <v>792</v>
      </c>
      <c r="D52" s="2053">
        <v>17750</v>
      </c>
      <c r="E52" s="2053">
        <v>19572.818033</v>
      </c>
      <c r="F52" s="2053">
        <v>13626</v>
      </c>
      <c r="G52" s="2053">
        <v>5990</v>
      </c>
      <c r="I52" s="2052"/>
    </row>
    <row r="53" spans="2:9">
      <c r="B53" s="2051" t="s">
        <v>795</v>
      </c>
      <c r="C53" s="2051" t="s">
        <v>796</v>
      </c>
      <c r="D53" s="291">
        <v>6956.9202610000002</v>
      </c>
      <c r="E53" s="291">
        <v>18744.949132999998</v>
      </c>
      <c r="F53" s="291">
        <v>8413.6620541199991</v>
      </c>
      <c r="G53" s="291">
        <v>9664.6432474199992</v>
      </c>
      <c r="I53" s="2052"/>
    </row>
    <row r="54" spans="2:9" ht="21">
      <c r="B54" s="2051" t="s">
        <v>803</v>
      </c>
      <c r="C54" s="2051" t="s">
        <v>804</v>
      </c>
      <c r="D54" s="2055">
        <v>10914</v>
      </c>
      <c r="E54" s="2055">
        <v>17657.531999999999</v>
      </c>
      <c r="F54" s="2055">
        <v>7168.9350267099999</v>
      </c>
      <c r="G54" s="2055">
        <v>6456.5039819099993</v>
      </c>
      <c r="I54" s="2052"/>
    </row>
    <row r="55" spans="2:9">
      <c r="B55" s="2051" t="s">
        <v>785</v>
      </c>
      <c r="C55" s="2051" t="s">
        <v>786</v>
      </c>
      <c r="D55" s="292">
        <v>19889.503616999998</v>
      </c>
      <c r="E55" s="292">
        <v>16667.460999999999</v>
      </c>
      <c r="F55" s="292">
        <v>10474.729051600001</v>
      </c>
      <c r="G55" s="292">
        <v>5699.507731069999</v>
      </c>
      <c r="I55" s="2052"/>
    </row>
    <row r="56" spans="2:9" ht="21">
      <c r="B56" s="2051" t="s">
        <v>799</v>
      </c>
      <c r="C56" s="2051" t="s">
        <v>800</v>
      </c>
      <c r="D56" s="2053">
        <v>15349.6132</v>
      </c>
      <c r="E56" s="2053">
        <v>14685.380447</v>
      </c>
      <c r="F56" s="2053">
        <v>5103.0547390000002</v>
      </c>
      <c r="G56" s="2053">
        <v>1447.4861449999994</v>
      </c>
      <c r="I56" s="2052"/>
    </row>
    <row r="57" spans="2:9">
      <c r="B57" s="2051" t="s">
        <v>801</v>
      </c>
      <c r="C57" s="2051" t="s">
        <v>802</v>
      </c>
      <c r="D57" s="291">
        <v>14741.965</v>
      </c>
      <c r="E57" s="291">
        <v>12885.256743</v>
      </c>
      <c r="F57" s="291">
        <v>943.27012263999995</v>
      </c>
      <c r="G57" s="291">
        <v>1306.7347998699995</v>
      </c>
      <c r="I57" s="2052"/>
    </row>
    <row r="58" spans="2:9">
      <c r="B58" s="2051" t="s">
        <v>805</v>
      </c>
      <c r="C58" s="2051" t="s">
        <v>806</v>
      </c>
      <c r="D58" s="291">
        <v>1737.2850601099999</v>
      </c>
      <c r="E58" s="291">
        <v>10624.5</v>
      </c>
      <c r="F58" s="291">
        <v>12595.463634260004</v>
      </c>
      <c r="G58" s="291">
        <v>12765.629184740004</v>
      </c>
      <c r="I58" s="2052"/>
    </row>
    <row r="59" spans="2:9">
      <c r="B59" s="2051" t="s">
        <v>807</v>
      </c>
      <c r="C59" s="2051" t="s">
        <v>402</v>
      </c>
      <c r="D59" s="291">
        <v>2089.8140250000001</v>
      </c>
      <c r="E59" s="291">
        <v>8549.5699449999993</v>
      </c>
      <c r="F59" s="291">
        <v>3202.2784766499994</v>
      </c>
      <c r="G59" s="291">
        <v>3350.8835039899996</v>
      </c>
      <c r="I59" s="2052"/>
    </row>
    <row r="60" spans="2:9">
      <c r="B60" s="2051" t="s">
        <v>790</v>
      </c>
      <c r="C60" s="2051" t="s">
        <v>399</v>
      </c>
      <c r="D60" s="291">
        <v>17239</v>
      </c>
      <c r="E60" s="291">
        <v>8426.2177840000004</v>
      </c>
      <c r="F60" s="291">
        <v>479.47</v>
      </c>
      <c r="G60" s="291">
        <v>0</v>
      </c>
      <c r="I60" s="2052"/>
    </row>
    <row r="61" spans="2:9" ht="21">
      <c r="B61" s="2051" t="s">
        <v>821</v>
      </c>
      <c r="C61" s="2051" t="s">
        <v>822</v>
      </c>
      <c r="D61" s="2053">
        <v>173</v>
      </c>
      <c r="E61" s="2053">
        <v>8172.8954210000002</v>
      </c>
      <c r="F61" s="2053">
        <v>8173</v>
      </c>
      <c r="G61" s="2053">
        <v>173</v>
      </c>
      <c r="I61" s="2052"/>
    </row>
    <row r="62" spans="2:9">
      <c r="B62" s="2051" t="s">
        <v>810</v>
      </c>
      <c r="C62" s="2051" t="s">
        <v>811</v>
      </c>
      <c r="D62" s="293">
        <v>7810.0593209999997</v>
      </c>
      <c r="E62" s="293">
        <v>7954.1340700000001</v>
      </c>
      <c r="F62" s="293">
        <v>5097.1648819999991</v>
      </c>
      <c r="G62" s="293">
        <v>3179.3695039999998</v>
      </c>
      <c r="I62" s="2052"/>
    </row>
    <row r="63" spans="2:9" ht="21">
      <c r="B63" s="2051" t="s">
        <v>812</v>
      </c>
      <c r="C63" s="2051" t="s">
        <v>813</v>
      </c>
      <c r="D63" s="2053">
        <v>5882</v>
      </c>
      <c r="E63" s="2053">
        <v>7338.7992100000001</v>
      </c>
      <c r="F63" s="2053">
        <v>620</v>
      </c>
      <c r="G63" s="2053">
        <v>0</v>
      </c>
      <c r="I63" s="2052"/>
    </row>
    <row r="64" spans="2:9" ht="21">
      <c r="B64" s="2051" t="s">
        <v>814</v>
      </c>
      <c r="C64" s="2051" t="s">
        <v>815</v>
      </c>
      <c r="D64" s="2053">
        <v>321.925882</v>
      </c>
      <c r="E64" s="2053">
        <v>7057.0499589999999</v>
      </c>
      <c r="F64" s="2053">
        <v>0</v>
      </c>
      <c r="G64" s="2053">
        <v>0</v>
      </c>
      <c r="I64" s="2052"/>
    </row>
    <row r="65" spans="2:9" ht="21">
      <c r="B65" s="2051" t="s">
        <v>819</v>
      </c>
      <c r="C65" s="2051" t="s">
        <v>820</v>
      </c>
      <c r="D65" s="2053">
        <v>34811.047450999999</v>
      </c>
      <c r="E65" s="2053">
        <v>5217.259</v>
      </c>
      <c r="F65" s="2053">
        <v>0</v>
      </c>
      <c r="G65" s="2053">
        <v>0</v>
      </c>
      <c r="I65" s="2052"/>
    </row>
    <row r="66" spans="2:9">
      <c r="B66" s="2051" t="s">
        <v>816</v>
      </c>
      <c r="C66" s="2051" t="s">
        <v>373</v>
      </c>
      <c r="D66" s="293">
        <v>5419.2373980000002</v>
      </c>
      <c r="E66" s="293">
        <v>5181.9157299999997</v>
      </c>
      <c r="F66" s="293">
        <v>3091.1570826300112</v>
      </c>
      <c r="G66" s="293">
        <v>3042.0190316300113</v>
      </c>
      <c r="I66" s="2052"/>
    </row>
    <row r="67" spans="2:9" ht="21">
      <c r="B67" s="2051" t="s">
        <v>817</v>
      </c>
      <c r="C67" s="2051" t="s">
        <v>818</v>
      </c>
      <c r="D67" s="2053">
        <v>2239.53083169</v>
      </c>
      <c r="E67" s="2053">
        <v>4700.4557610000002</v>
      </c>
      <c r="F67" s="2053">
        <v>1711.7612879100002</v>
      </c>
      <c r="G67" s="2053">
        <v>2491.5969354200001</v>
      </c>
      <c r="I67" s="2052"/>
    </row>
    <row r="68" spans="2:9">
      <c r="B68" s="2051" t="s">
        <v>808</v>
      </c>
      <c r="C68" s="2051" t="s">
        <v>809</v>
      </c>
      <c r="D68" s="293">
        <v>8413.4248680000001</v>
      </c>
      <c r="E68" s="293">
        <v>3165.1941120000001</v>
      </c>
      <c r="F68" s="293">
        <v>3009.8210458900439</v>
      </c>
      <c r="G68" s="293">
        <v>2330.7537088900449</v>
      </c>
      <c r="I68" s="2052"/>
    </row>
    <row r="69" spans="2:9">
      <c r="B69" s="2051" t="s">
        <v>824</v>
      </c>
      <c r="C69" s="2051" t="s">
        <v>825</v>
      </c>
      <c r="D69" s="291">
        <v>1012.2567770000001</v>
      </c>
      <c r="E69" s="291">
        <v>3148.7669989999999</v>
      </c>
      <c r="F69" s="291">
        <v>1345.5113901299994</v>
      </c>
      <c r="G69" s="291">
        <v>1788.4483642299997</v>
      </c>
      <c r="I69" s="2052"/>
    </row>
    <row r="70" spans="2:9">
      <c r="B70" s="2051" t="s">
        <v>823</v>
      </c>
      <c r="C70" s="2051" t="s">
        <v>380</v>
      </c>
      <c r="D70" s="293">
        <v>3000</v>
      </c>
      <c r="E70" s="293">
        <v>3000</v>
      </c>
      <c r="F70" s="293">
        <v>-133.29381697000002</v>
      </c>
      <c r="G70" s="293">
        <v>0</v>
      </c>
      <c r="I70" s="2052"/>
    </row>
    <row r="71" spans="2:9">
      <c r="B71" s="2051" t="s">
        <v>793</v>
      </c>
      <c r="C71" s="2051" t="s">
        <v>794</v>
      </c>
      <c r="D71" s="291">
        <v>4086</v>
      </c>
      <c r="E71" s="291">
        <v>2619.7600000000002</v>
      </c>
      <c r="F71" s="291">
        <v>1669.7570000000001</v>
      </c>
      <c r="G71" s="291">
        <v>0.4569999999994252</v>
      </c>
      <c r="I71" s="2052"/>
    </row>
    <row r="72" spans="2:9">
      <c r="B72" s="2051" t="s">
        <v>826</v>
      </c>
      <c r="C72" s="2051" t="s">
        <v>827</v>
      </c>
      <c r="D72" s="291">
        <v>2564.0748170000002</v>
      </c>
      <c r="E72" s="291">
        <v>1834.2164600000001</v>
      </c>
      <c r="F72" s="291">
        <v>594.28862104399695</v>
      </c>
      <c r="G72" s="291">
        <v>279.8970230439968</v>
      </c>
      <c r="I72" s="2052"/>
    </row>
    <row r="73" spans="2:9">
      <c r="B73" s="2051" t="s">
        <v>829</v>
      </c>
      <c r="C73" s="2051" t="s">
        <v>830</v>
      </c>
      <c r="D73" s="291">
        <v>1935.320616</v>
      </c>
      <c r="E73" s="291">
        <v>1784.015576</v>
      </c>
      <c r="F73" s="291">
        <v>2620.3823280000001</v>
      </c>
      <c r="G73" s="291">
        <v>2339.7086196600007</v>
      </c>
      <c r="I73" s="2052"/>
    </row>
    <row r="74" spans="2:9" ht="21">
      <c r="B74" s="2051" t="s">
        <v>831</v>
      </c>
      <c r="C74" s="2051" t="s">
        <v>832</v>
      </c>
      <c r="D74" s="2053">
        <v>34.558647000000001</v>
      </c>
      <c r="E74" s="2053">
        <v>1733.762853</v>
      </c>
      <c r="F74" s="2053">
        <v>1112.0996219000003</v>
      </c>
      <c r="G74" s="2053">
        <v>813.31039790000034</v>
      </c>
      <c r="I74" s="2052"/>
    </row>
    <row r="75" spans="2:9">
      <c r="B75" s="2051" t="s">
        <v>833</v>
      </c>
      <c r="C75" s="2051" t="s">
        <v>834</v>
      </c>
      <c r="D75" s="291">
        <v>360.13617399999998</v>
      </c>
      <c r="E75" s="291">
        <v>397.98269299999998</v>
      </c>
      <c r="F75" s="291">
        <v>303.49654452000004</v>
      </c>
      <c r="G75" s="291">
        <v>270.43166052000004</v>
      </c>
      <c r="I75" s="2052"/>
    </row>
    <row r="76" spans="2:9">
      <c r="B76" s="2051" t="s">
        <v>828</v>
      </c>
      <c r="C76" s="2051" t="s">
        <v>391</v>
      </c>
      <c r="D76" s="292">
        <v>2212.7133469999999</v>
      </c>
      <c r="E76" s="292">
        <v>0</v>
      </c>
      <c r="F76" s="292">
        <v>0</v>
      </c>
      <c r="G76" s="292">
        <v>0</v>
      </c>
      <c r="I76" s="2052"/>
    </row>
    <row r="77" spans="2:9" ht="18" customHeight="1">
      <c r="B77" s="2349" t="s">
        <v>835</v>
      </c>
      <c r="C77" s="2349"/>
      <c r="D77" s="2495">
        <f>SUM(D4:D76)</f>
        <v>24609184.581434708</v>
      </c>
      <c r="E77" s="2495">
        <f t="shared" ref="E77:F77" si="0">SUM(E4:E76)</f>
        <v>27308463.866396006</v>
      </c>
      <c r="F77" s="2495">
        <f t="shared" si="0"/>
        <v>8562798.8826852459</v>
      </c>
      <c r="G77" s="2495">
        <f>SUM(G4:G76)</f>
        <v>7529198.4875083445</v>
      </c>
    </row>
    <row r="78" spans="2:9">
      <c r="B78" s="2056" t="s">
        <v>2288</v>
      </c>
      <c r="F78" s="294"/>
      <c r="G78" s="294"/>
    </row>
    <row r="79" spans="2:9">
      <c r="B79" s="2056" t="s">
        <v>453</v>
      </c>
    </row>
    <row r="80" spans="2:9">
      <c r="D80" s="294"/>
      <c r="E80" s="294"/>
      <c r="F80" s="2058"/>
      <c r="G80" s="2058"/>
    </row>
    <row r="81" spans="5:5"/>
    <row r="82" spans="5:5" hidden="1">
      <c r="E82" s="2059"/>
    </row>
  </sheetData>
  <mergeCells count="2">
    <mergeCell ref="B1:G1"/>
    <mergeCell ref="B2:G2"/>
  </mergeCells>
  <printOptions horizontalCentered="1" verticalCentered="1"/>
  <pageMargins left="0.70866141732283472" right="0.70866141732283472" top="0.74803149606299213" bottom="0.74803149606299213" header="0.31496062992125984" footer="0.31496062992125984"/>
  <pageSetup fitToHeight="0"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57ED2-989A-4040-8743-415A3E6F7936}">
  <sheetPr codeName="Hoja16"/>
  <dimension ref="A1:L22"/>
  <sheetViews>
    <sheetView showGridLines="0" workbookViewId="0"/>
  </sheetViews>
  <sheetFormatPr baseColWidth="10" defaultColWidth="0" defaultRowHeight="13.5" zeroHeight="1"/>
  <cols>
    <col min="1" max="1" width="4" style="17" customWidth="1"/>
    <col min="2" max="2" width="53" style="17" customWidth="1"/>
    <col min="3" max="3" width="10.85546875" style="17" customWidth="1"/>
    <col min="4" max="4" width="9.28515625" style="17" bestFit="1" customWidth="1"/>
    <col min="5" max="5" width="16.28515625" style="17" customWidth="1"/>
    <col min="6" max="6" width="12" style="17" customWidth="1"/>
    <col min="7" max="7" width="21" style="17" customWidth="1"/>
    <col min="8" max="9" width="11.140625" style="17" hidden="1" customWidth="1"/>
    <col min="10" max="10" width="9.28515625" style="17" hidden="1" customWidth="1"/>
    <col min="11" max="12" width="12.42578125" style="17" hidden="1" customWidth="1"/>
    <col min="13" max="16384" width="11.42578125" style="17" hidden="1"/>
  </cols>
  <sheetData>
    <row r="1" spans="1:7" ht="15.75">
      <c r="A1" s="2437"/>
      <c r="B1" s="2509" t="s">
        <v>1381</v>
      </c>
      <c r="C1" s="2509"/>
      <c r="D1" s="2509"/>
      <c r="E1" s="2509"/>
      <c r="F1" s="2509"/>
    </row>
    <row r="2" spans="1:7">
      <c r="B2" s="2544" t="s">
        <v>1</v>
      </c>
      <c r="C2" s="2544"/>
      <c r="D2" s="2544"/>
      <c r="E2" s="2544"/>
      <c r="F2" s="2544"/>
      <c r="G2" s="18"/>
    </row>
    <row r="3" spans="1:7" ht="21">
      <c r="B3" s="2548" t="s">
        <v>0</v>
      </c>
      <c r="C3" s="2549">
        <v>2024</v>
      </c>
      <c r="D3" s="2533" t="s">
        <v>1382</v>
      </c>
      <c r="E3" s="1017" t="s">
        <v>405</v>
      </c>
      <c r="F3" s="1063" t="s">
        <v>35</v>
      </c>
    </row>
    <row r="4" spans="1:7">
      <c r="B4" s="2548"/>
      <c r="C4" s="2549"/>
      <c r="D4" s="2533"/>
      <c r="E4" s="1017" t="s">
        <v>1383</v>
      </c>
      <c r="F4" s="1064" t="s">
        <v>1384</v>
      </c>
    </row>
    <row r="5" spans="1:7">
      <c r="B5" s="1026"/>
      <c r="C5" s="1065" t="s">
        <v>23</v>
      </c>
      <c r="D5" s="1066" t="s">
        <v>24</v>
      </c>
      <c r="E5" s="1010" t="s">
        <v>406</v>
      </c>
      <c r="F5" s="1064" t="s">
        <v>37</v>
      </c>
    </row>
    <row r="6" spans="1:7">
      <c r="B6" s="41" t="s">
        <v>1385</v>
      </c>
      <c r="C6" s="65">
        <v>65249.53318559</v>
      </c>
      <c r="D6" s="66">
        <v>80284.015623914995</v>
      </c>
      <c r="E6" s="65">
        <v>15034.482438324994</v>
      </c>
      <c r="F6" s="67">
        <v>23.041517240532961</v>
      </c>
    </row>
    <row r="7" spans="1:7">
      <c r="B7" s="41" t="s">
        <v>407</v>
      </c>
      <c r="C7" s="65">
        <v>1986.2308095650001</v>
      </c>
      <c r="D7" s="66">
        <v>2474.1727225089999</v>
      </c>
      <c r="E7" s="68">
        <v>487.9419129439998</v>
      </c>
      <c r="F7" s="67">
        <v>24.56622415654013</v>
      </c>
    </row>
    <row r="8" spans="1:7">
      <c r="B8" s="41" t="s">
        <v>409</v>
      </c>
      <c r="C8" s="65">
        <v>3305.1159160339998</v>
      </c>
      <c r="D8" s="66">
        <v>0</v>
      </c>
      <c r="E8" s="69">
        <v>-3305.1159160339998</v>
      </c>
      <c r="F8" s="70" t="s">
        <v>408</v>
      </c>
    </row>
    <row r="9" spans="1:7">
      <c r="B9" s="41" t="s">
        <v>1386</v>
      </c>
      <c r="C9" s="975">
        <v>0</v>
      </c>
      <c r="D9" s="976">
        <v>-774.00571886200009</v>
      </c>
      <c r="E9" s="68">
        <v>-774.00571886200009</v>
      </c>
      <c r="F9" s="70" t="s">
        <v>408</v>
      </c>
    </row>
    <row r="10" spans="1:7">
      <c r="B10" s="1067" t="s">
        <v>403</v>
      </c>
      <c r="C10" s="1067">
        <v>70540.879911188997</v>
      </c>
      <c r="D10" s="1068">
        <v>81984.182627561997</v>
      </c>
      <c r="E10" s="1067">
        <v>11443.302716373</v>
      </c>
      <c r="F10" s="1069">
        <v>16.222228487623248</v>
      </c>
    </row>
    <row r="11" spans="1:7">
      <c r="B11" s="2547" t="s">
        <v>410</v>
      </c>
      <c r="C11" s="2547"/>
      <c r="D11" s="2547"/>
      <c r="E11" s="2547"/>
      <c r="F11" s="2547"/>
    </row>
    <row r="12" spans="1:7" ht="23.45" customHeight="1">
      <c r="B12" s="2545" t="s">
        <v>1387</v>
      </c>
      <c r="C12" s="2545"/>
      <c r="D12" s="2545"/>
      <c r="E12" s="2545"/>
      <c r="F12" s="2545"/>
    </row>
    <row r="13" spans="1:7" ht="23.1" customHeight="1">
      <c r="B13" s="2545" t="s">
        <v>1388</v>
      </c>
      <c r="C13" s="2545"/>
      <c r="D13" s="2545"/>
      <c r="E13" s="2545"/>
      <c r="F13" s="2545"/>
    </row>
    <row r="14" spans="1:7" ht="28.5" customHeight="1">
      <c r="B14" s="2546" t="s">
        <v>411</v>
      </c>
      <c r="C14" s="2546"/>
      <c r="D14" s="2546"/>
      <c r="E14" s="2546"/>
      <c r="F14" s="2546"/>
    </row>
    <row r="15" spans="1:7">
      <c r="B15" s="2547" t="s">
        <v>404</v>
      </c>
      <c r="C15" s="2547"/>
      <c r="D15" s="2547"/>
      <c r="E15" s="2547"/>
      <c r="F15" s="2547"/>
    </row>
    <row r="16" spans="1:7"/>
    <row r="17" s="17" customFormat="1" hidden="1"/>
    <row r="18" s="17" customFormat="1" hidden="1"/>
    <row r="19" s="17" customFormat="1" hidden="1"/>
    <row r="20" s="17" customFormat="1" hidden="1"/>
    <row r="21" s="17" customFormat="1" hidden="1"/>
    <row r="22" s="17" customFormat="1" hidden="1"/>
  </sheetData>
  <mergeCells count="10">
    <mergeCell ref="B1:F1"/>
    <mergeCell ref="B2:F2"/>
    <mergeCell ref="B13:F13"/>
    <mergeCell ref="B14:F14"/>
    <mergeCell ref="B15:F15"/>
    <mergeCell ref="B3:B4"/>
    <mergeCell ref="C3:C4"/>
    <mergeCell ref="D3:D4"/>
    <mergeCell ref="B11:F11"/>
    <mergeCell ref="B12:F12"/>
  </mergeCells>
  <pageMargins left="0.7" right="0.7" top="0.75" bottom="0.75" header="0.3" footer="0.3"/>
  <pageSetup orientation="portrait" r:id="rId1"/>
  <ignoredErrors>
    <ignoredError sqref="C5:D5" numberStoredAsText="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E9D5A-1EC6-47A4-A755-2C3AB04675C5}">
  <sheetPr codeName="Hoja23"/>
  <dimension ref="A1:H18"/>
  <sheetViews>
    <sheetView showGridLines="0" workbookViewId="0"/>
  </sheetViews>
  <sheetFormatPr baseColWidth="10" defaultColWidth="0" defaultRowHeight="15" zeroHeight="1"/>
  <cols>
    <col min="1" max="1" width="4.5703125" customWidth="1"/>
    <col min="2" max="2" width="44" bestFit="1" customWidth="1"/>
    <col min="3" max="5" width="11.42578125" customWidth="1"/>
    <col min="6" max="6" width="4.85546875" customWidth="1"/>
    <col min="7" max="7" width="14" customWidth="1"/>
    <col min="8" max="8" width="3.7109375" customWidth="1"/>
    <col min="9" max="11" width="5.42578125" hidden="1" customWidth="1"/>
    <col min="12" max="16384" width="5.42578125" hidden="1"/>
  </cols>
  <sheetData>
    <row r="1" spans="1:5">
      <c r="A1" s="47"/>
      <c r="B1" s="2551" t="s">
        <v>1392</v>
      </c>
      <c r="C1" s="2551"/>
      <c r="D1" s="2551"/>
      <c r="E1" s="2551"/>
    </row>
    <row r="2" spans="1:5">
      <c r="B2" s="2552" t="s">
        <v>1</v>
      </c>
      <c r="C2" s="2552"/>
      <c r="D2" s="2552"/>
      <c r="E2" s="2552"/>
    </row>
    <row r="3" spans="1:5" ht="21">
      <c r="B3" s="2548" t="s">
        <v>0</v>
      </c>
      <c r="C3" s="2549">
        <v>2024</v>
      </c>
      <c r="D3" s="2533" t="s">
        <v>1382</v>
      </c>
      <c r="E3" s="1063" t="s">
        <v>35</v>
      </c>
    </row>
    <row r="4" spans="1:5">
      <c r="B4" s="2548"/>
      <c r="C4" s="2549"/>
      <c r="D4" s="2533"/>
      <c r="E4" s="1064" t="s">
        <v>1384</v>
      </c>
    </row>
    <row r="5" spans="1:5">
      <c r="B5" s="1070"/>
      <c r="C5" s="1065" t="s">
        <v>23</v>
      </c>
      <c r="D5" s="1066" t="s">
        <v>24</v>
      </c>
      <c r="E5" s="1071" t="s">
        <v>59</v>
      </c>
    </row>
    <row r="6" spans="1:5">
      <c r="B6" s="329" t="s">
        <v>880</v>
      </c>
      <c r="C6" s="330">
        <v>67490.359855475996</v>
      </c>
      <c r="D6" s="331">
        <v>78480.139646046999</v>
      </c>
      <c r="E6" s="332">
        <v>16.283480802450214</v>
      </c>
    </row>
    <row r="7" spans="1:5">
      <c r="B7" s="333" t="s">
        <v>881</v>
      </c>
      <c r="C7" s="334">
        <v>39685.898906153998</v>
      </c>
      <c r="D7" s="335">
        <v>46158.590355728003</v>
      </c>
      <c r="E7" s="336">
        <v>16.30980178848942</v>
      </c>
    </row>
    <row r="8" spans="1:5">
      <c r="B8" s="333" t="s">
        <v>882</v>
      </c>
      <c r="C8" s="334">
        <v>16394.199837551001</v>
      </c>
      <c r="D8" s="335">
        <v>19060.914641273001</v>
      </c>
      <c r="E8" s="336">
        <v>16.26620896503821</v>
      </c>
    </row>
    <row r="9" spans="1:5">
      <c r="B9" s="333" t="s">
        <v>883</v>
      </c>
      <c r="C9" s="334">
        <v>7785.8252292090001</v>
      </c>
      <c r="D9" s="335">
        <v>9048.4330546429992</v>
      </c>
      <c r="E9" s="336">
        <v>16.216750161527504</v>
      </c>
    </row>
    <row r="10" spans="1:5">
      <c r="B10" s="333" t="s">
        <v>1389</v>
      </c>
      <c r="C10" s="334">
        <v>3624.4358825620002</v>
      </c>
      <c r="D10" s="335">
        <v>4212.2015944029999</v>
      </c>
      <c r="E10" s="336">
        <v>16.216750161559681</v>
      </c>
    </row>
    <row r="11" spans="1:5">
      <c r="B11" s="329" t="s">
        <v>884</v>
      </c>
      <c r="C11" s="330">
        <v>3050.5200557130001</v>
      </c>
      <c r="D11" s="331">
        <v>3504.0429815150005</v>
      </c>
      <c r="E11" s="332">
        <v>14.867069139658495</v>
      </c>
    </row>
    <row r="12" spans="1:5" ht="21">
      <c r="B12" s="333" t="s">
        <v>1390</v>
      </c>
      <c r="C12" s="977">
        <v>2281.4460837189999</v>
      </c>
      <c r="D12" s="978">
        <v>2610.2502049250002</v>
      </c>
      <c r="E12" s="979">
        <v>14.412092556227085</v>
      </c>
    </row>
    <row r="13" spans="1:5">
      <c r="B13" s="333" t="s">
        <v>885</v>
      </c>
      <c r="C13" s="334">
        <v>363.56224130599998</v>
      </c>
      <c r="D13" s="335">
        <v>422.52022166099999</v>
      </c>
      <c r="E13" s="336">
        <v>16.216750161735515</v>
      </c>
    </row>
    <row r="14" spans="1:5" ht="21">
      <c r="B14" s="333" t="s">
        <v>1391</v>
      </c>
      <c r="C14" s="334">
        <v>55.932652509</v>
      </c>
      <c r="D14" s="335">
        <v>65.003111024000006</v>
      </c>
      <c r="E14" s="336">
        <v>16.216750159561077</v>
      </c>
    </row>
    <row r="15" spans="1:5" ht="21">
      <c r="B15" s="333" t="s">
        <v>886</v>
      </c>
      <c r="C15" s="334">
        <v>349.57907817900002</v>
      </c>
      <c r="D15" s="335">
        <v>406.269443905</v>
      </c>
      <c r="E15" s="336">
        <v>16.21675016173938</v>
      </c>
    </row>
    <row r="16" spans="1:5">
      <c r="B16" s="1067" t="s">
        <v>403</v>
      </c>
      <c r="C16" s="1067">
        <v>70540.879911188997</v>
      </c>
      <c r="D16" s="1068">
        <v>81984.182627561997</v>
      </c>
      <c r="E16" s="1069">
        <v>16.222228487623248</v>
      </c>
    </row>
    <row r="17" spans="2:5" ht="21" customHeight="1">
      <c r="B17" s="2550" t="s">
        <v>404</v>
      </c>
      <c r="C17" s="2550"/>
      <c r="D17" s="2550"/>
      <c r="E17" s="337"/>
    </row>
    <row r="18" spans="2:5"/>
  </sheetData>
  <mergeCells count="6">
    <mergeCell ref="B3:B4"/>
    <mergeCell ref="C3:C4"/>
    <mergeCell ref="D3:D4"/>
    <mergeCell ref="B17:D17"/>
    <mergeCell ref="B1:E1"/>
    <mergeCell ref="B2:E2"/>
  </mergeCells>
  <pageMargins left="0.7" right="0.7" top="0.75" bottom="0.75" header="0.3" footer="0.3"/>
  <ignoredErrors>
    <ignoredError sqref="C5:D5" numberStoredAsText="1"/>
  </ignoredError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B7341-E9A4-4059-89CD-D69BFB9948F3}">
  <sheetPr codeName="Hoja2"/>
  <dimension ref="A1:R49"/>
  <sheetViews>
    <sheetView showGridLines="0" workbookViewId="0"/>
  </sheetViews>
  <sheetFormatPr baseColWidth="10" defaultColWidth="0" defaultRowHeight="15" zeroHeight="1"/>
  <cols>
    <col min="1" max="17" width="11.42578125" style="821" customWidth="1"/>
    <col min="18" max="18" width="7.28515625" style="821" customWidth="1"/>
    <col min="19" max="16384" width="11.42578125" style="821" hidden="1"/>
  </cols>
  <sheetData>
    <row r="1" spans="1:18" s="2424" customFormat="1">
      <c r="A1" s="865"/>
      <c r="B1" s="865"/>
      <c r="C1" s="865"/>
      <c r="D1" s="865"/>
      <c r="E1" s="865"/>
      <c r="F1" s="865"/>
      <c r="G1" s="865"/>
      <c r="H1" s="865"/>
      <c r="I1" s="865"/>
      <c r="J1" s="865"/>
      <c r="K1" s="865"/>
      <c r="L1" s="865"/>
      <c r="M1" s="865"/>
      <c r="N1" s="865"/>
      <c r="O1" s="865"/>
      <c r="P1" s="865"/>
      <c r="Q1" s="865"/>
      <c r="R1" s="865"/>
    </row>
    <row r="2" spans="1:18"/>
    <row r="3" spans="1:18"/>
    <row r="4" spans="1:18"/>
    <row r="5" spans="1:18"/>
    <row r="6" spans="1:18"/>
    <row r="7" spans="1:18"/>
    <row r="8" spans="1:18"/>
    <row r="9" spans="1:18">
      <c r="E9" s="2497" t="s">
        <v>12</v>
      </c>
      <c r="F9" s="2498"/>
      <c r="G9" s="2498"/>
      <c r="H9" s="2498"/>
      <c r="I9" s="2498"/>
      <c r="J9" s="2498"/>
      <c r="K9" s="2498"/>
      <c r="L9" s="2498"/>
      <c r="M9" s="2498"/>
      <c r="N9" s="2498"/>
    </row>
    <row r="10" spans="1:18">
      <c r="E10" s="2498"/>
      <c r="F10" s="2498"/>
      <c r="G10" s="2498"/>
      <c r="H10" s="2498"/>
      <c r="I10" s="2498"/>
      <c r="J10" s="2498"/>
      <c r="K10" s="2498"/>
      <c r="L10" s="2498"/>
      <c r="M10" s="2498"/>
      <c r="N10" s="2498"/>
      <c r="O10" s="47"/>
    </row>
    <row r="11" spans="1:18">
      <c r="E11" s="2498"/>
      <c r="F11" s="2498"/>
      <c r="G11" s="2498"/>
      <c r="H11" s="2498"/>
      <c r="I11" s="2498"/>
      <c r="J11" s="2498"/>
      <c r="K11" s="2498"/>
      <c r="L11" s="2498"/>
      <c r="M11" s="2498"/>
      <c r="N11" s="2498"/>
    </row>
    <row r="12" spans="1:18">
      <c r="E12" s="2498"/>
      <c r="F12" s="2498"/>
      <c r="G12" s="2498"/>
      <c r="H12" s="2498"/>
      <c r="I12" s="2498"/>
      <c r="J12" s="2498"/>
      <c r="K12" s="2498"/>
      <c r="L12" s="2498"/>
      <c r="M12" s="2498"/>
      <c r="N12" s="2498"/>
    </row>
    <row r="13" spans="1:18" ht="15.75">
      <c r="A13" s="23"/>
      <c r="B13" s="23"/>
      <c r="C13" s="23"/>
      <c r="D13" s="23"/>
      <c r="E13" s="23"/>
      <c r="F13" s="23"/>
      <c r="G13" s="23"/>
      <c r="H13" s="23"/>
      <c r="I13" s="23"/>
      <c r="J13" s="23"/>
      <c r="K13" s="23"/>
      <c r="L13" s="23"/>
      <c r="M13" s="23"/>
      <c r="N13" s="23"/>
      <c r="O13" s="23"/>
      <c r="P13" s="23"/>
    </row>
    <row r="14" spans="1:18" ht="17.25" customHeight="1">
      <c r="A14" s="2496" t="s">
        <v>2525</v>
      </c>
      <c r="B14" s="2496"/>
      <c r="C14" s="2496"/>
      <c r="D14" s="2496"/>
      <c r="E14" s="2496"/>
      <c r="F14" s="2496"/>
      <c r="G14" s="2496"/>
      <c r="H14" s="2496"/>
      <c r="I14" s="2496"/>
      <c r="J14" s="2496"/>
      <c r="K14" s="2496"/>
      <c r="L14" s="2496"/>
      <c r="M14" s="2496"/>
      <c r="N14" s="2496"/>
      <c r="O14" s="2496"/>
      <c r="P14" s="2496"/>
    </row>
    <row r="15" spans="1:18" ht="15.75">
      <c r="A15" s="2496"/>
      <c r="B15" s="2496"/>
      <c r="C15" s="2496"/>
      <c r="D15" s="2496"/>
      <c r="E15" s="2496"/>
      <c r="F15" s="2496"/>
      <c r="G15" s="2496"/>
      <c r="H15" s="2496"/>
      <c r="I15" s="2496"/>
      <c r="J15" s="2496"/>
      <c r="K15" s="2496"/>
      <c r="L15" s="2496"/>
      <c r="M15" s="2496"/>
      <c r="N15" s="2496"/>
      <c r="O15" s="2496"/>
      <c r="P15" s="2496"/>
    </row>
    <row r="16" spans="1:18" ht="17.25" customHeight="1">
      <c r="A16" s="2496" t="s">
        <v>2524</v>
      </c>
      <c r="B16" s="2496"/>
      <c r="C16" s="2496"/>
      <c r="D16" s="2496"/>
      <c r="E16" s="2496"/>
      <c r="F16" s="2496"/>
      <c r="G16" s="2496"/>
      <c r="H16" s="2496"/>
      <c r="I16" s="2496"/>
      <c r="J16" s="2496"/>
      <c r="K16" s="2496"/>
      <c r="L16" s="2496"/>
      <c r="M16" s="2496"/>
      <c r="N16" s="2496"/>
      <c r="O16" s="2496"/>
      <c r="P16" s="2496"/>
    </row>
    <row r="17" spans="1:16" ht="15.75">
      <c r="A17" s="2496"/>
      <c r="B17" s="2496"/>
      <c r="C17" s="2496"/>
      <c r="D17" s="2496"/>
      <c r="E17" s="2496"/>
      <c r="F17" s="2496"/>
      <c r="G17" s="2496"/>
      <c r="H17" s="2496"/>
      <c r="I17" s="2496"/>
      <c r="J17" s="2496"/>
      <c r="K17" s="2496"/>
      <c r="L17" s="2496"/>
      <c r="M17" s="2496"/>
      <c r="N17" s="2496"/>
      <c r="O17" s="2496"/>
      <c r="P17" s="2496"/>
    </row>
    <row r="18" spans="1:16" ht="17.25" customHeight="1">
      <c r="A18" s="2496" t="s">
        <v>2526</v>
      </c>
      <c r="B18" s="2496"/>
      <c r="C18" s="2496"/>
      <c r="D18" s="2496"/>
      <c r="E18" s="2496"/>
      <c r="F18" s="2496"/>
      <c r="G18" s="2496"/>
      <c r="H18" s="2496"/>
      <c r="I18" s="2496"/>
      <c r="J18" s="2496"/>
      <c r="K18" s="2496"/>
      <c r="L18" s="2496"/>
      <c r="M18" s="2496"/>
      <c r="N18" s="2496"/>
      <c r="O18" s="2496"/>
      <c r="P18" s="2496"/>
    </row>
    <row r="19" spans="1:16" ht="15.75">
      <c r="A19" s="2496"/>
      <c r="B19" s="2496"/>
      <c r="C19" s="2496"/>
      <c r="D19" s="2496"/>
      <c r="E19" s="2496"/>
      <c r="F19" s="2496"/>
      <c r="G19" s="2496"/>
      <c r="H19" s="2496"/>
      <c r="I19" s="2496"/>
      <c r="J19" s="2496"/>
      <c r="K19" s="2496"/>
      <c r="L19" s="2496"/>
      <c r="M19" s="2496"/>
      <c r="N19" s="2496"/>
      <c r="O19" s="2496"/>
      <c r="P19" s="2496"/>
    </row>
    <row r="20" spans="1:16" ht="17.25" customHeight="1">
      <c r="A20" s="2496" t="s">
        <v>1378</v>
      </c>
      <c r="B20" s="2496"/>
      <c r="C20" s="2496"/>
      <c r="D20" s="2496"/>
      <c r="E20" s="2496"/>
      <c r="F20" s="2496"/>
      <c r="G20" s="2496"/>
      <c r="H20" s="2496"/>
      <c r="I20" s="2496"/>
      <c r="J20" s="2496"/>
      <c r="K20" s="2496"/>
      <c r="L20" s="2496"/>
      <c r="M20" s="2496"/>
      <c r="N20" s="2496"/>
      <c r="O20" s="2496"/>
      <c r="P20" s="2496"/>
    </row>
    <row r="21" spans="1:16" ht="15.75">
      <c r="A21" s="2496"/>
      <c r="B21" s="2496"/>
      <c r="C21" s="2496"/>
      <c r="D21" s="2496"/>
      <c r="E21" s="2496"/>
      <c r="F21" s="2496"/>
      <c r="G21" s="2496"/>
      <c r="H21" s="2496"/>
      <c r="I21" s="2496"/>
      <c r="J21" s="2496"/>
      <c r="K21" s="2496"/>
      <c r="L21" s="2496"/>
      <c r="M21" s="2496"/>
      <c r="N21" s="2496"/>
      <c r="O21" s="2496"/>
      <c r="P21" s="2496"/>
    </row>
    <row r="22" spans="1:16" ht="15.75">
      <c r="A22" s="2496" t="s">
        <v>2527</v>
      </c>
      <c r="B22" s="2496"/>
      <c r="C22" s="2496"/>
      <c r="D22" s="2496"/>
      <c r="E22" s="2496"/>
      <c r="F22" s="2496"/>
      <c r="G22" s="2496"/>
      <c r="H22" s="2496"/>
      <c r="I22" s="2496"/>
      <c r="J22" s="2496"/>
      <c r="K22" s="2496"/>
      <c r="L22" s="2496"/>
      <c r="M22" s="2496"/>
      <c r="N22" s="2496"/>
      <c r="O22" s="2496"/>
      <c r="P22" s="2496"/>
    </row>
    <row r="23" spans="1:16" ht="15.75">
      <c r="A23" s="2496"/>
      <c r="B23" s="2496"/>
      <c r="C23" s="2496"/>
      <c r="D23" s="2496"/>
      <c r="E23" s="2496"/>
      <c r="F23" s="2496"/>
      <c r="G23" s="2496"/>
      <c r="H23" s="2496"/>
      <c r="I23" s="2496"/>
      <c r="J23" s="2496"/>
      <c r="K23" s="2496"/>
      <c r="L23" s="2496"/>
      <c r="M23" s="2496"/>
      <c r="N23" s="2496"/>
      <c r="O23" s="2496"/>
      <c r="P23" s="2496"/>
    </row>
    <row r="24" spans="1:16" ht="15.75">
      <c r="A24" s="2496" t="s">
        <v>2528</v>
      </c>
      <c r="B24" s="2496"/>
      <c r="C24" s="2496"/>
      <c r="D24" s="2496"/>
      <c r="E24" s="2496"/>
      <c r="F24" s="2496"/>
      <c r="G24" s="2496"/>
      <c r="H24" s="2496"/>
      <c r="I24" s="2496"/>
      <c r="J24" s="2496"/>
      <c r="K24" s="2496"/>
      <c r="L24" s="2496"/>
      <c r="M24" s="2496"/>
      <c r="N24" s="2496"/>
      <c r="O24" s="2496"/>
      <c r="P24" s="2496"/>
    </row>
    <row r="25" spans="1:16" ht="15.75">
      <c r="A25" s="2496"/>
      <c r="B25" s="2496"/>
      <c r="C25" s="2496"/>
      <c r="D25" s="2496"/>
      <c r="E25" s="2496"/>
      <c r="F25" s="2496"/>
      <c r="G25" s="2496"/>
      <c r="H25" s="2496"/>
      <c r="I25" s="2496"/>
      <c r="J25" s="2496"/>
      <c r="K25" s="2496"/>
      <c r="L25" s="2496"/>
      <c r="M25" s="2496"/>
      <c r="N25" s="2496"/>
      <c r="O25" s="2496"/>
      <c r="P25" s="2496"/>
    </row>
    <row r="26" spans="1:16" ht="15.75">
      <c r="A26" s="2496" t="s">
        <v>2529</v>
      </c>
      <c r="B26" s="2496"/>
      <c r="C26" s="2496"/>
      <c r="D26" s="2496"/>
      <c r="E26" s="2496"/>
      <c r="F26" s="2496"/>
      <c r="G26" s="2496"/>
      <c r="H26" s="2496"/>
      <c r="I26" s="2496"/>
      <c r="J26" s="2496"/>
      <c r="K26" s="2496"/>
      <c r="L26" s="2496"/>
      <c r="M26" s="2496"/>
      <c r="N26" s="2496"/>
      <c r="O26" s="2496"/>
      <c r="P26" s="2496"/>
    </row>
    <row r="27" spans="1:16" ht="15.75">
      <c r="A27" s="2496"/>
      <c r="B27" s="2496"/>
      <c r="C27" s="2496"/>
      <c r="D27" s="2496"/>
      <c r="E27" s="2496"/>
      <c r="F27" s="2496"/>
      <c r="G27" s="2496"/>
      <c r="H27" s="2496"/>
      <c r="I27" s="2496"/>
      <c r="J27" s="2496"/>
      <c r="K27" s="2496"/>
      <c r="L27" s="2496"/>
      <c r="M27" s="2496"/>
      <c r="N27" s="2496"/>
      <c r="O27" s="2496"/>
      <c r="P27" s="2496"/>
    </row>
    <row r="28" spans="1:16" ht="15.75">
      <c r="A28" s="2496" t="s">
        <v>2530</v>
      </c>
      <c r="B28" s="2496"/>
      <c r="C28" s="2496"/>
      <c r="D28" s="2496"/>
      <c r="E28" s="2496"/>
      <c r="F28" s="2496"/>
      <c r="G28" s="2496"/>
      <c r="H28" s="2496"/>
      <c r="I28" s="2496"/>
      <c r="J28" s="2496"/>
      <c r="K28" s="2496"/>
      <c r="L28" s="2496"/>
      <c r="M28" s="2496"/>
      <c r="N28" s="2496"/>
      <c r="O28" s="2496"/>
      <c r="P28" s="2496"/>
    </row>
    <row r="29" spans="1:16" ht="15.75">
      <c r="A29" s="2496"/>
      <c r="B29" s="2496"/>
      <c r="C29" s="2496"/>
      <c r="D29" s="2496"/>
      <c r="E29" s="2496"/>
      <c r="F29" s="2496"/>
      <c r="G29" s="2496"/>
      <c r="H29" s="2496"/>
      <c r="I29" s="2496"/>
      <c r="J29" s="2496"/>
      <c r="K29" s="2496"/>
      <c r="L29" s="2496"/>
      <c r="M29" s="2496"/>
      <c r="N29" s="2496"/>
      <c r="O29" s="2496"/>
      <c r="P29" s="2496"/>
    </row>
    <row r="30" spans="1:16" ht="15.75">
      <c r="A30" s="2496" t="s">
        <v>2531</v>
      </c>
      <c r="B30" s="2496"/>
      <c r="C30" s="2496"/>
      <c r="D30" s="2496"/>
      <c r="E30" s="2496"/>
      <c r="F30" s="2496"/>
      <c r="G30" s="2496"/>
      <c r="H30" s="2496"/>
      <c r="I30" s="2496"/>
      <c r="J30" s="2496"/>
      <c r="K30" s="2496"/>
      <c r="L30" s="2496"/>
      <c r="M30" s="2496"/>
      <c r="N30" s="2496"/>
      <c r="O30" s="2496"/>
      <c r="P30" s="2496"/>
    </row>
    <row r="31" spans="1:16" ht="15.75">
      <c r="A31" s="2496"/>
      <c r="B31" s="2496"/>
      <c r="C31" s="2496"/>
      <c r="D31" s="2496"/>
      <c r="E31" s="2496"/>
      <c r="F31" s="2496"/>
      <c r="G31" s="2496"/>
      <c r="H31" s="2496"/>
      <c r="I31" s="2496"/>
      <c r="J31" s="2496"/>
      <c r="K31" s="2496"/>
      <c r="L31" s="2496"/>
      <c r="M31" s="2496"/>
      <c r="N31" s="2496"/>
      <c r="O31" s="2496"/>
      <c r="P31" s="2496"/>
    </row>
    <row r="32" spans="1:16" ht="15.75">
      <c r="A32" s="2496" t="s">
        <v>2532</v>
      </c>
      <c r="B32" s="2496"/>
      <c r="C32" s="2496"/>
      <c r="D32" s="2496"/>
      <c r="E32" s="2496"/>
      <c r="F32" s="2496"/>
      <c r="G32" s="2496"/>
      <c r="H32" s="2496"/>
      <c r="I32" s="2496"/>
      <c r="J32" s="2496"/>
      <c r="K32" s="2496"/>
      <c r="L32" s="2496"/>
      <c r="M32" s="2496"/>
      <c r="N32" s="2496"/>
      <c r="O32" s="2496"/>
      <c r="P32" s="2496"/>
    </row>
    <row r="33" spans="1:18" ht="15.75">
      <c r="A33" s="2496"/>
      <c r="B33" s="2496"/>
      <c r="C33" s="2496"/>
      <c r="D33" s="2496"/>
      <c r="E33" s="2496"/>
      <c r="F33" s="2496"/>
      <c r="G33" s="2496"/>
      <c r="H33" s="2496"/>
      <c r="I33" s="2496"/>
      <c r="J33" s="2496"/>
      <c r="K33" s="2496"/>
      <c r="L33" s="2496"/>
      <c r="M33" s="2496"/>
      <c r="N33" s="2496"/>
      <c r="O33" s="2496"/>
      <c r="P33" s="2496"/>
    </row>
    <row r="34" spans="1:18" ht="15.75">
      <c r="A34" s="2496" t="s">
        <v>1402</v>
      </c>
      <c r="B34" s="2496"/>
      <c r="C34" s="2496"/>
      <c r="D34" s="2496"/>
      <c r="E34" s="2496"/>
      <c r="F34" s="2496"/>
      <c r="G34" s="2496"/>
      <c r="H34" s="2496"/>
      <c r="I34" s="2496"/>
      <c r="J34" s="2496"/>
      <c r="K34" s="2496"/>
      <c r="L34" s="2496"/>
      <c r="M34" s="2496"/>
      <c r="N34" s="2496"/>
      <c r="O34" s="2496"/>
      <c r="P34" s="2496"/>
    </row>
    <row r="35" spans="1:18" ht="15.75">
      <c r="A35" s="2496"/>
      <c r="B35" s="2496"/>
      <c r="C35" s="2496"/>
      <c r="D35" s="2496"/>
      <c r="E35" s="2496"/>
      <c r="F35" s="2496"/>
      <c r="G35" s="2496"/>
      <c r="H35" s="2496"/>
      <c r="I35" s="2496"/>
      <c r="J35" s="2496"/>
      <c r="K35" s="2496"/>
      <c r="L35" s="2496"/>
      <c r="M35" s="2496"/>
      <c r="N35" s="2496"/>
      <c r="O35" s="2496"/>
      <c r="P35" s="2496"/>
    </row>
    <row r="36" spans="1:18" ht="15.75">
      <c r="A36" s="2496" t="s">
        <v>1394</v>
      </c>
      <c r="B36" s="2496"/>
      <c r="C36" s="2496"/>
      <c r="D36" s="2496"/>
      <c r="E36" s="2496"/>
      <c r="F36" s="2496"/>
      <c r="G36" s="2496"/>
      <c r="H36" s="2496"/>
      <c r="I36" s="2496"/>
      <c r="J36" s="2496"/>
      <c r="K36" s="2496"/>
      <c r="L36" s="2496"/>
      <c r="M36" s="2496"/>
      <c r="N36" s="2496"/>
      <c r="O36" s="2496"/>
      <c r="P36" s="2496"/>
    </row>
    <row r="37" spans="1:18" ht="15.75">
      <c r="A37" s="2496"/>
      <c r="B37" s="2496"/>
      <c r="C37" s="2496"/>
      <c r="D37" s="2496"/>
      <c r="E37" s="2496"/>
      <c r="F37" s="2496"/>
      <c r="G37" s="2496"/>
      <c r="H37" s="2496"/>
      <c r="I37" s="2496"/>
      <c r="J37" s="2496"/>
      <c r="K37" s="2496"/>
      <c r="L37" s="2496"/>
      <c r="M37" s="2496"/>
      <c r="N37" s="2496"/>
      <c r="O37" s="2496"/>
      <c r="P37" s="2496"/>
    </row>
    <row r="38" spans="1:18" ht="15.75">
      <c r="A38" s="2496" t="s">
        <v>1393</v>
      </c>
      <c r="B38" s="2496"/>
      <c r="C38" s="2496"/>
      <c r="D38" s="2496"/>
      <c r="E38" s="2496"/>
      <c r="F38" s="2496"/>
      <c r="G38" s="2496"/>
      <c r="H38" s="2496"/>
      <c r="I38" s="2496"/>
      <c r="J38" s="2496"/>
      <c r="K38" s="2496"/>
      <c r="L38" s="2496"/>
      <c r="M38" s="2496"/>
      <c r="N38" s="2496"/>
      <c r="O38" s="2496"/>
      <c r="P38" s="2496"/>
    </row>
    <row r="39" spans="1:18" ht="15.75">
      <c r="A39" s="2496"/>
      <c r="B39" s="2496"/>
      <c r="C39" s="2496"/>
      <c r="D39" s="2496"/>
      <c r="E39" s="2496"/>
      <c r="F39" s="2496"/>
      <c r="G39" s="2496"/>
      <c r="H39" s="2496"/>
      <c r="I39" s="2496"/>
      <c r="J39" s="2496"/>
      <c r="K39" s="2496"/>
      <c r="L39" s="2496"/>
      <c r="M39" s="2496"/>
      <c r="N39" s="2496"/>
      <c r="O39" s="2496"/>
      <c r="P39" s="2496"/>
    </row>
    <row r="40" spans="1:18" ht="15.75">
      <c r="A40" s="2496" t="s">
        <v>1398</v>
      </c>
      <c r="B40" s="2496"/>
      <c r="C40" s="2496"/>
      <c r="D40" s="2496"/>
      <c r="E40" s="2496"/>
      <c r="F40" s="2496"/>
      <c r="G40" s="2496"/>
      <c r="H40" s="2496"/>
      <c r="I40" s="2496"/>
      <c r="J40" s="2496"/>
      <c r="K40" s="2496"/>
      <c r="L40" s="2496"/>
      <c r="M40" s="2496"/>
      <c r="N40" s="2496"/>
      <c r="O40" s="2496"/>
      <c r="P40" s="2496"/>
    </row>
    <row r="41" spans="1:18" ht="15.75">
      <c r="A41" s="2496"/>
      <c r="B41" s="2496"/>
      <c r="C41" s="2496"/>
      <c r="D41" s="2496"/>
      <c r="E41" s="2496"/>
      <c r="F41" s="2496"/>
      <c r="G41" s="2496"/>
      <c r="H41" s="2496"/>
      <c r="I41" s="2496"/>
      <c r="J41" s="2496"/>
      <c r="K41" s="2496"/>
      <c r="L41" s="2496"/>
      <c r="M41" s="2496"/>
      <c r="N41" s="2496"/>
      <c r="O41" s="2496"/>
      <c r="P41" s="2496"/>
    </row>
    <row r="42" spans="1:18" ht="15.75">
      <c r="A42" s="2496" t="s">
        <v>1396</v>
      </c>
      <c r="B42" s="2496"/>
      <c r="C42" s="2496"/>
      <c r="D42" s="2496"/>
      <c r="E42" s="2496"/>
      <c r="F42" s="2496"/>
      <c r="G42" s="2496"/>
      <c r="H42" s="2496"/>
      <c r="I42" s="2496"/>
      <c r="J42" s="2496"/>
      <c r="K42" s="2496"/>
      <c r="L42" s="2496"/>
      <c r="M42" s="2496"/>
      <c r="N42" s="2496"/>
      <c r="O42" s="2496"/>
      <c r="P42" s="2496"/>
    </row>
    <row r="43" spans="1:18" ht="15.75">
      <c r="A43" s="2496"/>
      <c r="B43" s="2496"/>
      <c r="C43" s="2496"/>
      <c r="D43" s="2496"/>
      <c r="E43" s="2496"/>
      <c r="F43" s="2496"/>
      <c r="G43" s="2496"/>
      <c r="H43" s="2496"/>
      <c r="I43" s="2496"/>
      <c r="J43" s="2496"/>
      <c r="K43" s="2496"/>
      <c r="L43" s="2496"/>
      <c r="M43" s="2496"/>
      <c r="N43" s="2496"/>
      <c r="O43" s="2496"/>
      <c r="P43" s="2496"/>
    </row>
    <row r="44" spans="1:18" ht="15.75">
      <c r="A44" s="2496" t="s">
        <v>1397</v>
      </c>
      <c r="B44" s="2496"/>
      <c r="C44" s="2496"/>
      <c r="D44" s="2496"/>
      <c r="E44" s="2496"/>
      <c r="F44" s="2496"/>
      <c r="G44" s="2496"/>
      <c r="H44" s="2496"/>
      <c r="I44" s="2496"/>
      <c r="J44" s="2496"/>
      <c r="K44" s="2496"/>
      <c r="L44" s="2496"/>
      <c r="M44" s="2496"/>
      <c r="N44" s="2496"/>
      <c r="O44" s="2496"/>
      <c r="P44" s="2496"/>
    </row>
    <row r="45" spans="1:18" ht="15.75">
      <c r="A45" s="2496"/>
      <c r="B45" s="2496"/>
      <c r="C45" s="2496"/>
      <c r="D45" s="2496"/>
      <c r="E45" s="2496"/>
      <c r="F45" s="2496"/>
      <c r="G45" s="2496"/>
      <c r="H45" s="2496"/>
      <c r="I45" s="2496"/>
      <c r="J45" s="2496"/>
      <c r="K45" s="2496"/>
      <c r="L45" s="2496"/>
      <c r="M45" s="2496"/>
      <c r="N45" s="2496"/>
      <c r="O45" s="2496"/>
      <c r="P45" s="2496"/>
    </row>
    <row r="46" spans="1:18" ht="15.75">
      <c r="A46" s="2496" t="s">
        <v>1399</v>
      </c>
      <c r="B46" s="2496"/>
      <c r="C46" s="2496"/>
      <c r="D46" s="2496"/>
      <c r="E46" s="2496"/>
      <c r="F46" s="2496"/>
      <c r="G46" s="2496"/>
      <c r="H46" s="2496"/>
      <c r="I46" s="2496"/>
      <c r="J46" s="2496"/>
      <c r="K46" s="2496"/>
      <c r="L46" s="2496"/>
      <c r="M46" s="2496"/>
      <c r="N46" s="2496"/>
      <c r="O46" s="2496"/>
      <c r="P46" s="2496"/>
    </row>
    <row r="47" spans="1:18" ht="15.75">
      <c r="A47" s="972"/>
    </row>
    <row r="48" spans="1:18">
      <c r="A48" s="865"/>
      <c r="B48" s="865"/>
      <c r="C48" s="865"/>
      <c r="D48" s="865"/>
      <c r="E48" s="865"/>
      <c r="F48" s="865"/>
      <c r="G48" s="865"/>
      <c r="H48" s="865"/>
      <c r="I48" s="865"/>
      <c r="J48" s="865"/>
      <c r="K48" s="865"/>
      <c r="L48" s="865"/>
      <c r="M48" s="865"/>
      <c r="N48" s="865"/>
      <c r="O48" s="865"/>
      <c r="P48" s="865"/>
      <c r="Q48" s="865"/>
      <c r="R48" s="865"/>
    </row>
    <row r="49" spans="1:16" ht="18" hidden="1">
      <c r="A49" s="2426"/>
      <c r="B49" s="2426"/>
      <c r="C49" s="2426"/>
      <c r="D49" s="2426"/>
      <c r="E49" s="2426"/>
      <c r="F49" s="2426"/>
      <c r="G49" s="2426"/>
      <c r="H49" s="2426"/>
      <c r="I49" s="2426"/>
      <c r="J49" s="2426"/>
      <c r="K49" s="2426"/>
      <c r="L49" s="2426"/>
      <c r="M49" s="2426"/>
      <c r="N49" s="2426"/>
      <c r="O49" s="2426"/>
      <c r="P49" s="2426"/>
    </row>
  </sheetData>
  <mergeCells count="34">
    <mergeCell ref="A38:P38"/>
    <mergeCell ref="E9:N12"/>
    <mergeCell ref="A14:P14"/>
    <mergeCell ref="A20:P20"/>
    <mergeCell ref="A16:P16"/>
    <mergeCell ref="A36:P36"/>
    <mergeCell ref="A18:P18"/>
    <mergeCell ref="A15:P15"/>
    <mergeCell ref="A17:P17"/>
    <mergeCell ref="A19:P19"/>
    <mergeCell ref="A21:P21"/>
    <mergeCell ref="A22:P22"/>
    <mergeCell ref="A23:P23"/>
    <mergeCell ref="A24:P24"/>
    <mergeCell ref="A25:P25"/>
    <mergeCell ref="A26:P26"/>
    <mergeCell ref="A27:P27"/>
    <mergeCell ref="A28:P28"/>
    <mergeCell ref="A29:P29"/>
    <mergeCell ref="A30:P30"/>
    <mergeCell ref="A31:P31"/>
    <mergeCell ref="A32:P32"/>
    <mergeCell ref="A33:P33"/>
    <mergeCell ref="A34:P34"/>
    <mergeCell ref="A35:P35"/>
    <mergeCell ref="A37:P37"/>
    <mergeCell ref="A44:P44"/>
    <mergeCell ref="A45:P45"/>
    <mergeCell ref="A46:P46"/>
    <mergeCell ref="A39:P39"/>
    <mergeCell ref="A40:P40"/>
    <mergeCell ref="A41:P41"/>
    <mergeCell ref="A42:P42"/>
    <mergeCell ref="A43:P43"/>
  </mergeCells>
  <hyperlinks>
    <hyperlink ref="A20:P20" location="'Cuadro 1.4.1'!A1" display="Cuadro 1.4.1  Nóminas 2025 - Cargos y costo anual Gobierno Central y Establecimientos Públicos" xr:uid="{93064E71-5664-4066-93B1-6CA43D5593C3}"/>
    <hyperlink ref="A36:P36" location="'Cuadro 1.6.2'!A1" display="Cuadro 1.6.2  Apropiación del SGP en el año 2024" xr:uid="{6FB6BCD6-ED26-4428-88F9-20920E9FA513}"/>
    <hyperlink ref="A38:P38" location="'Cuadro 1.6.3'!A1" display="Cuadro 1.6.3 Distribución del SGP 2024-2025" xr:uid="{4C6973A3-2724-4546-8374-208DA2BB6780}"/>
    <hyperlink ref="A42" location="'Cuadro 1.6.5'!A1" display="Cuadro 1.6.5 Transferencias FNPSM 2023 -2024" xr:uid="{D8DB9928-927C-49D0-A3D3-12CA63C978D5}"/>
    <hyperlink ref="A14:P14" location="'Cuadro 1.1.1'!A1" display="Cuadro 1.1.1. Supuestos para la programación presupuestal 2025" xr:uid="{FEB61D5B-ADC6-4CEB-AA50-EAD1B9E3A6F5}"/>
    <hyperlink ref="A16:P16" location="'Cuadro 1.1.2'!A1" display="'Cuadro 1.1.2'!A1" xr:uid="{3E663311-344D-4C35-9133-62DC5515A70A}"/>
    <hyperlink ref="A18:P18" location="'Cuadro No 1.2.1'!A1" display="'Cuadro No 1.2.1'!A1" xr:uid="{999AC486-3310-426E-B5C4-738AF8D1392E}"/>
    <hyperlink ref="A22" location="'Cuadro 1.5.1'!A1" display="Cuadro 1.5.1. Ingresos del Presupuesto General de la Nación 2024– 2025" xr:uid="{B565F8AF-E415-43D4-8C11-F5039A43E39C}"/>
    <hyperlink ref="A24" location="'Cuadro 1.5.2'!A1" display="Cuadro 1.5.2. Ingresos del presupuesto nacional 2024–2025" xr:uid="{3AC5CA14-83A9-420F-A03B-0999C524E8E6}"/>
    <hyperlink ref="A26" location="'Cuadro 1.5.3'!A1" display="Cuadro 1.5.3. Ingresos corrientes de la Nación 2024-2025" xr:uid="{9649B99A-BBA8-4FC8-BD3E-9F6CAAC3CB96}"/>
    <hyperlink ref="A28" location="'Cuadro 1.5.4'!A1" display="Cuadro 1.5.4. Fondos especiales de la Nación 2024-2025" xr:uid="{7E6F9129-9594-4A9A-B861-FE905F28B7FA}"/>
    <hyperlink ref="A30" location="'Cuadro 1.5.5'!A1" display="Cuadro 1.5.5. Recursos de capital de la Nación 2024-2025" xr:uid="{6A89E11B-AE2B-416B-A12E-55FF4B8BE4D1}"/>
    <hyperlink ref="A32" location="'Cuadro 1.5.6'!A1" display="Cuadro 1.5.6. Ingresos de los Establecimientos Públicos 2024-2025" xr:uid="{7DC9AC6C-1F07-4149-9FB1-4EC4BDE284BD}"/>
    <hyperlink ref="A34" location="'Cuadro 1.6.1'!A1" display="Cuadro 1.6.1. Presupuesto General de la Nación 2024-2025" xr:uid="{A8F04142-A143-42D0-B33C-A4AC0DCFC85C}"/>
    <hyperlink ref="A40" location="'Cuadro 1.6.4'!A1" display="Cuadro 1.6.4 Apropiaciones para conceptos asociados a pensiones PGN 2024* - 2025" xr:uid="{E482AF0B-67D7-4B01-B420-079E3F071EAE}"/>
    <hyperlink ref="A44" location="'Cuadro 1.6.6'!A1" display="Cuadro 1.6.6 Servicio de la deuda 2024 -2025" xr:uid="{0DB673AA-7657-4657-924B-DB721831521E}"/>
    <hyperlink ref="A46" location="'Cuadro 1.6.7'!A1" display="Cuadro 1.6.7 Presupuesto de inversión por sector 2025" xr:uid="{8BDB01AD-241F-431A-BFF3-616859F35D08}"/>
  </hyperlink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46718-F06C-4653-B469-69379AC70568}">
  <sheetPr codeName="Hoja17"/>
  <dimension ref="A1:M38"/>
  <sheetViews>
    <sheetView showGridLines="0" topLeftCell="D1" workbookViewId="0">
      <selection activeCell="J4" sqref="J4"/>
    </sheetView>
  </sheetViews>
  <sheetFormatPr baseColWidth="10" defaultColWidth="0" defaultRowHeight="13.5" zeroHeight="1"/>
  <cols>
    <col min="1" max="1" width="4" style="19" customWidth="1"/>
    <col min="2" max="2" width="50.7109375" style="19" customWidth="1"/>
    <col min="3" max="3" width="14" style="19" customWidth="1"/>
    <col min="4" max="4" width="10.42578125" style="19" customWidth="1"/>
    <col min="5" max="5" width="12" style="19" bestFit="1" customWidth="1"/>
    <col min="6" max="6" width="11.7109375" style="19" bestFit="1" customWidth="1"/>
    <col min="7" max="7" width="7.85546875" style="19" bestFit="1" customWidth="1"/>
    <col min="8" max="8" width="11.42578125" style="19" customWidth="1"/>
    <col min="9" max="10" width="6.7109375" style="19" bestFit="1" customWidth="1"/>
    <col min="11" max="11" width="4.85546875" style="19" customWidth="1"/>
    <col min="12" max="12" width="11.5703125" style="19" customWidth="1"/>
    <col min="13" max="13" width="4.85546875" style="19" customWidth="1"/>
    <col min="14" max="18" width="4.85546875" style="19" hidden="1" customWidth="1"/>
    <col min="19" max="16384" width="4.85546875" style="19" hidden="1"/>
  </cols>
  <sheetData>
    <row r="1" spans="1:10" ht="15.75">
      <c r="A1" s="2453"/>
      <c r="B1" s="2553" t="s">
        <v>1403</v>
      </c>
      <c r="C1" s="2553"/>
      <c r="D1" s="2553"/>
      <c r="E1" s="2553"/>
      <c r="F1" s="2553"/>
      <c r="G1" s="2553"/>
      <c r="H1" s="2553"/>
      <c r="I1" s="2553"/>
      <c r="J1" s="2553"/>
    </row>
    <row r="2" spans="1:10">
      <c r="B2" s="2554" t="s">
        <v>1</v>
      </c>
      <c r="C2" s="2554"/>
      <c r="D2" s="2554"/>
      <c r="E2" s="2554"/>
      <c r="F2" s="2554"/>
      <c r="G2" s="2554"/>
      <c r="H2" s="2554"/>
      <c r="I2" s="2554"/>
      <c r="J2" s="2554"/>
    </row>
    <row r="3" spans="1:10" ht="21">
      <c r="B3" s="2557" t="s">
        <v>887</v>
      </c>
      <c r="C3" s="2549" t="s">
        <v>318</v>
      </c>
      <c r="D3" s="2529" t="s">
        <v>2554</v>
      </c>
      <c r="E3" s="1072" t="s">
        <v>35</v>
      </c>
      <c r="F3" s="1073" t="s">
        <v>455</v>
      </c>
      <c r="G3" s="2530" t="s">
        <v>58</v>
      </c>
      <c r="H3" s="2531"/>
      <c r="I3" s="2555" t="s">
        <v>333</v>
      </c>
      <c r="J3" s="2556"/>
    </row>
    <row r="4" spans="1:10">
      <c r="B4" s="2557"/>
      <c r="C4" s="2549"/>
      <c r="D4" s="2529"/>
      <c r="E4" s="1074" t="s">
        <v>1395</v>
      </c>
      <c r="F4" s="1032" t="s">
        <v>2555</v>
      </c>
      <c r="G4" s="1010" t="s">
        <v>2556</v>
      </c>
      <c r="H4" s="1010">
        <v>2025</v>
      </c>
      <c r="I4" s="2216" t="s">
        <v>2556</v>
      </c>
      <c r="J4" s="2217">
        <v>2025</v>
      </c>
    </row>
    <row r="5" spans="1:10">
      <c r="B5" s="2557"/>
      <c r="C5" s="1076" t="s">
        <v>23</v>
      </c>
      <c r="D5" s="1077" t="s">
        <v>24</v>
      </c>
      <c r="E5" s="1078" t="s">
        <v>59</v>
      </c>
      <c r="F5" s="1079" t="s">
        <v>456</v>
      </c>
      <c r="G5" s="1024" t="s">
        <v>26</v>
      </c>
      <c r="H5" s="1024" t="s">
        <v>38</v>
      </c>
      <c r="I5" s="1034" t="s">
        <v>39</v>
      </c>
      <c r="J5" s="1024" t="s">
        <v>526</v>
      </c>
    </row>
    <row r="6" spans="1:10">
      <c r="B6" s="2218" t="s">
        <v>888</v>
      </c>
      <c r="C6" s="2219">
        <v>54016</v>
      </c>
      <c r="D6" s="2219">
        <v>65230</v>
      </c>
      <c r="E6" s="2220">
        <v>20.764554751790598</v>
      </c>
      <c r="F6" s="2221">
        <v>11214</v>
      </c>
      <c r="G6" s="2222">
        <v>98.5</v>
      </c>
      <c r="H6" s="2222">
        <v>98.8</v>
      </c>
      <c r="I6" s="2223">
        <v>3.21</v>
      </c>
      <c r="J6" s="2224">
        <v>3.66</v>
      </c>
    </row>
    <row r="7" spans="1:10">
      <c r="B7" s="338" t="s">
        <v>889</v>
      </c>
      <c r="C7" s="339">
        <v>30804</v>
      </c>
      <c r="D7" s="339">
        <v>35232</v>
      </c>
      <c r="E7" s="340">
        <v>14.4</v>
      </c>
      <c r="F7" s="341">
        <v>4428</v>
      </c>
      <c r="G7" s="342">
        <v>56.1</v>
      </c>
      <c r="H7" s="342">
        <v>53.3</v>
      </c>
      <c r="I7" s="343">
        <v>1.83</v>
      </c>
      <c r="J7" s="344">
        <v>1.98</v>
      </c>
    </row>
    <row r="8" spans="1:10" ht="19.5" customHeight="1">
      <c r="B8" s="26" t="s">
        <v>137</v>
      </c>
      <c r="C8" s="345">
        <v>5</v>
      </c>
      <c r="D8" s="345">
        <v>5</v>
      </c>
      <c r="E8" s="346">
        <v>5.5</v>
      </c>
      <c r="F8" s="347">
        <v>0.1</v>
      </c>
      <c r="G8" s="348">
        <v>1.0470714759139793E-2</v>
      </c>
      <c r="H8" s="348">
        <v>8.6963583070237722E-3</v>
      </c>
      <c r="I8" s="349">
        <v>3.1132771075279247E-4</v>
      </c>
      <c r="J8" s="350">
        <v>2.9462833890492139E-4</v>
      </c>
    </row>
    <row r="9" spans="1:10" ht="12" customHeight="1">
      <c r="B9" s="26" t="s">
        <v>138</v>
      </c>
      <c r="C9" s="345">
        <v>10</v>
      </c>
      <c r="D9" s="345">
        <v>8</v>
      </c>
      <c r="E9" s="346">
        <v>-17.3</v>
      </c>
      <c r="F9" s="347">
        <v>-2</v>
      </c>
      <c r="G9" s="348">
        <v>1.6846219378874639E-2</v>
      </c>
      <c r="H9" s="348">
        <v>1.7043547930171772E-2</v>
      </c>
      <c r="I9" s="349">
        <v>5.0089177622629087E-4</v>
      </c>
      <c r="J9" s="350">
        <v>5.7742701466856577E-4</v>
      </c>
    </row>
    <row r="10" spans="1:10">
      <c r="B10" s="26" t="s">
        <v>140</v>
      </c>
      <c r="C10" s="345">
        <v>40</v>
      </c>
      <c r="D10" s="345">
        <v>42</v>
      </c>
      <c r="E10" s="346">
        <v>6.4</v>
      </c>
      <c r="F10" s="347">
        <v>3</v>
      </c>
      <c r="G10" s="348">
        <v>6.5287250012761672E-2</v>
      </c>
      <c r="H10" s="348">
        <v>6.9004663341479283E-2</v>
      </c>
      <c r="I10" s="349">
        <v>1.9411979559538824E-3</v>
      </c>
      <c r="J10" s="350">
        <v>2.3378440284104762E-3</v>
      </c>
    </row>
    <row r="11" spans="1:10">
      <c r="B11" s="26" t="s">
        <v>143</v>
      </c>
      <c r="C11" s="345">
        <v>14956</v>
      </c>
      <c r="D11" s="345">
        <v>17650</v>
      </c>
      <c r="E11" s="346">
        <v>18</v>
      </c>
      <c r="F11" s="347">
        <v>2694</v>
      </c>
      <c r="G11" s="348">
        <v>27.3</v>
      </c>
      <c r="H11" s="348">
        <v>26.7</v>
      </c>
      <c r="I11" s="349">
        <v>0.89</v>
      </c>
      <c r="J11" s="350">
        <v>0.99</v>
      </c>
    </row>
    <row r="12" spans="1:10">
      <c r="B12" s="26" t="s">
        <v>144</v>
      </c>
      <c r="C12" s="345">
        <v>2</v>
      </c>
      <c r="D12" s="345">
        <v>2</v>
      </c>
      <c r="E12" s="346">
        <v>5.3</v>
      </c>
      <c r="F12" s="347">
        <v>0.13554788000000006</v>
      </c>
      <c r="G12" s="348">
        <v>3.0796508442762598E-3</v>
      </c>
      <c r="H12" s="348">
        <v>2.7951529443840926E-3</v>
      </c>
      <c r="I12" s="349">
        <v>9.1567831740380616E-5</v>
      </c>
      <c r="J12" s="350">
        <v>9.4698405920550123E-5</v>
      </c>
    </row>
    <row r="13" spans="1:10">
      <c r="B13" s="26" t="s">
        <v>145</v>
      </c>
      <c r="C13" s="345">
        <v>469</v>
      </c>
      <c r="D13" s="345">
        <v>495</v>
      </c>
      <c r="E13" s="346">
        <v>5.5</v>
      </c>
      <c r="F13" s="347">
        <v>26</v>
      </c>
      <c r="G13" s="348">
        <v>0.88333390387531452</v>
      </c>
      <c r="H13" s="348">
        <v>0.7</v>
      </c>
      <c r="I13" s="349">
        <v>2.6264331370862565E-2</v>
      </c>
      <c r="J13" s="350">
        <v>2.7659457715150656E-2</v>
      </c>
    </row>
    <row r="14" spans="1:10">
      <c r="B14" s="26" t="s">
        <v>146</v>
      </c>
      <c r="C14" s="345">
        <v>0.27696343600000001</v>
      </c>
      <c r="D14" s="345">
        <v>0.30249946500000002</v>
      </c>
      <c r="E14" s="346">
        <v>5.3</v>
      </c>
      <c r="F14" s="347">
        <v>2.5536029000000016E-2</v>
      </c>
      <c r="G14" s="348">
        <v>5.8017914241017383E-4</v>
      </c>
      <c r="H14" s="348">
        <v>5.2658223968941994E-4</v>
      </c>
      <c r="I14" s="349">
        <v>1.7250574424769912E-5</v>
      </c>
      <c r="J14" s="350">
        <v>1.7840347085425452E-5</v>
      </c>
    </row>
    <row r="15" spans="1:10">
      <c r="B15" s="26" t="s">
        <v>147</v>
      </c>
      <c r="C15" s="345">
        <v>0.14419999999999999</v>
      </c>
      <c r="D15" s="345">
        <v>0.16470000000000001</v>
      </c>
      <c r="E15" s="346">
        <v>10.9</v>
      </c>
      <c r="F15" s="347">
        <v>2.0500000000000018E-2</v>
      </c>
      <c r="G15" s="348">
        <v>3.0206814857520418E-4</v>
      </c>
      <c r="H15" s="348">
        <v>2.86704952938834E-4</v>
      </c>
      <c r="I15" s="349">
        <v>8.9814484827947511E-6</v>
      </c>
      <c r="J15" s="350">
        <v>9.7134226831428337E-6</v>
      </c>
    </row>
    <row r="16" spans="1:10">
      <c r="B16" s="26" t="s">
        <v>148</v>
      </c>
      <c r="C16" s="345">
        <v>144</v>
      </c>
      <c r="D16" s="345">
        <v>144</v>
      </c>
      <c r="E16" s="346">
        <v>-0.2</v>
      </c>
      <c r="F16" s="347">
        <v>-0.1</v>
      </c>
      <c r="G16" s="348">
        <v>0.27991788087038999</v>
      </c>
      <c r="H16" s="348">
        <v>0.2</v>
      </c>
      <c r="I16" s="349">
        <v>8.3228504504988324E-3</v>
      </c>
      <c r="J16" s="350">
        <v>8.5110696276405086E-3</v>
      </c>
    </row>
    <row r="17" spans="2:10">
      <c r="B17" s="26" t="s">
        <v>150</v>
      </c>
      <c r="C17" s="345">
        <v>1</v>
      </c>
      <c r="D17" s="345">
        <v>1</v>
      </c>
      <c r="E17" s="346">
        <v>6.4</v>
      </c>
      <c r="F17" s="347">
        <v>0.1</v>
      </c>
      <c r="G17" s="348">
        <v>2.245388599506726E-3</v>
      </c>
      <c r="H17" s="348">
        <v>1.3990575025922334E-3</v>
      </c>
      <c r="I17" s="349">
        <v>6.6762557142973638E-5</v>
      </c>
      <c r="J17" s="350">
        <v>4.7399379541237968E-5</v>
      </c>
    </row>
    <row r="18" spans="2:10">
      <c r="B18" s="26" t="s">
        <v>151</v>
      </c>
      <c r="C18" s="345">
        <v>123</v>
      </c>
      <c r="D18" s="345">
        <v>136</v>
      </c>
      <c r="E18" s="346">
        <v>10.3</v>
      </c>
      <c r="F18" s="347">
        <v>13</v>
      </c>
      <c r="G18" s="348">
        <v>0.24076972312788045</v>
      </c>
      <c r="H18" s="348">
        <v>0.21437627380332722</v>
      </c>
      <c r="I18" s="349">
        <v>7.1588509900488203E-3</v>
      </c>
      <c r="J18" s="350">
        <v>7.2629626357837056E-3</v>
      </c>
    </row>
    <row r="19" spans="2:10">
      <c r="B19" s="26" t="s">
        <v>153</v>
      </c>
      <c r="C19" s="345">
        <v>1</v>
      </c>
      <c r="D19" s="345">
        <v>1</v>
      </c>
      <c r="E19" s="346">
        <v>3.2</v>
      </c>
      <c r="F19" s="347">
        <v>0.1</v>
      </c>
      <c r="G19" s="348">
        <v>2.0130893951509792E-3</v>
      </c>
      <c r="H19" s="348">
        <v>2.1686764845389801E-3</v>
      </c>
      <c r="I19" s="349">
        <v>5.9855561664117588E-5</v>
      </c>
      <c r="J19" s="350">
        <v>7.3473691826361572E-5</v>
      </c>
    </row>
    <row r="20" spans="2:10">
      <c r="B20" s="26" t="s">
        <v>154</v>
      </c>
      <c r="C20" s="345">
        <v>806</v>
      </c>
      <c r="D20" s="345">
        <v>849</v>
      </c>
      <c r="E20" s="346">
        <v>5.3</v>
      </c>
      <c r="F20" s="347">
        <v>42</v>
      </c>
      <c r="G20" s="348">
        <v>1.490854061202042</v>
      </c>
      <c r="H20" s="348">
        <v>1.3</v>
      </c>
      <c r="I20" s="349">
        <v>0.05</v>
      </c>
      <c r="J20" s="350">
        <v>4.7920795717010335E-2</v>
      </c>
    </row>
    <row r="21" spans="2:10" ht="23.25">
      <c r="B21" s="27" t="s">
        <v>156</v>
      </c>
      <c r="C21" s="351">
        <v>4</v>
      </c>
      <c r="D21" s="351">
        <v>4</v>
      </c>
      <c r="E21" s="352">
        <v>0.01</v>
      </c>
      <c r="F21" s="353">
        <v>0.37474315900000033</v>
      </c>
      <c r="G21" s="354">
        <v>1.056798791113981E-2</v>
      </c>
      <c r="H21" s="354">
        <v>9.434358093292251E-3</v>
      </c>
      <c r="I21" s="355">
        <v>3.1421995148577962E-4</v>
      </c>
      <c r="J21" s="356">
        <v>3.1963140840412239E-4</v>
      </c>
    </row>
    <row r="22" spans="2:10">
      <c r="B22" s="26" t="s">
        <v>157</v>
      </c>
      <c r="C22" s="345">
        <v>14242</v>
      </c>
      <c r="D22" s="345">
        <v>15894</v>
      </c>
      <c r="E22" s="346">
        <v>11.6</v>
      </c>
      <c r="F22" s="347">
        <v>1652</v>
      </c>
      <c r="G22" s="348">
        <v>26</v>
      </c>
      <c r="H22" s="348">
        <v>24.1</v>
      </c>
      <c r="I22" s="349">
        <v>0.85</v>
      </c>
      <c r="J22" s="350">
        <v>0.89</v>
      </c>
    </row>
    <row r="23" spans="2:10">
      <c r="B23" s="26" t="s">
        <v>158</v>
      </c>
      <c r="C23" s="345">
        <v>7.8312999999999994E-2</v>
      </c>
      <c r="D23" s="345">
        <v>9.2162999999999995E-2</v>
      </c>
      <c r="E23" s="346">
        <v>0</v>
      </c>
      <c r="F23" s="347">
        <v>0</v>
      </c>
      <c r="G23" s="348">
        <v>1.6404898002337007E-4</v>
      </c>
      <c r="H23" s="348">
        <v>1.6043466045963421E-4</v>
      </c>
      <c r="I23" s="349">
        <v>4.8776988559854742E-6</v>
      </c>
      <c r="J23" s="350">
        <v>5.4354473269368113E-6</v>
      </c>
    </row>
    <row r="24" spans="2:10">
      <c r="B24" s="26" t="s">
        <v>159</v>
      </c>
      <c r="C24" s="345">
        <v>1.9367249999999999E-2</v>
      </c>
      <c r="D24" s="345">
        <v>2.1349E-2</v>
      </c>
      <c r="E24" s="346">
        <v>142.6</v>
      </c>
      <c r="F24" s="347">
        <v>1.9817500000000009E-3</v>
      </c>
      <c r="G24" s="348">
        <v>4.0570245149050785E-5</v>
      </c>
      <c r="H24" s="348">
        <v>3.7163716091628211E-5</v>
      </c>
      <c r="I24" s="349">
        <v>1.2062826499889504E-6</v>
      </c>
      <c r="J24" s="350">
        <v>1.2590884083935417E-6</v>
      </c>
    </row>
    <row r="25" spans="2:10">
      <c r="B25" s="338" t="s">
        <v>890</v>
      </c>
      <c r="C25" s="357">
        <v>23212</v>
      </c>
      <c r="D25" s="357">
        <v>29999</v>
      </c>
      <c r="E25" s="340">
        <v>29.2</v>
      </c>
      <c r="F25" s="358">
        <v>6787</v>
      </c>
      <c r="G25" s="342">
        <v>42.3</v>
      </c>
      <c r="H25" s="342">
        <v>45.4</v>
      </c>
      <c r="I25" s="343">
        <v>1.38</v>
      </c>
      <c r="J25" s="344">
        <v>1.69</v>
      </c>
    </row>
    <row r="26" spans="2:10">
      <c r="B26" s="1432" t="s">
        <v>891</v>
      </c>
      <c r="C26" s="2219">
        <v>848</v>
      </c>
      <c r="D26" s="2219">
        <v>823</v>
      </c>
      <c r="E26" s="2220">
        <v>-3</v>
      </c>
      <c r="F26" s="2221">
        <v>-25</v>
      </c>
      <c r="G26" s="2222">
        <v>1.5</v>
      </c>
      <c r="H26" s="2222">
        <v>1.2</v>
      </c>
      <c r="I26" s="2223">
        <v>0.05</v>
      </c>
      <c r="J26" s="2224">
        <v>0.05</v>
      </c>
    </row>
    <row r="27" spans="2:10">
      <c r="B27" s="52"/>
      <c r="C27" s="359"/>
      <c r="D27" s="359"/>
      <c r="E27" s="360"/>
      <c r="F27" s="361"/>
      <c r="G27" s="362"/>
      <c r="H27" s="362"/>
      <c r="I27" s="363"/>
      <c r="J27" s="364"/>
    </row>
    <row r="28" spans="2:10">
      <c r="B28" s="1081" t="s">
        <v>892</v>
      </c>
      <c r="C28" s="1082">
        <v>54864</v>
      </c>
      <c r="D28" s="1082">
        <v>66053</v>
      </c>
      <c r="E28" s="1083">
        <v>20.399999999999999</v>
      </c>
      <c r="F28" s="1084">
        <v>11189</v>
      </c>
      <c r="G28" s="1085">
        <v>100</v>
      </c>
      <c r="H28" s="1085">
        <v>100</v>
      </c>
      <c r="I28" s="1083">
        <v>3.26</v>
      </c>
      <c r="J28" s="1085">
        <v>3.71</v>
      </c>
    </row>
    <row r="29" spans="2:10">
      <c r="B29" s="373" t="s">
        <v>878</v>
      </c>
    </row>
    <row r="30" spans="2:10">
      <c r="B30" s="373" t="s">
        <v>404</v>
      </c>
    </row>
    <row r="31" spans="2:10"/>
    <row r="32" spans="2:10"/>
    <row r="33" s="19" customFormat="1" hidden="1"/>
    <row r="34" s="19" customFormat="1" hidden="1"/>
    <row r="35" s="19" customFormat="1" hidden="1"/>
    <row r="36" s="19" customFormat="1" hidden="1"/>
    <row r="37" s="19" customFormat="1" hidden="1"/>
    <row r="38" s="19" customFormat="1" hidden="1"/>
  </sheetData>
  <mergeCells count="7">
    <mergeCell ref="B1:J1"/>
    <mergeCell ref="B2:J2"/>
    <mergeCell ref="I3:J3"/>
    <mergeCell ref="B3:B5"/>
    <mergeCell ref="C3:C4"/>
    <mergeCell ref="D3:D4"/>
    <mergeCell ref="G3:H3"/>
  </mergeCells>
  <pageMargins left="0.7" right="0.7" top="0.75" bottom="0.75" header="0.3" footer="0.3"/>
  <ignoredErrors>
    <ignoredError sqref="B5:J5 B3 E3:J3 B4:D4" numberStoredAsText="1"/>
  </ignoredErrors>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873F8-9D81-4F25-BDF4-7178F4414348}">
  <sheetPr codeName="Hoja18"/>
  <dimension ref="A1:P15"/>
  <sheetViews>
    <sheetView showGridLines="0" topLeftCell="D1" workbookViewId="0"/>
  </sheetViews>
  <sheetFormatPr baseColWidth="10" defaultColWidth="0" defaultRowHeight="13.5" zeroHeight="1"/>
  <cols>
    <col min="1" max="1" width="3.28515625" style="2" customWidth="1"/>
    <col min="2" max="2" width="18" style="2" customWidth="1"/>
    <col min="3" max="3" width="9.7109375" style="2" customWidth="1"/>
    <col min="4" max="4" width="14.5703125" style="2" customWidth="1"/>
    <col min="5" max="5" width="12.140625" style="2" customWidth="1"/>
    <col min="6" max="6" width="13.5703125" style="2" customWidth="1"/>
    <col min="7" max="7" width="9.7109375" style="2" customWidth="1"/>
    <col min="8" max="8" width="11.140625" style="2" customWidth="1"/>
    <col min="9" max="9" width="11.28515625" style="2" customWidth="1"/>
    <col min="10" max="10" width="12.42578125" style="2" customWidth="1"/>
    <col min="11" max="11" width="13.140625" style="2" customWidth="1"/>
    <col min="12" max="12" width="4.140625" style="2" customWidth="1"/>
    <col min="13" max="13" width="15" style="2" bestFit="1" customWidth="1"/>
    <col min="14" max="14" width="2.85546875" style="2" customWidth="1"/>
    <col min="15" max="16" width="0" style="2" hidden="1" customWidth="1"/>
    <col min="17" max="16384" width="11.42578125" style="2" hidden="1"/>
  </cols>
  <sheetData>
    <row r="1" spans="1:12" ht="15.75">
      <c r="A1" s="47"/>
      <c r="B1" s="2509" t="s">
        <v>1396</v>
      </c>
      <c r="C1" s="2509"/>
      <c r="D1" s="2509"/>
      <c r="E1" s="2509"/>
      <c r="F1" s="2509"/>
      <c r="G1" s="2509"/>
      <c r="H1" s="2509"/>
      <c r="I1" s="2509"/>
      <c r="J1" s="2509"/>
      <c r="K1" s="2509"/>
    </row>
    <row r="2" spans="1:12">
      <c r="B2" s="2535" t="s">
        <v>1</v>
      </c>
      <c r="C2" s="2535"/>
      <c r="D2" s="2535"/>
      <c r="E2" s="2535"/>
      <c r="F2" s="2535"/>
      <c r="G2" s="2535"/>
      <c r="H2" s="2535"/>
      <c r="I2" s="2535"/>
      <c r="J2" s="2535"/>
      <c r="K2" s="2535"/>
    </row>
    <row r="3" spans="1:12" ht="21">
      <c r="B3" s="2558" t="s">
        <v>0</v>
      </c>
      <c r="C3" s="2559">
        <v>2024</v>
      </c>
      <c r="D3" s="2559"/>
      <c r="E3" s="2559"/>
      <c r="F3" s="2560"/>
      <c r="G3" s="2561">
        <v>2025</v>
      </c>
      <c r="H3" s="2562"/>
      <c r="I3" s="2562"/>
      <c r="J3" s="2563"/>
      <c r="K3" s="1086" t="s">
        <v>35</v>
      </c>
      <c r="L3" s="16"/>
    </row>
    <row r="4" spans="1:12" ht="21">
      <c r="B4" s="2558"/>
      <c r="C4" s="1086" t="s">
        <v>893</v>
      </c>
      <c r="D4" s="1086" t="s">
        <v>894</v>
      </c>
      <c r="E4" s="1086" t="s">
        <v>895</v>
      </c>
      <c r="F4" s="1086" t="s">
        <v>86</v>
      </c>
      <c r="G4" s="1087" t="s">
        <v>893</v>
      </c>
      <c r="H4" s="1086" t="s">
        <v>894</v>
      </c>
      <c r="I4" s="1086" t="s">
        <v>895</v>
      </c>
      <c r="J4" s="1088" t="s">
        <v>86</v>
      </c>
      <c r="K4" s="1064" t="s">
        <v>1395</v>
      </c>
    </row>
    <row r="5" spans="1:12">
      <c r="B5" s="2558"/>
      <c r="C5" s="1089" t="s">
        <v>23</v>
      </c>
      <c r="D5" s="1089" t="s">
        <v>24</v>
      </c>
      <c r="E5" s="1089" t="s">
        <v>36</v>
      </c>
      <c r="F5" s="1089" t="s">
        <v>896</v>
      </c>
      <c r="G5" s="1090" t="s">
        <v>26</v>
      </c>
      <c r="H5" s="1089" t="s">
        <v>38</v>
      </c>
      <c r="I5" s="1089" t="s">
        <v>39</v>
      </c>
      <c r="J5" s="1091" t="s">
        <v>897</v>
      </c>
      <c r="K5" s="1092" t="s">
        <v>898</v>
      </c>
    </row>
    <row r="6" spans="1:12">
      <c r="B6" s="25" t="s">
        <v>351</v>
      </c>
      <c r="C6" s="980">
        <v>921.80028764099995</v>
      </c>
      <c r="D6" s="981">
        <v>1526.8287742729999</v>
      </c>
      <c r="E6" s="982">
        <v>0</v>
      </c>
      <c r="F6" s="980">
        <v>2448.629061914</v>
      </c>
      <c r="G6" s="980">
        <v>1013.9803164050001</v>
      </c>
      <c r="H6" s="980">
        <v>1896.1252773849999</v>
      </c>
      <c r="I6" s="982">
        <v>0</v>
      </c>
      <c r="J6" s="980">
        <v>2910.1055937900001</v>
      </c>
      <c r="K6" s="983">
        <v>0.18846322583269573</v>
      </c>
    </row>
    <row r="7" spans="1:12">
      <c r="B7" s="25" t="s">
        <v>161</v>
      </c>
      <c r="C7" s="980">
        <v>10105.152073727</v>
      </c>
      <c r="D7" s="981">
        <v>1496.6718298010001</v>
      </c>
      <c r="E7" s="984">
        <v>54.61</v>
      </c>
      <c r="F7" s="980">
        <v>11656.433903528001</v>
      </c>
      <c r="G7" s="980">
        <v>11393.994957020999</v>
      </c>
      <c r="H7" s="980">
        <v>2045.5645759240001</v>
      </c>
      <c r="I7" s="982">
        <v>0</v>
      </c>
      <c r="J7" s="980">
        <v>13439.559532944999</v>
      </c>
      <c r="K7" s="983">
        <v>0.15297351181113011</v>
      </c>
    </row>
    <row r="8" spans="1:12">
      <c r="B8" s="25" t="s">
        <v>899</v>
      </c>
      <c r="C8" s="980">
        <v>914.78442811100001</v>
      </c>
      <c r="D8" s="985">
        <v>0</v>
      </c>
      <c r="E8" s="982">
        <v>0</v>
      </c>
      <c r="F8" s="980">
        <v>914.78442811100001</v>
      </c>
      <c r="G8" s="980">
        <v>963.35948124399999</v>
      </c>
      <c r="H8" s="980">
        <v>0</v>
      </c>
      <c r="I8" s="982">
        <v>0</v>
      </c>
      <c r="J8" s="980">
        <v>963.35948124399999</v>
      </c>
      <c r="K8" s="983">
        <v>5.310000000033438E-2</v>
      </c>
    </row>
    <row r="9" spans="1:12">
      <c r="B9" s="1093" t="s">
        <v>167</v>
      </c>
      <c r="C9" s="1094">
        <v>11941.736789478999</v>
      </c>
      <c r="D9" s="1095">
        <v>3023.500604074</v>
      </c>
      <c r="E9" s="1094">
        <v>54.61</v>
      </c>
      <c r="F9" s="1094">
        <v>15019.847393552998</v>
      </c>
      <c r="G9" s="1096">
        <v>13371.334754670001</v>
      </c>
      <c r="H9" s="1094">
        <v>3941.6898533089998</v>
      </c>
      <c r="I9" s="1097">
        <v>0</v>
      </c>
      <c r="J9" s="1098">
        <v>17313.024607979001</v>
      </c>
      <c r="K9" s="1099">
        <v>15.267646563508407</v>
      </c>
    </row>
    <row r="10" spans="1:12">
      <c r="B10" s="365" t="s">
        <v>404</v>
      </c>
    </row>
    <row r="15" spans="1:12"/>
  </sheetData>
  <mergeCells count="5">
    <mergeCell ref="B3:B5"/>
    <mergeCell ref="C3:F3"/>
    <mergeCell ref="G3:J3"/>
    <mergeCell ref="B1:K1"/>
    <mergeCell ref="B2:K2"/>
  </mergeCells>
  <pageMargins left="0.7" right="0.7" top="0.75" bottom="0.75" header="0.3" footer="0.3"/>
  <ignoredErrors>
    <ignoredError sqref="C5:I5" numberStoredAsText="1"/>
  </ignoredErrors>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6EB79-80A3-47F7-A3A5-A1C189010983}">
  <sheetPr codeName="Hoja19"/>
  <dimension ref="A1:M26"/>
  <sheetViews>
    <sheetView showGridLines="0" workbookViewId="0"/>
  </sheetViews>
  <sheetFormatPr baseColWidth="10" defaultColWidth="0" defaultRowHeight="13.5" zeroHeight="1"/>
  <cols>
    <col min="1" max="1" width="3.85546875" style="21" customWidth="1"/>
    <col min="2" max="2" width="29.28515625" style="21" customWidth="1"/>
    <col min="3" max="3" width="9" style="11" customWidth="1"/>
    <col min="4" max="4" width="9.42578125" style="11" bestFit="1" customWidth="1"/>
    <col min="5" max="5" width="12.7109375" style="21" customWidth="1"/>
    <col min="6" max="6" width="7.140625" style="21" customWidth="1"/>
    <col min="7" max="7" width="7.85546875" style="21" customWidth="1"/>
    <col min="8" max="8" width="4.42578125" style="21" customWidth="1"/>
    <col min="9" max="9" width="11.42578125" style="21" customWidth="1"/>
    <col min="10" max="10" width="3.85546875" style="21" customWidth="1"/>
    <col min="11" max="11" width="11.42578125" style="21" hidden="1" customWidth="1"/>
    <col min="12" max="13" width="0" style="21" hidden="1" customWidth="1"/>
    <col min="14" max="16384" width="11.42578125" style="21" hidden="1"/>
  </cols>
  <sheetData>
    <row r="1" spans="1:7" ht="15.75">
      <c r="A1" s="2452"/>
      <c r="B1" s="2565" t="s">
        <v>1404</v>
      </c>
      <c r="C1" s="2565"/>
      <c r="D1" s="2565"/>
      <c r="E1" s="2565"/>
      <c r="F1" s="2565"/>
      <c r="G1" s="2565"/>
    </row>
    <row r="2" spans="1:7" s="20" customFormat="1" ht="12.75">
      <c r="B2" s="2566" t="s">
        <v>1</v>
      </c>
      <c r="C2" s="2566"/>
      <c r="D2" s="2566"/>
      <c r="E2" s="2566"/>
      <c r="F2" s="2566"/>
      <c r="G2" s="2566"/>
    </row>
    <row r="3" spans="1:7" ht="21">
      <c r="B3" s="2567" t="s">
        <v>0</v>
      </c>
      <c r="C3" s="2549" t="s">
        <v>318</v>
      </c>
      <c r="D3" s="2549" t="s">
        <v>2554</v>
      </c>
      <c r="E3" s="1100" t="s">
        <v>35</v>
      </c>
      <c r="F3" s="2530" t="s">
        <v>333</v>
      </c>
      <c r="G3" s="2531"/>
    </row>
    <row r="4" spans="1:7">
      <c r="B4" s="2567"/>
      <c r="C4" s="2549"/>
      <c r="D4" s="2549"/>
      <c r="E4" s="1101" t="s">
        <v>1395</v>
      </c>
      <c r="F4" s="1075">
        <v>2024</v>
      </c>
      <c r="G4" s="1010">
        <v>2025</v>
      </c>
    </row>
    <row r="5" spans="1:7">
      <c r="B5" s="1102"/>
      <c r="C5" s="1076" t="s">
        <v>23</v>
      </c>
      <c r="D5" s="1076" t="s">
        <v>24</v>
      </c>
      <c r="E5" s="999" t="s">
        <v>59</v>
      </c>
      <c r="F5" s="998" t="s">
        <v>60</v>
      </c>
      <c r="G5" s="999" t="s">
        <v>26</v>
      </c>
    </row>
    <row r="6" spans="1:7">
      <c r="B6" s="366" t="s">
        <v>900</v>
      </c>
      <c r="C6" s="55">
        <v>39304.360306174996</v>
      </c>
      <c r="D6" s="55">
        <v>50010.854009777002</v>
      </c>
      <c r="E6" s="367">
        <v>27.23996426910411</v>
      </c>
      <c r="F6" s="368">
        <v>2.333471638401464</v>
      </c>
      <c r="G6" s="367">
        <v>2.8097349430045293</v>
      </c>
    </row>
    <row r="7" spans="1:7">
      <c r="B7" s="369" t="s">
        <v>901</v>
      </c>
      <c r="C7" s="53">
        <v>19516.604257296</v>
      </c>
      <c r="D7" s="53">
        <v>21779.509994796001</v>
      </c>
      <c r="E7" s="370">
        <v>11.594771855119458</v>
      </c>
      <c r="F7" s="371">
        <v>1.1586867756540129</v>
      </c>
      <c r="G7" s="370">
        <v>1.2236273802069308</v>
      </c>
    </row>
    <row r="8" spans="1:7">
      <c r="B8" s="369" t="s">
        <v>902</v>
      </c>
      <c r="C8" s="53">
        <v>20422.055749775001</v>
      </c>
      <c r="D8" s="53">
        <v>28993.666775910002</v>
      </c>
      <c r="E8" s="370">
        <v>41.972322136224882</v>
      </c>
      <c r="F8" s="371">
        <v>1.2124427803616149</v>
      </c>
      <c r="G8" s="370">
        <v>1.6289367634109524</v>
      </c>
    </row>
    <row r="9" spans="1:7">
      <c r="B9" s="366" t="s">
        <v>903</v>
      </c>
      <c r="C9" s="55">
        <v>52638.657537619998</v>
      </c>
      <c r="D9" s="55">
        <v>59484.648305608003</v>
      </c>
      <c r="E9" s="367">
        <v>13.005633289745822</v>
      </c>
      <c r="F9" s="368">
        <v>3.1251192867847313</v>
      </c>
      <c r="G9" s="367">
        <v>3.3419964170963219</v>
      </c>
    </row>
    <row r="10" spans="1:7">
      <c r="B10" s="369" t="s">
        <v>901</v>
      </c>
      <c r="C10" s="53">
        <v>17520.949823401999</v>
      </c>
      <c r="D10" s="53">
        <v>19104.458155401</v>
      </c>
      <c r="E10" s="370">
        <v>9.0377995939693534</v>
      </c>
      <c r="F10" s="371">
        <v>1.0402062054255194</v>
      </c>
      <c r="G10" s="370">
        <v>1.073336272879964</v>
      </c>
    </row>
    <row r="11" spans="1:7">
      <c r="B11" s="369" t="s">
        <v>904</v>
      </c>
      <c r="C11" s="53">
        <v>35117.707714217999</v>
      </c>
      <c r="D11" s="53">
        <v>40380.190150207003</v>
      </c>
      <c r="E11" s="370">
        <v>14.985267486175925</v>
      </c>
      <c r="F11" s="371">
        <v>2.0849130813592116</v>
      </c>
      <c r="G11" s="370">
        <v>2.2686601442163585</v>
      </c>
    </row>
    <row r="12" spans="1:7">
      <c r="B12" s="366" t="s">
        <v>905</v>
      </c>
      <c r="C12" s="55">
        <v>517.50830999200002</v>
      </c>
      <c r="D12" s="55">
        <v>440.26369959599998</v>
      </c>
      <c r="E12" s="367">
        <v>-14.926255077371442</v>
      </c>
      <c r="F12" s="368">
        <v>3.0724096629393145E-2</v>
      </c>
      <c r="G12" s="367">
        <v>2.4735116513897062E-2</v>
      </c>
    </row>
    <row r="13" spans="1:7">
      <c r="B13" s="369" t="s">
        <v>901</v>
      </c>
      <c r="C13" s="53">
        <v>222.28330943700001</v>
      </c>
      <c r="D13" s="53">
        <v>145.453849803</v>
      </c>
      <c r="E13" s="370">
        <v>-34.563755519293807</v>
      </c>
      <c r="F13" s="371">
        <v>1.3196800411474087E-2</v>
      </c>
      <c r="G13" s="370">
        <v>8.1719613167598442E-3</v>
      </c>
    </row>
    <row r="14" spans="1:7">
      <c r="B14" s="369" t="s">
        <v>904</v>
      </c>
      <c r="C14" s="53">
        <v>295.22500055500001</v>
      </c>
      <c r="D14" s="53">
        <v>294.80984979300001</v>
      </c>
      <c r="E14" s="370">
        <v>-0.14062181767111603</v>
      </c>
      <c r="F14" s="371">
        <v>1.7527296217919056E-2</v>
      </c>
      <c r="G14" s="370">
        <v>1.6563155197137223E-2</v>
      </c>
    </row>
    <row r="15" spans="1:7">
      <c r="B15" s="366" t="s">
        <v>906</v>
      </c>
      <c r="C15" s="55">
        <v>1427.0214470000001</v>
      </c>
      <c r="D15" s="55">
        <v>1907.0976181240001</v>
      </c>
      <c r="E15" s="367">
        <v>33.641832933433122</v>
      </c>
      <c r="F15" s="368">
        <v>8.4721238255134876E-2</v>
      </c>
      <c r="G15" s="367">
        <v>0.1071455171774541</v>
      </c>
    </row>
    <row r="16" spans="1:7">
      <c r="B16" s="369" t="s">
        <v>904</v>
      </c>
      <c r="C16" s="53">
        <v>1427.0214470000001</v>
      </c>
      <c r="D16" s="53">
        <v>1907.0976181240001</v>
      </c>
      <c r="E16" s="370">
        <v>33.641832933433122</v>
      </c>
      <c r="F16" s="371">
        <v>8.4721238255134876E-2</v>
      </c>
      <c r="G16" s="370">
        <v>0.1071455171774541</v>
      </c>
    </row>
    <row r="17" spans="2:7">
      <c r="B17" s="1103" t="s">
        <v>907</v>
      </c>
      <c r="C17" s="1104">
        <v>94521.847301682996</v>
      </c>
      <c r="D17" s="1104">
        <v>112605.186394034</v>
      </c>
      <c r="E17" s="1105">
        <v>19.13138560933416</v>
      </c>
      <c r="F17" s="1106">
        <v>5.6116941776848863</v>
      </c>
      <c r="G17" s="1105">
        <v>6.3264411944055565</v>
      </c>
    </row>
    <row r="18" spans="2:7">
      <c r="B18" s="366" t="s">
        <v>901</v>
      </c>
      <c r="C18" s="55">
        <v>37259.837390134999</v>
      </c>
      <c r="D18" s="55">
        <v>41029.422000000006</v>
      </c>
      <c r="E18" s="367">
        <v>10.117018414210932</v>
      </c>
      <c r="F18" s="368">
        <v>2.2120897814910063</v>
      </c>
      <c r="G18" s="367">
        <v>2.305135614403655</v>
      </c>
    </row>
    <row r="19" spans="2:7">
      <c r="B19" s="366" t="s">
        <v>904</v>
      </c>
      <c r="C19" s="55">
        <v>57262.009911548004</v>
      </c>
      <c r="D19" s="55">
        <v>71575.764394034006</v>
      </c>
      <c r="E19" s="367">
        <v>24.996947373304401</v>
      </c>
      <c r="F19" s="368">
        <v>3.3996043961938804</v>
      </c>
      <c r="G19" s="367">
        <v>4.0213055800019024</v>
      </c>
    </row>
    <row r="20" spans="2:7">
      <c r="B20" s="2564" t="s">
        <v>2557</v>
      </c>
      <c r="C20" s="2564"/>
      <c r="D20" s="2564"/>
      <c r="E20" s="2564"/>
      <c r="F20" s="2564"/>
      <c r="G20" s="2564"/>
    </row>
    <row r="21" spans="2:7">
      <c r="B21" s="373" t="s">
        <v>908</v>
      </c>
    </row>
    <row r="22" spans="2:7">
      <c r="B22" s="372" t="s">
        <v>404</v>
      </c>
    </row>
    <row r="23" spans="2:7"/>
    <row r="24" spans="2:7"/>
    <row r="25" spans="2:7"/>
    <row r="26" spans="2:7"/>
  </sheetData>
  <mergeCells count="7">
    <mergeCell ref="B20:G20"/>
    <mergeCell ref="B1:G1"/>
    <mergeCell ref="B2:G2"/>
    <mergeCell ref="B3:B4"/>
    <mergeCell ref="C3:C4"/>
    <mergeCell ref="D3:D4"/>
    <mergeCell ref="F3:G3"/>
  </mergeCells>
  <pageMargins left="0.7" right="0.7" top="0.75" bottom="0.75" header="0.3" footer="0.3"/>
  <ignoredErrors>
    <ignoredError sqref="B5:G5 B3 E3 G3 B4:D4" numberStoredAsText="1"/>
  </ignoredErrors>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FEE1F-6FCF-4E0D-92C4-A7CC9066C31B}">
  <sheetPr codeName="Hoja21"/>
  <dimension ref="A1:N40"/>
  <sheetViews>
    <sheetView showGridLines="0" topLeftCell="D1" zoomScaleNormal="100" workbookViewId="0"/>
  </sheetViews>
  <sheetFormatPr baseColWidth="10" defaultColWidth="0" defaultRowHeight="15" zeroHeight="1"/>
  <cols>
    <col min="1" max="1" width="4.140625" customWidth="1"/>
    <col min="2" max="2" width="65.7109375" bestFit="1" customWidth="1"/>
    <col min="3" max="5" width="12" customWidth="1"/>
    <col min="6" max="6" width="13.42578125" customWidth="1"/>
    <col min="7" max="7" width="4.140625" customWidth="1"/>
    <col min="8" max="8" width="11.42578125" customWidth="1"/>
    <col min="9" max="9" width="4.85546875" customWidth="1"/>
    <col min="10" max="14" width="0" hidden="1" customWidth="1"/>
    <col min="15" max="16384" width="11.42578125" hidden="1"/>
  </cols>
  <sheetData>
    <row r="1" spans="1:6">
      <c r="A1" s="47"/>
      <c r="B1" s="2569" t="s">
        <v>1399</v>
      </c>
      <c r="C1" s="2569"/>
      <c r="D1" s="2569"/>
      <c r="E1" s="2569"/>
      <c r="F1" s="2569"/>
    </row>
    <row r="2" spans="1:6">
      <c r="B2" s="2568" t="s">
        <v>8</v>
      </c>
      <c r="C2" s="2569"/>
      <c r="D2" s="2569"/>
      <c r="E2" s="2569"/>
      <c r="F2" s="2569"/>
    </row>
    <row r="3" spans="1:6" ht="30" customHeight="1">
      <c r="B3" s="1107" t="s">
        <v>1201</v>
      </c>
      <c r="C3" s="1010" t="s">
        <v>84</v>
      </c>
      <c r="D3" s="1010" t="s">
        <v>85</v>
      </c>
      <c r="E3" s="1010" t="s">
        <v>546</v>
      </c>
      <c r="F3" s="1108" t="s">
        <v>2558</v>
      </c>
    </row>
    <row r="4" spans="1:6">
      <c r="B4" s="25" t="s">
        <v>429</v>
      </c>
      <c r="C4" s="2225">
        <v>9568.4746729569997</v>
      </c>
      <c r="D4" s="2225">
        <v>3919.6389145130001</v>
      </c>
      <c r="E4" s="2225">
        <v>13488.113587469999</v>
      </c>
      <c r="F4" s="2465">
        <v>16.356319343123687</v>
      </c>
    </row>
    <row r="5" spans="1:6">
      <c r="B5" s="25" t="s">
        <v>358</v>
      </c>
      <c r="C5" s="2225">
        <v>6779.5238917380002</v>
      </c>
      <c r="D5" s="2225">
        <v>3271.1323293129999</v>
      </c>
      <c r="E5" s="2225">
        <v>10050.656221051</v>
      </c>
      <c r="F5" s="2226">
        <v>12.187897269205774</v>
      </c>
    </row>
    <row r="6" spans="1:6">
      <c r="B6" s="25" t="s">
        <v>335</v>
      </c>
      <c r="C6" s="2225">
        <v>7990.9892884459996</v>
      </c>
      <c r="D6" s="2225">
        <v>22.038948180999999</v>
      </c>
      <c r="E6" s="2225">
        <v>8013.0282366269994</v>
      </c>
      <c r="F6" s="2226">
        <v>9.7169739781471129</v>
      </c>
    </row>
    <row r="7" spans="1:6">
      <c r="B7" s="25" t="s">
        <v>356</v>
      </c>
      <c r="C7" s="2225">
        <v>7949.1793321790001</v>
      </c>
      <c r="D7" s="2225">
        <v>0</v>
      </c>
      <c r="E7" s="2225">
        <v>7949.1793321790001</v>
      </c>
      <c r="F7" s="2226">
        <v>9.6395478010847988</v>
      </c>
    </row>
    <row r="8" spans="1:6">
      <c r="B8" s="25" t="s">
        <v>357</v>
      </c>
      <c r="C8" s="2225">
        <v>6888.928044577</v>
      </c>
      <c r="D8" s="2225">
        <v>530.55083127099999</v>
      </c>
      <c r="E8" s="2225">
        <v>7419.4788758479999</v>
      </c>
      <c r="F8" s="2226">
        <v>8.9972081763653922</v>
      </c>
    </row>
    <row r="9" spans="1:6">
      <c r="B9" s="25" t="s">
        <v>355</v>
      </c>
      <c r="C9" s="2225">
        <v>3699.6007557970001</v>
      </c>
      <c r="D9" s="2225">
        <v>2942.4201348669999</v>
      </c>
      <c r="E9" s="2225">
        <v>6642.020890664</v>
      </c>
      <c r="F9" s="2226">
        <v>8.0544261483919559</v>
      </c>
    </row>
    <row r="10" spans="1:6">
      <c r="B10" s="25" t="s">
        <v>354</v>
      </c>
      <c r="C10" s="2225">
        <v>4335.1177650999998</v>
      </c>
      <c r="D10" s="2225">
        <v>71.066305153000002</v>
      </c>
      <c r="E10" s="2225">
        <v>4406.1840702529998</v>
      </c>
      <c r="F10" s="2226">
        <v>5.3431455236699827</v>
      </c>
    </row>
    <row r="11" spans="1:6">
      <c r="B11" s="25" t="s">
        <v>2559</v>
      </c>
      <c r="C11" s="2225">
        <v>4273.9305842869999</v>
      </c>
      <c r="D11" s="2225">
        <v>0</v>
      </c>
      <c r="E11" s="2225">
        <v>4273.9305842869999</v>
      </c>
      <c r="F11" s="2226">
        <v>5.1827687417965906</v>
      </c>
    </row>
    <row r="12" spans="1:6">
      <c r="B12" s="25" t="s">
        <v>362</v>
      </c>
      <c r="C12" s="2225">
        <v>4026.7820929119998</v>
      </c>
      <c r="D12" s="2225">
        <v>97.217907088000004</v>
      </c>
      <c r="E12" s="2225">
        <v>4124</v>
      </c>
      <c r="F12" s="2226">
        <v>5.0009558811622163</v>
      </c>
    </row>
    <row r="13" spans="1:6">
      <c r="B13" s="25" t="s">
        <v>910</v>
      </c>
      <c r="C13" s="2225">
        <v>2365.7928647540002</v>
      </c>
      <c r="D13" s="2225">
        <v>117.657235351</v>
      </c>
      <c r="E13" s="2225">
        <v>2483.4501001050003</v>
      </c>
      <c r="F13" s="2226">
        <v>3.0115481046782238</v>
      </c>
    </row>
    <row r="14" spans="1:6">
      <c r="B14" s="25" t="s">
        <v>2560</v>
      </c>
      <c r="C14" s="2225">
        <v>1942.6226679829999</v>
      </c>
      <c r="D14" s="2225">
        <v>157.07821699600001</v>
      </c>
      <c r="E14" s="2225">
        <v>2099.700884979</v>
      </c>
      <c r="F14" s="2226">
        <v>2.5461958024775071</v>
      </c>
    </row>
    <row r="15" spans="1:6">
      <c r="B15" s="25" t="s">
        <v>428</v>
      </c>
      <c r="C15" s="2225">
        <v>470.57614479599999</v>
      </c>
      <c r="D15" s="2225">
        <v>1406.012583213</v>
      </c>
      <c r="E15" s="2225">
        <v>1876.5887280090001</v>
      </c>
      <c r="F15" s="2226">
        <v>2.2756395334285475</v>
      </c>
    </row>
    <row r="16" spans="1:6">
      <c r="B16" s="25" t="s">
        <v>359</v>
      </c>
      <c r="C16" s="2225">
        <v>1300</v>
      </c>
      <c r="D16" s="2225">
        <v>0</v>
      </c>
      <c r="E16" s="2225">
        <v>1300</v>
      </c>
      <c r="F16" s="2226">
        <v>1.576440990667042</v>
      </c>
    </row>
    <row r="17" spans="2:6">
      <c r="B17" s="25" t="s">
        <v>419</v>
      </c>
      <c r="C17" s="2225">
        <v>811.12783576899994</v>
      </c>
      <c r="D17" s="2225">
        <v>181.81663536600001</v>
      </c>
      <c r="E17" s="2225">
        <v>992.94447113499996</v>
      </c>
      <c r="F17" s="2226">
        <v>1.2040910505795548</v>
      </c>
    </row>
    <row r="18" spans="2:6">
      <c r="B18" s="25" t="s">
        <v>425</v>
      </c>
      <c r="C18" s="2225">
        <v>786.59750698300002</v>
      </c>
      <c r="D18" s="2225">
        <v>112.02746793199999</v>
      </c>
      <c r="E18" s="2225">
        <v>898.62497491500005</v>
      </c>
      <c r="F18" s="2226">
        <v>1.0897148043793448</v>
      </c>
    </row>
    <row r="19" spans="2:6">
      <c r="B19" s="25" t="s">
        <v>363</v>
      </c>
      <c r="C19" s="2225">
        <v>542.08569672299996</v>
      </c>
      <c r="D19" s="2225">
        <v>265.20579113600002</v>
      </c>
      <c r="E19" s="2225">
        <v>807.29148785899997</v>
      </c>
      <c r="F19" s="2226">
        <v>0.97895953298270166</v>
      </c>
    </row>
    <row r="20" spans="2:6">
      <c r="B20" s="25" t="s">
        <v>366</v>
      </c>
      <c r="C20" s="2225">
        <v>738.05431412799999</v>
      </c>
      <c r="D20" s="2225">
        <v>38.078000000000003</v>
      </c>
      <c r="E20" s="2225">
        <v>776.13231412799996</v>
      </c>
      <c r="F20" s="2226">
        <v>0.9411744570558831</v>
      </c>
    </row>
    <row r="21" spans="2:6">
      <c r="B21" s="25" t="s">
        <v>422</v>
      </c>
      <c r="C21" s="2225">
        <v>716.14419293599997</v>
      </c>
      <c r="D21" s="2225">
        <v>17.871375814</v>
      </c>
      <c r="E21" s="2225">
        <v>734.01556874999994</v>
      </c>
      <c r="F21" s="2226">
        <v>0.8901017156656017</v>
      </c>
    </row>
    <row r="22" spans="2:6">
      <c r="B22" s="25" t="s">
        <v>364</v>
      </c>
      <c r="C22" s="2225">
        <v>483.42621095499999</v>
      </c>
      <c r="D22" s="2225">
        <v>0</v>
      </c>
      <c r="E22" s="2225">
        <v>483.42621095499999</v>
      </c>
      <c r="F22" s="2226">
        <v>0.58622530377870352</v>
      </c>
    </row>
    <row r="23" spans="2:6">
      <c r="B23" s="25" t="s">
        <v>436</v>
      </c>
      <c r="C23" s="2225">
        <v>418.803326884</v>
      </c>
      <c r="D23" s="2225">
        <v>0.89881803299999996</v>
      </c>
      <c r="E23" s="2225">
        <v>419.702144917</v>
      </c>
      <c r="F23" s="2226">
        <v>0.50895051162925986</v>
      </c>
    </row>
    <row r="24" spans="2:6">
      <c r="B24" s="25" t="s">
        <v>2561</v>
      </c>
      <c r="C24" s="2225">
        <v>212.48512453699999</v>
      </c>
      <c r="D24" s="2225">
        <v>191.36756359899999</v>
      </c>
      <c r="E24" s="2225">
        <v>403.85268813599998</v>
      </c>
      <c r="F24" s="2226">
        <v>0.48973071674512597</v>
      </c>
    </row>
    <row r="25" spans="2:6">
      <c r="B25" s="25" t="s">
        <v>423</v>
      </c>
      <c r="C25" s="2225">
        <v>400</v>
      </c>
      <c r="D25" s="2225">
        <v>0</v>
      </c>
      <c r="E25" s="2225">
        <v>400</v>
      </c>
      <c r="F25" s="2226">
        <v>0.48505876635908984</v>
      </c>
    </row>
    <row r="26" spans="2:6">
      <c r="B26" s="25" t="s">
        <v>424</v>
      </c>
      <c r="C26" s="2225">
        <v>15.000356199000001</v>
      </c>
      <c r="D26" s="2225">
        <v>382.46580607099997</v>
      </c>
      <c r="E26" s="2225">
        <v>397.46616226999998</v>
      </c>
      <c r="F26" s="2226">
        <v>0.48198611585042</v>
      </c>
    </row>
    <row r="27" spans="2:6">
      <c r="B27" s="25" t="s">
        <v>386</v>
      </c>
      <c r="C27" s="2225">
        <v>281.36816419399997</v>
      </c>
      <c r="D27" s="2225">
        <v>97.940560000000005</v>
      </c>
      <c r="E27" s="2225">
        <v>379.30872419399998</v>
      </c>
      <c r="F27" s="2226">
        <v>0.45996755456695471</v>
      </c>
    </row>
    <row r="28" spans="2:6">
      <c r="B28" s="25" t="s">
        <v>437</v>
      </c>
      <c r="C28" s="2225">
        <v>176.999441838</v>
      </c>
      <c r="D28" s="2225">
        <v>164.06383026699999</v>
      </c>
      <c r="E28" s="2225">
        <v>341.06327210500001</v>
      </c>
      <c r="F28" s="2226">
        <v>0.41358932504411466</v>
      </c>
    </row>
    <row r="29" spans="2:6">
      <c r="B29" s="25" t="s">
        <v>361</v>
      </c>
      <c r="C29" s="2225">
        <v>319.19274999999999</v>
      </c>
      <c r="D29" s="2225">
        <v>20.470647</v>
      </c>
      <c r="E29" s="2225">
        <v>339.66339699999997</v>
      </c>
      <c r="F29" s="2226">
        <v>0.41189177081539441</v>
      </c>
    </row>
    <row r="30" spans="2:6">
      <c r="B30" s="25" t="s">
        <v>2562</v>
      </c>
      <c r="C30" s="2225">
        <v>266.987639124</v>
      </c>
      <c r="D30" s="2225">
        <v>0</v>
      </c>
      <c r="E30" s="2225">
        <v>266.987639124</v>
      </c>
      <c r="F30" s="2226">
        <v>0.32376173716653328</v>
      </c>
    </row>
    <row r="31" spans="2:6">
      <c r="B31" s="25" t="s">
        <v>438</v>
      </c>
      <c r="C31" s="2225">
        <v>265.79430097300002</v>
      </c>
      <c r="D31" s="2225">
        <v>0</v>
      </c>
      <c r="E31" s="2225">
        <v>265.79430097300002</v>
      </c>
      <c r="F31" s="2226">
        <v>0.32231463933810001</v>
      </c>
    </row>
    <row r="32" spans="2:6">
      <c r="B32" s="25" t="s">
        <v>387</v>
      </c>
      <c r="C32" s="2225">
        <v>200</v>
      </c>
      <c r="D32" s="2225">
        <v>0</v>
      </c>
      <c r="E32" s="2225">
        <v>200</v>
      </c>
      <c r="F32" s="2226">
        <v>0.24252938317954492</v>
      </c>
    </row>
    <row r="33" spans="2:6">
      <c r="B33" s="25" t="s">
        <v>427</v>
      </c>
      <c r="C33" s="2225">
        <v>23.561752392999999</v>
      </c>
      <c r="D33" s="2225">
        <v>169.837177954</v>
      </c>
      <c r="E33" s="2225">
        <v>193.398930347</v>
      </c>
      <c r="F33" s="2226">
        <v>0.2345246164232084</v>
      </c>
    </row>
    <row r="34" spans="2:6">
      <c r="B34" s="25" t="s">
        <v>426</v>
      </c>
      <c r="C34" s="2225">
        <v>38.231000000000002</v>
      </c>
      <c r="D34" s="2225">
        <v>0</v>
      </c>
      <c r="E34" s="2225">
        <v>38.231000000000002</v>
      </c>
      <c r="F34" s="2226">
        <v>4.636070424168591E-2</v>
      </c>
    </row>
    <row r="35" spans="2:6">
      <c r="B35" s="1093" t="s">
        <v>843</v>
      </c>
      <c r="C35" s="1109">
        <v>68287.377719161988</v>
      </c>
      <c r="D35" s="1109">
        <v>14176.857079117999</v>
      </c>
      <c r="E35" s="1109">
        <v>82464.234798279955</v>
      </c>
      <c r="F35" s="2466">
        <v>100</v>
      </c>
    </row>
    <row r="36" spans="2:6">
      <c r="B36" s="374" t="s">
        <v>2563</v>
      </c>
    </row>
    <row r="37" spans="2:6"/>
    <row r="38" spans="2:6"/>
    <row r="39" spans="2:6"/>
    <row r="40" spans="2:6"/>
  </sheetData>
  <mergeCells count="2">
    <mergeCell ref="B2:F2"/>
    <mergeCell ref="B1:F1"/>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B3D89-FF0A-4C57-B632-F7F51058A8D0}">
  <sheetPr codeName="Hoja24"/>
  <dimension ref="A1:J26"/>
  <sheetViews>
    <sheetView showGridLines="0" workbookViewId="0">
      <selection activeCell="H12" sqref="H12"/>
    </sheetView>
  </sheetViews>
  <sheetFormatPr baseColWidth="10" defaultColWidth="0" defaultRowHeight="10.5" zeroHeight="1"/>
  <cols>
    <col min="1" max="1" width="1.85546875" style="42" customWidth="1"/>
    <col min="2" max="2" width="37.42578125" style="42" customWidth="1"/>
    <col min="3" max="3" width="10" style="42" customWidth="1"/>
    <col min="4" max="5" width="11.42578125" style="42" customWidth="1"/>
    <col min="6" max="6" width="3.140625" style="42" customWidth="1"/>
    <col min="7" max="8" width="11.42578125" style="42" customWidth="1"/>
    <col min="9" max="10" width="0" style="42" hidden="1" customWidth="1"/>
    <col min="11" max="16384" width="11.42578125" style="42" hidden="1"/>
  </cols>
  <sheetData>
    <row r="1" spans="1:10" ht="14.25">
      <c r="A1" s="2570" t="s">
        <v>1013</v>
      </c>
      <c r="B1" s="2571"/>
      <c r="C1" s="2571"/>
      <c r="D1" s="2571"/>
      <c r="E1" s="2571"/>
      <c r="F1" s="408"/>
      <c r="G1" s="408"/>
    </row>
    <row r="2" spans="1:10">
      <c r="A2" s="2571" t="s">
        <v>1014</v>
      </c>
      <c r="B2" s="2571"/>
      <c r="C2" s="2571"/>
      <c r="D2" s="2571"/>
      <c r="E2" s="2571"/>
      <c r="F2" s="408"/>
      <c r="G2" s="408"/>
    </row>
    <row r="3" spans="1:10" s="409" customFormat="1" ht="21">
      <c r="B3" s="1110" t="s">
        <v>1015</v>
      </c>
      <c r="C3" s="1111" t="s">
        <v>1016</v>
      </c>
      <c r="D3" s="1111">
        <v>2023</v>
      </c>
      <c r="E3" s="1112">
        <v>2024</v>
      </c>
    </row>
    <row r="4" spans="1:10" s="409" customFormat="1">
      <c r="B4" s="410" t="s">
        <v>1017</v>
      </c>
      <c r="C4" s="411">
        <v>107.6</v>
      </c>
      <c r="D4" s="412">
        <v>-4</v>
      </c>
      <c r="E4" s="413">
        <v>1.2</v>
      </c>
      <c r="G4" s="414"/>
      <c r="H4" s="414"/>
      <c r="I4" s="415"/>
      <c r="J4" s="415"/>
    </row>
    <row r="5" spans="1:10" s="409" customFormat="1">
      <c r="B5" s="416" t="s">
        <v>1018</v>
      </c>
      <c r="C5" s="417">
        <v>92.6</v>
      </c>
      <c r="D5" s="418">
        <v>1</v>
      </c>
      <c r="E5" s="419">
        <v>0.9</v>
      </c>
      <c r="G5" s="864"/>
      <c r="H5" s="414"/>
      <c r="I5" s="415"/>
      <c r="J5" s="415"/>
    </row>
    <row r="6" spans="1:10" s="409" customFormat="1">
      <c r="B6" s="416" t="s">
        <v>1019</v>
      </c>
      <c r="C6" s="417">
        <v>76.3</v>
      </c>
      <c r="D6" s="418">
        <v>0.8</v>
      </c>
      <c r="E6" s="419">
        <v>1</v>
      </c>
      <c r="G6" s="414"/>
      <c r="H6" s="414"/>
      <c r="I6" s="415"/>
      <c r="J6" s="415"/>
    </row>
    <row r="7" spans="1:10" s="409" customFormat="1">
      <c r="B7" s="416" t="s">
        <v>1020</v>
      </c>
      <c r="C7" s="417">
        <v>16.2</v>
      </c>
      <c r="D7" s="418">
        <v>1.6</v>
      </c>
      <c r="E7" s="419">
        <v>0.7</v>
      </c>
      <c r="G7" s="414"/>
      <c r="H7" s="414"/>
      <c r="I7" s="415"/>
      <c r="J7" s="415"/>
    </row>
    <row r="8" spans="1:10" s="409" customFormat="1">
      <c r="B8" s="416" t="s">
        <v>1021</v>
      </c>
      <c r="C8" s="417">
        <v>15</v>
      </c>
      <c r="D8" s="418">
        <v>-25.9</v>
      </c>
      <c r="E8" s="419">
        <v>2.8</v>
      </c>
      <c r="G8" s="414"/>
      <c r="H8" s="414"/>
      <c r="I8" s="415"/>
      <c r="J8" s="415"/>
    </row>
    <row r="9" spans="1:10" s="409" customFormat="1">
      <c r="B9" s="416" t="s">
        <v>1022</v>
      </c>
      <c r="C9" s="417">
        <v>17.7</v>
      </c>
      <c r="D9" s="418">
        <v>-9.5</v>
      </c>
      <c r="E9" s="419">
        <v>2.2000000000000002</v>
      </c>
      <c r="G9" s="414"/>
      <c r="H9" s="414"/>
      <c r="I9" s="415"/>
      <c r="J9" s="415"/>
    </row>
    <row r="10" spans="1:10" s="409" customFormat="1">
      <c r="B10" s="410" t="s">
        <v>1023</v>
      </c>
      <c r="C10" s="411">
        <v>14.1</v>
      </c>
      <c r="D10" s="412">
        <v>3.4</v>
      </c>
      <c r="E10" s="413">
        <v>1.1000000000000001</v>
      </c>
      <c r="G10" s="414"/>
      <c r="H10" s="414"/>
      <c r="I10" s="415"/>
      <c r="J10" s="415"/>
    </row>
    <row r="11" spans="1:10" s="409" customFormat="1">
      <c r="B11" s="410" t="s">
        <v>1024</v>
      </c>
      <c r="C11" s="411">
        <v>22</v>
      </c>
      <c r="D11" s="412">
        <v>-15</v>
      </c>
      <c r="E11" s="413">
        <v>-1.9</v>
      </c>
      <c r="G11" s="414"/>
      <c r="H11" s="414"/>
      <c r="I11" s="415"/>
      <c r="J11" s="415"/>
    </row>
    <row r="12" spans="1:10" s="409" customFormat="1">
      <c r="B12" s="1113" t="s">
        <v>1025</v>
      </c>
      <c r="C12" s="1114">
        <v>100</v>
      </c>
      <c r="D12" s="1115">
        <v>0.6</v>
      </c>
      <c r="E12" s="1116">
        <v>1.7</v>
      </c>
      <c r="G12" s="414"/>
      <c r="H12" s="414"/>
      <c r="I12" s="415"/>
      <c r="J12" s="415"/>
    </row>
    <row r="13" spans="1:10">
      <c r="B13" s="41" t="s">
        <v>1026</v>
      </c>
    </row>
    <row r="14" spans="1:10"/>
    <row r="17" s="42" customFormat="1" hidden="1"/>
    <row r="18" s="42" customFormat="1" hidden="1"/>
    <row r="19" s="42" customFormat="1" hidden="1"/>
    <row r="20" s="42" customFormat="1" hidden="1"/>
    <row r="21" s="42" customFormat="1" hidden="1"/>
    <row r="22" s="42" customFormat="1" hidden="1"/>
    <row r="23" s="42" customFormat="1" hidden="1"/>
    <row r="24" s="42" customFormat="1" hidden="1"/>
    <row r="25" s="42" customFormat="1" hidden="1"/>
    <row r="26" s="42" customFormat="1" hidden="1"/>
  </sheetData>
  <mergeCells count="2">
    <mergeCell ref="A1:E1"/>
    <mergeCell ref="A2:E2"/>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19AD2-E4FD-4C9C-8F7B-B0F3B659B25D}">
  <sheetPr codeName="Hoja25"/>
  <dimension ref="A1:J20"/>
  <sheetViews>
    <sheetView showGridLines="0" workbookViewId="0">
      <selection activeCell="G4" sqref="G4"/>
    </sheetView>
  </sheetViews>
  <sheetFormatPr baseColWidth="10" defaultColWidth="0" defaultRowHeight="15" zeroHeight="1"/>
  <cols>
    <col min="1" max="1" width="3.140625" customWidth="1"/>
    <col min="2" max="7" width="10.85546875" customWidth="1"/>
    <col min="8" max="8" width="5.28515625" customWidth="1"/>
    <col min="9" max="9" width="12.28515625" style="42" customWidth="1"/>
    <col min="10" max="10" width="5.42578125" customWidth="1"/>
    <col min="11" max="16384" width="10.85546875" hidden="1"/>
  </cols>
  <sheetData>
    <row r="1" spans="1:9">
      <c r="A1" s="2570" t="s">
        <v>1027</v>
      </c>
      <c r="B1" s="2571"/>
      <c r="C1" s="2571"/>
      <c r="D1" s="2571"/>
      <c r="E1" s="2571"/>
      <c r="F1" s="2571"/>
      <c r="G1" s="2571"/>
      <c r="H1" s="2571"/>
      <c r="I1" s="408"/>
    </row>
    <row r="2" spans="1:9">
      <c r="A2" s="2571" t="s">
        <v>1014</v>
      </c>
      <c r="B2" s="2571"/>
      <c r="C2" s="2571"/>
      <c r="D2" s="2571"/>
      <c r="E2" s="2571"/>
      <c r="F2" s="2571"/>
      <c r="G2" s="2571"/>
      <c r="H2" s="2571"/>
      <c r="I2" s="408"/>
    </row>
    <row r="3" spans="1:9">
      <c r="I3" s="409"/>
    </row>
    <row r="4" spans="1:9">
      <c r="I4" s="414"/>
    </row>
    <row r="5" spans="1:9">
      <c r="I5" s="864"/>
    </row>
    <row r="6" spans="1:9">
      <c r="I6" s="414"/>
    </row>
    <row r="7" spans="1:9">
      <c r="I7" s="414"/>
    </row>
    <row r="8" spans="1:9">
      <c r="I8" s="414"/>
    </row>
    <row r="9" spans="1:9">
      <c r="I9" s="414"/>
    </row>
    <row r="10" spans="1:9">
      <c r="I10" s="414"/>
    </row>
    <row r="11" spans="1:9">
      <c r="I11" s="414"/>
    </row>
    <row r="12" spans="1:9">
      <c r="I12" s="414"/>
    </row>
    <row r="13" spans="1:9"/>
    <row r="14" spans="1:9"/>
    <row r="15" spans="1:9"/>
    <row r="16" spans="1:9"/>
    <row r="17" spans="2:2"/>
    <row r="18" spans="2:2"/>
    <row r="19" spans="2:2">
      <c r="B19" s="25" t="s">
        <v>1026</v>
      </c>
    </row>
    <row r="20" spans="2:2"/>
  </sheetData>
  <mergeCells count="2">
    <mergeCell ref="A1:H1"/>
    <mergeCell ref="A2:H2"/>
  </mergeCells>
  <pageMargins left="0.7" right="0.7" top="0.75" bottom="0.75" header="0.3" footer="0.3"/>
  <pageSetup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E60FD-0E16-4D76-BB9C-AB859682541B}">
  <sheetPr codeName="Hoja26"/>
  <dimension ref="A1:O26"/>
  <sheetViews>
    <sheetView showGridLines="0" workbookViewId="0">
      <selection activeCell="J13" sqref="J13"/>
    </sheetView>
  </sheetViews>
  <sheetFormatPr baseColWidth="10" defaultColWidth="0" defaultRowHeight="10.5" zeroHeight="1"/>
  <cols>
    <col min="1" max="1" width="3.140625" style="42" customWidth="1"/>
    <col min="2" max="2" width="31.140625" style="42" bestFit="1" customWidth="1"/>
    <col min="3" max="3" width="18.28515625" style="42" customWidth="1"/>
    <col min="4" max="4" width="12.140625" style="42" customWidth="1"/>
    <col min="5" max="5" width="11.5703125" style="42" customWidth="1"/>
    <col min="6" max="6" width="16.28515625" style="42" customWidth="1"/>
    <col min="7" max="7" width="13.28515625" style="42" customWidth="1"/>
    <col min="8" max="8" width="12.28515625" style="42" customWidth="1"/>
    <col min="9" max="9" width="4.5703125" style="42" customWidth="1"/>
    <col min="10" max="10" width="9.140625" style="42" customWidth="1"/>
    <col min="11" max="11" width="4.28515625" style="42" customWidth="1"/>
    <col min="12" max="15" width="0" style="42" hidden="1" customWidth="1"/>
    <col min="16" max="16384" width="9.140625" style="42" hidden="1"/>
  </cols>
  <sheetData>
    <row r="1" spans="1:15" ht="14.25">
      <c r="A1" s="47"/>
      <c r="B1" s="2572" t="s">
        <v>1028</v>
      </c>
      <c r="C1" s="2572"/>
      <c r="D1" s="2572"/>
      <c r="E1" s="2572"/>
      <c r="F1" s="2572"/>
      <c r="G1" s="2572"/>
      <c r="H1" s="2572"/>
      <c r="I1" s="408"/>
    </row>
    <row r="2" spans="1:15">
      <c r="B2" s="2572" t="s">
        <v>1029</v>
      </c>
      <c r="C2" s="2572"/>
      <c r="D2" s="2572"/>
      <c r="E2" s="2572"/>
      <c r="F2" s="2572"/>
      <c r="G2" s="2572"/>
      <c r="H2" s="2572"/>
      <c r="I2" s="408"/>
    </row>
    <row r="3" spans="1:15" ht="15" customHeight="1">
      <c r="B3" s="2573" t="s">
        <v>1</v>
      </c>
      <c r="C3" s="2573"/>
      <c r="D3" s="2573"/>
      <c r="E3" s="2573"/>
      <c r="F3" s="2573"/>
      <c r="G3" s="2573"/>
      <c r="H3" s="2573"/>
      <c r="I3" s="408"/>
    </row>
    <row r="4" spans="1:15">
      <c r="B4" s="2574" t="s">
        <v>0</v>
      </c>
      <c r="C4" s="2576" t="s">
        <v>285</v>
      </c>
      <c r="D4" s="2577"/>
      <c r="E4" s="2578"/>
      <c r="F4" s="2579" t="s">
        <v>286</v>
      </c>
      <c r="G4" s="2577"/>
      <c r="H4" s="2578"/>
    </row>
    <row r="5" spans="1:15">
      <c r="B5" s="2575"/>
      <c r="C5" s="1158">
        <v>2022</v>
      </c>
      <c r="D5" s="1159">
        <v>2023</v>
      </c>
      <c r="E5" s="1160" t="s">
        <v>318</v>
      </c>
      <c r="F5" s="1161">
        <v>2022</v>
      </c>
      <c r="G5" s="1159">
        <v>2023</v>
      </c>
      <c r="H5" s="1160" t="s">
        <v>318</v>
      </c>
      <c r="J5" s="61"/>
    </row>
    <row r="6" spans="1:15">
      <c r="B6" s="421" t="s">
        <v>1030</v>
      </c>
      <c r="C6" s="1120">
        <v>238262.9</v>
      </c>
      <c r="D6" s="1121">
        <v>296365.3</v>
      </c>
      <c r="E6" s="1122">
        <v>288736.59999999998</v>
      </c>
      <c r="F6" s="1123">
        <v>16.2</v>
      </c>
      <c r="G6" s="1124">
        <v>18.8</v>
      </c>
      <c r="H6" s="1125">
        <v>17.100000000000001</v>
      </c>
      <c r="J6" s="60"/>
      <c r="K6" s="60"/>
      <c r="L6" s="60"/>
      <c r="M6" s="61"/>
      <c r="N6" s="61"/>
      <c r="O6" s="61"/>
    </row>
    <row r="7" spans="1:15">
      <c r="B7" s="1117" t="s">
        <v>288</v>
      </c>
      <c r="C7" s="1126">
        <v>211998.5</v>
      </c>
      <c r="D7" s="1127">
        <v>263189.90000000002</v>
      </c>
      <c r="E7" s="1128">
        <v>258601.5</v>
      </c>
      <c r="F7" s="1129">
        <v>14.4</v>
      </c>
      <c r="G7" s="1130">
        <v>16.7</v>
      </c>
      <c r="H7" s="1131">
        <v>15.4</v>
      </c>
      <c r="J7" s="60"/>
      <c r="K7" s="60"/>
      <c r="L7" s="60"/>
      <c r="M7" s="61"/>
      <c r="N7" s="61"/>
      <c r="O7" s="61"/>
    </row>
    <row r="8" spans="1:15">
      <c r="B8" s="1118" t="s">
        <v>289</v>
      </c>
      <c r="C8" s="1132">
        <v>211209.9</v>
      </c>
      <c r="D8" s="1133">
        <v>262215.2</v>
      </c>
      <c r="E8" s="1134">
        <v>257592.5</v>
      </c>
      <c r="F8" s="1135">
        <v>14.3</v>
      </c>
      <c r="G8" s="1136">
        <v>16.7</v>
      </c>
      <c r="H8" s="1137">
        <v>15.3</v>
      </c>
      <c r="J8" s="60"/>
      <c r="K8" s="60"/>
      <c r="L8" s="60"/>
      <c r="M8" s="61"/>
      <c r="N8" s="61"/>
      <c r="O8" s="61"/>
    </row>
    <row r="9" spans="1:15">
      <c r="B9" s="1118" t="s">
        <v>1031</v>
      </c>
      <c r="C9" s="1132">
        <v>788.7</v>
      </c>
      <c r="D9" s="1133">
        <v>974.8</v>
      </c>
      <c r="E9" s="1134">
        <v>1009</v>
      </c>
      <c r="F9" s="1135">
        <v>0.1</v>
      </c>
      <c r="G9" s="1136">
        <v>0.1</v>
      </c>
      <c r="H9" s="1137">
        <v>0.1</v>
      </c>
      <c r="J9" s="60"/>
      <c r="K9" s="60"/>
      <c r="L9" s="60"/>
      <c r="M9" s="61"/>
      <c r="N9" s="61"/>
      <c r="O9" s="61"/>
    </row>
    <row r="10" spans="1:15">
      <c r="B10" s="1117" t="s">
        <v>290</v>
      </c>
      <c r="C10" s="1126">
        <v>1304.0999999999999</v>
      </c>
      <c r="D10" s="1127">
        <v>1197.3</v>
      </c>
      <c r="E10" s="1128">
        <v>1204.8</v>
      </c>
      <c r="F10" s="1129">
        <v>0.1</v>
      </c>
      <c r="G10" s="1130">
        <v>0.1</v>
      </c>
      <c r="H10" s="1131">
        <v>0.1</v>
      </c>
      <c r="J10" s="60"/>
      <c r="K10" s="60"/>
      <c r="L10" s="60"/>
      <c r="M10" s="61"/>
      <c r="N10" s="61"/>
      <c r="O10" s="61"/>
    </row>
    <row r="11" spans="1:15">
      <c r="B11" s="1117" t="s">
        <v>29</v>
      </c>
      <c r="C11" s="1126">
        <v>3629.7</v>
      </c>
      <c r="D11" s="1127">
        <v>4404.5</v>
      </c>
      <c r="E11" s="1128">
        <v>4123</v>
      </c>
      <c r="F11" s="1129">
        <v>0.2</v>
      </c>
      <c r="G11" s="1130">
        <v>0.3</v>
      </c>
      <c r="H11" s="1131">
        <v>0.2</v>
      </c>
      <c r="J11" s="60"/>
      <c r="K11" s="60"/>
      <c r="L11" s="60"/>
      <c r="M11" s="61"/>
      <c r="N11" s="61"/>
      <c r="O11" s="61"/>
    </row>
    <row r="12" spans="1:15">
      <c r="B12" s="1117" t="s">
        <v>28</v>
      </c>
      <c r="C12" s="1126">
        <v>21330.5</v>
      </c>
      <c r="D12" s="1127">
        <v>27573.599999999999</v>
      </c>
      <c r="E12" s="1128">
        <v>24807.3</v>
      </c>
      <c r="F12" s="1129">
        <v>1.5</v>
      </c>
      <c r="G12" s="1130">
        <v>1.8</v>
      </c>
      <c r="H12" s="1131">
        <v>1.5</v>
      </c>
      <c r="J12" s="60"/>
      <c r="K12" s="60"/>
      <c r="L12" s="60"/>
      <c r="M12" s="61"/>
      <c r="N12" s="61"/>
      <c r="O12" s="61"/>
    </row>
    <row r="13" spans="1:15">
      <c r="B13" s="1118" t="s">
        <v>291</v>
      </c>
      <c r="C13" s="1132">
        <v>1539.9</v>
      </c>
      <c r="D13" s="1133">
        <v>816.9</v>
      </c>
      <c r="E13" s="1134">
        <v>0</v>
      </c>
      <c r="F13" s="1135">
        <v>0.1</v>
      </c>
      <c r="G13" s="1136">
        <v>0.1</v>
      </c>
      <c r="H13" s="1137">
        <v>0</v>
      </c>
      <c r="J13" s="60"/>
      <c r="K13" s="60"/>
      <c r="L13" s="60"/>
      <c r="M13" s="61"/>
      <c r="N13" s="61"/>
      <c r="O13" s="61"/>
    </row>
    <row r="14" spans="1:15">
      <c r="B14" s="1118" t="s">
        <v>292</v>
      </c>
      <c r="C14" s="1132">
        <v>18336.5</v>
      </c>
      <c r="D14" s="1133">
        <v>25393.4</v>
      </c>
      <c r="E14" s="1134">
        <v>24807.3</v>
      </c>
      <c r="F14" s="1135">
        <v>1.2</v>
      </c>
      <c r="G14" s="1136">
        <v>1.6</v>
      </c>
      <c r="H14" s="1137">
        <v>1.5</v>
      </c>
      <c r="J14" s="60"/>
      <c r="K14" s="60"/>
      <c r="L14" s="60"/>
      <c r="M14" s="61"/>
      <c r="N14" s="61"/>
      <c r="O14" s="61"/>
    </row>
    <row r="15" spans="1:15">
      <c r="B15" s="1119" t="s">
        <v>293</v>
      </c>
      <c r="C15" s="1132">
        <v>1454</v>
      </c>
      <c r="D15" s="1133">
        <v>1363.3</v>
      </c>
      <c r="E15" s="1134">
        <v>0</v>
      </c>
      <c r="F15" s="1135">
        <v>0.1</v>
      </c>
      <c r="G15" s="1136">
        <v>0.1</v>
      </c>
      <c r="H15" s="1137">
        <v>0</v>
      </c>
      <c r="J15" s="60"/>
      <c r="K15" s="60"/>
      <c r="L15" s="60"/>
      <c r="M15" s="61"/>
      <c r="N15" s="61"/>
      <c r="O15" s="61"/>
    </row>
    <row r="16" spans="1:15">
      <c r="B16" s="421" t="s">
        <v>1032</v>
      </c>
      <c r="C16" s="1120">
        <v>315842.3</v>
      </c>
      <c r="D16" s="1121">
        <v>363282</v>
      </c>
      <c r="E16" s="1122">
        <v>383664.5</v>
      </c>
      <c r="F16" s="1123">
        <v>21.5</v>
      </c>
      <c r="G16" s="1124">
        <v>23.1</v>
      </c>
      <c r="H16" s="1125">
        <v>22.8</v>
      </c>
      <c r="J16" s="60"/>
      <c r="K16" s="60"/>
      <c r="L16" s="60"/>
      <c r="M16" s="61"/>
      <c r="N16" s="61"/>
      <c r="O16" s="61"/>
    </row>
    <row r="17" spans="2:15">
      <c r="B17" s="1117" t="s">
        <v>131</v>
      </c>
      <c r="C17" s="1126">
        <v>63164.7</v>
      </c>
      <c r="D17" s="1127">
        <v>61468.1</v>
      </c>
      <c r="E17" s="1128">
        <v>79769.8</v>
      </c>
      <c r="F17" s="1129">
        <v>4.3</v>
      </c>
      <c r="G17" s="1130">
        <v>3.9</v>
      </c>
      <c r="H17" s="1131">
        <v>4.7</v>
      </c>
      <c r="J17" s="60"/>
      <c r="K17" s="60"/>
      <c r="L17" s="60"/>
      <c r="M17" s="61"/>
      <c r="N17" s="61"/>
      <c r="O17" s="61"/>
    </row>
    <row r="18" spans="2:15">
      <c r="B18" s="1117" t="s">
        <v>1033</v>
      </c>
      <c r="C18" s="1126">
        <v>252683.2</v>
      </c>
      <c r="D18" s="1127">
        <v>301878.8</v>
      </c>
      <c r="E18" s="1128">
        <v>303894.7</v>
      </c>
      <c r="F18" s="1129">
        <v>17.2</v>
      </c>
      <c r="G18" s="1130">
        <v>19.2</v>
      </c>
      <c r="H18" s="1131">
        <v>18</v>
      </c>
      <c r="J18" s="60"/>
      <c r="K18" s="60"/>
      <c r="L18" s="60"/>
      <c r="M18" s="61"/>
      <c r="N18" s="61"/>
      <c r="O18" s="61"/>
    </row>
    <row r="19" spans="2:15">
      <c r="B19" s="1138" t="s">
        <v>294</v>
      </c>
      <c r="C19" s="1139">
        <v>-14414.7</v>
      </c>
      <c r="D19" s="1140">
        <v>-5448</v>
      </c>
      <c r="E19" s="1141">
        <v>-15158</v>
      </c>
      <c r="F19" s="1142">
        <v>-1</v>
      </c>
      <c r="G19" s="1143">
        <v>-0.3</v>
      </c>
      <c r="H19" s="1144">
        <v>-0.9</v>
      </c>
      <c r="J19" s="60"/>
      <c r="K19" s="60"/>
      <c r="L19" s="60"/>
      <c r="M19" s="61"/>
      <c r="N19" s="61"/>
      <c r="O19" s="61"/>
    </row>
    <row r="20" spans="2:15">
      <c r="B20" s="1138" t="s">
        <v>295</v>
      </c>
      <c r="C20" s="1139">
        <v>-77579.5</v>
      </c>
      <c r="D20" s="1140">
        <v>-66916.7</v>
      </c>
      <c r="E20" s="1141">
        <v>-94927.9</v>
      </c>
      <c r="F20" s="1142">
        <v>-5.3</v>
      </c>
      <c r="G20" s="1143">
        <v>-4.3</v>
      </c>
      <c r="H20" s="1144">
        <v>-5.6</v>
      </c>
      <c r="J20" s="60"/>
      <c r="K20" s="60"/>
      <c r="L20" s="60"/>
      <c r="M20" s="61"/>
      <c r="N20" s="61"/>
      <c r="O20" s="61"/>
    </row>
    <row r="21" spans="2:15" hidden="1">
      <c r="B21" s="1138"/>
      <c r="C21" s="1145">
        <v>0</v>
      </c>
      <c r="D21" s="1146">
        <v>0</v>
      </c>
      <c r="E21" s="1147">
        <v>0</v>
      </c>
      <c r="F21" s="1148">
        <v>0</v>
      </c>
      <c r="G21" s="1149">
        <v>0</v>
      </c>
      <c r="H21" s="1150">
        <v>0</v>
      </c>
      <c r="J21" s="60"/>
      <c r="K21" s="60"/>
      <c r="L21" s="60"/>
      <c r="M21" s="61"/>
      <c r="N21" s="61"/>
      <c r="O21" s="61"/>
    </row>
    <row r="22" spans="2:15" ht="12.95" customHeight="1">
      <c r="B22" s="1138" t="s">
        <v>296</v>
      </c>
      <c r="C22" s="1139">
        <v>-122728.7</v>
      </c>
      <c r="D22" s="1140">
        <v>-69718.899999999994</v>
      </c>
      <c r="E22" s="1141">
        <v>-94928.1</v>
      </c>
      <c r="F22" s="1142">
        <v>-8.4</v>
      </c>
      <c r="G22" s="1143">
        <v>-4.4000000000000004</v>
      </c>
      <c r="H22" s="1144">
        <v>-5.6</v>
      </c>
      <c r="J22" s="60"/>
      <c r="K22" s="60"/>
      <c r="L22" s="60"/>
      <c r="M22" s="61"/>
      <c r="N22" s="61"/>
      <c r="O22" s="61"/>
    </row>
    <row r="23" spans="2:15">
      <c r="B23" s="1151" t="s">
        <v>297</v>
      </c>
      <c r="C23" s="1152">
        <v>45149.3</v>
      </c>
      <c r="D23" s="1153">
        <v>2802.2</v>
      </c>
      <c r="E23" s="1154">
        <v>0.2</v>
      </c>
      <c r="F23" s="1155">
        <v>3.1</v>
      </c>
      <c r="G23" s="1156">
        <v>0.2</v>
      </c>
      <c r="H23" s="1157">
        <v>0</v>
      </c>
      <c r="J23" s="60"/>
      <c r="K23" s="60"/>
      <c r="L23" s="60"/>
      <c r="M23" s="61"/>
      <c r="N23" s="61"/>
      <c r="O23" s="61"/>
    </row>
    <row r="24" spans="2:15"/>
    <row r="25" spans="2:15" hidden="1">
      <c r="B25" s="25" t="s">
        <v>450</v>
      </c>
    </row>
    <row r="26" spans="2:15" hidden="1">
      <c r="B26" s="25" t="s">
        <v>1034</v>
      </c>
    </row>
  </sheetData>
  <mergeCells count="6">
    <mergeCell ref="B1:H1"/>
    <mergeCell ref="B2:H2"/>
    <mergeCell ref="B3:H3"/>
    <mergeCell ref="B4:B5"/>
    <mergeCell ref="C4:E4"/>
    <mergeCell ref="F4:H4"/>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E3CB1-788F-46BE-9699-F3A799173039}">
  <sheetPr codeName="Hoja27"/>
  <dimension ref="A1:J33"/>
  <sheetViews>
    <sheetView showGridLines="0" workbookViewId="0">
      <selection activeCell="I16" sqref="I16"/>
    </sheetView>
  </sheetViews>
  <sheetFormatPr baseColWidth="10" defaultColWidth="0" defaultRowHeight="10.5" zeroHeight="1"/>
  <cols>
    <col min="1" max="1" width="2.140625" style="42" customWidth="1"/>
    <col min="2" max="2" width="16.85546875" style="42" customWidth="1"/>
    <col min="3" max="4" width="11.42578125" style="42" customWidth="1"/>
    <col min="5" max="7" width="11.85546875" style="42" bestFit="1" customWidth="1"/>
    <col min="8" max="8" width="4.7109375" style="42" customWidth="1"/>
    <col min="9" max="9" width="11.42578125" style="42" customWidth="1"/>
    <col min="10" max="10" width="5.140625" style="42" customWidth="1"/>
    <col min="11" max="16384" width="11.42578125" style="42" hidden="1"/>
  </cols>
  <sheetData>
    <row r="1" spans="1:8" ht="14.25">
      <c r="A1" s="47"/>
      <c r="B1" s="2571" t="s">
        <v>1035</v>
      </c>
      <c r="C1" s="2571"/>
      <c r="D1" s="2571"/>
      <c r="E1" s="2571"/>
      <c r="F1" s="2571"/>
      <c r="G1" s="2571"/>
      <c r="H1" s="2571"/>
    </row>
    <row r="2" spans="1:8">
      <c r="B2" s="2572" t="s">
        <v>1036</v>
      </c>
      <c r="C2" s="2572"/>
      <c r="D2" s="2572"/>
      <c r="E2" s="2572"/>
      <c r="F2" s="2572"/>
      <c r="G2" s="2572"/>
      <c r="H2" s="2572"/>
    </row>
    <row r="3" spans="1:8">
      <c r="B3" s="2580"/>
      <c r="C3" s="2580"/>
      <c r="D3" s="2580"/>
      <c r="E3" s="2580"/>
      <c r="F3" s="2580"/>
      <c r="G3" s="2580"/>
      <c r="H3" s="2580"/>
    </row>
    <row r="4" spans="1:8">
      <c r="B4" s="429"/>
      <c r="C4" s="430"/>
      <c r="D4" s="430"/>
      <c r="E4" s="430"/>
      <c r="F4" s="430"/>
      <c r="G4" s="430"/>
      <c r="H4" s="430"/>
    </row>
    <row r="5" spans="1:8">
      <c r="C5" s="106"/>
      <c r="D5" s="106"/>
      <c r="E5" s="106"/>
      <c r="F5" s="106"/>
      <c r="G5" s="106"/>
      <c r="H5" s="106"/>
    </row>
    <row r="6" spans="1:8">
      <c r="C6" s="106"/>
      <c r="D6" s="106"/>
      <c r="E6" s="106"/>
      <c r="F6" s="106"/>
      <c r="G6" s="106"/>
      <c r="H6" s="106"/>
    </row>
    <row r="7" spans="1:8">
      <c r="C7" s="106"/>
      <c r="D7" s="106"/>
      <c r="E7" s="106"/>
      <c r="F7" s="106"/>
      <c r="G7" s="106"/>
      <c r="H7" s="106"/>
    </row>
    <row r="8" spans="1:8">
      <c r="C8" s="106"/>
      <c r="D8" s="106"/>
      <c r="E8" s="106"/>
      <c r="F8" s="106"/>
      <c r="G8" s="106"/>
      <c r="H8" s="106"/>
    </row>
    <row r="9" spans="1:8">
      <c r="C9" s="106"/>
      <c r="D9" s="106"/>
      <c r="E9" s="106"/>
      <c r="F9" s="106"/>
      <c r="G9" s="106"/>
      <c r="H9" s="106"/>
    </row>
    <row r="10" spans="1:8">
      <c r="C10" s="106"/>
      <c r="D10" s="106"/>
      <c r="E10" s="106"/>
      <c r="F10" s="106"/>
      <c r="G10" s="106"/>
      <c r="H10" s="106"/>
    </row>
    <row r="11" spans="1:8">
      <c r="C11" s="106"/>
      <c r="D11" s="106"/>
      <c r="E11" s="106"/>
      <c r="F11" s="106"/>
      <c r="G11" s="106"/>
      <c r="H11" s="106"/>
    </row>
    <row r="12" spans="1:8">
      <c r="C12" s="106"/>
      <c r="D12" s="106"/>
      <c r="E12" s="106"/>
      <c r="F12" s="106"/>
      <c r="G12" s="106"/>
      <c r="H12" s="106"/>
    </row>
    <row r="13" spans="1:8">
      <c r="C13" s="106"/>
      <c r="D13" s="106"/>
      <c r="E13" s="106"/>
      <c r="F13" s="106"/>
      <c r="G13" s="106"/>
      <c r="H13" s="106"/>
    </row>
    <row r="14" spans="1:8">
      <c r="C14" s="106"/>
      <c r="D14" s="106"/>
      <c r="E14" s="106"/>
      <c r="F14" s="106"/>
      <c r="G14" s="106"/>
      <c r="H14" s="106"/>
    </row>
    <row r="15" spans="1:8">
      <c r="C15" s="106"/>
      <c r="D15" s="106"/>
      <c r="E15" s="106"/>
      <c r="F15" s="106"/>
      <c r="G15" s="106"/>
      <c r="H15" s="106"/>
    </row>
    <row r="16" spans="1:8">
      <c r="C16" s="106"/>
      <c r="D16" s="106"/>
      <c r="E16" s="106"/>
      <c r="F16" s="106"/>
      <c r="G16" s="106"/>
      <c r="H16" s="106"/>
    </row>
    <row r="17" spans="2:8">
      <c r="C17" s="106"/>
      <c r="D17" s="106"/>
      <c r="E17" s="106"/>
      <c r="F17" s="106"/>
      <c r="G17" s="106"/>
      <c r="H17" s="106"/>
    </row>
    <row r="18" spans="2:8">
      <c r="C18" s="106"/>
      <c r="D18" s="106"/>
      <c r="E18" s="106"/>
      <c r="F18" s="106"/>
      <c r="G18" s="106"/>
      <c r="H18" s="106"/>
    </row>
    <row r="19" spans="2:8">
      <c r="C19" s="106"/>
      <c r="D19" s="106"/>
      <c r="E19" s="106"/>
      <c r="F19" s="106"/>
      <c r="G19" s="106"/>
      <c r="H19" s="106"/>
    </row>
    <row r="20" spans="2:8">
      <c r="C20" s="106"/>
      <c r="D20" s="106"/>
      <c r="E20" s="106"/>
      <c r="F20" s="106"/>
      <c r="G20" s="106"/>
      <c r="H20" s="106"/>
    </row>
    <row r="21" spans="2:8">
      <c r="C21" s="106"/>
      <c r="D21" s="106"/>
      <c r="E21" s="106"/>
      <c r="F21" s="106"/>
      <c r="G21" s="106"/>
      <c r="H21" s="106"/>
    </row>
    <row r="22" spans="2:8">
      <c r="C22" s="106"/>
      <c r="D22" s="106"/>
      <c r="E22" s="106"/>
      <c r="F22" s="106"/>
      <c r="G22" s="106"/>
      <c r="H22" s="106"/>
    </row>
    <row r="23" spans="2:8">
      <c r="C23" s="106"/>
      <c r="D23" s="106"/>
      <c r="E23" s="106"/>
      <c r="F23" s="106"/>
      <c r="G23" s="106"/>
      <c r="H23" s="106"/>
    </row>
    <row r="24" spans="2:8">
      <c r="C24" s="106"/>
      <c r="D24" s="106"/>
      <c r="E24" s="106"/>
      <c r="F24" s="106"/>
      <c r="G24" s="106"/>
      <c r="H24" s="106"/>
    </row>
    <row r="25" spans="2:8">
      <c r="C25" s="106"/>
      <c r="D25" s="106"/>
      <c r="E25" s="106"/>
      <c r="F25" s="106"/>
      <c r="G25" s="106"/>
      <c r="H25" s="106"/>
    </row>
    <row r="26" spans="2:8">
      <c r="C26" s="106"/>
      <c r="D26" s="106"/>
      <c r="E26" s="106"/>
      <c r="F26" s="106"/>
      <c r="G26" s="106"/>
      <c r="H26" s="106"/>
    </row>
    <row r="27" spans="2:8">
      <c r="C27" s="106"/>
      <c r="D27" s="106"/>
      <c r="E27" s="106"/>
      <c r="F27" s="106"/>
      <c r="G27" s="106"/>
      <c r="H27" s="106"/>
    </row>
    <row r="28" spans="2:8">
      <c r="C28" s="106"/>
      <c r="D28" s="106"/>
      <c r="E28" s="106"/>
      <c r="F28" s="106"/>
      <c r="G28" s="106"/>
      <c r="H28" s="106"/>
    </row>
    <row r="29" spans="2:8">
      <c r="C29" s="106"/>
      <c r="D29" s="106"/>
      <c r="E29" s="106"/>
      <c r="F29" s="106"/>
      <c r="G29" s="106"/>
      <c r="H29" s="106"/>
    </row>
    <row r="30" spans="2:8">
      <c r="C30" s="106"/>
      <c r="D30" s="106"/>
      <c r="E30" s="106"/>
      <c r="F30" s="106"/>
      <c r="G30" s="106"/>
      <c r="H30" s="106"/>
    </row>
    <row r="31" spans="2:8">
      <c r="B31" s="25" t="s">
        <v>450</v>
      </c>
    </row>
    <row r="32" spans="2:8">
      <c r="B32" s="25" t="s">
        <v>1034</v>
      </c>
    </row>
    <row r="33"/>
  </sheetData>
  <mergeCells count="3">
    <mergeCell ref="B1:H1"/>
    <mergeCell ref="B2:H2"/>
    <mergeCell ref="B3:H3"/>
  </mergeCells>
  <pageMargins left="0.7" right="0.7" top="0.75" bottom="0.75" header="0.3" footer="0.3"/>
  <pageSetup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06F99-C94D-4E7F-8E10-1C76CEE70EA1}">
  <sheetPr codeName="Hoja28"/>
  <dimension ref="A1:K50"/>
  <sheetViews>
    <sheetView showGridLines="0" workbookViewId="0">
      <selection activeCell="J15" sqref="J15"/>
    </sheetView>
  </sheetViews>
  <sheetFormatPr baseColWidth="10" defaultColWidth="0" defaultRowHeight="11.25" zeroHeight="1"/>
  <cols>
    <col min="1" max="1" width="3" style="395" customWidth="1"/>
    <col min="2" max="2" width="36.7109375" style="395" customWidth="1"/>
    <col min="3" max="3" width="14.5703125" style="395" customWidth="1"/>
    <col min="4" max="10" width="11.42578125" style="395" customWidth="1"/>
    <col min="11" max="11" width="3.85546875" style="395" customWidth="1"/>
    <col min="12" max="16384" width="11.42578125" style="395" hidden="1"/>
  </cols>
  <sheetData>
    <row r="1" spans="1:8" ht="14.25">
      <c r="A1" s="47"/>
      <c r="B1" s="2571" t="s">
        <v>1037</v>
      </c>
      <c r="C1" s="2571"/>
      <c r="D1" s="2571"/>
      <c r="E1" s="2571"/>
      <c r="F1" s="2571"/>
      <c r="G1" s="2571"/>
      <c r="H1" s="2571"/>
    </row>
    <row r="2" spans="1:8">
      <c r="B2" s="2572" t="s">
        <v>1038</v>
      </c>
      <c r="C2" s="2572"/>
      <c r="D2" s="2572"/>
      <c r="E2" s="2572"/>
      <c r="F2" s="2572"/>
      <c r="G2" s="2572"/>
      <c r="H2" s="2572"/>
    </row>
    <row r="3" spans="1:8">
      <c r="B3" s="2573" t="s">
        <v>1</v>
      </c>
      <c r="C3" s="2573"/>
      <c r="D3" s="2573"/>
      <c r="E3" s="2573"/>
      <c r="F3" s="2573"/>
      <c r="G3" s="2573"/>
      <c r="H3" s="2573"/>
    </row>
    <row r="4" spans="1:8" ht="12.95" customHeight="1"/>
    <row r="5" spans="1:8">
      <c r="B5" s="2583" t="s">
        <v>319</v>
      </c>
      <c r="C5" s="2585" t="s">
        <v>299</v>
      </c>
      <c r="D5" s="2511"/>
      <c r="E5" s="2512"/>
      <c r="F5" s="2585" t="s">
        <v>286</v>
      </c>
      <c r="G5" s="2511"/>
      <c r="H5" s="2512"/>
    </row>
    <row r="6" spans="1:8">
      <c r="B6" s="2584"/>
      <c r="C6" s="1174">
        <v>2022</v>
      </c>
      <c r="D6" s="1174">
        <v>2023</v>
      </c>
      <c r="E6" s="1174" t="s">
        <v>318</v>
      </c>
      <c r="F6" s="1174">
        <f>C6</f>
        <v>2022</v>
      </c>
      <c r="G6" s="1174">
        <f>D6</f>
        <v>2023</v>
      </c>
      <c r="H6" s="1174" t="str">
        <f>E6</f>
        <v>2024*</v>
      </c>
    </row>
    <row r="7" spans="1:8">
      <c r="B7" s="431" t="s">
        <v>301</v>
      </c>
      <c r="C7" s="432">
        <v>-91421.9</v>
      </c>
      <c r="D7" s="432">
        <v>-59071.9</v>
      </c>
      <c r="E7" s="432">
        <v>-82492.600000000006</v>
      </c>
      <c r="F7" s="433">
        <v>-6.2</v>
      </c>
      <c r="G7" s="433">
        <v>-3.8</v>
      </c>
      <c r="H7" s="433">
        <v>-4.9000000000000004</v>
      </c>
    </row>
    <row r="8" spans="1:8">
      <c r="B8" s="434" t="s">
        <v>302</v>
      </c>
      <c r="C8" s="435">
        <v>-77579.5</v>
      </c>
      <c r="D8" s="435">
        <v>-66916.7</v>
      </c>
      <c r="E8" s="435">
        <v>-94927.9</v>
      </c>
      <c r="F8" s="436">
        <v>-5.3</v>
      </c>
      <c r="G8" s="436">
        <v>-4.3</v>
      </c>
      <c r="H8" s="436">
        <v>-5.6</v>
      </c>
    </row>
    <row r="9" spans="1:8">
      <c r="B9" s="434" t="s">
        <v>303</v>
      </c>
      <c r="C9" s="435">
        <v>-13842.4</v>
      </c>
      <c r="D9" s="435">
        <v>7844.8</v>
      </c>
      <c r="E9" s="435">
        <v>12435.3</v>
      </c>
      <c r="F9" s="436">
        <v>-0.9</v>
      </c>
      <c r="G9" s="436">
        <v>0.5</v>
      </c>
      <c r="H9" s="436">
        <v>0.7</v>
      </c>
    </row>
    <row r="10" spans="1:8">
      <c r="B10" s="431" t="s">
        <v>304</v>
      </c>
      <c r="C10" s="432">
        <v>7959</v>
      </c>
      <c r="D10" s="432">
        <v>2193.3000000000002</v>
      </c>
      <c r="E10" s="432">
        <v>76.7</v>
      </c>
      <c r="F10" s="433">
        <v>0.5</v>
      </c>
      <c r="G10" s="433">
        <v>0.1</v>
      </c>
      <c r="H10" s="433">
        <v>0</v>
      </c>
    </row>
    <row r="11" spans="1:8">
      <c r="B11" s="434" t="s">
        <v>305</v>
      </c>
      <c r="C11" s="435">
        <v>1022.7</v>
      </c>
      <c r="D11" s="435">
        <v>-135.19999999999999</v>
      </c>
      <c r="E11" s="435">
        <v>1691.3</v>
      </c>
      <c r="F11" s="436">
        <v>0.1</v>
      </c>
      <c r="G11" s="436">
        <v>0</v>
      </c>
      <c r="H11" s="436">
        <v>0.1</v>
      </c>
    </row>
    <row r="12" spans="1:8">
      <c r="B12" s="434" t="s">
        <v>306</v>
      </c>
      <c r="C12" s="435">
        <v>6936.3</v>
      </c>
      <c r="D12" s="435">
        <v>2328.5</v>
      </c>
      <c r="E12" s="435">
        <v>-1614.6</v>
      </c>
      <c r="F12" s="436">
        <v>0.5</v>
      </c>
      <c r="G12" s="436">
        <v>0.1</v>
      </c>
      <c r="H12" s="436">
        <v>-0.1</v>
      </c>
    </row>
    <row r="13" spans="1:8">
      <c r="B13" s="431" t="s">
        <v>307</v>
      </c>
      <c r="C13" s="432">
        <v>-8961.4</v>
      </c>
      <c r="D13" s="432">
        <v>14059.7</v>
      </c>
      <c r="E13" s="432">
        <v>518.4</v>
      </c>
      <c r="F13" s="433">
        <v>-0.6</v>
      </c>
      <c r="G13" s="433">
        <v>0.9</v>
      </c>
      <c r="H13" s="433">
        <v>0</v>
      </c>
    </row>
    <row r="14" spans="1:8">
      <c r="B14" s="434" t="s">
        <v>308</v>
      </c>
      <c r="C14" s="435">
        <v>-1079.3</v>
      </c>
      <c r="D14" s="435">
        <v>-1940.5</v>
      </c>
      <c r="E14" s="435">
        <v>-2104.4</v>
      </c>
      <c r="F14" s="436">
        <v>-0.1</v>
      </c>
      <c r="G14" s="436">
        <v>-0.1</v>
      </c>
      <c r="H14" s="436">
        <v>-0.1</v>
      </c>
    </row>
    <row r="15" spans="1:8">
      <c r="B15" s="434" t="s">
        <v>161</v>
      </c>
      <c r="C15" s="435">
        <v>-7882.1</v>
      </c>
      <c r="D15" s="435">
        <v>16000.2</v>
      </c>
      <c r="E15" s="435">
        <v>2622.8</v>
      </c>
      <c r="F15" s="436">
        <v>-0.5</v>
      </c>
      <c r="G15" s="436">
        <v>1</v>
      </c>
      <c r="H15" s="436">
        <v>0.2</v>
      </c>
    </row>
    <row r="16" spans="1:8">
      <c r="B16" s="1162" t="s">
        <v>309</v>
      </c>
      <c r="C16" s="1163">
        <v>-92424.4</v>
      </c>
      <c r="D16" s="1163">
        <v>-42818.9</v>
      </c>
      <c r="E16" s="1163">
        <v>-81897.5</v>
      </c>
      <c r="F16" s="1164">
        <v>-6.3</v>
      </c>
      <c r="G16" s="1164">
        <v>-2.7</v>
      </c>
      <c r="H16" s="1164">
        <v>-4.9000000000000004</v>
      </c>
    </row>
    <row r="17" spans="2:8">
      <c r="B17" s="1165" t="s">
        <v>310</v>
      </c>
      <c r="C17" s="1166">
        <v>-27646.7</v>
      </c>
      <c r="D17" s="1166">
        <v>21841.599999999999</v>
      </c>
      <c r="E17" s="1166">
        <v>2554.9</v>
      </c>
      <c r="F17" s="1167">
        <v>-1.9</v>
      </c>
      <c r="G17" s="1167">
        <v>1.4</v>
      </c>
      <c r="H17" s="1167">
        <v>0.2</v>
      </c>
    </row>
    <row r="18" spans="2:8">
      <c r="B18" s="431" t="s">
        <v>311</v>
      </c>
      <c r="C18" s="432">
        <v>-324</v>
      </c>
      <c r="D18" s="432">
        <v>-3022</v>
      </c>
      <c r="E18" s="432">
        <v>-1166.3</v>
      </c>
      <c r="F18" s="433">
        <v>0</v>
      </c>
      <c r="G18" s="433">
        <v>-0.2</v>
      </c>
      <c r="H18" s="433">
        <v>-0.1</v>
      </c>
    </row>
    <row r="19" spans="2:8">
      <c r="B19" s="434" t="s">
        <v>312</v>
      </c>
      <c r="C19" s="435">
        <v>-1044.4000000000001</v>
      </c>
      <c r="D19" s="435">
        <v>-494</v>
      </c>
      <c r="E19" s="435">
        <v>-195</v>
      </c>
      <c r="F19" s="436">
        <v>-0.1</v>
      </c>
      <c r="G19" s="436">
        <v>0</v>
      </c>
      <c r="H19" s="436">
        <v>0</v>
      </c>
    </row>
    <row r="20" spans="2:8">
      <c r="B20" s="434" t="s">
        <v>313</v>
      </c>
      <c r="C20" s="435">
        <v>720.4</v>
      </c>
      <c r="D20" s="435">
        <v>-2528</v>
      </c>
      <c r="E20" s="435">
        <v>-971.3</v>
      </c>
      <c r="F20" s="436">
        <v>0</v>
      </c>
      <c r="G20" s="436">
        <v>-0.2</v>
      </c>
      <c r="H20" s="436">
        <v>-0.1</v>
      </c>
    </row>
    <row r="21" spans="2:8">
      <c r="B21" s="431" t="s">
        <v>314</v>
      </c>
      <c r="C21" s="432">
        <v>5018.7</v>
      </c>
      <c r="D21" s="432">
        <v>2670</v>
      </c>
      <c r="E21" s="432">
        <v>0</v>
      </c>
      <c r="F21" s="433">
        <v>0.3</v>
      </c>
      <c r="G21" s="433">
        <v>0.2</v>
      </c>
      <c r="H21" s="433">
        <v>0</v>
      </c>
    </row>
    <row r="22" spans="2:8">
      <c r="B22" s="1162" t="s">
        <v>315</v>
      </c>
      <c r="C22" s="1163">
        <v>-87729.7</v>
      </c>
      <c r="D22" s="1163">
        <v>-43170.9</v>
      </c>
      <c r="E22" s="1163">
        <v>-83063.8</v>
      </c>
      <c r="F22" s="1164">
        <v>-6</v>
      </c>
      <c r="G22" s="1164">
        <v>-2.7</v>
      </c>
      <c r="H22" s="1164">
        <v>-4.9000000000000004</v>
      </c>
    </row>
    <row r="23" spans="2:8">
      <c r="B23" s="1168" t="s">
        <v>316</v>
      </c>
      <c r="C23" s="1169">
        <v>-21304.9</v>
      </c>
      <c r="D23" s="1169">
        <v>22962.799999999999</v>
      </c>
      <c r="E23" s="1169">
        <v>-3942.7</v>
      </c>
      <c r="F23" s="1170">
        <v>-1.4</v>
      </c>
      <c r="G23" s="1170">
        <v>1.5</v>
      </c>
      <c r="H23" s="1170">
        <v>-0.2</v>
      </c>
    </row>
    <row r="24" spans="2:8">
      <c r="B24" s="1171" t="s">
        <v>1039</v>
      </c>
      <c r="C24" s="1172">
        <v>-21046.7</v>
      </c>
      <c r="D24" s="1172">
        <v>24517.9</v>
      </c>
      <c r="E24" s="1172">
        <v>5270.9</v>
      </c>
      <c r="F24" s="1173">
        <v>-1.4</v>
      </c>
      <c r="G24" s="1173">
        <v>1.6</v>
      </c>
      <c r="H24" s="1173">
        <v>0.3</v>
      </c>
    </row>
    <row r="25" spans="2:8">
      <c r="B25" s="2581" t="s">
        <v>450</v>
      </c>
      <c r="C25" s="2581"/>
      <c r="D25" s="2581"/>
      <c r="E25" s="2581"/>
      <c r="F25" s="2581"/>
      <c r="G25" s="2581"/>
      <c r="H25" s="2581"/>
    </row>
    <row r="26" spans="2:8">
      <c r="B26" s="2581" t="s">
        <v>1034</v>
      </c>
      <c r="C26" s="2581"/>
      <c r="D26" s="2581"/>
      <c r="E26" s="2581"/>
      <c r="F26" s="2581"/>
      <c r="G26" s="2581"/>
      <c r="H26" s="2581"/>
    </row>
    <row r="27" spans="2:8" ht="34.5" customHeight="1">
      <c r="B27" s="2582" t="s">
        <v>1040</v>
      </c>
      <c r="C27" s="2582"/>
      <c r="D27" s="2582"/>
      <c r="E27" s="2582"/>
      <c r="F27" s="2582"/>
      <c r="G27" s="2582"/>
      <c r="H27" s="2582"/>
    </row>
    <row r="28" spans="2:8">
      <c r="C28" s="424"/>
      <c r="D28" s="424"/>
      <c r="E28" s="424"/>
      <c r="F28" s="420"/>
      <c r="G28" s="420"/>
      <c r="H28" s="420"/>
    </row>
    <row r="29" spans="2:8" hidden="1">
      <c r="C29" s="424"/>
      <c r="D29" s="424"/>
      <c r="E29" s="424"/>
      <c r="F29" s="420"/>
      <c r="G29" s="420"/>
      <c r="H29" s="420"/>
    </row>
    <row r="30" spans="2:8" hidden="1">
      <c r="C30" s="424"/>
      <c r="D30" s="424"/>
      <c r="E30" s="424"/>
      <c r="F30" s="420"/>
      <c r="G30" s="420"/>
      <c r="H30" s="420"/>
    </row>
    <row r="31" spans="2:8" hidden="1">
      <c r="C31" s="424"/>
      <c r="D31" s="424"/>
      <c r="E31" s="424"/>
      <c r="F31" s="420"/>
      <c r="G31" s="420"/>
      <c r="H31" s="420"/>
    </row>
    <row r="32" spans="2:8" hidden="1">
      <c r="C32" s="424"/>
      <c r="D32" s="424"/>
      <c r="E32" s="424"/>
      <c r="F32" s="420"/>
      <c r="G32" s="420"/>
      <c r="H32" s="420"/>
    </row>
    <row r="33" spans="3:8" hidden="1">
      <c r="C33" s="424"/>
      <c r="D33" s="424"/>
      <c r="E33" s="424"/>
      <c r="F33" s="420"/>
      <c r="G33" s="420"/>
      <c r="H33" s="420"/>
    </row>
    <row r="34" spans="3:8" hidden="1">
      <c r="C34" s="424"/>
      <c r="D34" s="424"/>
      <c r="E34" s="424"/>
      <c r="F34" s="420"/>
      <c r="G34" s="420"/>
      <c r="H34" s="420"/>
    </row>
    <row r="35" spans="3:8" hidden="1">
      <c r="C35" s="424"/>
      <c r="D35" s="424"/>
      <c r="E35" s="424"/>
      <c r="F35" s="420"/>
      <c r="G35" s="420"/>
      <c r="H35" s="420"/>
    </row>
    <row r="36" spans="3:8" hidden="1">
      <c r="C36" s="424"/>
      <c r="D36" s="424"/>
      <c r="E36" s="424"/>
      <c r="F36" s="420"/>
      <c r="G36" s="420"/>
      <c r="H36" s="420"/>
    </row>
    <row r="37" spans="3:8" hidden="1">
      <c r="C37" s="424"/>
      <c r="D37" s="424"/>
      <c r="E37" s="424"/>
      <c r="F37" s="420"/>
      <c r="G37" s="420"/>
      <c r="H37" s="420"/>
    </row>
    <row r="38" spans="3:8" hidden="1">
      <c r="C38" s="424"/>
      <c r="D38" s="424"/>
      <c r="E38" s="424"/>
      <c r="F38" s="420"/>
      <c r="G38" s="420"/>
      <c r="H38" s="420"/>
    </row>
    <row r="39" spans="3:8" hidden="1">
      <c r="C39" s="424"/>
      <c r="D39" s="424"/>
      <c r="E39" s="424"/>
      <c r="F39" s="420"/>
      <c r="G39" s="420"/>
      <c r="H39" s="420"/>
    </row>
    <row r="40" spans="3:8" hidden="1">
      <c r="C40" s="424"/>
      <c r="D40" s="424"/>
      <c r="E40" s="424"/>
      <c r="F40" s="420"/>
      <c r="G40" s="420"/>
      <c r="H40" s="420"/>
    </row>
    <row r="41" spans="3:8" hidden="1">
      <c r="C41" s="424"/>
      <c r="D41" s="424"/>
      <c r="E41" s="424"/>
      <c r="F41" s="420"/>
      <c r="G41" s="420"/>
      <c r="H41" s="420"/>
    </row>
    <row r="42" spans="3:8" hidden="1">
      <c r="C42" s="424"/>
      <c r="D42" s="424"/>
      <c r="E42" s="424"/>
      <c r="F42" s="420"/>
      <c r="G42" s="420"/>
      <c r="H42" s="420"/>
    </row>
    <row r="43" spans="3:8" hidden="1">
      <c r="C43" s="424"/>
      <c r="D43" s="424"/>
      <c r="E43" s="424"/>
      <c r="F43" s="424"/>
      <c r="G43" s="424"/>
      <c r="H43" s="424"/>
    </row>
    <row r="44" spans="3:8" hidden="1">
      <c r="C44" s="424"/>
      <c r="D44" s="424"/>
      <c r="E44" s="424"/>
      <c r="F44" s="424"/>
      <c r="G44" s="424"/>
      <c r="H44" s="424"/>
    </row>
    <row r="49" s="395" customFormat="1" hidden="1"/>
    <row r="50" s="395" customFormat="1" hidden="1"/>
  </sheetData>
  <mergeCells count="9">
    <mergeCell ref="B25:H25"/>
    <mergeCell ref="B26:H26"/>
    <mergeCell ref="B27:H27"/>
    <mergeCell ref="B1:H1"/>
    <mergeCell ref="B2:H2"/>
    <mergeCell ref="B3:H3"/>
    <mergeCell ref="B5:B6"/>
    <mergeCell ref="C5:E5"/>
    <mergeCell ref="F5:H5"/>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5B73E-33DD-4735-9912-471A5C086339}">
  <sheetPr codeName="Hoja29"/>
  <dimension ref="A1:J32"/>
  <sheetViews>
    <sheetView showGridLines="0" workbookViewId="0">
      <selection activeCell="H12" sqref="H12"/>
    </sheetView>
  </sheetViews>
  <sheetFormatPr baseColWidth="10" defaultColWidth="0" defaultRowHeight="10.5" zeroHeight="1"/>
  <cols>
    <col min="1" max="1" width="2.42578125" style="42" customWidth="1"/>
    <col min="2" max="2" width="15.5703125" style="42" customWidth="1"/>
    <col min="3" max="3" width="21.28515625" style="42" bestFit="1" customWidth="1"/>
    <col min="4" max="6" width="11.5703125" style="42" customWidth="1"/>
    <col min="7" max="7" width="8.28515625" style="42" customWidth="1"/>
    <col min="8" max="8" width="11.5703125" style="42" customWidth="1"/>
    <col min="9" max="9" width="3.42578125" style="42" customWidth="1"/>
    <col min="10" max="10" width="0" style="42" hidden="1" customWidth="1"/>
    <col min="11" max="16384" width="11.5703125" style="42" hidden="1"/>
  </cols>
  <sheetData>
    <row r="1" spans="1:10" ht="14.25">
      <c r="A1" s="47"/>
      <c r="B1" s="2571" t="s">
        <v>1041</v>
      </c>
      <c r="C1" s="2571"/>
      <c r="D1" s="2571"/>
      <c r="E1" s="2571"/>
      <c r="F1" s="2571"/>
      <c r="G1" s="2571"/>
      <c r="H1" s="2571"/>
    </row>
    <row r="2" spans="1:10">
      <c r="B2" s="2572" t="s">
        <v>1042</v>
      </c>
      <c r="C2" s="2572"/>
      <c r="D2" s="2572"/>
      <c r="E2" s="2572"/>
      <c r="F2" s="2572"/>
      <c r="G2" s="2572"/>
      <c r="H2" s="2572"/>
    </row>
    <row r="3" spans="1:10">
      <c r="B3" s="2573"/>
      <c r="C3" s="2573"/>
      <c r="D3" s="2573"/>
      <c r="E3" s="2573"/>
      <c r="F3" s="2573"/>
      <c r="G3" s="2573"/>
      <c r="H3" s="2573"/>
    </row>
    <row r="4" spans="1:10">
      <c r="C4" s="1070" t="s">
        <v>107</v>
      </c>
      <c r="D4" s="1070">
        <v>2022</v>
      </c>
      <c r="E4" s="1070">
        <v>2023</v>
      </c>
      <c r="F4" s="1070" t="s">
        <v>318</v>
      </c>
    </row>
    <row r="5" spans="1:10">
      <c r="C5" s="42" t="s">
        <v>1043</v>
      </c>
      <c r="D5" s="437">
        <v>64.599999999999994</v>
      </c>
      <c r="E5" s="437">
        <v>60.3</v>
      </c>
      <c r="F5" s="437">
        <v>60.4</v>
      </c>
      <c r="H5" s="438"/>
      <c r="I5" s="438"/>
      <c r="J5" s="438"/>
    </row>
    <row r="6" spans="1:10">
      <c r="C6" s="42" t="s">
        <v>1044</v>
      </c>
      <c r="D6" s="437">
        <v>57</v>
      </c>
      <c r="E6" s="437">
        <v>53.8</v>
      </c>
      <c r="F6" s="437">
        <v>54.9</v>
      </c>
      <c r="H6" s="438"/>
      <c r="I6" s="438"/>
      <c r="J6" s="438"/>
    </row>
    <row r="7" spans="1:10">
      <c r="C7" s="42" t="s">
        <v>1045</v>
      </c>
      <c r="D7" s="437">
        <v>50.4</v>
      </c>
      <c r="E7" s="437">
        <v>47.8</v>
      </c>
      <c r="F7" s="437">
        <v>48.2</v>
      </c>
      <c r="H7" s="438"/>
      <c r="I7" s="438"/>
      <c r="J7" s="438"/>
    </row>
    <row r="8" spans="1:10"/>
    <row r="9" spans="1:10"/>
    <row r="10" spans="1:10"/>
    <row r="11" spans="1:10"/>
    <row r="12" spans="1:10"/>
    <row r="13" spans="1:10"/>
    <row r="14" spans="1:10"/>
    <row r="15" spans="1:10"/>
    <row r="16" spans="1:10"/>
    <row r="17" spans="2:2"/>
    <row r="18" spans="2:2"/>
    <row r="19" spans="2:2"/>
    <row r="20" spans="2:2"/>
    <row r="21" spans="2:2"/>
    <row r="22" spans="2:2"/>
    <row r="23" spans="2:2"/>
    <row r="24" spans="2:2"/>
    <row r="25" spans="2:2"/>
    <row r="26" spans="2:2"/>
    <row r="27" spans="2:2"/>
    <row r="28" spans="2:2"/>
    <row r="29" spans="2:2"/>
    <row r="30" spans="2:2">
      <c r="B30" s="25" t="s">
        <v>450</v>
      </c>
    </row>
    <row r="31" spans="2:2">
      <c r="B31" s="25" t="s">
        <v>1034</v>
      </c>
    </row>
    <row r="32" spans="2:2"/>
  </sheetData>
  <mergeCells count="3">
    <mergeCell ref="B1:H1"/>
    <mergeCell ref="B2:H2"/>
    <mergeCell ref="B3:H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47EFD-1B2D-441E-8F49-5B2D00C971AF}">
  <sheetPr codeName="Hoja3"/>
  <dimension ref="A1:R72"/>
  <sheetViews>
    <sheetView showGridLines="0" workbookViewId="0"/>
  </sheetViews>
  <sheetFormatPr baseColWidth="10" defaultColWidth="0" defaultRowHeight="14.25" zeroHeight="1"/>
  <cols>
    <col min="1" max="16" width="11.42578125" style="823" customWidth="1"/>
    <col min="17" max="17" width="11.42578125" style="267" customWidth="1"/>
    <col min="18" max="18" width="7.28515625" style="267" customWidth="1"/>
    <col min="19" max="16384" width="11.42578125" style="267" hidden="1"/>
  </cols>
  <sheetData>
    <row r="1" spans="1:18" s="266" customFormat="1">
      <c r="A1" s="865"/>
      <c r="B1" s="865"/>
      <c r="C1" s="865"/>
      <c r="D1" s="865"/>
      <c r="E1" s="865"/>
      <c r="F1" s="865"/>
      <c r="G1" s="865"/>
      <c r="H1" s="865"/>
      <c r="I1" s="865"/>
      <c r="J1" s="865"/>
      <c r="K1" s="865"/>
      <c r="L1" s="865"/>
      <c r="M1" s="865"/>
      <c r="N1" s="865"/>
      <c r="O1" s="865"/>
      <c r="P1" s="865"/>
      <c r="Q1" s="865"/>
      <c r="R1" s="865"/>
    </row>
    <row r="2" spans="1:18">
      <c r="A2" s="267"/>
      <c r="B2" s="267"/>
      <c r="C2" s="267"/>
      <c r="D2" s="267"/>
      <c r="E2" s="267"/>
      <c r="F2" s="267"/>
      <c r="G2" s="267"/>
      <c r="H2" s="267"/>
      <c r="I2" s="267"/>
      <c r="J2" s="267"/>
      <c r="K2" s="267"/>
      <c r="L2" s="267"/>
      <c r="M2" s="267"/>
      <c r="N2" s="267"/>
      <c r="O2" s="267"/>
      <c r="P2" s="267"/>
    </row>
    <row r="3" spans="1:18">
      <c r="A3" s="267"/>
      <c r="B3" s="267"/>
      <c r="C3" s="267"/>
      <c r="D3" s="267"/>
      <c r="E3" s="267"/>
      <c r="F3" s="267"/>
      <c r="G3" s="267"/>
      <c r="H3" s="267"/>
      <c r="I3" s="267"/>
      <c r="J3" s="267"/>
      <c r="K3" s="267"/>
      <c r="L3" s="267"/>
      <c r="M3" s="267"/>
      <c r="N3" s="267"/>
      <c r="O3" s="267"/>
      <c r="P3" s="267"/>
    </row>
    <row r="4" spans="1:18">
      <c r="A4" s="267"/>
      <c r="B4" s="267"/>
      <c r="C4" s="267"/>
      <c r="D4" s="267"/>
      <c r="E4" s="267"/>
      <c r="F4" s="267"/>
      <c r="G4" s="267"/>
      <c r="H4" s="267"/>
      <c r="I4" s="267"/>
      <c r="J4" s="267"/>
      <c r="K4" s="267"/>
      <c r="L4" s="267"/>
      <c r="M4" s="267"/>
      <c r="N4" s="267"/>
      <c r="O4" s="267"/>
      <c r="P4" s="267"/>
    </row>
    <row r="5" spans="1:18">
      <c r="A5" s="267"/>
      <c r="B5" s="267"/>
      <c r="C5" s="267"/>
      <c r="D5" s="267"/>
      <c r="E5" s="267"/>
      <c r="F5" s="267"/>
      <c r="G5" s="267"/>
      <c r="H5" s="267"/>
      <c r="I5" s="267"/>
      <c r="J5" s="267"/>
      <c r="K5" s="267"/>
      <c r="L5" s="267"/>
      <c r="M5" s="267"/>
      <c r="N5" s="267"/>
      <c r="O5" s="267"/>
      <c r="P5" s="267"/>
    </row>
    <row r="6" spans="1:18">
      <c r="A6" s="267"/>
      <c r="B6" s="267"/>
      <c r="C6" s="267"/>
      <c r="D6" s="267"/>
      <c r="E6" s="267"/>
      <c r="F6" s="267"/>
      <c r="G6" s="267"/>
      <c r="H6" s="267"/>
      <c r="I6" s="267"/>
      <c r="J6" s="267"/>
      <c r="K6" s="267"/>
      <c r="L6" s="267"/>
      <c r="M6" s="267"/>
      <c r="N6" s="267"/>
      <c r="O6" s="267"/>
      <c r="P6" s="267"/>
    </row>
    <row r="7" spans="1:18">
      <c r="A7" s="267"/>
      <c r="B7" s="267"/>
      <c r="C7" s="267"/>
      <c r="D7" s="267"/>
      <c r="E7" s="267"/>
      <c r="F7" s="267"/>
      <c r="G7" s="267"/>
      <c r="H7" s="267"/>
      <c r="I7" s="267"/>
      <c r="J7" s="267"/>
      <c r="K7" s="267"/>
      <c r="L7" s="267"/>
      <c r="M7" s="267"/>
      <c r="N7" s="267"/>
      <c r="O7" s="267"/>
      <c r="P7" s="267"/>
    </row>
    <row r="8" spans="1:18">
      <c r="A8" s="267"/>
      <c r="B8" s="267"/>
      <c r="C8" s="267"/>
      <c r="D8" s="267"/>
      <c r="E8" s="267"/>
      <c r="F8" s="267"/>
      <c r="G8" s="267"/>
      <c r="H8" s="267"/>
      <c r="I8" s="267"/>
      <c r="J8" s="267"/>
      <c r="K8" s="267"/>
      <c r="L8" s="267"/>
      <c r="M8" s="267"/>
      <c r="N8" s="267"/>
      <c r="O8" s="267"/>
      <c r="P8" s="267"/>
    </row>
    <row r="9" spans="1:18">
      <c r="A9" s="267"/>
      <c r="B9" s="267"/>
      <c r="C9" s="267"/>
      <c r="D9" s="267"/>
      <c r="E9" s="2497" t="s">
        <v>13</v>
      </c>
      <c r="F9" s="2497"/>
      <c r="G9" s="2497"/>
      <c r="H9" s="2497"/>
      <c r="I9" s="2497"/>
      <c r="J9" s="2497"/>
      <c r="K9" s="2497"/>
      <c r="L9" s="2497"/>
      <c r="M9" s="2497"/>
      <c r="N9" s="2497"/>
      <c r="O9" s="267"/>
      <c r="P9" s="267"/>
    </row>
    <row r="10" spans="1:18">
      <c r="A10" s="267"/>
      <c r="B10" s="267"/>
      <c r="C10" s="267"/>
      <c r="D10" s="267"/>
      <c r="E10" s="2497"/>
      <c r="F10" s="2497"/>
      <c r="G10" s="2497"/>
      <c r="H10" s="2497"/>
      <c r="I10" s="2497"/>
      <c r="J10" s="2497"/>
      <c r="K10" s="2497"/>
      <c r="L10" s="2497"/>
      <c r="M10" s="2497"/>
      <c r="N10" s="2497"/>
      <c r="O10" s="47"/>
      <c r="P10" s="267"/>
    </row>
    <row r="11" spans="1:18">
      <c r="A11" s="267"/>
      <c r="B11" s="267"/>
      <c r="C11" s="267"/>
      <c r="D11" s="267"/>
      <c r="E11" s="2497"/>
      <c r="F11" s="2497"/>
      <c r="G11" s="2497"/>
      <c r="H11" s="2497"/>
      <c r="I11" s="2497"/>
      <c r="J11" s="2497"/>
      <c r="K11" s="2497"/>
      <c r="L11" s="2497"/>
      <c r="M11" s="2497"/>
      <c r="N11" s="2497"/>
      <c r="O11" s="267"/>
      <c r="P11" s="267"/>
    </row>
    <row r="12" spans="1:18">
      <c r="A12" s="267"/>
      <c r="B12" s="267"/>
      <c r="C12" s="267"/>
      <c r="D12" s="267"/>
      <c r="E12" s="2497"/>
      <c r="F12" s="2497"/>
      <c r="G12" s="2497"/>
      <c r="H12" s="2497"/>
      <c r="I12" s="2497"/>
      <c r="J12" s="2497"/>
      <c r="K12" s="2497"/>
      <c r="L12" s="2497"/>
      <c r="M12" s="2497"/>
      <c r="N12" s="2497"/>
      <c r="O12" s="267"/>
      <c r="P12" s="267"/>
    </row>
    <row r="13" spans="1:18"/>
    <row r="14" spans="1:18" ht="15.75">
      <c r="A14" s="2501" t="s">
        <v>1228</v>
      </c>
      <c r="B14" s="2501"/>
      <c r="C14" s="2501"/>
      <c r="D14" s="2501"/>
      <c r="E14" s="2501"/>
      <c r="F14" s="2501"/>
      <c r="G14" s="2501"/>
      <c r="H14" s="2501"/>
      <c r="I14" s="2501"/>
      <c r="J14" s="2501"/>
      <c r="K14" s="2501"/>
      <c r="L14" s="2501"/>
      <c r="M14" s="2501"/>
      <c r="N14" s="2501"/>
      <c r="O14" s="2501"/>
      <c r="P14" s="2501"/>
      <c r="Q14" s="63"/>
    </row>
    <row r="15" spans="1:18" ht="15.75">
      <c r="A15" s="23"/>
      <c r="B15" s="23"/>
      <c r="C15" s="23"/>
      <c r="D15" s="23"/>
      <c r="E15" s="23"/>
      <c r="F15" s="23"/>
      <c r="G15" s="23"/>
      <c r="H15" s="23"/>
      <c r="I15" s="23"/>
      <c r="J15" s="23"/>
      <c r="K15" s="23"/>
      <c r="L15" s="23"/>
      <c r="M15" s="23"/>
      <c r="N15" s="23"/>
      <c r="O15" s="23"/>
      <c r="P15" s="23"/>
      <c r="Q15" s="63"/>
    </row>
    <row r="16" spans="1:18" ht="15.75">
      <c r="A16" s="2501" t="s">
        <v>1229</v>
      </c>
      <c r="B16" s="2501"/>
      <c r="C16" s="2501"/>
      <c r="D16" s="2501"/>
      <c r="E16" s="2501"/>
      <c r="F16" s="2501"/>
      <c r="G16" s="2501"/>
      <c r="H16" s="2501"/>
      <c r="I16" s="2501"/>
      <c r="J16" s="2501"/>
      <c r="K16" s="2501"/>
      <c r="L16" s="2501"/>
      <c r="M16" s="2501"/>
      <c r="N16" s="2501"/>
      <c r="O16" s="2501"/>
      <c r="P16" s="2501"/>
      <c r="Q16" s="63"/>
    </row>
    <row r="17" spans="1:17" ht="15.75">
      <c r="A17" s="23"/>
      <c r="B17" s="23"/>
      <c r="C17" s="23"/>
      <c r="D17" s="23"/>
      <c r="E17" s="23"/>
      <c r="F17" s="23"/>
      <c r="G17" s="23"/>
      <c r="H17" s="23"/>
      <c r="I17" s="23"/>
      <c r="J17" s="23"/>
      <c r="K17" s="23"/>
      <c r="L17" s="23"/>
      <c r="M17" s="23"/>
      <c r="N17" s="23"/>
      <c r="O17" s="23"/>
      <c r="P17" s="23"/>
      <c r="Q17" s="63"/>
    </row>
    <row r="18" spans="1:17" ht="15.75">
      <c r="A18" s="2501" t="s">
        <v>1230</v>
      </c>
      <c r="B18" s="2501"/>
      <c r="C18" s="2501"/>
      <c r="D18" s="2501"/>
      <c r="E18" s="2501"/>
      <c r="F18" s="2501"/>
      <c r="G18" s="2501"/>
      <c r="H18" s="2501"/>
      <c r="I18" s="2501"/>
      <c r="J18" s="2501"/>
      <c r="K18" s="2501"/>
      <c r="L18" s="2501"/>
      <c r="M18" s="2501"/>
      <c r="N18" s="2501"/>
      <c r="O18" s="2501"/>
      <c r="P18" s="2501"/>
      <c r="Q18" s="63"/>
    </row>
    <row r="19" spans="1:17" ht="15.75">
      <c r="A19" s="23"/>
      <c r="B19" s="23"/>
      <c r="C19" s="23"/>
      <c r="D19" s="23"/>
      <c r="E19" s="23"/>
      <c r="F19" s="23"/>
      <c r="G19" s="23"/>
      <c r="H19" s="23"/>
      <c r="I19" s="23"/>
      <c r="J19" s="23"/>
      <c r="K19" s="23"/>
      <c r="L19" s="23"/>
      <c r="M19" s="23"/>
      <c r="N19" s="23"/>
      <c r="O19" s="23"/>
      <c r="P19" s="23"/>
      <c r="Q19" s="63"/>
    </row>
    <row r="20" spans="1:17" ht="15.75">
      <c r="A20" s="2501" t="s">
        <v>1231</v>
      </c>
      <c r="B20" s="2501"/>
      <c r="C20" s="2501"/>
      <c r="D20" s="2501"/>
      <c r="E20" s="2501"/>
      <c r="F20" s="2501"/>
      <c r="G20" s="2501"/>
      <c r="H20" s="2501"/>
      <c r="I20" s="2501"/>
      <c r="J20" s="2501"/>
      <c r="K20" s="2501"/>
      <c r="L20" s="2501"/>
      <c r="M20" s="2501"/>
      <c r="N20" s="2501"/>
      <c r="O20" s="2501"/>
      <c r="P20" s="2501"/>
      <c r="Q20" s="63"/>
    </row>
    <row r="21" spans="1:17" ht="15.75">
      <c r="A21" s="23"/>
      <c r="B21" s="23"/>
      <c r="C21" s="23"/>
      <c r="D21" s="23"/>
      <c r="E21" s="23"/>
      <c r="F21" s="23"/>
      <c r="G21" s="23"/>
      <c r="H21" s="23"/>
      <c r="I21" s="23"/>
      <c r="J21" s="23"/>
      <c r="K21" s="23"/>
      <c r="L21" s="23"/>
      <c r="M21" s="23"/>
      <c r="N21" s="23"/>
      <c r="O21" s="23"/>
      <c r="P21" s="23"/>
      <c r="Q21" s="63"/>
    </row>
    <row r="22" spans="1:17" ht="15.75">
      <c r="A22" s="2502" t="s">
        <v>1232</v>
      </c>
      <c r="B22" s="2502"/>
      <c r="C22" s="2502"/>
      <c r="D22" s="2502"/>
      <c r="E22" s="2502"/>
      <c r="F22" s="2502"/>
      <c r="G22" s="2502"/>
      <c r="H22" s="2502"/>
      <c r="I22" s="2502"/>
      <c r="J22" s="2502"/>
      <c r="K22" s="2502"/>
      <c r="L22" s="2502"/>
      <c r="M22" s="2502"/>
      <c r="N22" s="2502"/>
      <c r="O22" s="2502"/>
      <c r="P22" s="2502"/>
      <c r="Q22" s="63"/>
    </row>
    <row r="23" spans="1:17" ht="15.75">
      <c r="A23" s="23"/>
      <c r="B23" s="23"/>
      <c r="C23" s="23"/>
      <c r="D23" s="23"/>
      <c r="E23" s="23"/>
      <c r="F23" s="23"/>
      <c r="G23" s="23"/>
      <c r="H23" s="23"/>
      <c r="I23" s="23"/>
      <c r="J23" s="23"/>
      <c r="K23" s="23"/>
      <c r="L23" s="23"/>
      <c r="M23" s="23"/>
      <c r="N23" s="23"/>
      <c r="O23" s="23"/>
      <c r="P23" s="23"/>
      <c r="Q23" s="63"/>
    </row>
    <row r="24" spans="1:17" ht="15.75">
      <c r="A24" s="2502" t="s">
        <v>1233</v>
      </c>
      <c r="B24" s="2502"/>
      <c r="C24" s="2502"/>
      <c r="D24" s="2502"/>
      <c r="E24" s="2502"/>
      <c r="F24" s="2502"/>
      <c r="G24" s="2502"/>
      <c r="H24" s="2502"/>
      <c r="I24" s="2502"/>
      <c r="J24" s="2502"/>
      <c r="K24" s="2502"/>
      <c r="L24" s="2502"/>
      <c r="M24" s="2502"/>
      <c r="N24" s="2502"/>
      <c r="O24" s="2502"/>
      <c r="P24" s="2502"/>
      <c r="Q24" s="63"/>
    </row>
    <row r="25" spans="1:17" ht="15.75">
      <c r="A25" s="23"/>
      <c r="B25" s="23"/>
      <c r="C25" s="23"/>
      <c r="D25" s="23"/>
      <c r="E25" s="23"/>
      <c r="F25" s="23"/>
      <c r="G25" s="23"/>
      <c r="H25" s="23"/>
      <c r="I25" s="23"/>
      <c r="J25" s="23"/>
      <c r="K25" s="23"/>
      <c r="L25" s="23"/>
      <c r="M25" s="23"/>
      <c r="N25" s="23"/>
      <c r="O25" s="23"/>
      <c r="P25" s="23"/>
      <c r="Q25" s="63"/>
    </row>
    <row r="26" spans="1:17" ht="15.75">
      <c r="A26" s="2502" t="s">
        <v>1234</v>
      </c>
      <c r="B26" s="2502"/>
      <c r="C26" s="2502"/>
      <c r="D26" s="2502"/>
      <c r="E26" s="2502"/>
      <c r="F26" s="2502"/>
      <c r="G26" s="2502"/>
      <c r="H26" s="2502"/>
      <c r="I26" s="2502"/>
      <c r="J26" s="2502"/>
      <c r="K26" s="2502"/>
      <c r="L26" s="2502"/>
      <c r="M26" s="2502"/>
      <c r="N26" s="2502"/>
      <c r="O26" s="2502"/>
      <c r="P26" s="2502"/>
      <c r="Q26" s="63"/>
    </row>
    <row r="27" spans="1:17" ht="15.75">
      <c r="A27" s="23"/>
      <c r="B27" s="23"/>
      <c r="C27" s="23"/>
      <c r="D27" s="23"/>
      <c r="E27" s="23"/>
      <c r="F27" s="23"/>
      <c r="G27" s="23"/>
      <c r="H27" s="23"/>
      <c r="I27" s="23"/>
      <c r="J27" s="23"/>
      <c r="K27" s="23"/>
      <c r="L27" s="23"/>
      <c r="M27" s="23"/>
      <c r="N27" s="23"/>
      <c r="O27" s="23"/>
      <c r="P27" s="23"/>
      <c r="Q27" s="63"/>
    </row>
    <row r="28" spans="1:17" ht="15.75">
      <c r="A28" s="2502" t="s">
        <v>1235</v>
      </c>
      <c r="B28" s="2502"/>
      <c r="C28" s="2502"/>
      <c r="D28" s="2502"/>
      <c r="E28" s="2502"/>
      <c r="F28" s="2502"/>
      <c r="G28" s="2502"/>
      <c r="H28" s="2502"/>
      <c r="I28" s="2502"/>
      <c r="J28" s="2502"/>
      <c r="K28" s="2502"/>
      <c r="L28" s="2502"/>
      <c r="M28" s="2502"/>
      <c r="N28" s="2502"/>
      <c r="O28" s="2502"/>
      <c r="P28" s="2502"/>
      <c r="Q28" s="63"/>
    </row>
    <row r="29" spans="1:17" ht="15.75">
      <c r="A29" s="23"/>
      <c r="B29" s="23"/>
      <c r="C29" s="23"/>
      <c r="D29" s="23"/>
      <c r="E29" s="23"/>
      <c r="F29" s="23"/>
      <c r="G29" s="23"/>
      <c r="H29" s="23"/>
      <c r="I29" s="23"/>
      <c r="J29" s="23"/>
      <c r="K29" s="23"/>
      <c r="L29" s="23"/>
      <c r="M29" s="23"/>
      <c r="N29" s="23"/>
      <c r="O29" s="23"/>
      <c r="P29" s="23"/>
      <c r="Q29" s="63"/>
    </row>
    <row r="30" spans="1:17" ht="15.75">
      <c r="A30" s="2501" t="s">
        <v>1236</v>
      </c>
      <c r="B30" s="2501"/>
      <c r="C30" s="2501"/>
      <c r="D30" s="2501"/>
      <c r="E30" s="2501"/>
      <c r="F30" s="2501"/>
      <c r="G30" s="2501"/>
      <c r="H30" s="2501"/>
      <c r="I30" s="2501"/>
      <c r="J30" s="2501"/>
      <c r="K30" s="2501"/>
      <c r="L30" s="2501"/>
      <c r="M30" s="2501"/>
      <c r="N30" s="2501"/>
      <c r="O30" s="2501"/>
      <c r="P30" s="2501"/>
      <c r="Q30" s="63"/>
    </row>
    <row r="31" spans="1:17" ht="15.75">
      <c r="A31" s="23"/>
      <c r="B31" s="23"/>
      <c r="C31" s="23"/>
      <c r="D31" s="23"/>
      <c r="E31" s="23"/>
      <c r="F31" s="23"/>
      <c r="G31" s="23"/>
      <c r="H31" s="22"/>
      <c r="I31" s="22"/>
      <c r="J31" s="22"/>
      <c r="K31" s="22"/>
      <c r="L31" s="22"/>
      <c r="M31" s="22"/>
      <c r="N31" s="22"/>
      <c r="O31" s="22"/>
      <c r="P31" s="22"/>
      <c r="Q31" s="63"/>
    </row>
    <row r="32" spans="1:17" ht="15.75">
      <c r="A32" s="2499" t="s">
        <v>1237</v>
      </c>
      <c r="B32" s="2499"/>
      <c r="C32" s="2499"/>
      <c r="D32" s="2499"/>
      <c r="E32" s="2499"/>
      <c r="F32" s="2499"/>
      <c r="G32" s="2499"/>
      <c r="H32" s="2499"/>
      <c r="I32" s="2499"/>
      <c r="J32" s="2499"/>
      <c r="K32" s="2499"/>
      <c r="L32" s="2499"/>
      <c r="M32" s="2499"/>
      <c r="N32" s="2499"/>
      <c r="O32" s="2499"/>
      <c r="P32" s="2499"/>
      <c r="Q32" s="2499"/>
    </row>
    <row r="33" spans="1:17" ht="15.75">
      <c r="A33" s="23"/>
      <c r="B33" s="23"/>
      <c r="C33" s="23"/>
      <c r="D33" s="23"/>
      <c r="E33" s="23"/>
      <c r="F33" s="22"/>
      <c r="G33" s="22"/>
      <c r="H33" s="22"/>
      <c r="I33" s="22"/>
      <c r="J33" s="22"/>
      <c r="K33" s="22"/>
      <c r="L33" s="22"/>
      <c r="M33" s="22"/>
      <c r="N33" s="22"/>
      <c r="O33" s="22"/>
      <c r="P33" s="22"/>
      <c r="Q33" s="63"/>
    </row>
    <row r="34" spans="1:17" ht="15.75">
      <c r="A34" s="2499" t="s">
        <v>1238</v>
      </c>
      <c r="B34" s="2499"/>
      <c r="C34" s="2499"/>
      <c r="D34" s="2499"/>
      <c r="E34" s="2499"/>
      <c r="F34" s="2499"/>
      <c r="G34" s="2499"/>
      <c r="H34" s="2499"/>
      <c r="I34" s="2499"/>
      <c r="J34" s="2499"/>
      <c r="K34" s="2499"/>
      <c r="L34" s="2499"/>
      <c r="M34" s="2499"/>
      <c r="N34" s="2499"/>
      <c r="O34" s="2499"/>
      <c r="P34" s="2499"/>
      <c r="Q34" s="2499"/>
    </row>
    <row r="35" spans="1:17" ht="15.75">
      <c r="A35" s="2499"/>
      <c r="B35" s="2499"/>
      <c r="C35" s="2499"/>
      <c r="D35" s="2499"/>
      <c r="E35" s="2499"/>
      <c r="F35" s="2499"/>
      <c r="G35" s="2499"/>
      <c r="H35" s="2499"/>
      <c r="I35" s="2499"/>
      <c r="J35" s="2499"/>
      <c r="K35" s="2499"/>
      <c r="L35" s="2499"/>
      <c r="M35" s="2499"/>
      <c r="N35" s="2499"/>
      <c r="O35" s="2499"/>
      <c r="P35" s="2499"/>
      <c r="Q35" s="2499"/>
    </row>
    <row r="36" spans="1:17" ht="15.75">
      <c r="A36" s="2499" t="s">
        <v>1239</v>
      </c>
      <c r="B36" s="2499"/>
      <c r="C36" s="2499"/>
      <c r="D36" s="2499"/>
      <c r="E36" s="2499"/>
      <c r="F36" s="2499"/>
      <c r="G36" s="2499"/>
      <c r="H36" s="2499"/>
      <c r="I36" s="2499"/>
      <c r="J36" s="2499"/>
      <c r="K36" s="2499"/>
      <c r="L36" s="2499"/>
      <c r="M36" s="2499"/>
      <c r="N36" s="2499"/>
      <c r="O36" s="2499"/>
      <c r="P36" s="2499"/>
      <c r="Q36" s="2499"/>
    </row>
    <row r="37" spans="1:17" ht="15.75">
      <c r="A37" s="2499"/>
      <c r="B37" s="2499"/>
      <c r="C37" s="2499"/>
      <c r="D37" s="2499"/>
      <c r="E37" s="2499"/>
      <c r="F37" s="2499"/>
      <c r="G37" s="2499"/>
      <c r="H37" s="2499"/>
      <c r="I37" s="2499"/>
      <c r="J37" s="2499"/>
      <c r="K37" s="2499"/>
      <c r="L37" s="2499"/>
      <c r="M37" s="2499"/>
      <c r="N37" s="2499"/>
      <c r="O37" s="2499"/>
      <c r="P37" s="2499"/>
      <c r="Q37" s="2499"/>
    </row>
    <row r="38" spans="1:17" ht="15.75">
      <c r="A38" s="2499" t="s">
        <v>1240</v>
      </c>
      <c r="B38" s="2499"/>
      <c r="C38" s="2499"/>
      <c r="D38" s="2499"/>
      <c r="E38" s="2499"/>
      <c r="F38" s="2499"/>
      <c r="G38" s="2499"/>
      <c r="H38" s="2499"/>
      <c r="I38" s="2499"/>
      <c r="J38" s="2499"/>
      <c r="K38" s="2499"/>
      <c r="L38" s="2499"/>
      <c r="M38" s="2499"/>
      <c r="N38" s="2499"/>
      <c r="O38" s="2499"/>
      <c r="P38" s="2499"/>
      <c r="Q38" s="2499"/>
    </row>
    <row r="39" spans="1:17" ht="15.75">
      <c r="A39" s="2499"/>
      <c r="B39" s="2499"/>
      <c r="C39" s="2499"/>
      <c r="D39" s="2499"/>
      <c r="E39" s="2499"/>
      <c r="F39" s="2499"/>
      <c r="G39" s="2499"/>
      <c r="H39" s="2499"/>
      <c r="I39" s="2499"/>
      <c r="J39" s="2499"/>
      <c r="K39" s="2499"/>
      <c r="L39" s="2499"/>
      <c r="M39" s="2499"/>
      <c r="N39" s="2499"/>
      <c r="O39" s="2499"/>
      <c r="P39" s="2499"/>
      <c r="Q39" s="2499"/>
    </row>
    <row r="40" spans="1:17" ht="15.75">
      <c r="A40" s="2499" t="s">
        <v>1241</v>
      </c>
      <c r="B40" s="2499"/>
      <c r="C40" s="2499"/>
      <c r="D40" s="2499"/>
      <c r="E40" s="2499"/>
      <c r="F40" s="2499"/>
      <c r="G40" s="2499"/>
      <c r="H40" s="2499"/>
      <c r="I40" s="2499"/>
      <c r="J40" s="2499"/>
      <c r="K40" s="2499"/>
      <c r="L40" s="2499"/>
      <c r="M40" s="2499"/>
      <c r="N40" s="2499"/>
      <c r="O40" s="2499"/>
      <c r="P40" s="2499"/>
      <c r="Q40" s="2499"/>
    </row>
    <row r="41" spans="1:17" ht="15.75">
      <c r="A41" s="2499"/>
      <c r="B41" s="2499"/>
      <c r="C41" s="2499"/>
      <c r="D41" s="2499"/>
      <c r="E41" s="2499"/>
      <c r="F41" s="2499"/>
      <c r="G41" s="2499"/>
      <c r="H41" s="2499"/>
      <c r="I41" s="2499"/>
      <c r="J41" s="2499"/>
      <c r="K41" s="2499"/>
      <c r="L41" s="2499"/>
      <c r="M41" s="2499"/>
      <c r="N41" s="2499"/>
      <c r="O41" s="2499"/>
      <c r="P41" s="2499"/>
      <c r="Q41" s="2499"/>
    </row>
    <row r="42" spans="1:17" ht="15.75">
      <c r="A42" s="2499" t="s">
        <v>1242</v>
      </c>
      <c r="B42" s="2499"/>
      <c r="C42" s="2499"/>
      <c r="D42" s="2499"/>
      <c r="E42" s="2499"/>
      <c r="F42" s="2499"/>
      <c r="G42" s="2499"/>
      <c r="H42" s="2499"/>
      <c r="I42" s="2499"/>
      <c r="J42" s="2499"/>
      <c r="K42" s="2499"/>
      <c r="L42" s="2499"/>
      <c r="M42" s="2499"/>
      <c r="N42" s="2499"/>
      <c r="O42" s="2499"/>
      <c r="P42" s="2499"/>
      <c r="Q42" s="2499"/>
    </row>
    <row r="43" spans="1:17" ht="15.75">
      <c r="A43" s="2499"/>
      <c r="B43" s="2499"/>
      <c r="C43" s="2499"/>
      <c r="D43" s="2499"/>
      <c r="E43" s="2499"/>
      <c r="F43" s="2499"/>
      <c r="G43" s="2499"/>
      <c r="H43" s="2499"/>
      <c r="I43" s="2499"/>
      <c r="J43" s="2499"/>
      <c r="K43" s="2499"/>
      <c r="L43" s="2499"/>
      <c r="M43" s="2499"/>
      <c r="N43" s="2499"/>
      <c r="O43" s="2499"/>
      <c r="P43" s="2499"/>
      <c r="Q43" s="2499"/>
    </row>
    <row r="44" spans="1:17" ht="15.75">
      <c r="A44" s="2499" t="s">
        <v>1243</v>
      </c>
      <c r="B44" s="2499"/>
      <c r="C44" s="2499"/>
      <c r="D44" s="2499"/>
      <c r="E44" s="2499"/>
      <c r="F44" s="2499"/>
      <c r="G44" s="2499"/>
      <c r="H44" s="2499"/>
      <c r="I44" s="2499"/>
      <c r="J44" s="2499"/>
      <c r="K44" s="2499"/>
      <c r="L44" s="2499"/>
      <c r="M44" s="2499"/>
      <c r="N44" s="2499"/>
      <c r="O44" s="2499"/>
      <c r="P44" s="2499"/>
      <c r="Q44" s="2499"/>
    </row>
    <row r="45" spans="1:17" ht="15.75">
      <c r="A45" s="1448"/>
      <c r="B45" s="1448"/>
      <c r="C45" s="1448"/>
      <c r="D45" s="1448"/>
      <c r="E45" s="1448"/>
      <c r="F45" s="1448"/>
      <c r="G45" s="1448"/>
      <c r="H45" s="1448"/>
      <c r="I45" s="1448"/>
      <c r="J45" s="1448"/>
      <c r="K45" s="1448"/>
      <c r="L45" s="1448"/>
      <c r="M45" s="1448"/>
      <c r="N45" s="1448"/>
      <c r="O45" s="1448"/>
      <c r="P45" s="1448"/>
      <c r="Q45" s="1448"/>
    </row>
    <row r="46" spans="1:17" ht="15.75">
      <c r="A46" s="2499" t="s">
        <v>1534</v>
      </c>
      <c r="B46" s="2499"/>
      <c r="C46" s="2499"/>
      <c r="D46" s="2499"/>
      <c r="E46" s="2499"/>
      <c r="F46" s="2499"/>
      <c r="G46" s="2499"/>
      <c r="H46" s="2499"/>
      <c r="I46" s="2499"/>
      <c r="J46" s="2499"/>
      <c r="K46" s="2499"/>
      <c r="L46" s="2499"/>
      <c r="M46" s="2499"/>
      <c r="N46" s="2499"/>
      <c r="O46" s="2499"/>
      <c r="P46" s="2499"/>
      <c r="Q46" s="2499"/>
    </row>
    <row r="47" spans="1:17" ht="15.75">
      <c r="A47" s="2499"/>
      <c r="B47" s="2499"/>
      <c r="C47" s="2499"/>
      <c r="D47" s="2499"/>
      <c r="E47" s="2499"/>
      <c r="F47" s="2499"/>
      <c r="G47" s="2499"/>
      <c r="H47" s="2499"/>
      <c r="I47" s="2499"/>
      <c r="J47" s="2499"/>
      <c r="K47" s="2499"/>
      <c r="L47" s="2499"/>
      <c r="M47" s="2499"/>
      <c r="N47" s="2499"/>
      <c r="O47" s="2499"/>
      <c r="P47" s="2499"/>
      <c r="Q47" s="2499"/>
    </row>
    <row r="48" spans="1:17" ht="15.75">
      <c r="A48" s="2499" t="s">
        <v>1535</v>
      </c>
      <c r="B48" s="2499"/>
      <c r="C48" s="2499"/>
      <c r="D48" s="2499"/>
      <c r="E48" s="2499"/>
      <c r="F48" s="2499"/>
      <c r="G48" s="2499"/>
      <c r="H48" s="2499"/>
      <c r="I48" s="2499"/>
      <c r="J48" s="2499"/>
      <c r="K48" s="2499"/>
      <c r="L48" s="2499"/>
      <c r="M48" s="2499"/>
      <c r="N48" s="2499"/>
      <c r="O48" s="2499"/>
      <c r="P48" s="2499"/>
      <c r="Q48" s="2499"/>
    </row>
    <row r="49" spans="1:17" ht="15.75">
      <c r="A49" s="2499"/>
      <c r="B49" s="2499"/>
      <c r="C49" s="2499"/>
      <c r="D49" s="2499"/>
      <c r="E49" s="2499"/>
      <c r="F49" s="2499"/>
      <c r="G49" s="2499"/>
      <c r="H49" s="2499"/>
      <c r="I49" s="2499"/>
      <c r="J49" s="2499"/>
      <c r="K49" s="2499"/>
      <c r="L49" s="2499"/>
      <c r="M49" s="2499"/>
      <c r="N49" s="2499"/>
      <c r="O49" s="2499"/>
      <c r="P49" s="2499"/>
      <c r="Q49" s="2499"/>
    </row>
    <row r="50" spans="1:17" ht="15.75">
      <c r="A50" s="2499" t="s">
        <v>1536</v>
      </c>
      <c r="B50" s="2499"/>
      <c r="C50" s="2499"/>
      <c r="D50" s="2499"/>
      <c r="E50" s="2499"/>
      <c r="F50" s="2499"/>
      <c r="G50" s="2499"/>
      <c r="H50" s="2499"/>
      <c r="I50" s="2499"/>
      <c r="J50" s="2499"/>
      <c r="K50" s="2499"/>
      <c r="L50" s="2499"/>
      <c r="M50" s="2499"/>
      <c r="N50" s="2499"/>
      <c r="O50" s="2499"/>
      <c r="P50" s="2499"/>
      <c r="Q50" s="2499"/>
    </row>
    <row r="51" spans="1:17" ht="15.75">
      <c r="A51" s="2499"/>
      <c r="B51" s="2499"/>
      <c r="C51" s="2499"/>
      <c r="D51" s="2499"/>
      <c r="E51" s="2499"/>
      <c r="F51" s="2499"/>
      <c r="G51" s="2499"/>
      <c r="H51" s="2499"/>
      <c r="I51" s="2499"/>
      <c r="J51" s="2499"/>
      <c r="K51" s="2499"/>
      <c r="L51" s="2499"/>
      <c r="M51" s="2499"/>
      <c r="N51" s="2499"/>
      <c r="O51" s="2499"/>
      <c r="P51" s="2499"/>
      <c r="Q51" s="2499"/>
    </row>
    <row r="52" spans="1:17" ht="15.75">
      <c r="A52" s="2499" t="s">
        <v>1537</v>
      </c>
      <c r="B52" s="2499"/>
      <c r="C52" s="2499"/>
      <c r="D52" s="2499"/>
      <c r="E52" s="2499"/>
      <c r="F52" s="2499"/>
      <c r="G52" s="2499"/>
      <c r="H52" s="2499"/>
      <c r="I52" s="2499"/>
      <c r="J52" s="2499"/>
      <c r="K52" s="2499"/>
      <c r="L52" s="2499"/>
      <c r="M52" s="2499"/>
      <c r="N52" s="2499"/>
      <c r="O52" s="2499"/>
      <c r="P52" s="2499"/>
      <c r="Q52" s="2499"/>
    </row>
    <row r="53" spans="1:17" ht="15.75">
      <c r="A53" s="2499"/>
      <c r="B53" s="2499"/>
      <c r="C53" s="2499"/>
      <c r="D53" s="2499"/>
      <c r="E53" s="2499"/>
      <c r="F53" s="2499"/>
      <c r="G53" s="2499"/>
      <c r="H53" s="2499"/>
      <c r="I53" s="2499"/>
      <c r="J53" s="2499"/>
      <c r="K53" s="2499"/>
      <c r="L53" s="2499"/>
      <c r="M53" s="2499"/>
      <c r="N53" s="2499"/>
      <c r="O53" s="2499"/>
      <c r="P53" s="2499"/>
      <c r="Q53" s="2499"/>
    </row>
    <row r="54" spans="1:17" ht="15.75">
      <c r="A54" s="2499" t="s">
        <v>1538</v>
      </c>
      <c r="B54" s="2499"/>
      <c r="C54" s="2499"/>
      <c r="D54" s="2499"/>
      <c r="E54" s="2499"/>
      <c r="F54" s="2499"/>
      <c r="G54" s="2499"/>
      <c r="H54" s="2499"/>
      <c r="I54" s="2499"/>
      <c r="J54" s="2499"/>
      <c r="K54" s="2499"/>
      <c r="L54" s="2499"/>
      <c r="M54" s="2499"/>
      <c r="N54" s="2499"/>
      <c r="O54" s="2499"/>
      <c r="P54" s="2499"/>
      <c r="Q54" s="2499"/>
    </row>
    <row r="55" spans="1:17" ht="15.75">
      <c r="A55" s="2499"/>
      <c r="B55" s="2499"/>
      <c r="C55" s="2499"/>
      <c r="D55" s="2499"/>
      <c r="E55" s="2499"/>
      <c r="F55" s="2499"/>
      <c r="G55" s="2499"/>
      <c r="H55" s="2499"/>
      <c r="I55" s="2499"/>
      <c r="J55" s="2499"/>
      <c r="K55" s="2499"/>
      <c r="L55" s="2499"/>
      <c r="M55" s="2499"/>
      <c r="N55" s="2499"/>
      <c r="O55" s="2499"/>
      <c r="P55" s="2499"/>
      <c r="Q55" s="2499"/>
    </row>
    <row r="56" spans="1:17" ht="15.75">
      <c r="A56" s="2499" t="s">
        <v>1539</v>
      </c>
      <c r="B56" s="2499"/>
      <c r="C56" s="2499"/>
      <c r="D56" s="2499"/>
      <c r="E56" s="2499"/>
      <c r="F56" s="2499"/>
      <c r="G56" s="2499"/>
      <c r="H56" s="2499"/>
      <c r="I56" s="2499"/>
      <c r="J56" s="2499"/>
      <c r="K56" s="2499"/>
      <c r="L56" s="2499"/>
      <c r="M56" s="2499"/>
      <c r="N56" s="2499"/>
      <c r="O56" s="2499"/>
      <c r="P56" s="2499"/>
      <c r="Q56" s="2499"/>
    </row>
    <row r="57" spans="1:17" ht="15.75">
      <c r="A57" s="2499"/>
      <c r="B57" s="2499"/>
      <c r="C57" s="2499"/>
      <c r="D57" s="2499"/>
      <c r="E57" s="2499"/>
      <c r="F57" s="2499"/>
      <c r="G57" s="2499"/>
      <c r="H57" s="2499"/>
      <c r="I57" s="2499"/>
      <c r="J57" s="2499"/>
      <c r="K57" s="2499"/>
      <c r="L57" s="2499"/>
      <c r="M57" s="2499"/>
      <c r="N57" s="2499"/>
      <c r="O57" s="2499"/>
      <c r="P57" s="2499"/>
      <c r="Q57" s="2499"/>
    </row>
    <row r="58" spans="1:17" ht="15.75">
      <c r="A58" s="2499" t="s">
        <v>1540</v>
      </c>
      <c r="B58" s="2499"/>
      <c r="C58" s="2499"/>
      <c r="D58" s="2499"/>
      <c r="E58" s="2499"/>
      <c r="F58" s="2499"/>
      <c r="G58" s="2499"/>
      <c r="H58" s="2499"/>
      <c r="I58" s="2499"/>
      <c r="J58" s="2499"/>
      <c r="K58" s="2499"/>
      <c r="L58" s="2499"/>
      <c r="M58" s="2499"/>
      <c r="N58" s="2499"/>
      <c r="O58" s="2499"/>
      <c r="P58" s="2499"/>
      <c r="Q58" s="2499"/>
    </row>
    <row r="59" spans="1:17" ht="15.75">
      <c r="A59" s="2499"/>
      <c r="B59" s="2499"/>
      <c r="C59" s="2499"/>
      <c r="D59" s="2499"/>
      <c r="E59" s="2499"/>
      <c r="F59" s="2499"/>
      <c r="G59" s="2499"/>
      <c r="H59" s="2499"/>
      <c r="I59" s="2499"/>
      <c r="J59" s="2499"/>
      <c r="K59" s="2499"/>
      <c r="L59" s="2499"/>
      <c r="M59" s="2499"/>
      <c r="N59" s="2499"/>
      <c r="O59" s="2499"/>
      <c r="P59" s="2499"/>
      <c r="Q59" s="2499"/>
    </row>
    <row r="60" spans="1:17" ht="15.75">
      <c r="A60" s="2499" t="s">
        <v>1541</v>
      </c>
      <c r="B60" s="2499"/>
      <c r="C60" s="2499"/>
      <c r="D60" s="2499"/>
      <c r="E60" s="2499"/>
      <c r="F60" s="2499"/>
      <c r="G60" s="2499"/>
      <c r="H60" s="2499"/>
      <c r="I60" s="2499"/>
      <c r="J60" s="2499"/>
      <c r="K60" s="2499"/>
      <c r="L60" s="2499"/>
      <c r="M60" s="2499"/>
      <c r="N60" s="2499"/>
      <c r="O60" s="2499"/>
      <c r="P60" s="2499"/>
      <c r="Q60" s="2499"/>
    </row>
    <row r="61" spans="1:17" ht="15.75">
      <c r="A61" s="2499"/>
      <c r="B61" s="2499"/>
      <c r="C61" s="2499"/>
      <c r="D61" s="2499"/>
      <c r="E61" s="2499"/>
      <c r="F61" s="2499"/>
      <c r="G61" s="2499"/>
      <c r="H61" s="2499"/>
      <c r="I61" s="2499"/>
      <c r="J61" s="2499"/>
      <c r="K61" s="2499"/>
      <c r="L61" s="2499"/>
      <c r="M61" s="2499"/>
      <c r="N61" s="2499"/>
      <c r="O61" s="2499"/>
      <c r="P61" s="2499"/>
      <c r="Q61" s="2499"/>
    </row>
    <row r="62" spans="1:17" ht="15.75">
      <c r="A62" s="2499" t="s">
        <v>1542</v>
      </c>
      <c r="B62" s="2499"/>
      <c r="C62" s="2499"/>
      <c r="D62" s="2499"/>
      <c r="E62" s="2499"/>
      <c r="F62" s="2499"/>
      <c r="G62" s="2499"/>
      <c r="H62" s="2499"/>
      <c r="I62" s="2499"/>
      <c r="J62" s="2499"/>
      <c r="K62" s="2499"/>
      <c r="L62" s="2499"/>
      <c r="M62" s="2499"/>
      <c r="N62" s="2499"/>
      <c r="O62" s="2499"/>
      <c r="P62" s="2499"/>
      <c r="Q62" s="2499"/>
    </row>
    <row r="63" spans="1:17" ht="15.75">
      <c r="A63" s="2499"/>
      <c r="B63" s="2499"/>
      <c r="C63" s="2499"/>
      <c r="D63" s="2499"/>
      <c r="E63" s="2499"/>
      <c r="F63" s="2499"/>
      <c r="G63" s="2499"/>
      <c r="H63" s="2499"/>
      <c r="I63" s="2499"/>
      <c r="J63" s="2499"/>
      <c r="K63" s="2499"/>
      <c r="L63" s="2499"/>
      <c r="M63" s="2499"/>
      <c r="N63" s="2499"/>
      <c r="O63" s="2499"/>
      <c r="P63" s="2499"/>
      <c r="Q63" s="2499"/>
    </row>
    <row r="64" spans="1:17" ht="15.75">
      <c r="A64" s="2499" t="s">
        <v>1543</v>
      </c>
      <c r="B64" s="2499"/>
      <c r="C64" s="2499"/>
      <c r="D64" s="2499"/>
      <c r="E64" s="2499"/>
      <c r="F64" s="2499"/>
      <c r="G64" s="2499"/>
      <c r="H64" s="2499"/>
      <c r="I64" s="2499"/>
      <c r="J64" s="2499"/>
      <c r="K64" s="2499"/>
      <c r="L64" s="2499"/>
      <c r="M64" s="2499"/>
      <c r="N64" s="2499"/>
      <c r="O64" s="2499"/>
      <c r="P64" s="2499"/>
      <c r="Q64" s="2499"/>
    </row>
    <row r="65" spans="1:18" ht="15.75">
      <c r="A65" s="1448"/>
      <c r="B65" s="1448"/>
      <c r="C65" s="1448"/>
      <c r="D65" s="1448"/>
      <c r="E65" s="1448"/>
      <c r="F65" s="1448"/>
      <c r="G65" s="1448"/>
      <c r="H65" s="1448"/>
      <c r="I65" s="1448"/>
      <c r="J65" s="1448"/>
      <c r="K65" s="1448"/>
      <c r="L65" s="1448"/>
      <c r="M65" s="1448"/>
      <c r="N65" s="1448"/>
      <c r="O65" s="1448"/>
      <c r="P65" s="1448"/>
      <c r="Q65" s="1448"/>
    </row>
    <row r="66" spans="1:18">
      <c r="A66" s="2500"/>
      <c r="B66" s="2500"/>
      <c r="C66" s="2500"/>
      <c r="D66" s="2500"/>
      <c r="E66" s="2500"/>
      <c r="F66" s="2500"/>
      <c r="G66" s="2500"/>
      <c r="H66" s="2500"/>
      <c r="I66" s="2500"/>
      <c r="J66" s="2500"/>
      <c r="K66" s="2500"/>
      <c r="L66" s="2500"/>
      <c r="M66" s="2500"/>
      <c r="N66" s="2500"/>
      <c r="O66" s="2500"/>
      <c r="P66" s="2500"/>
      <c r="Q66" s="2500"/>
    </row>
    <row r="67" spans="1:18" s="266" customFormat="1">
      <c r="A67" s="865"/>
      <c r="B67" s="865"/>
      <c r="C67" s="865"/>
      <c r="D67" s="865"/>
      <c r="E67" s="865"/>
      <c r="F67" s="865"/>
      <c r="G67" s="865"/>
      <c r="H67" s="865"/>
      <c r="I67" s="865"/>
      <c r="J67" s="865"/>
      <c r="K67" s="865"/>
      <c r="L67" s="865"/>
      <c r="M67" s="865"/>
      <c r="N67" s="865"/>
      <c r="O67" s="865"/>
      <c r="P67" s="865"/>
      <c r="Q67" s="865"/>
      <c r="R67" s="865"/>
    </row>
    <row r="68" spans="1:18" hidden="1">
      <c r="A68" s="824"/>
    </row>
    <row r="70" spans="1:18" hidden="1">
      <c r="A70" s="824"/>
    </row>
    <row r="72" spans="1:18" hidden="1">
      <c r="A72" s="824"/>
    </row>
  </sheetData>
  <mergeCells count="42">
    <mergeCell ref="A64:Q64"/>
    <mergeCell ref="A59:Q59"/>
    <mergeCell ref="A60:Q60"/>
    <mergeCell ref="A61:Q61"/>
    <mergeCell ref="A62:Q62"/>
    <mergeCell ref="A63:Q63"/>
    <mergeCell ref="A54:Q54"/>
    <mergeCell ref="A55:Q55"/>
    <mergeCell ref="A56:Q56"/>
    <mergeCell ref="A57:Q57"/>
    <mergeCell ref="A58:Q58"/>
    <mergeCell ref="A30:P30"/>
    <mergeCell ref="A28:P28"/>
    <mergeCell ref="A26:P26"/>
    <mergeCell ref="A24:P24"/>
    <mergeCell ref="A22:P22"/>
    <mergeCell ref="E9:N12"/>
    <mergeCell ref="A14:P14"/>
    <mergeCell ref="A16:P16"/>
    <mergeCell ref="A18:P18"/>
    <mergeCell ref="A20:P20"/>
    <mergeCell ref="A32:Q32"/>
    <mergeCell ref="A34:Q34"/>
    <mergeCell ref="A35:Q35"/>
    <mergeCell ref="A36:Q36"/>
    <mergeCell ref="A37:Q37"/>
    <mergeCell ref="A43:Q43"/>
    <mergeCell ref="A44:Q44"/>
    <mergeCell ref="A66:Q66"/>
    <mergeCell ref="A38:Q38"/>
    <mergeCell ref="A39:Q39"/>
    <mergeCell ref="A40:Q40"/>
    <mergeCell ref="A41:Q41"/>
    <mergeCell ref="A42:Q42"/>
    <mergeCell ref="A46:Q46"/>
    <mergeCell ref="A47:Q47"/>
    <mergeCell ref="A48:Q48"/>
    <mergeCell ref="A49:Q49"/>
    <mergeCell ref="A50:Q50"/>
    <mergeCell ref="A51:Q51"/>
    <mergeCell ref="A52:Q52"/>
    <mergeCell ref="A53:Q53"/>
  </mergeCells>
  <hyperlinks>
    <hyperlink ref="A24:P24" location="'Gráfica No 2.1.3 '!A1" display="Gráfica 2.1.3 Deuda del GG 2022-2024 (% del PIB)" xr:uid="{22B1563C-D3F1-4EF6-972E-2AF1A60F335A}"/>
    <hyperlink ref="A26:P26" location="'Cuadro No 2.1.4'!A1" display="Cuadro 2.1.4 Balance del GNC 2024-2025" xr:uid="{37C9FDE3-BB90-4227-8EDC-E871A307FFD3}"/>
    <hyperlink ref="A28:P28" location="'Gráfica No  2.1.4'!A1" display="Gráfica 2.1.4 Deuda del GNC (% del PIB)" xr:uid="{21A8ACC4-DDED-453D-A931-D9FA8EE82E7C}"/>
    <hyperlink ref="A30:P30" location="'Cuadro No  2.1.5'!A1" display="Cuadro 2.1.5 Balance del Gobierno General y del Sector Público No Financiero 2024-2025" xr:uid="{9D4B820F-E75E-414D-BF4C-A08D1021EE1A}"/>
    <hyperlink ref="A32" location="'Gráfica No  2.1.5'!A1" display="Gráfica 2.1.5 Deuda del GG 2023-2025 (% del PIB)" xr:uid="{D1673EA2-BEB8-4139-8E72-C131BE27053E}"/>
    <hyperlink ref="A34" location="'Gráfica No  2.1.6'!A1" display="Gráfica 2.1.6 Deuda del SPNF 2023-2025 (% del PIB)" xr:uid="{BEE1068C-4A13-463F-8198-F293FF3D0F85}"/>
    <hyperlink ref="A36" location="'Cuadro No 2.1.6 '!A1" display="Cuadro 2.1.6 Balance Fiscal del GNC 2022 – 2035 (% del PIB)" xr:uid="{B4A05FB3-DB84-402E-98D5-A46DD2A7F746}"/>
    <hyperlink ref="A38" location="'Gráfica No 2.1.7'!A1" display="Gráfica 2.1.7 Deuda del GNC 2019-2035* (% del PIB)" xr:uid="{0C43D488-ECBD-4F3D-8127-F49D2FD0EC3D}"/>
    <hyperlink ref="A40" location="'Gráfica No 2.1.8'!A1" display="Gráfica 2.1.8 Balance Fiscal Gobierno General 2022-2035 (% del PIB)" xr:uid="{C7CDF8B9-0044-4A16-93AE-404C922F98D1}"/>
    <hyperlink ref="A42" location="'Gráfica No  2.1.9'!A1" display="Gráfica 2.1.9 Deuda y balance primario del Gobierno General 2023-2035 (% del PIB)" xr:uid="{15D3A55E-B251-4FE2-A2E0-E7545C1D1883}"/>
    <hyperlink ref="A44" location="'Gráfica No  2.1.10'!A1" display="Gráfica 2.1.10 Deuda y balance primario del SPNF 2023-2035 (% del PIB)" xr:uid="{A9F8C60E-02A7-413A-B50F-0C645665A6EB}"/>
    <hyperlink ref="A22:P22" location="'Cuadro No 2.1.3'!A1" display="Cuadro 2.1.3 Balance del Gobierno General y Sector Público No Financiero 2022-2024" xr:uid="{5B0A5F6A-27D4-4B78-BC4C-AAD6A4B61857}"/>
    <hyperlink ref="A20:P20" location="'Gráfica No 2.1.2'!A1" display="Gráfica 2.1.2 Deuda neta del GNC 2019-2024 (% del PIB)" xr:uid="{3C5E0E5D-36D5-4013-9754-1E6AE1CE0D52}"/>
    <hyperlink ref="A18:P18" location="'Cuadro No 2.1.2'!A1" display="Cuadro 2.1.2 Balance del GNC 2022-2024" xr:uid="{0A2BC352-3815-4AF9-84EC-67B5DE07DD4D}"/>
    <hyperlink ref="A16:P16" location="'Gráfica No. 2.1.1'!A1" display="Gráfica 2.1.1 Inflación anual total (fin de periodo, %)" xr:uid="{2DD6C306-5B55-40C9-9553-17FCF7CF40B9}"/>
    <hyperlink ref="A14:P14" location="'Cuadro No 2.1.1.'!A1" display="Cuadro 2.1.1 Crecimiento del Producto Interno Bruto por el enfoque del gasto (%)" xr:uid="{4F467093-9667-4686-825D-D05CF0680C51}"/>
    <hyperlink ref="A46" location="'Gráfica No 2.2.1'!A1" display="Gráfica 2.2.1. Sector Público Consolidado" xr:uid="{4C6F9273-2447-45FC-9B6D-FFAA6B79289E}"/>
    <hyperlink ref="A48" location="'Cuadro No 2.2.1'!A1" display="Cuadro 2.2.1. Plan Financiero GNC 2025" xr:uid="{ED2E85C3-1D78-4675-9C2D-74F53724F755}"/>
    <hyperlink ref="A52" location="'Gráfica No 2.2.3'!A1" display="Gráfica 2.2.3. Convertidor Gastos del Presupuesto Nacional a Plan Financiero 2025" xr:uid="{361B0F93-48E8-48BA-8C9F-7EDE04EFD482}"/>
    <hyperlink ref="A54" location="'Cuadro No 2.2.2'!A1" display="Cuadro 2.2.2. Diferencias metodológicas entre presupuesto de gastos nacional y plan financiero 2025" xr:uid="{8CC45DD0-BA5C-4232-A4F2-8FA1A1E86D1A}"/>
    <hyperlink ref="A56" location="'Cuadro No 2.2.3'!A1" display="Cuadro 2.2.3 Presupuesto de gastos nacional no clasificado en GNC - Distribución Presupuesto Nacional reclasificado " xr:uid="{49FD2375-854D-420C-9352-E90E8996C121}"/>
    <hyperlink ref="A58" location="'Cuadro No 2.2.4'!A1" display="Cuadro 2.2.4 Reclasificación de cuentas Presupuesto a Plan Financiero 2025" xr:uid="{BE5BC625-BC9A-460D-B824-B7023B2D96E6}"/>
    <hyperlink ref="A60" location="'Cuadro No 2.2.5'!A1" display="Cuadro 2.2.5. Detalle de reclasificados de Presupuesto de gastos a Plan Financiero 2025" xr:uid="{9C4EE0D7-B497-40DE-B234-0814114CF46B}"/>
    <hyperlink ref="A62" location="'Cuadro No 2.2.6'!A1" display="Cuadro 2.2.6 Ajuste PN a PF GNC 2025" xr:uid="{9B568964-7A63-426C-A792-25437B338126}"/>
    <hyperlink ref="A64" location="'Cuadro 2.2.7'!A1" display="Cuadro 2.2.7 Cumplimiento de la Regla Fiscal en 2025" xr:uid="{A64B7E52-D11B-4381-ADFB-6BECDBF2305C}"/>
    <hyperlink ref="A50:Q50" location="'Gráfica No 2.2.2'!A1" display="Gráfica 2.2.2 Convertidor Ingresos del Presupuesto Nacional a Plan Financiero 2025" xr:uid="{07062ADD-4D98-4454-8E54-BABC5BF9C7C7}"/>
  </hyperlink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59F1F-36A7-4E53-BAA1-D8B659207F26}">
  <sheetPr codeName="Hoja30"/>
  <dimension ref="A1:K52"/>
  <sheetViews>
    <sheetView showGridLines="0" workbookViewId="0">
      <selection activeCell="I16" sqref="I16"/>
    </sheetView>
  </sheetViews>
  <sheetFormatPr baseColWidth="10" defaultColWidth="0" defaultRowHeight="10.5" zeroHeight="1"/>
  <cols>
    <col min="1" max="1" width="2.42578125" style="42" customWidth="1"/>
    <col min="2" max="2" width="35.5703125" style="42" customWidth="1"/>
    <col min="3" max="7" width="12.140625" style="42" customWidth="1"/>
    <col min="8" max="8" width="4.28515625" style="42" customWidth="1"/>
    <col min="9" max="9" width="12" style="42" customWidth="1"/>
    <col min="10" max="10" width="4" style="42" customWidth="1"/>
    <col min="11" max="11" width="0" style="42" hidden="1" customWidth="1"/>
    <col min="12" max="16384" width="9.140625" style="42" hidden="1"/>
  </cols>
  <sheetData>
    <row r="1" spans="1:9" ht="14.25">
      <c r="A1" s="47"/>
      <c r="B1" s="2571" t="s">
        <v>1046</v>
      </c>
      <c r="C1" s="2571"/>
      <c r="D1" s="2571"/>
      <c r="E1" s="2571"/>
      <c r="F1" s="2571"/>
      <c r="G1" s="2571"/>
      <c r="H1" s="2571"/>
    </row>
    <row r="2" spans="1:9">
      <c r="B2" s="2572" t="s">
        <v>1047</v>
      </c>
      <c r="C2" s="2572"/>
      <c r="D2" s="2572"/>
      <c r="E2" s="2572"/>
      <c r="F2" s="2572"/>
      <c r="G2" s="2572"/>
      <c r="H2" s="2572"/>
    </row>
    <row r="3" spans="1:9">
      <c r="B3" s="2573" t="s">
        <v>1</v>
      </c>
      <c r="C3" s="2573"/>
      <c r="D3" s="2573"/>
      <c r="E3" s="2573"/>
      <c r="F3" s="2573"/>
      <c r="G3" s="2573"/>
      <c r="H3" s="2573"/>
    </row>
    <row r="4" spans="1:9"/>
    <row r="5" spans="1:9" ht="14.45" customHeight="1">
      <c r="B5" s="2586" t="s">
        <v>0</v>
      </c>
      <c r="C5" s="2587" t="s">
        <v>285</v>
      </c>
      <c r="D5" s="2588"/>
      <c r="E5" s="2589" t="s">
        <v>286</v>
      </c>
      <c r="F5" s="2588"/>
      <c r="G5" s="2587" t="s">
        <v>317</v>
      </c>
      <c r="H5" s="439"/>
      <c r="I5" s="439"/>
    </row>
    <row r="6" spans="1:9">
      <c r="B6" s="2586"/>
      <c r="C6" s="1175" t="s">
        <v>318</v>
      </c>
      <c r="D6" s="1175" t="s">
        <v>322</v>
      </c>
      <c r="E6" s="1176" t="s">
        <v>318</v>
      </c>
      <c r="F6" s="1175" t="s">
        <v>322</v>
      </c>
      <c r="G6" s="2590"/>
      <c r="H6" s="440"/>
      <c r="I6" s="59"/>
    </row>
    <row r="7" spans="1:9">
      <c r="B7" s="441" t="s">
        <v>1030</v>
      </c>
      <c r="C7" s="442">
        <v>288736.59999999998</v>
      </c>
      <c r="D7" s="443">
        <v>312028</v>
      </c>
      <c r="E7" s="422">
        <v>17.100000000000001</v>
      </c>
      <c r="F7" s="423">
        <v>17.5</v>
      </c>
      <c r="G7" s="444">
        <v>0.4</v>
      </c>
      <c r="H7" s="445"/>
      <c r="I7" s="61"/>
    </row>
    <row r="8" spans="1:9">
      <c r="B8" s="446" t="s">
        <v>288</v>
      </c>
      <c r="C8" s="447">
        <v>258601.5</v>
      </c>
      <c r="D8" s="448">
        <v>289872.3</v>
      </c>
      <c r="E8" s="425">
        <v>15.4</v>
      </c>
      <c r="F8" s="426">
        <v>16.3</v>
      </c>
      <c r="G8" s="449">
        <v>0.9</v>
      </c>
      <c r="H8" s="450"/>
      <c r="I8" s="61"/>
    </row>
    <row r="9" spans="1:9">
      <c r="B9" s="451" t="s">
        <v>289</v>
      </c>
      <c r="C9" s="452">
        <v>257592.5</v>
      </c>
      <c r="D9" s="453">
        <v>288806</v>
      </c>
      <c r="E9" s="427">
        <v>15.3</v>
      </c>
      <c r="F9" s="428">
        <v>16.2</v>
      </c>
      <c r="G9" s="454">
        <v>0.9</v>
      </c>
      <c r="H9" s="450"/>
      <c r="I9" s="61"/>
    </row>
    <row r="10" spans="1:9">
      <c r="B10" s="451" t="s">
        <v>1031</v>
      </c>
      <c r="C10" s="452">
        <v>1009</v>
      </c>
      <c r="D10" s="453">
        <v>1066.2</v>
      </c>
      <c r="E10" s="427">
        <v>0.1</v>
      </c>
      <c r="F10" s="428">
        <v>0.1</v>
      </c>
      <c r="G10" s="454">
        <v>0</v>
      </c>
      <c r="H10" s="450"/>
      <c r="I10" s="61"/>
    </row>
    <row r="11" spans="1:9">
      <c r="B11" s="446" t="s">
        <v>290</v>
      </c>
      <c r="C11" s="447">
        <v>1204.8</v>
      </c>
      <c r="D11" s="448">
        <v>1273.2</v>
      </c>
      <c r="E11" s="425">
        <v>0.1</v>
      </c>
      <c r="F11" s="426">
        <v>0.1</v>
      </c>
      <c r="G11" s="449">
        <v>0</v>
      </c>
      <c r="H11" s="450"/>
      <c r="I11" s="61"/>
    </row>
    <row r="12" spans="1:9">
      <c r="B12" s="446" t="s">
        <v>29</v>
      </c>
      <c r="C12" s="447">
        <v>4123</v>
      </c>
      <c r="D12" s="448">
        <v>4356.8999999999996</v>
      </c>
      <c r="E12" s="425">
        <v>0.2</v>
      </c>
      <c r="F12" s="426">
        <v>0.2</v>
      </c>
      <c r="G12" s="449">
        <v>0</v>
      </c>
      <c r="H12" s="450"/>
      <c r="I12" s="61"/>
    </row>
    <row r="13" spans="1:9">
      <c r="B13" s="446" t="s">
        <v>28</v>
      </c>
      <c r="C13" s="447">
        <v>24807.3</v>
      </c>
      <c r="D13" s="448">
        <v>16525.7</v>
      </c>
      <c r="E13" s="425">
        <v>1.5</v>
      </c>
      <c r="F13" s="426">
        <v>0.9</v>
      </c>
      <c r="G13" s="449">
        <v>-0.5</v>
      </c>
      <c r="H13" s="450"/>
      <c r="I13" s="61"/>
    </row>
    <row r="14" spans="1:9">
      <c r="B14" s="451" t="s">
        <v>291</v>
      </c>
      <c r="C14" s="452">
        <v>0</v>
      </c>
      <c r="D14" s="453">
        <v>0</v>
      </c>
      <c r="E14" s="427">
        <v>0</v>
      </c>
      <c r="F14" s="428">
        <v>0</v>
      </c>
      <c r="G14" s="454">
        <v>0</v>
      </c>
      <c r="H14" s="450"/>
      <c r="I14" s="61"/>
    </row>
    <row r="15" spans="1:9">
      <c r="B15" s="451" t="s">
        <v>292</v>
      </c>
      <c r="C15" s="452">
        <v>24807.3</v>
      </c>
      <c r="D15" s="453">
        <v>16525.7</v>
      </c>
      <c r="E15" s="427">
        <v>1.5</v>
      </c>
      <c r="F15" s="428">
        <v>0.9</v>
      </c>
      <c r="G15" s="454">
        <v>-0.5</v>
      </c>
      <c r="H15" s="450"/>
      <c r="I15" s="61"/>
    </row>
    <row r="16" spans="1:9">
      <c r="B16" s="455" t="s">
        <v>293</v>
      </c>
      <c r="C16" s="452">
        <v>0</v>
      </c>
      <c r="D16" s="453">
        <v>0</v>
      </c>
      <c r="E16" s="427">
        <v>0</v>
      </c>
      <c r="F16" s="428">
        <v>0</v>
      </c>
      <c r="G16" s="454">
        <v>0</v>
      </c>
      <c r="H16" s="450"/>
      <c r="I16" s="61"/>
    </row>
    <row r="17" spans="2:11">
      <c r="B17" s="441" t="s">
        <v>1032</v>
      </c>
      <c r="C17" s="442">
        <v>383664.5</v>
      </c>
      <c r="D17" s="443">
        <v>403514.7</v>
      </c>
      <c r="E17" s="423">
        <v>22.8</v>
      </c>
      <c r="F17" s="423">
        <v>22.7</v>
      </c>
      <c r="G17" s="444">
        <v>-0.1</v>
      </c>
      <c r="H17" s="450"/>
      <c r="I17" s="61"/>
      <c r="J17" s="456"/>
    </row>
    <row r="18" spans="2:11">
      <c r="B18" s="446" t="s">
        <v>131</v>
      </c>
      <c r="C18" s="447">
        <v>79769.8</v>
      </c>
      <c r="D18" s="448">
        <v>83012.5</v>
      </c>
      <c r="E18" s="426">
        <v>4.7</v>
      </c>
      <c r="F18" s="426">
        <v>4.7</v>
      </c>
      <c r="G18" s="449">
        <v>-0.1</v>
      </c>
      <c r="H18" s="450"/>
      <c r="I18" s="61"/>
    </row>
    <row r="19" spans="2:11">
      <c r="B19" s="446" t="s">
        <v>1033</v>
      </c>
      <c r="C19" s="447">
        <v>303894.7</v>
      </c>
      <c r="D19" s="448">
        <v>320502.2</v>
      </c>
      <c r="E19" s="426">
        <v>18</v>
      </c>
      <c r="F19" s="426">
        <v>18</v>
      </c>
      <c r="G19" s="449">
        <v>0</v>
      </c>
      <c r="H19" s="450"/>
      <c r="I19" s="61"/>
      <c r="J19" s="457"/>
      <c r="K19" s="60"/>
    </row>
    <row r="20" spans="2:11">
      <c r="B20" s="1177" t="s">
        <v>294</v>
      </c>
      <c r="C20" s="1178">
        <v>-15158</v>
      </c>
      <c r="D20" s="1179">
        <v>-8474.2000000000007</v>
      </c>
      <c r="E20" s="1180">
        <v>-0.9</v>
      </c>
      <c r="F20" s="1180">
        <v>-0.5</v>
      </c>
      <c r="G20" s="1181">
        <v>0.4</v>
      </c>
      <c r="H20" s="450"/>
      <c r="I20" s="61"/>
    </row>
    <row r="21" spans="2:11">
      <c r="B21" s="1177" t="s">
        <v>295</v>
      </c>
      <c r="C21" s="1178">
        <v>-94927.9</v>
      </c>
      <c r="D21" s="1179">
        <v>-91486.7</v>
      </c>
      <c r="E21" s="1180">
        <v>-5.6</v>
      </c>
      <c r="F21" s="1180">
        <v>-5.0999999999999996</v>
      </c>
      <c r="G21" s="1181">
        <v>0.5</v>
      </c>
      <c r="H21" s="450"/>
      <c r="I21" s="61"/>
    </row>
    <row r="22" spans="2:11">
      <c r="B22" s="1177" t="s">
        <v>296</v>
      </c>
      <c r="C22" s="1178">
        <v>-94928.1</v>
      </c>
      <c r="D22" s="1182">
        <v>-91486.7</v>
      </c>
      <c r="E22" s="1180">
        <v>-5.6</v>
      </c>
      <c r="F22" s="1180">
        <v>-5.0999999999999996</v>
      </c>
      <c r="G22" s="1181">
        <v>0.5</v>
      </c>
      <c r="H22" s="450"/>
      <c r="I22" s="61"/>
    </row>
    <row r="23" spans="2:11">
      <c r="B23" s="1183" t="s">
        <v>297</v>
      </c>
      <c r="C23" s="1184">
        <v>0.2</v>
      </c>
      <c r="D23" s="1185">
        <v>0</v>
      </c>
      <c r="E23" s="1186">
        <v>0</v>
      </c>
      <c r="F23" s="1186">
        <v>0</v>
      </c>
      <c r="G23" s="1187">
        <v>0</v>
      </c>
      <c r="H23" s="450"/>
      <c r="I23" s="61"/>
    </row>
    <row r="24" spans="2:11">
      <c r="B24" s="25" t="s">
        <v>450</v>
      </c>
      <c r="C24" s="60"/>
      <c r="D24" s="60"/>
    </row>
    <row r="25" spans="2:11">
      <c r="B25" s="25" t="s">
        <v>1034</v>
      </c>
    </row>
    <row r="26" spans="2:11"/>
    <row r="27" spans="2:11" hidden="1">
      <c r="C27" s="60"/>
      <c r="D27" s="60"/>
      <c r="E27" s="60"/>
      <c r="F27" s="60"/>
      <c r="G27" s="60"/>
    </row>
    <row r="28" spans="2:11" hidden="1">
      <c r="C28" s="60"/>
      <c r="D28" s="60"/>
      <c r="E28" s="60"/>
      <c r="F28" s="60"/>
      <c r="G28" s="60"/>
    </row>
    <row r="29" spans="2:11" hidden="1">
      <c r="C29" s="60"/>
      <c r="D29" s="60"/>
      <c r="E29" s="60"/>
      <c r="F29" s="60"/>
      <c r="G29" s="60"/>
    </row>
    <row r="30" spans="2:11" hidden="1">
      <c r="C30" s="60"/>
      <c r="D30" s="60"/>
      <c r="E30" s="60"/>
      <c r="F30" s="60"/>
      <c r="G30" s="60"/>
    </row>
    <row r="31" spans="2:11" hidden="1">
      <c r="C31" s="60"/>
      <c r="D31" s="60"/>
      <c r="E31" s="60"/>
      <c r="F31" s="60"/>
      <c r="G31" s="60"/>
    </row>
    <row r="32" spans="2:11" hidden="1">
      <c r="C32" s="60"/>
      <c r="D32" s="60"/>
      <c r="E32" s="60"/>
      <c r="F32" s="60"/>
      <c r="G32" s="60"/>
    </row>
    <row r="33" spans="3:7" hidden="1">
      <c r="C33" s="60"/>
      <c r="D33" s="60"/>
      <c r="E33" s="60"/>
      <c r="F33" s="60"/>
      <c r="G33" s="60"/>
    </row>
    <row r="34" spans="3:7" hidden="1">
      <c r="C34" s="60"/>
      <c r="D34" s="60"/>
      <c r="E34" s="60"/>
      <c r="F34" s="60"/>
      <c r="G34" s="60"/>
    </row>
    <row r="35" spans="3:7" hidden="1">
      <c r="C35" s="60"/>
      <c r="D35" s="60"/>
      <c r="E35" s="60"/>
      <c r="F35" s="60"/>
      <c r="G35" s="60"/>
    </row>
    <row r="36" spans="3:7" hidden="1">
      <c r="C36" s="60"/>
      <c r="D36" s="60"/>
      <c r="E36" s="60"/>
      <c r="F36" s="60"/>
      <c r="G36" s="60"/>
    </row>
    <row r="37" spans="3:7" hidden="1">
      <c r="C37" s="60"/>
      <c r="D37" s="60"/>
      <c r="E37" s="60"/>
      <c r="F37" s="60"/>
      <c r="G37" s="60"/>
    </row>
    <row r="38" spans="3:7" hidden="1">
      <c r="C38" s="60"/>
      <c r="D38" s="60"/>
      <c r="E38" s="60"/>
      <c r="F38" s="60"/>
      <c r="G38" s="60"/>
    </row>
    <row r="39" spans="3:7" hidden="1">
      <c r="C39" s="60"/>
      <c r="D39" s="60"/>
      <c r="E39" s="60"/>
      <c r="F39" s="60"/>
      <c r="G39" s="60"/>
    </row>
    <row r="40" spans="3:7" hidden="1">
      <c r="C40" s="60"/>
      <c r="D40" s="60"/>
      <c r="E40" s="60"/>
      <c r="F40" s="60"/>
      <c r="G40" s="60"/>
    </row>
    <row r="41" spans="3:7" hidden="1">
      <c r="C41" s="60"/>
      <c r="D41" s="60"/>
      <c r="E41" s="60"/>
      <c r="F41" s="60"/>
      <c r="G41" s="60"/>
    </row>
    <row r="42" spans="3:7" hidden="1">
      <c r="C42" s="60"/>
      <c r="D42" s="60"/>
      <c r="E42" s="60"/>
      <c r="F42" s="60"/>
      <c r="G42" s="60"/>
    </row>
    <row r="43" spans="3:7" hidden="1">
      <c r="C43" s="60"/>
      <c r="D43" s="60"/>
      <c r="E43" s="60"/>
      <c r="F43" s="60"/>
      <c r="G43" s="60"/>
    </row>
    <row r="44" spans="3:7" hidden="1">
      <c r="C44" s="60"/>
      <c r="D44" s="60"/>
      <c r="E44" s="60"/>
      <c r="F44" s="60"/>
      <c r="G44" s="60"/>
    </row>
    <row r="45" spans="3:7" hidden="1">
      <c r="C45" s="60"/>
      <c r="D45" s="60"/>
      <c r="E45" s="60"/>
      <c r="F45" s="60"/>
      <c r="G45" s="60"/>
    </row>
    <row r="46" spans="3:7" hidden="1">
      <c r="C46" s="60"/>
      <c r="D46" s="60"/>
      <c r="E46" s="60"/>
      <c r="F46" s="60"/>
      <c r="G46" s="60"/>
    </row>
    <row r="49" s="42" customFormat="1" hidden="1"/>
    <row r="50" s="42" customFormat="1" hidden="1"/>
    <row r="51" s="42" customFormat="1" hidden="1"/>
    <row r="52" s="42" customFormat="1" hidden="1"/>
  </sheetData>
  <mergeCells count="7">
    <mergeCell ref="B1:H1"/>
    <mergeCell ref="B2:H2"/>
    <mergeCell ref="B3:H3"/>
    <mergeCell ref="B5:B6"/>
    <mergeCell ref="C5:D5"/>
    <mergeCell ref="E5:F5"/>
    <mergeCell ref="G5:G6"/>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2368F-68C4-4B0D-B9B4-A3B780274F16}">
  <sheetPr codeName="Hoja31"/>
  <dimension ref="A1:U26"/>
  <sheetViews>
    <sheetView showGridLines="0" workbookViewId="0">
      <selection activeCell="K15" sqref="K15"/>
    </sheetView>
  </sheetViews>
  <sheetFormatPr baseColWidth="10" defaultColWidth="0" defaultRowHeight="10.5" zeroHeight="1"/>
  <cols>
    <col min="1" max="1" width="2.5703125" style="42" customWidth="1"/>
    <col min="2" max="2" width="11.42578125" style="42" customWidth="1"/>
    <col min="3" max="3" width="16.85546875" style="42" customWidth="1"/>
    <col min="4" max="5" width="11.42578125" style="42" customWidth="1"/>
    <col min="6" max="9" width="11.85546875" style="42" bestFit="1" customWidth="1"/>
    <col min="10" max="10" width="3.85546875" style="42" customWidth="1"/>
    <col min="11" max="11" width="16.42578125" style="42" customWidth="1"/>
    <col min="12" max="12" width="3.85546875" style="42" customWidth="1"/>
    <col min="13" max="13" width="11.42578125" style="42" hidden="1" customWidth="1"/>
    <col min="14" max="17" width="13" style="42" hidden="1" customWidth="1"/>
    <col min="18" max="20" width="11.42578125" style="42" hidden="1" customWidth="1"/>
    <col min="21" max="21" width="19.42578125" style="42" hidden="1" customWidth="1"/>
    <col min="22" max="16384" width="11.42578125" style="42" hidden="1"/>
  </cols>
  <sheetData>
    <row r="1" spans="1:11" ht="14.25">
      <c r="A1" s="47"/>
      <c r="B1" s="2571" t="s">
        <v>1048</v>
      </c>
      <c r="C1" s="2571"/>
      <c r="D1" s="2571"/>
      <c r="E1" s="2571"/>
      <c r="F1" s="2571"/>
      <c r="G1" s="2571"/>
      <c r="H1" s="2571"/>
    </row>
    <row r="2" spans="1:11">
      <c r="B2" s="2572" t="s">
        <v>1049</v>
      </c>
      <c r="C2" s="2572"/>
      <c r="D2" s="2572"/>
      <c r="E2" s="2572"/>
      <c r="F2" s="2572"/>
      <c r="G2" s="2572"/>
      <c r="H2" s="2572"/>
    </row>
    <row r="3" spans="1:11"/>
    <row r="4" spans="1:11">
      <c r="B4" s="1188" t="s">
        <v>1050</v>
      </c>
      <c r="C4" s="1189">
        <v>2019</v>
      </c>
      <c r="D4" s="1190">
        <v>2020</v>
      </c>
      <c r="E4" s="1190">
        <v>2021</v>
      </c>
      <c r="F4" s="1190">
        <v>2022</v>
      </c>
      <c r="G4" s="1190">
        <v>2023</v>
      </c>
      <c r="H4" s="1190">
        <v>2024</v>
      </c>
      <c r="I4" s="1191">
        <v>2025</v>
      </c>
    </row>
    <row r="5" spans="1:11">
      <c r="B5" s="458" t="s">
        <v>1051</v>
      </c>
      <c r="C5" s="459">
        <v>48.4</v>
      </c>
      <c r="D5" s="460">
        <v>60.7</v>
      </c>
      <c r="E5" s="460">
        <v>60</v>
      </c>
      <c r="F5" s="460">
        <v>57.7</v>
      </c>
      <c r="G5" s="460">
        <v>53.8</v>
      </c>
      <c r="H5" s="460">
        <v>55.3</v>
      </c>
      <c r="I5" s="461">
        <v>56.5</v>
      </c>
      <c r="K5" s="106"/>
    </row>
    <row r="6" spans="1:11"/>
    <row r="7" spans="1:11">
      <c r="I7" s="106"/>
    </row>
    <row r="8" spans="1:11"/>
    <row r="9" spans="1:11"/>
    <row r="10" spans="1:11"/>
    <row r="11" spans="1:11">
      <c r="D11" s="106"/>
      <c r="E11" s="106"/>
      <c r="F11" s="106"/>
      <c r="G11" s="106"/>
      <c r="H11" s="106"/>
      <c r="I11" s="106"/>
      <c r="J11" s="106"/>
    </row>
    <row r="12" spans="1:11">
      <c r="D12" s="106"/>
      <c r="E12" s="106"/>
      <c r="F12" s="106"/>
      <c r="G12" s="106"/>
      <c r="H12" s="106"/>
      <c r="I12" s="106"/>
      <c r="J12" s="106"/>
    </row>
    <row r="13" spans="1:11">
      <c r="D13" s="106"/>
      <c r="E13" s="106"/>
      <c r="F13" s="106"/>
      <c r="G13" s="106"/>
      <c r="H13" s="106"/>
      <c r="I13" s="106"/>
      <c r="J13" s="106"/>
    </row>
    <row r="14" spans="1:11"/>
    <row r="15" spans="1:11"/>
    <row r="16" spans="1:11"/>
    <row r="17" spans="2:9"/>
    <row r="18" spans="2:9"/>
    <row r="19" spans="2:9"/>
    <row r="20" spans="2:9"/>
    <row r="21" spans="2:9"/>
    <row r="22" spans="2:9"/>
    <row r="23" spans="2:9"/>
    <row r="24" spans="2:9" ht="13.5" customHeight="1">
      <c r="B24" s="25" t="s">
        <v>450</v>
      </c>
      <c r="C24" s="25"/>
      <c r="D24" s="25"/>
      <c r="E24" s="25"/>
      <c r="F24" s="25"/>
      <c r="G24" s="25"/>
      <c r="H24" s="25"/>
      <c r="I24" s="25"/>
    </row>
    <row r="25" spans="2:9">
      <c r="B25" s="25" t="s">
        <v>1052</v>
      </c>
      <c r="C25" s="25"/>
      <c r="D25" s="25"/>
      <c r="E25" s="25"/>
      <c r="F25" s="25"/>
      <c r="G25" s="25"/>
      <c r="H25" s="25"/>
      <c r="I25" s="25"/>
    </row>
    <row r="26" spans="2:9"/>
  </sheetData>
  <mergeCells count="2">
    <mergeCell ref="B1:H1"/>
    <mergeCell ref="B2:H2"/>
  </mergeCells>
  <pageMargins left="0.7" right="0.7" top="0.75" bottom="0.75" header="0.3" footer="0.3"/>
  <pageSetup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81A0C-D97D-4BED-BA33-4AADDE75AACA}">
  <sheetPr codeName="Hoja32"/>
  <dimension ref="A1:N60"/>
  <sheetViews>
    <sheetView showGridLines="0" workbookViewId="0">
      <selection activeCell="J15" sqref="J15"/>
    </sheetView>
  </sheetViews>
  <sheetFormatPr baseColWidth="10" defaultColWidth="0" defaultRowHeight="10.5" zeroHeight="1"/>
  <cols>
    <col min="1" max="1" width="2.5703125" style="42" customWidth="1"/>
    <col min="2" max="2" width="41.28515625" style="64" bestFit="1" customWidth="1"/>
    <col min="3" max="5" width="12.42578125" style="64" customWidth="1"/>
    <col min="6" max="7" width="11.140625" style="64" customWidth="1"/>
    <col min="8" max="8" width="3.85546875" style="64" customWidth="1"/>
    <col min="9" max="9" width="11.140625" style="64" customWidth="1"/>
    <col min="10" max="10" width="2.7109375" style="42" customWidth="1"/>
    <col min="11" max="14" width="0" style="42" hidden="1" customWidth="1"/>
    <col min="15" max="16384" width="10.85546875" style="42" hidden="1"/>
  </cols>
  <sheetData>
    <row r="1" spans="1:14" ht="14.25">
      <c r="A1" s="47"/>
      <c r="B1" s="2571" t="s">
        <v>1053</v>
      </c>
      <c r="C1" s="2571"/>
      <c r="D1" s="2571"/>
      <c r="E1" s="2571"/>
      <c r="F1" s="2571"/>
      <c r="G1" s="2571"/>
      <c r="H1" s="2571"/>
    </row>
    <row r="2" spans="1:14">
      <c r="B2" s="2572" t="s">
        <v>1054</v>
      </c>
      <c r="C2" s="2572"/>
      <c r="D2" s="2572"/>
      <c r="E2" s="2572"/>
      <c r="F2" s="2572"/>
      <c r="G2" s="2572"/>
      <c r="H2" s="2572"/>
    </row>
    <row r="3" spans="1:14">
      <c r="B3" s="2573" t="s">
        <v>1</v>
      </c>
      <c r="C3" s="2573"/>
      <c r="D3" s="2573"/>
      <c r="E3" s="2573"/>
      <c r="F3" s="2573"/>
      <c r="G3" s="2573"/>
      <c r="H3" s="2573"/>
    </row>
    <row r="4" spans="1:14">
      <c r="B4" s="462"/>
      <c r="C4" s="463"/>
      <c r="D4" s="462"/>
      <c r="E4" s="462"/>
      <c r="F4" s="462"/>
      <c r="G4" s="462"/>
    </row>
    <row r="5" spans="1:14">
      <c r="B5" s="1192" t="s">
        <v>319</v>
      </c>
      <c r="C5" s="2591" t="s">
        <v>285</v>
      </c>
      <c r="D5" s="2592"/>
      <c r="E5" s="2591" t="s">
        <v>286</v>
      </c>
      <c r="F5" s="2592"/>
      <c r="G5" s="2593" t="s">
        <v>317</v>
      </c>
      <c r="H5" s="464"/>
      <c r="I5" s="464"/>
    </row>
    <row r="6" spans="1:14">
      <c r="B6" s="1193"/>
      <c r="C6" s="1194" t="s">
        <v>318</v>
      </c>
      <c r="D6" s="1194" t="s">
        <v>322</v>
      </c>
      <c r="E6" s="1195" t="s">
        <v>300</v>
      </c>
      <c r="F6" s="1196" t="s">
        <v>287</v>
      </c>
      <c r="G6" s="2594"/>
    </row>
    <row r="7" spans="1:14">
      <c r="B7" s="465" t="s">
        <v>301</v>
      </c>
      <c r="C7" s="466">
        <v>-82492.600000000006</v>
      </c>
      <c r="D7" s="467">
        <v>-85428.3</v>
      </c>
      <c r="E7" s="468">
        <v>-4.9000000000000004</v>
      </c>
      <c r="F7" s="469">
        <v>-4.8</v>
      </c>
      <c r="G7" s="470">
        <v>0.1</v>
      </c>
      <c r="I7" s="471"/>
      <c r="J7" s="471"/>
      <c r="K7" s="471"/>
      <c r="L7" s="471"/>
      <c r="M7" s="471"/>
      <c r="N7" s="471"/>
    </row>
    <row r="8" spans="1:14">
      <c r="B8" s="472" t="s">
        <v>302</v>
      </c>
      <c r="C8" s="473">
        <v>-94927.9</v>
      </c>
      <c r="D8" s="474">
        <v>-91486.7</v>
      </c>
      <c r="E8" s="475">
        <v>-5.6</v>
      </c>
      <c r="F8" s="476">
        <v>-5.0999999999999996</v>
      </c>
      <c r="G8" s="477">
        <v>0.5</v>
      </c>
      <c r="I8" s="471"/>
      <c r="J8" s="471"/>
      <c r="K8" s="471"/>
      <c r="L8" s="471"/>
      <c r="M8" s="471"/>
      <c r="N8" s="471"/>
    </row>
    <row r="9" spans="1:14">
      <c r="B9" s="472" t="s">
        <v>303</v>
      </c>
      <c r="C9" s="473">
        <v>12435.3</v>
      </c>
      <c r="D9" s="474">
        <v>6058.4</v>
      </c>
      <c r="E9" s="475">
        <v>0.7</v>
      </c>
      <c r="F9" s="476">
        <v>0.3</v>
      </c>
      <c r="G9" s="477">
        <v>-0.4</v>
      </c>
      <c r="I9" s="471"/>
      <c r="J9" s="471"/>
      <c r="K9" s="471"/>
      <c r="L9" s="471"/>
      <c r="M9" s="471"/>
      <c r="N9" s="471"/>
    </row>
    <row r="10" spans="1:14">
      <c r="B10" s="478" t="s">
        <v>304</v>
      </c>
      <c r="C10" s="479">
        <v>76.7</v>
      </c>
      <c r="D10" s="479">
        <v>-2055</v>
      </c>
      <c r="E10" s="480">
        <v>0</v>
      </c>
      <c r="F10" s="480">
        <v>-0.1</v>
      </c>
      <c r="G10" s="481">
        <v>-0.1</v>
      </c>
      <c r="I10" s="471"/>
      <c r="J10" s="471"/>
      <c r="K10" s="471"/>
      <c r="L10" s="471"/>
      <c r="M10" s="471"/>
      <c r="N10" s="471"/>
    </row>
    <row r="11" spans="1:14">
      <c r="B11" s="472" t="s">
        <v>305</v>
      </c>
      <c r="C11" s="482">
        <v>1691.3</v>
      </c>
      <c r="D11" s="483">
        <v>-476.7</v>
      </c>
      <c r="E11" s="484">
        <v>0.1</v>
      </c>
      <c r="F11" s="485">
        <v>0</v>
      </c>
      <c r="G11" s="486">
        <v>-0.1</v>
      </c>
      <c r="I11" s="471"/>
      <c r="J11" s="471"/>
      <c r="K11" s="471"/>
      <c r="L11" s="471"/>
      <c r="M11" s="471"/>
      <c r="N11" s="471"/>
    </row>
    <row r="12" spans="1:14">
      <c r="B12" s="487" t="s">
        <v>306</v>
      </c>
      <c r="C12" s="473">
        <v>-1614.6</v>
      </c>
      <c r="D12" s="488">
        <v>-1578.3</v>
      </c>
      <c r="E12" s="489">
        <v>-0.1</v>
      </c>
      <c r="F12" s="476">
        <v>-0.1</v>
      </c>
      <c r="G12" s="490">
        <v>0</v>
      </c>
      <c r="I12" s="471"/>
      <c r="J12" s="471"/>
      <c r="K12" s="471"/>
      <c r="L12" s="471"/>
      <c r="M12" s="471"/>
      <c r="N12" s="471"/>
    </row>
    <row r="13" spans="1:14">
      <c r="B13" s="478" t="s">
        <v>307</v>
      </c>
      <c r="C13" s="479">
        <v>518.4</v>
      </c>
      <c r="D13" s="491">
        <v>4875.8</v>
      </c>
      <c r="E13" s="492">
        <v>0</v>
      </c>
      <c r="F13" s="493">
        <v>0.3</v>
      </c>
      <c r="G13" s="494">
        <v>0.2</v>
      </c>
      <c r="I13" s="471"/>
      <c r="J13" s="471"/>
      <c r="K13" s="471"/>
      <c r="L13" s="471"/>
      <c r="M13" s="471"/>
      <c r="N13" s="471"/>
    </row>
    <row r="14" spans="1:14">
      <c r="B14" s="495" t="s">
        <v>308</v>
      </c>
      <c r="C14" s="496">
        <v>-2104.4</v>
      </c>
      <c r="D14" s="497">
        <v>0</v>
      </c>
      <c r="E14" s="498">
        <v>-0.1</v>
      </c>
      <c r="F14" s="498">
        <v>0</v>
      </c>
      <c r="G14" s="490">
        <v>0.1</v>
      </c>
      <c r="I14" s="471"/>
      <c r="J14" s="471"/>
      <c r="K14" s="471"/>
      <c r="L14" s="471"/>
      <c r="M14" s="471"/>
      <c r="N14" s="471"/>
    </row>
    <row r="15" spans="1:14">
      <c r="B15" s="472" t="s">
        <v>161</v>
      </c>
      <c r="C15" s="473">
        <v>2622.8</v>
      </c>
      <c r="D15" s="474">
        <v>4875.8</v>
      </c>
      <c r="E15" s="475">
        <v>0.2</v>
      </c>
      <c r="F15" s="476">
        <v>0.3</v>
      </c>
      <c r="G15" s="499">
        <v>0.1</v>
      </c>
      <c r="I15" s="471"/>
      <c r="J15" s="471"/>
      <c r="K15" s="471"/>
      <c r="L15" s="471"/>
      <c r="M15" s="471"/>
      <c r="N15" s="471"/>
    </row>
    <row r="16" spans="1:14">
      <c r="B16" s="1197" t="s">
        <v>309</v>
      </c>
      <c r="C16" s="1198">
        <v>-81897.5</v>
      </c>
      <c r="D16" s="1199">
        <v>-82607.5</v>
      </c>
      <c r="E16" s="1200">
        <v>-4.9000000000000004</v>
      </c>
      <c r="F16" s="1201">
        <v>-4.5999999999999996</v>
      </c>
      <c r="G16" s="1202">
        <v>0.2</v>
      </c>
      <c r="I16" s="471"/>
      <c r="J16" s="471"/>
      <c r="K16" s="471"/>
      <c r="L16" s="471"/>
      <c r="M16" s="471"/>
      <c r="N16" s="471"/>
    </row>
    <row r="17" spans="2:14">
      <c r="B17" s="1203" t="s">
        <v>310</v>
      </c>
      <c r="C17" s="1204">
        <v>2554.9</v>
      </c>
      <c r="D17" s="1205">
        <v>5387.8</v>
      </c>
      <c r="E17" s="1206">
        <v>0.2</v>
      </c>
      <c r="F17" s="1207">
        <v>0.3</v>
      </c>
      <c r="G17" s="1208">
        <v>0.2</v>
      </c>
      <c r="I17" s="471"/>
      <c r="J17" s="471"/>
      <c r="K17" s="471"/>
      <c r="L17" s="471"/>
      <c r="M17" s="471"/>
      <c r="N17" s="471"/>
    </row>
    <row r="18" spans="2:14">
      <c r="B18" s="478" t="s">
        <v>311</v>
      </c>
      <c r="C18" s="500">
        <v>-1166.3</v>
      </c>
      <c r="D18" s="501">
        <v>-1201.5999999999999</v>
      </c>
      <c r="E18" s="502">
        <v>-0.1</v>
      </c>
      <c r="F18" s="502">
        <v>-0.1</v>
      </c>
      <c r="G18" s="503">
        <v>0</v>
      </c>
      <c r="I18" s="471"/>
      <c r="J18" s="471"/>
      <c r="K18" s="471"/>
      <c r="L18" s="471"/>
      <c r="M18" s="471"/>
      <c r="N18" s="471"/>
    </row>
    <row r="19" spans="2:14">
      <c r="B19" s="472" t="s">
        <v>312</v>
      </c>
      <c r="C19" s="473">
        <v>-195</v>
      </c>
      <c r="D19" s="473">
        <v>-161.80000000000001</v>
      </c>
      <c r="E19" s="476">
        <v>0</v>
      </c>
      <c r="F19" s="498">
        <v>0</v>
      </c>
      <c r="G19" s="504">
        <v>0</v>
      </c>
      <c r="I19" s="471"/>
      <c r="J19" s="471"/>
      <c r="K19" s="471"/>
      <c r="L19" s="471"/>
      <c r="M19" s="471"/>
      <c r="N19" s="471"/>
    </row>
    <row r="20" spans="2:14">
      <c r="B20" s="495" t="s">
        <v>313</v>
      </c>
      <c r="C20" s="473">
        <v>-971.3</v>
      </c>
      <c r="D20" s="496">
        <v>-1039.9000000000001</v>
      </c>
      <c r="E20" s="476">
        <v>-0.1</v>
      </c>
      <c r="F20" s="476">
        <v>-0.1</v>
      </c>
      <c r="G20" s="486">
        <v>0</v>
      </c>
      <c r="I20" s="471"/>
      <c r="J20" s="471"/>
      <c r="K20" s="471"/>
      <c r="L20" s="471"/>
      <c r="M20" s="471"/>
      <c r="N20" s="471"/>
    </row>
    <row r="21" spans="2:14">
      <c r="B21" s="505" t="s">
        <v>314</v>
      </c>
      <c r="C21" s="506">
        <v>0</v>
      </c>
      <c r="D21" s="507">
        <v>0</v>
      </c>
      <c r="E21" s="508">
        <v>0</v>
      </c>
      <c r="F21" s="509">
        <v>0</v>
      </c>
      <c r="G21" s="503">
        <v>0</v>
      </c>
      <c r="I21" s="471"/>
      <c r="J21" s="471"/>
      <c r="K21" s="471"/>
      <c r="L21" s="471"/>
      <c r="M21" s="471"/>
      <c r="N21" s="471"/>
    </row>
    <row r="22" spans="2:14">
      <c r="B22" s="1209" t="s">
        <v>315</v>
      </c>
      <c r="C22" s="1210">
        <v>-83063.8</v>
      </c>
      <c r="D22" s="1211">
        <v>-83809.100000000006</v>
      </c>
      <c r="E22" s="1212">
        <v>-4.9000000000000004</v>
      </c>
      <c r="F22" s="1201">
        <v>-4.7</v>
      </c>
      <c r="G22" s="1213">
        <v>0.2</v>
      </c>
      <c r="I22" s="471"/>
      <c r="J22" s="471"/>
      <c r="K22" s="471"/>
      <c r="L22" s="471"/>
      <c r="M22" s="471"/>
      <c r="N22" s="471"/>
    </row>
    <row r="23" spans="2:14">
      <c r="B23" s="1214" t="s">
        <v>316</v>
      </c>
      <c r="C23" s="1215">
        <v>-3942.7</v>
      </c>
      <c r="D23" s="1216">
        <v>291.5</v>
      </c>
      <c r="E23" s="1217">
        <v>-0.2</v>
      </c>
      <c r="F23" s="1218">
        <v>0</v>
      </c>
      <c r="G23" s="1219">
        <v>0.3</v>
      </c>
      <c r="I23" s="471"/>
      <c r="J23" s="471"/>
      <c r="K23" s="471"/>
      <c r="L23" s="471"/>
      <c r="M23" s="471"/>
      <c r="N23" s="471"/>
    </row>
    <row r="24" spans="2:14">
      <c r="B24" s="1220" t="s">
        <v>1039</v>
      </c>
      <c r="C24" s="1221">
        <v>5270.9</v>
      </c>
      <c r="D24" s="1222">
        <v>8164</v>
      </c>
      <c r="E24" s="1223">
        <v>0.3</v>
      </c>
      <c r="F24" s="1224">
        <v>0.5</v>
      </c>
      <c r="G24" s="1225">
        <v>0.1</v>
      </c>
      <c r="I24" s="471"/>
      <c r="J24" s="471"/>
      <c r="K24" s="471"/>
      <c r="L24" s="471"/>
      <c r="M24" s="471"/>
      <c r="N24" s="471"/>
    </row>
    <row r="25" spans="2:14" ht="12.75" customHeight="1">
      <c r="B25" s="2595" t="s">
        <v>450</v>
      </c>
      <c r="C25" s="2595"/>
      <c r="D25" s="2595"/>
      <c r="E25" s="510"/>
      <c r="F25" s="25"/>
      <c r="G25" s="25"/>
      <c r="H25" s="42"/>
    </row>
    <row r="26" spans="2:14" ht="12" customHeight="1">
      <c r="B26" s="2595" t="s">
        <v>1055</v>
      </c>
      <c r="C26" s="2595"/>
      <c r="D26" s="2595"/>
      <c r="E26" s="2595"/>
      <c r="F26" s="2595"/>
      <c r="G26" s="2595"/>
      <c r="H26" s="511"/>
    </row>
    <row r="27" spans="2:14" ht="33.75" customHeight="1">
      <c r="B27" s="2595" t="s">
        <v>1056</v>
      </c>
      <c r="C27" s="2595"/>
      <c r="D27" s="2595"/>
      <c r="E27" s="2595"/>
      <c r="F27" s="2595"/>
      <c r="G27" s="2595"/>
      <c r="H27" s="511"/>
    </row>
    <row r="28" spans="2:14">
      <c r="B28" s="2596"/>
      <c r="C28" s="2596"/>
      <c r="D28" s="2596"/>
      <c r="E28" s="2596"/>
      <c r="F28" s="2596"/>
      <c r="G28" s="511"/>
      <c r="H28" s="511"/>
    </row>
    <row r="29" spans="2:14" hidden="1">
      <c r="B29" s="2596"/>
      <c r="C29" s="2596"/>
      <c r="D29" s="2596"/>
      <c r="E29" s="2596"/>
      <c r="F29" s="2596"/>
      <c r="G29" s="511"/>
      <c r="H29" s="511"/>
    </row>
    <row r="30" spans="2:14" hidden="1">
      <c r="C30" s="512"/>
      <c r="D30" s="512"/>
    </row>
    <row r="34" spans="3:7" hidden="1">
      <c r="C34" s="513"/>
      <c r="D34" s="513"/>
      <c r="E34" s="513"/>
      <c r="F34" s="513"/>
      <c r="G34" s="513"/>
    </row>
    <row r="35" spans="3:7" hidden="1">
      <c r="C35" s="513"/>
      <c r="D35" s="513"/>
      <c r="E35" s="513"/>
      <c r="F35" s="513"/>
      <c r="G35" s="513"/>
    </row>
    <row r="36" spans="3:7" hidden="1">
      <c r="C36" s="513"/>
      <c r="D36" s="513"/>
      <c r="E36" s="513"/>
      <c r="F36" s="513"/>
      <c r="G36" s="513"/>
    </row>
    <row r="37" spans="3:7" hidden="1">
      <c r="C37" s="513"/>
      <c r="D37" s="513"/>
      <c r="E37" s="513"/>
      <c r="F37" s="513"/>
      <c r="G37" s="513"/>
    </row>
    <row r="38" spans="3:7" hidden="1">
      <c r="C38" s="513"/>
      <c r="D38" s="513"/>
      <c r="E38" s="513"/>
      <c r="F38" s="513"/>
      <c r="G38" s="513"/>
    </row>
    <row r="39" spans="3:7" hidden="1">
      <c r="C39" s="513"/>
      <c r="D39" s="513"/>
      <c r="E39" s="513"/>
      <c r="F39" s="513"/>
      <c r="G39" s="513"/>
    </row>
    <row r="40" spans="3:7" hidden="1">
      <c r="C40" s="513"/>
      <c r="D40" s="513"/>
      <c r="E40" s="513"/>
      <c r="F40" s="513"/>
      <c r="G40" s="513"/>
    </row>
    <row r="41" spans="3:7" hidden="1">
      <c r="C41" s="513"/>
      <c r="D41" s="513"/>
      <c r="E41" s="513"/>
      <c r="F41" s="513"/>
      <c r="G41" s="513"/>
    </row>
    <row r="42" spans="3:7" hidden="1">
      <c r="C42" s="513"/>
      <c r="D42" s="513"/>
      <c r="E42" s="513"/>
      <c r="F42" s="513"/>
      <c r="G42" s="513"/>
    </row>
    <row r="43" spans="3:7" hidden="1">
      <c r="C43" s="513"/>
      <c r="D43" s="513"/>
      <c r="E43" s="513"/>
      <c r="F43" s="513"/>
      <c r="G43" s="513"/>
    </row>
    <row r="44" spans="3:7" hidden="1">
      <c r="C44" s="513"/>
      <c r="D44" s="513"/>
      <c r="E44" s="513"/>
      <c r="F44" s="513"/>
      <c r="G44" s="513"/>
    </row>
    <row r="45" spans="3:7" hidden="1">
      <c r="C45" s="513"/>
      <c r="D45" s="513"/>
      <c r="E45" s="513"/>
      <c r="F45" s="513"/>
      <c r="G45" s="513"/>
    </row>
    <row r="46" spans="3:7" hidden="1">
      <c r="C46" s="513"/>
      <c r="D46" s="513"/>
      <c r="E46" s="513"/>
      <c r="F46" s="513"/>
      <c r="G46" s="513"/>
    </row>
    <row r="47" spans="3:7" hidden="1">
      <c r="C47" s="513"/>
      <c r="D47" s="513"/>
      <c r="E47" s="513"/>
      <c r="F47" s="513"/>
      <c r="G47" s="513"/>
    </row>
    <row r="48" spans="3:7" hidden="1">
      <c r="C48" s="513"/>
      <c r="D48" s="513"/>
      <c r="E48" s="513"/>
      <c r="F48" s="513"/>
      <c r="G48" s="513"/>
    </row>
    <row r="49" spans="3:7" hidden="1">
      <c r="C49" s="513"/>
      <c r="D49" s="513"/>
      <c r="E49" s="513"/>
      <c r="F49" s="513"/>
      <c r="G49" s="513"/>
    </row>
    <row r="50" spans="3:7" hidden="1">
      <c r="C50" s="513"/>
      <c r="D50" s="513"/>
      <c r="E50" s="513"/>
      <c r="F50" s="513"/>
      <c r="G50" s="513"/>
    </row>
    <row r="51" spans="3:7" hidden="1">
      <c r="C51" s="513"/>
      <c r="D51" s="513"/>
      <c r="E51" s="513"/>
      <c r="F51" s="513"/>
      <c r="G51" s="513"/>
    </row>
    <row r="52" spans="3:7" hidden="1">
      <c r="C52" s="513"/>
      <c r="D52" s="513"/>
      <c r="E52" s="513"/>
      <c r="F52" s="513"/>
      <c r="G52" s="513"/>
    </row>
    <row r="53" spans="3:7" hidden="1">
      <c r="C53" s="513"/>
      <c r="D53" s="513"/>
      <c r="E53" s="513"/>
      <c r="F53" s="513"/>
      <c r="G53" s="513"/>
    </row>
    <row r="54" spans="3:7" hidden="1">
      <c r="C54" s="513"/>
      <c r="D54" s="513"/>
      <c r="E54" s="513"/>
      <c r="F54" s="513"/>
      <c r="G54" s="513"/>
    </row>
    <row r="55" spans="3:7" hidden="1">
      <c r="C55" s="513"/>
      <c r="D55" s="513"/>
      <c r="E55" s="513"/>
      <c r="F55" s="513"/>
      <c r="G55" s="513"/>
    </row>
    <row r="56" spans="3:7" hidden="1">
      <c r="C56" s="513"/>
      <c r="D56" s="513"/>
      <c r="E56" s="513"/>
      <c r="F56" s="513"/>
      <c r="G56" s="513"/>
    </row>
    <row r="57" spans="3:7" hidden="1">
      <c r="C57" s="513"/>
      <c r="D57" s="513"/>
      <c r="E57" s="513"/>
      <c r="F57" s="513"/>
      <c r="G57" s="513"/>
    </row>
    <row r="58" spans="3:7" hidden="1">
      <c r="C58" s="513"/>
      <c r="D58" s="513"/>
      <c r="E58" s="513"/>
      <c r="F58" s="513"/>
      <c r="G58" s="513"/>
    </row>
    <row r="59" spans="3:7" hidden="1">
      <c r="C59" s="513"/>
      <c r="D59" s="513"/>
      <c r="E59" s="513"/>
      <c r="F59" s="513"/>
      <c r="G59" s="513"/>
    </row>
    <row r="60" spans="3:7" hidden="1">
      <c r="C60" s="513"/>
      <c r="D60" s="513"/>
      <c r="E60" s="513"/>
      <c r="F60" s="513"/>
      <c r="G60" s="513"/>
    </row>
  </sheetData>
  <mergeCells count="11">
    <mergeCell ref="B25:D25"/>
    <mergeCell ref="B26:G26"/>
    <mergeCell ref="B27:G27"/>
    <mergeCell ref="B28:F28"/>
    <mergeCell ref="B29:F29"/>
    <mergeCell ref="B1:H1"/>
    <mergeCell ref="B2:H2"/>
    <mergeCell ref="B3:H3"/>
    <mergeCell ref="C5:D5"/>
    <mergeCell ref="E5:F5"/>
    <mergeCell ref="G5:G6"/>
  </mergeCells>
  <pageMargins left="0.7" right="0.7" top="0.75" bottom="0.75" header="0.3" footer="0.3"/>
  <pageSetup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664EE-2024-4299-ACE4-D4E05CEAAFC1}">
  <sheetPr codeName="Hoja33"/>
  <dimension ref="A1:I36"/>
  <sheetViews>
    <sheetView showGridLines="0" workbookViewId="0">
      <selection activeCell="H14" sqref="H14"/>
    </sheetView>
  </sheetViews>
  <sheetFormatPr baseColWidth="10" defaultColWidth="0" defaultRowHeight="10.5" zeroHeight="1"/>
  <cols>
    <col min="1" max="1" width="2.7109375" style="42" customWidth="1"/>
    <col min="2" max="2" width="11.28515625" style="42" customWidth="1"/>
    <col min="3" max="3" width="18.5703125" style="42" bestFit="1" customWidth="1"/>
    <col min="4" max="5" width="11.42578125" style="42" customWidth="1"/>
    <col min="6" max="6" width="11.5703125" style="42" customWidth="1"/>
    <col min="7" max="7" width="5.5703125" style="42" customWidth="1"/>
    <col min="8" max="8" width="11.5703125" style="42" customWidth="1"/>
    <col min="9" max="9" width="3.85546875" style="42" customWidth="1"/>
    <col min="10" max="16384" width="11.5703125" style="42" hidden="1"/>
  </cols>
  <sheetData>
    <row r="1" spans="1:8" ht="14.25">
      <c r="A1" s="47"/>
      <c r="B1" s="2571" t="s">
        <v>1057</v>
      </c>
      <c r="C1" s="2571"/>
      <c r="D1" s="2571"/>
      <c r="E1" s="2571"/>
      <c r="F1" s="2571"/>
      <c r="G1" s="2571"/>
      <c r="H1" s="2571"/>
    </row>
    <row r="2" spans="1:8">
      <c r="B2" s="2572" t="s">
        <v>1058</v>
      </c>
      <c r="C2" s="2572"/>
      <c r="D2" s="2572"/>
      <c r="E2" s="2572"/>
      <c r="F2" s="2572"/>
      <c r="G2" s="2572"/>
      <c r="H2" s="2572"/>
    </row>
    <row r="3" spans="1:8"/>
    <row r="4" spans="1:8">
      <c r="C4" s="1070" t="s">
        <v>107</v>
      </c>
      <c r="D4" s="1070">
        <v>2023</v>
      </c>
      <c r="E4" s="1070" t="s">
        <v>318</v>
      </c>
      <c r="F4" s="1070" t="s">
        <v>322</v>
      </c>
    </row>
    <row r="5" spans="1:8">
      <c r="C5" s="42" t="s">
        <v>1043</v>
      </c>
      <c r="D5" s="514">
        <v>60.3</v>
      </c>
      <c r="E5" s="514">
        <v>60.4</v>
      </c>
      <c r="F5" s="514">
        <v>61.6</v>
      </c>
    </row>
    <row r="6" spans="1:8">
      <c r="C6" s="42" t="s">
        <v>1059</v>
      </c>
      <c r="D6" s="514">
        <v>53.8</v>
      </c>
      <c r="E6" s="514">
        <v>54.9</v>
      </c>
      <c r="F6" s="514">
        <v>56</v>
      </c>
    </row>
    <row r="7" spans="1:8">
      <c r="C7" s="42" t="s">
        <v>1045</v>
      </c>
      <c r="D7" s="514">
        <v>47.8</v>
      </c>
      <c r="E7" s="514">
        <v>48.2</v>
      </c>
      <c r="F7" s="514">
        <v>50.2</v>
      </c>
    </row>
    <row r="8" spans="1:8"/>
    <row r="9" spans="1:8"/>
    <row r="10" spans="1:8"/>
    <row r="11" spans="1:8"/>
    <row r="12" spans="1:8"/>
    <row r="13" spans="1:8"/>
    <row r="14" spans="1:8"/>
    <row r="15" spans="1:8"/>
    <row r="16" spans="1:8"/>
    <row r="17" spans="2:7"/>
    <row r="18" spans="2:7"/>
    <row r="19" spans="2:7"/>
    <row r="20" spans="2:7"/>
    <row r="21" spans="2:7"/>
    <row r="22" spans="2:7"/>
    <row r="23" spans="2:7"/>
    <row r="24" spans="2:7"/>
    <row r="25" spans="2:7"/>
    <row r="26" spans="2:7">
      <c r="B26" s="2595" t="s">
        <v>450</v>
      </c>
      <c r="C26" s="2595"/>
      <c r="D26" s="2595"/>
      <c r="E26" s="510"/>
      <c r="F26" s="25"/>
      <c r="G26" s="25"/>
    </row>
    <row r="27" spans="2:7">
      <c r="B27" s="2595" t="s">
        <v>1055</v>
      </c>
      <c r="C27" s="2595"/>
      <c r="D27" s="2595"/>
      <c r="E27" s="2595"/>
      <c r="F27" s="2595"/>
      <c r="G27" s="2595"/>
    </row>
    <row r="28" spans="2:7">
      <c r="D28" s="438"/>
      <c r="E28" s="438"/>
      <c r="F28" s="438"/>
    </row>
    <row r="29" spans="2:7" hidden="1">
      <c r="D29" s="438"/>
      <c r="E29" s="438"/>
      <c r="F29" s="438"/>
    </row>
    <row r="30" spans="2:7" hidden="1">
      <c r="D30" s="438"/>
      <c r="E30" s="438"/>
      <c r="F30" s="438"/>
    </row>
    <row r="33" s="42" customFormat="1" hidden="1"/>
    <row r="34" s="42" customFormat="1" hidden="1"/>
    <row r="35" s="42" customFormat="1" hidden="1"/>
    <row r="36" s="42" customFormat="1" hidden="1"/>
  </sheetData>
  <mergeCells count="4">
    <mergeCell ref="B1:H1"/>
    <mergeCell ref="B2:H2"/>
    <mergeCell ref="B26:D26"/>
    <mergeCell ref="B27:G27"/>
  </mergeCell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4CF51-C876-4A6F-B76D-2920518CA977}">
  <sheetPr codeName="Hoja34"/>
  <dimension ref="A1:I32"/>
  <sheetViews>
    <sheetView showGridLines="0" workbookViewId="0">
      <selection activeCell="I14" sqref="I14"/>
    </sheetView>
  </sheetViews>
  <sheetFormatPr baseColWidth="10" defaultColWidth="0" defaultRowHeight="10.5" zeroHeight="1"/>
  <cols>
    <col min="1" max="1" width="2.7109375" style="42" customWidth="1"/>
    <col min="2" max="2" width="7.5703125" style="42" customWidth="1"/>
    <col min="3" max="3" width="18" style="42" customWidth="1"/>
    <col min="4" max="4" width="5.7109375" style="42" bestFit="1" customWidth="1"/>
    <col min="5" max="5" width="9.85546875" style="42" customWidth="1"/>
    <col min="6" max="6" width="10.5703125" style="42" customWidth="1"/>
    <col min="7" max="7" width="7.28515625" style="42" customWidth="1"/>
    <col min="8" max="8" width="12.85546875" style="42" customWidth="1"/>
    <col min="9" max="9" width="6.85546875" style="42" customWidth="1"/>
    <col min="10" max="16384" width="11.5703125" style="42" hidden="1"/>
  </cols>
  <sheetData>
    <row r="1" spans="1:8" ht="14.25">
      <c r="A1" s="47"/>
      <c r="B1" s="2571" t="s">
        <v>1060</v>
      </c>
      <c r="C1" s="2571"/>
      <c r="D1" s="2571"/>
      <c r="E1" s="2571"/>
      <c r="F1" s="2571"/>
      <c r="G1" s="2571"/>
      <c r="H1" s="2571"/>
    </row>
    <row r="2" spans="1:8">
      <c r="B2" s="2572" t="s">
        <v>1061</v>
      </c>
      <c r="C2" s="2572"/>
      <c r="D2" s="2572"/>
      <c r="E2" s="2572"/>
      <c r="F2" s="2572"/>
      <c r="G2" s="2572"/>
      <c r="H2" s="2572"/>
    </row>
    <row r="3" spans="1:8"/>
    <row r="4" spans="1:8">
      <c r="C4" s="1070" t="s">
        <v>107</v>
      </c>
      <c r="D4" s="1070">
        <v>2023</v>
      </c>
      <c r="E4" s="1070" t="s">
        <v>318</v>
      </c>
      <c r="F4" s="1070" t="s">
        <v>322</v>
      </c>
    </row>
    <row r="5" spans="1:8">
      <c r="C5" s="42" t="s">
        <v>1043</v>
      </c>
      <c r="D5" s="514">
        <v>63.3</v>
      </c>
      <c r="E5" s="514">
        <v>63.8</v>
      </c>
      <c r="F5" s="514">
        <v>64.7</v>
      </c>
    </row>
    <row r="6" spans="1:8">
      <c r="C6" s="42" t="s">
        <v>1059</v>
      </c>
      <c r="D6" s="514">
        <v>54.4</v>
      </c>
      <c r="E6" s="514">
        <v>55.8</v>
      </c>
      <c r="F6" s="514">
        <v>56.7</v>
      </c>
    </row>
    <row r="7" spans="1:8">
      <c r="C7" s="42" t="s">
        <v>1045</v>
      </c>
      <c r="D7" s="514">
        <v>46.7</v>
      </c>
      <c r="E7" s="514">
        <v>47.4</v>
      </c>
      <c r="F7" s="514">
        <v>49.2</v>
      </c>
    </row>
    <row r="8" spans="1:8"/>
    <row r="9" spans="1:8"/>
    <row r="10" spans="1:8"/>
    <row r="11" spans="1:8"/>
    <row r="12" spans="1:8"/>
    <row r="13" spans="1:8"/>
    <row r="14" spans="1:8"/>
    <row r="15" spans="1:8"/>
    <row r="16" spans="1:8"/>
    <row r="17" spans="2:7"/>
    <row r="18" spans="2:7"/>
    <row r="19" spans="2:7"/>
    <row r="20" spans="2:7"/>
    <row r="21" spans="2:7"/>
    <row r="22" spans="2:7"/>
    <row r="23" spans="2:7"/>
    <row r="24" spans="2:7"/>
    <row r="25" spans="2:7"/>
    <row r="26" spans="2:7"/>
    <row r="27" spans="2:7">
      <c r="B27" s="2595" t="s">
        <v>450</v>
      </c>
      <c r="C27" s="2595"/>
      <c r="D27" s="2595"/>
      <c r="E27" s="510"/>
      <c r="F27" s="25"/>
      <c r="G27" s="25"/>
    </row>
    <row r="28" spans="2:7">
      <c r="B28" s="2595" t="s">
        <v>1055</v>
      </c>
      <c r="C28" s="2595"/>
      <c r="D28" s="2595"/>
      <c r="E28" s="2595"/>
      <c r="F28" s="2595"/>
      <c r="G28" s="2595"/>
    </row>
    <row r="29" spans="2:7">
      <c r="D29" s="438"/>
      <c r="E29" s="438"/>
      <c r="F29" s="438"/>
    </row>
    <row r="30" spans="2:7" hidden="1">
      <c r="D30" s="438"/>
      <c r="E30" s="438"/>
      <c r="F30" s="438"/>
    </row>
    <row r="31" spans="2:7" hidden="1">
      <c r="D31" s="438"/>
      <c r="E31" s="438"/>
      <c r="F31" s="438"/>
    </row>
    <row r="32" spans="2:7" hidden="1">
      <c r="D32" s="438"/>
      <c r="E32" s="438"/>
      <c r="F32" s="438"/>
    </row>
  </sheetData>
  <mergeCells count="4">
    <mergeCell ref="B1:H1"/>
    <mergeCell ref="B2:H2"/>
    <mergeCell ref="B27:D27"/>
    <mergeCell ref="B28:G28"/>
  </mergeCell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4DA61-A591-44D9-9043-BD429E11970D}">
  <sheetPr codeName="Hoja35"/>
  <dimension ref="A1:S34"/>
  <sheetViews>
    <sheetView showGridLines="0" workbookViewId="0">
      <selection activeCell="R13" sqref="R13"/>
    </sheetView>
  </sheetViews>
  <sheetFormatPr baseColWidth="10" defaultColWidth="0" defaultRowHeight="10.5" zeroHeight="1"/>
  <cols>
    <col min="1" max="1" width="2.85546875" style="42" customWidth="1"/>
    <col min="2" max="2" width="31.42578125" style="42" bestFit="1" customWidth="1"/>
    <col min="3" max="16" width="6.5703125" style="42" customWidth="1"/>
    <col min="17" max="18" width="9.140625" style="42" customWidth="1"/>
    <col min="19" max="19" width="3.28515625" style="42" customWidth="1"/>
    <col min="20" max="16384" width="9.140625" style="42" hidden="1"/>
  </cols>
  <sheetData>
    <row r="1" spans="1:16" ht="14.25">
      <c r="A1" s="47"/>
      <c r="B1" s="2571" t="s">
        <v>1062</v>
      </c>
      <c r="C1" s="2571"/>
      <c r="D1" s="2571"/>
      <c r="E1" s="2571"/>
      <c r="F1" s="2571"/>
      <c r="G1" s="2571"/>
      <c r="H1" s="2571"/>
      <c r="I1" s="2571"/>
      <c r="J1" s="2571"/>
      <c r="K1" s="2571"/>
      <c r="L1" s="2571"/>
      <c r="M1" s="2571"/>
      <c r="N1" s="2571"/>
      <c r="O1" s="2571"/>
      <c r="P1" s="2571"/>
    </row>
    <row r="2" spans="1:16">
      <c r="B2" s="2572" t="s">
        <v>1063</v>
      </c>
      <c r="C2" s="2572"/>
      <c r="D2" s="2572"/>
      <c r="E2" s="2572"/>
      <c r="F2" s="2572"/>
      <c r="G2" s="2572"/>
      <c r="H2" s="2572"/>
      <c r="I2" s="2572"/>
      <c r="J2" s="2572"/>
      <c r="K2" s="2572"/>
      <c r="L2" s="2572"/>
      <c r="M2" s="2572"/>
      <c r="N2" s="2572"/>
      <c r="O2" s="2572"/>
      <c r="P2" s="2572"/>
    </row>
    <row r="3" spans="1:16"/>
    <row r="4" spans="1:16" ht="14.45" customHeight="1">
      <c r="B4" s="2597" t="s">
        <v>0</v>
      </c>
      <c r="C4" s="2599" t="s">
        <v>286</v>
      </c>
      <c r="D4" s="2599"/>
      <c r="E4" s="2599"/>
      <c r="F4" s="2599"/>
      <c r="G4" s="2599"/>
      <c r="H4" s="2599"/>
      <c r="I4" s="2599"/>
      <c r="J4" s="2599"/>
      <c r="K4" s="2599"/>
      <c r="L4" s="2599"/>
      <c r="M4" s="2599"/>
      <c r="N4" s="2599"/>
      <c r="O4" s="2599"/>
      <c r="P4" s="2600"/>
    </row>
    <row r="5" spans="1:16">
      <c r="B5" s="2598"/>
      <c r="C5" s="1175">
        <v>2022</v>
      </c>
      <c r="D5" s="1175">
        <v>2023</v>
      </c>
      <c r="E5" s="1175">
        <v>2024</v>
      </c>
      <c r="F5" s="1175">
        <v>2025</v>
      </c>
      <c r="G5" s="1175">
        <v>2026</v>
      </c>
      <c r="H5" s="1175">
        <v>2027</v>
      </c>
      <c r="I5" s="1175">
        <v>2028</v>
      </c>
      <c r="J5" s="1175">
        <v>2029</v>
      </c>
      <c r="K5" s="1175">
        <v>2030</v>
      </c>
      <c r="L5" s="1175">
        <v>2031</v>
      </c>
      <c r="M5" s="1175">
        <v>2032</v>
      </c>
      <c r="N5" s="1175">
        <v>2033</v>
      </c>
      <c r="O5" s="1175">
        <v>2034</v>
      </c>
      <c r="P5" s="1226">
        <v>2035</v>
      </c>
    </row>
    <row r="6" spans="1:16">
      <c r="B6" s="515" t="s">
        <v>1030</v>
      </c>
      <c r="C6" s="516">
        <v>16.2</v>
      </c>
      <c r="D6" s="516">
        <v>18.8</v>
      </c>
      <c r="E6" s="516">
        <v>17.100000000000001</v>
      </c>
      <c r="F6" s="516">
        <v>17.5</v>
      </c>
      <c r="G6" s="516">
        <v>17.899999999999999</v>
      </c>
      <c r="H6" s="516">
        <v>18.2</v>
      </c>
      <c r="I6" s="516">
        <v>18.399999999999999</v>
      </c>
      <c r="J6" s="516">
        <v>18.8</v>
      </c>
      <c r="K6" s="516">
        <v>19</v>
      </c>
      <c r="L6" s="516">
        <v>19</v>
      </c>
      <c r="M6" s="516">
        <v>19.3</v>
      </c>
      <c r="N6" s="516">
        <v>19.5</v>
      </c>
      <c r="O6" s="516">
        <v>19.7</v>
      </c>
      <c r="P6" s="517">
        <v>19.7</v>
      </c>
    </row>
    <row r="7" spans="1:16">
      <c r="B7" s="518" t="s">
        <v>288</v>
      </c>
      <c r="C7" s="519">
        <v>14.4</v>
      </c>
      <c r="D7" s="519">
        <v>16.7</v>
      </c>
      <c r="E7" s="519">
        <v>15.4</v>
      </c>
      <c r="F7" s="519">
        <v>16.3</v>
      </c>
      <c r="G7" s="519">
        <v>16.399999999999999</v>
      </c>
      <c r="H7" s="519">
        <v>16.7</v>
      </c>
      <c r="I7" s="519">
        <v>17</v>
      </c>
      <c r="J7" s="519">
        <v>17.3</v>
      </c>
      <c r="K7" s="519">
        <v>17.5</v>
      </c>
      <c r="L7" s="519">
        <v>17.5</v>
      </c>
      <c r="M7" s="519">
        <v>17.7</v>
      </c>
      <c r="N7" s="519">
        <v>17.899999999999999</v>
      </c>
      <c r="O7" s="519">
        <v>18</v>
      </c>
      <c r="P7" s="520">
        <v>18.100000000000001</v>
      </c>
    </row>
    <row r="8" spans="1:16">
      <c r="B8" s="518" t="s">
        <v>290</v>
      </c>
      <c r="C8" s="519">
        <v>0.1</v>
      </c>
      <c r="D8" s="519">
        <v>0.1</v>
      </c>
      <c r="E8" s="519">
        <v>0.1</v>
      </c>
      <c r="F8" s="519">
        <v>0.1</v>
      </c>
      <c r="G8" s="519">
        <v>0.1</v>
      </c>
      <c r="H8" s="519">
        <v>0.1</v>
      </c>
      <c r="I8" s="519">
        <v>0.1</v>
      </c>
      <c r="J8" s="519">
        <v>0.1</v>
      </c>
      <c r="K8" s="519">
        <v>0.1</v>
      </c>
      <c r="L8" s="519">
        <v>0.1</v>
      </c>
      <c r="M8" s="519">
        <v>0.1</v>
      </c>
      <c r="N8" s="519">
        <v>0.1</v>
      </c>
      <c r="O8" s="519">
        <v>0.1</v>
      </c>
      <c r="P8" s="520">
        <v>0.1</v>
      </c>
    </row>
    <row r="9" spans="1:16">
      <c r="B9" s="518" t="s">
        <v>29</v>
      </c>
      <c r="C9" s="519">
        <v>0.2</v>
      </c>
      <c r="D9" s="519">
        <v>0.3</v>
      </c>
      <c r="E9" s="519">
        <v>0.2</v>
      </c>
      <c r="F9" s="519">
        <v>0.2</v>
      </c>
      <c r="G9" s="519">
        <v>0.2</v>
      </c>
      <c r="H9" s="519">
        <v>0.2</v>
      </c>
      <c r="I9" s="519">
        <v>0.2</v>
      </c>
      <c r="J9" s="519">
        <v>0.2</v>
      </c>
      <c r="K9" s="519">
        <v>0.2</v>
      </c>
      <c r="L9" s="519">
        <v>0.2</v>
      </c>
      <c r="M9" s="519">
        <v>0.2</v>
      </c>
      <c r="N9" s="519">
        <v>0.2</v>
      </c>
      <c r="O9" s="519">
        <v>0.2</v>
      </c>
      <c r="P9" s="520">
        <v>0.2</v>
      </c>
    </row>
    <row r="10" spans="1:16">
      <c r="B10" s="518" t="s">
        <v>28</v>
      </c>
      <c r="C10" s="519">
        <v>1.5</v>
      </c>
      <c r="D10" s="519">
        <v>1.8</v>
      </c>
      <c r="E10" s="519">
        <v>1.5</v>
      </c>
      <c r="F10" s="519">
        <v>0.9</v>
      </c>
      <c r="G10" s="519">
        <v>1.2</v>
      </c>
      <c r="H10" s="519">
        <v>1.2</v>
      </c>
      <c r="I10" s="519">
        <v>1.1000000000000001</v>
      </c>
      <c r="J10" s="519">
        <v>1.2</v>
      </c>
      <c r="K10" s="519">
        <v>1.2</v>
      </c>
      <c r="L10" s="519">
        <v>1.2</v>
      </c>
      <c r="M10" s="519">
        <v>1.2</v>
      </c>
      <c r="N10" s="519">
        <v>1.3</v>
      </c>
      <c r="O10" s="519">
        <v>1.3</v>
      </c>
      <c r="P10" s="520">
        <v>1.3</v>
      </c>
    </row>
    <row r="11" spans="1:16">
      <c r="B11" s="515" t="s">
        <v>1032</v>
      </c>
      <c r="C11" s="516">
        <v>21.5</v>
      </c>
      <c r="D11" s="516">
        <v>23.1</v>
      </c>
      <c r="E11" s="516">
        <v>22.8</v>
      </c>
      <c r="F11" s="516">
        <v>22.7</v>
      </c>
      <c r="G11" s="516">
        <v>22.2</v>
      </c>
      <c r="H11" s="516">
        <v>21.8</v>
      </c>
      <c r="I11" s="516">
        <v>21.6</v>
      </c>
      <c r="J11" s="516">
        <v>21.7</v>
      </c>
      <c r="K11" s="516">
        <v>21.8</v>
      </c>
      <c r="L11" s="516">
        <v>22</v>
      </c>
      <c r="M11" s="516">
        <v>22.2</v>
      </c>
      <c r="N11" s="516">
        <v>22.3</v>
      </c>
      <c r="O11" s="516">
        <v>22.6</v>
      </c>
      <c r="P11" s="517">
        <v>22.6</v>
      </c>
    </row>
    <row r="12" spans="1:16">
      <c r="B12" s="518" t="s">
        <v>131</v>
      </c>
      <c r="C12" s="519">
        <v>4.3</v>
      </c>
      <c r="D12" s="519">
        <v>3.9</v>
      </c>
      <c r="E12" s="519">
        <v>4.7</v>
      </c>
      <c r="F12" s="519">
        <v>4.7</v>
      </c>
      <c r="G12" s="519">
        <v>4.0999999999999996</v>
      </c>
      <c r="H12" s="519">
        <v>3.8</v>
      </c>
      <c r="I12" s="519">
        <v>3.6</v>
      </c>
      <c r="J12" s="519">
        <v>3.5</v>
      </c>
      <c r="K12" s="519">
        <v>3.6</v>
      </c>
      <c r="L12" s="519">
        <v>3.6</v>
      </c>
      <c r="M12" s="519">
        <v>3.6</v>
      </c>
      <c r="N12" s="519">
        <v>3.6</v>
      </c>
      <c r="O12" s="519">
        <v>3.6</v>
      </c>
      <c r="P12" s="520">
        <v>3.4</v>
      </c>
    </row>
    <row r="13" spans="1:16">
      <c r="B13" s="518" t="s">
        <v>446</v>
      </c>
      <c r="C13" s="519">
        <v>17.2</v>
      </c>
      <c r="D13" s="519">
        <v>19.2</v>
      </c>
      <c r="E13" s="519">
        <v>18</v>
      </c>
      <c r="F13" s="519">
        <v>18</v>
      </c>
      <c r="G13" s="519">
        <v>18.100000000000001</v>
      </c>
      <c r="H13" s="519">
        <v>18</v>
      </c>
      <c r="I13" s="519">
        <v>18</v>
      </c>
      <c r="J13" s="519">
        <v>18.2</v>
      </c>
      <c r="K13" s="519">
        <v>18.2</v>
      </c>
      <c r="L13" s="519">
        <v>18.399999999999999</v>
      </c>
      <c r="M13" s="519">
        <v>18.5</v>
      </c>
      <c r="N13" s="519">
        <v>18.8</v>
      </c>
      <c r="O13" s="519">
        <v>19</v>
      </c>
      <c r="P13" s="520">
        <v>19.2</v>
      </c>
    </row>
    <row r="14" spans="1:16">
      <c r="B14" s="518" t="s">
        <v>1064</v>
      </c>
      <c r="C14" s="519">
        <v>0</v>
      </c>
      <c r="D14" s="519">
        <v>0</v>
      </c>
      <c r="E14" s="519">
        <v>0</v>
      </c>
      <c r="F14" s="519">
        <v>0</v>
      </c>
      <c r="G14" s="519">
        <v>0</v>
      </c>
      <c r="H14" s="519">
        <v>0</v>
      </c>
      <c r="I14" s="519">
        <v>0</v>
      </c>
      <c r="J14" s="519">
        <v>0</v>
      </c>
      <c r="K14" s="519">
        <v>0</v>
      </c>
      <c r="L14" s="519">
        <v>0</v>
      </c>
      <c r="M14" s="519">
        <v>0</v>
      </c>
      <c r="N14" s="519">
        <v>0</v>
      </c>
      <c r="O14" s="519">
        <v>0</v>
      </c>
      <c r="P14" s="520">
        <v>0</v>
      </c>
    </row>
    <row r="15" spans="1:16">
      <c r="B15" s="1227" t="s">
        <v>294</v>
      </c>
      <c r="C15" s="1228">
        <v>-1</v>
      </c>
      <c r="D15" s="1228">
        <v>-0.3</v>
      </c>
      <c r="E15" s="1228">
        <v>-0.9</v>
      </c>
      <c r="F15" s="1228">
        <v>-0.5</v>
      </c>
      <c r="G15" s="1228">
        <v>-0.2</v>
      </c>
      <c r="H15" s="1228">
        <v>0.2</v>
      </c>
      <c r="I15" s="1228">
        <v>0.4</v>
      </c>
      <c r="J15" s="1228">
        <v>0.6</v>
      </c>
      <c r="K15" s="1228">
        <v>0.8</v>
      </c>
      <c r="L15" s="1228">
        <v>0.7</v>
      </c>
      <c r="M15" s="1228">
        <v>0.8</v>
      </c>
      <c r="N15" s="1228">
        <v>0.7</v>
      </c>
      <c r="O15" s="1228">
        <v>0.6</v>
      </c>
      <c r="P15" s="1229">
        <v>0.5</v>
      </c>
    </row>
    <row r="16" spans="1:16">
      <c r="B16" s="1227" t="s">
        <v>295</v>
      </c>
      <c r="C16" s="1228">
        <v>-5.3</v>
      </c>
      <c r="D16" s="1228">
        <v>-4.3</v>
      </c>
      <c r="E16" s="1228">
        <v>-5.6</v>
      </c>
      <c r="F16" s="1228">
        <v>-5.0999999999999996</v>
      </c>
      <c r="G16" s="1228">
        <v>-4.3</v>
      </c>
      <c r="H16" s="1228">
        <v>-3.6</v>
      </c>
      <c r="I16" s="1228">
        <v>-3.2</v>
      </c>
      <c r="J16" s="1228">
        <v>-2.9</v>
      </c>
      <c r="K16" s="1228">
        <v>-2.8</v>
      </c>
      <c r="L16" s="1228">
        <v>-2.9</v>
      </c>
      <c r="M16" s="1228">
        <v>-2.9</v>
      </c>
      <c r="N16" s="1228">
        <v>-2.9</v>
      </c>
      <c r="O16" s="1228">
        <v>-3</v>
      </c>
      <c r="P16" s="1229">
        <v>-2.9</v>
      </c>
    </row>
    <row r="17" spans="2:16">
      <c r="B17" s="1227" t="s">
        <v>296</v>
      </c>
      <c r="C17" s="1228">
        <v>-8.4</v>
      </c>
      <c r="D17" s="1228">
        <v>-4.4000000000000004</v>
      </c>
      <c r="E17" s="1228">
        <v>-5.6</v>
      </c>
      <c r="F17" s="1228">
        <v>-5.0999999999999996</v>
      </c>
      <c r="G17" s="1228">
        <v>-4.3</v>
      </c>
      <c r="H17" s="1228">
        <v>-3.6</v>
      </c>
      <c r="I17" s="1228">
        <v>-3.2</v>
      </c>
      <c r="J17" s="1228">
        <v>-2.9</v>
      </c>
      <c r="K17" s="1228">
        <v>-2.8</v>
      </c>
      <c r="L17" s="1228">
        <v>-2.9</v>
      </c>
      <c r="M17" s="1228">
        <v>-2.9</v>
      </c>
      <c r="N17" s="1228">
        <v>-2.9</v>
      </c>
      <c r="O17" s="1228">
        <v>-3</v>
      </c>
      <c r="P17" s="1229">
        <v>-2.9</v>
      </c>
    </row>
    <row r="18" spans="2:16">
      <c r="B18" s="1230" t="s">
        <v>297</v>
      </c>
      <c r="C18" s="1231">
        <v>3.1</v>
      </c>
      <c r="D18" s="1231">
        <v>0.2</v>
      </c>
      <c r="E18" s="1231">
        <v>0</v>
      </c>
      <c r="F18" s="1231">
        <v>0</v>
      </c>
      <c r="G18" s="1231">
        <v>0</v>
      </c>
      <c r="H18" s="1231">
        <v>0</v>
      </c>
      <c r="I18" s="1231">
        <v>0</v>
      </c>
      <c r="J18" s="1231">
        <v>0</v>
      </c>
      <c r="K18" s="1231">
        <v>0</v>
      </c>
      <c r="L18" s="1231">
        <v>0</v>
      </c>
      <c r="M18" s="1231">
        <v>0</v>
      </c>
      <c r="N18" s="1231">
        <v>0</v>
      </c>
      <c r="O18" s="1231">
        <v>0</v>
      </c>
      <c r="P18" s="1232">
        <v>0</v>
      </c>
    </row>
    <row r="19" spans="2:16">
      <c r="B19" s="25" t="s">
        <v>450</v>
      </c>
      <c r="C19" s="60"/>
      <c r="D19" s="60"/>
    </row>
    <row r="20" spans="2:16">
      <c r="B20" s="25" t="s">
        <v>1065</v>
      </c>
    </row>
    <row r="21" spans="2:16">
      <c r="C21" s="61"/>
      <c r="D21" s="61"/>
      <c r="E21" s="61"/>
      <c r="F21" s="61"/>
      <c r="G21" s="61"/>
      <c r="H21" s="61"/>
      <c r="I21" s="61"/>
      <c r="J21" s="61"/>
      <c r="K21" s="61"/>
      <c r="L21" s="61"/>
      <c r="M21" s="61"/>
      <c r="N21" s="61"/>
      <c r="O21" s="61"/>
      <c r="P21" s="61"/>
    </row>
    <row r="22" spans="2:16" hidden="1">
      <c r="C22" s="61"/>
      <c r="D22" s="61"/>
      <c r="E22" s="61"/>
      <c r="F22" s="61"/>
      <c r="G22" s="61"/>
      <c r="H22" s="61"/>
      <c r="I22" s="61"/>
      <c r="J22" s="61"/>
      <c r="K22" s="61"/>
      <c r="L22" s="61"/>
      <c r="M22" s="61"/>
      <c r="N22" s="61"/>
      <c r="O22" s="61"/>
      <c r="P22" s="61"/>
    </row>
    <row r="23" spans="2:16" hidden="1">
      <c r="C23" s="61"/>
      <c r="D23" s="61"/>
      <c r="E23" s="61"/>
      <c r="F23" s="61"/>
      <c r="G23" s="61"/>
      <c r="H23" s="61"/>
      <c r="I23" s="61"/>
      <c r="J23" s="61"/>
      <c r="K23" s="61"/>
      <c r="L23" s="61"/>
      <c r="M23" s="61"/>
      <c r="N23" s="61"/>
      <c r="O23" s="61"/>
      <c r="P23" s="61"/>
    </row>
    <row r="24" spans="2:16" hidden="1">
      <c r="C24" s="61"/>
      <c r="D24" s="61"/>
      <c r="E24" s="61"/>
      <c r="F24" s="61"/>
      <c r="G24" s="61"/>
      <c r="H24" s="61"/>
      <c r="I24" s="61"/>
      <c r="J24" s="61"/>
      <c r="K24" s="61"/>
      <c r="L24" s="61"/>
      <c r="M24" s="61"/>
      <c r="N24" s="61"/>
      <c r="O24" s="61"/>
      <c r="P24" s="61"/>
    </row>
    <row r="25" spans="2:16" hidden="1">
      <c r="C25" s="61"/>
      <c r="D25" s="61"/>
      <c r="E25" s="61"/>
      <c r="F25" s="61"/>
      <c r="G25" s="61"/>
      <c r="H25" s="61"/>
      <c r="I25" s="61"/>
      <c r="J25" s="61"/>
      <c r="K25" s="61"/>
      <c r="L25" s="61"/>
      <c r="M25" s="61"/>
      <c r="N25" s="61"/>
      <c r="O25" s="61"/>
      <c r="P25" s="61"/>
    </row>
    <row r="26" spans="2:16" hidden="1">
      <c r="C26" s="61"/>
      <c r="D26" s="61"/>
      <c r="E26" s="61"/>
      <c r="F26" s="61"/>
      <c r="G26" s="61"/>
      <c r="H26" s="61"/>
      <c r="I26" s="61"/>
      <c r="J26" s="61"/>
      <c r="K26" s="61"/>
      <c r="L26" s="61"/>
      <c r="M26" s="61"/>
      <c r="N26" s="61"/>
      <c r="O26" s="61"/>
      <c r="P26" s="61"/>
    </row>
    <row r="27" spans="2:16" hidden="1">
      <c r="C27" s="61"/>
      <c r="D27" s="61"/>
      <c r="E27" s="61"/>
      <c r="F27" s="61"/>
      <c r="G27" s="61"/>
      <c r="H27" s="61"/>
      <c r="I27" s="61"/>
      <c r="J27" s="61"/>
      <c r="K27" s="61"/>
      <c r="L27" s="61"/>
      <c r="M27" s="61"/>
      <c r="N27" s="61"/>
      <c r="O27" s="61"/>
      <c r="P27" s="61"/>
    </row>
    <row r="28" spans="2:16" hidden="1">
      <c r="C28" s="61"/>
      <c r="D28" s="61"/>
      <c r="E28" s="61"/>
      <c r="F28" s="61"/>
      <c r="G28" s="61"/>
      <c r="H28" s="61"/>
      <c r="I28" s="61"/>
      <c r="J28" s="61"/>
      <c r="K28" s="61"/>
      <c r="L28" s="61"/>
      <c r="M28" s="61"/>
      <c r="N28" s="61"/>
      <c r="O28" s="61"/>
      <c r="P28" s="61"/>
    </row>
    <row r="29" spans="2:16" hidden="1">
      <c r="C29" s="61"/>
      <c r="D29" s="61"/>
      <c r="E29" s="61"/>
      <c r="F29" s="61"/>
      <c r="G29" s="61"/>
      <c r="H29" s="61"/>
      <c r="I29" s="61"/>
      <c r="J29" s="61"/>
      <c r="K29" s="61"/>
      <c r="L29" s="61"/>
      <c r="M29" s="61"/>
      <c r="N29" s="61"/>
      <c r="O29" s="61"/>
      <c r="P29" s="61"/>
    </row>
    <row r="30" spans="2:16" hidden="1">
      <c r="C30" s="61"/>
      <c r="D30" s="61"/>
      <c r="E30" s="61"/>
      <c r="F30" s="61"/>
      <c r="G30" s="61"/>
      <c r="H30" s="61"/>
      <c r="I30" s="61"/>
      <c r="J30" s="61"/>
      <c r="K30" s="61"/>
      <c r="L30" s="61"/>
      <c r="M30" s="61"/>
      <c r="N30" s="61"/>
      <c r="O30" s="61"/>
      <c r="P30" s="61"/>
    </row>
    <row r="31" spans="2:16" hidden="1">
      <c r="C31" s="61"/>
      <c r="D31" s="61"/>
      <c r="E31" s="61"/>
      <c r="F31" s="61"/>
      <c r="G31" s="61"/>
      <c r="H31" s="61"/>
      <c r="I31" s="61"/>
      <c r="J31" s="61"/>
      <c r="K31" s="61"/>
      <c r="L31" s="61"/>
      <c r="M31" s="61"/>
      <c r="N31" s="61"/>
      <c r="O31" s="61"/>
      <c r="P31" s="61"/>
    </row>
    <row r="32" spans="2:16" hidden="1">
      <c r="C32" s="61"/>
      <c r="D32" s="61"/>
      <c r="E32" s="61"/>
      <c r="F32" s="61"/>
      <c r="G32" s="61"/>
      <c r="H32" s="61"/>
      <c r="I32" s="61"/>
      <c r="J32" s="61"/>
      <c r="K32" s="61"/>
      <c r="L32" s="61"/>
      <c r="M32" s="61"/>
      <c r="N32" s="61"/>
      <c r="O32" s="61"/>
      <c r="P32" s="61"/>
    </row>
    <row r="33" spans="3:16" hidden="1">
      <c r="C33" s="61"/>
      <c r="D33" s="61"/>
      <c r="E33" s="61"/>
      <c r="F33" s="61"/>
      <c r="G33" s="61"/>
      <c r="H33" s="61"/>
      <c r="I33" s="61"/>
      <c r="J33" s="61"/>
      <c r="K33" s="61"/>
      <c r="L33" s="61"/>
      <c r="M33" s="61"/>
      <c r="N33" s="61"/>
      <c r="O33" s="61"/>
      <c r="P33" s="61"/>
    </row>
    <row r="34" spans="3:16" hidden="1">
      <c r="C34" s="61"/>
      <c r="D34" s="61"/>
      <c r="E34" s="61"/>
      <c r="F34" s="61"/>
      <c r="G34" s="61"/>
      <c r="H34" s="61"/>
      <c r="I34" s="61"/>
      <c r="J34" s="61"/>
      <c r="K34" s="61"/>
      <c r="L34" s="61"/>
      <c r="M34" s="61"/>
      <c r="N34" s="61"/>
      <c r="O34" s="61"/>
      <c r="P34" s="61"/>
    </row>
  </sheetData>
  <mergeCells count="4">
    <mergeCell ref="B1:P1"/>
    <mergeCell ref="B2:P2"/>
    <mergeCell ref="B4:B5"/>
    <mergeCell ref="C4:P4"/>
  </mergeCell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EB3FE-236C-4A32-82CB-B98F523ECBEE}">
  <sheetPr codeName="Hoja36"/>
  <dimension ref="A1:V38"/>
  <sheetViews>
    <sheetView showGridLines="0" workbookViewId="0">
      <selection activeCell="U13" sqref="U13"/>
    </sheetView>
  </sheetViews>
  <sheetFormatPr baseColWidth="10" defaultColWidth="0" defaultRowHeight="10.5" zeroHeight="1"/>
  <cols>
    <col min="1" max="1" width="2.140625" style="42" customWidth="1"/>
    <col min="2" max="2" width="13.28515625" style="42" customWidth="1"/>
    <col min="3" max="21" width="6.85546875" style="42" customWidth="1"/>
    <col min="22" max="22" width="3.85546875" style="42" customWidth="1"/>
    <col min="23" max="16384" width="6.85546875" style="42" hidden="1"/>
  </cols>
  <sheetData>
    <row r="1" spans="1:19" ht="14.25">
      <c r="A1" s="47"/>
      <c r="B1" s="2571" t="s">
        <v>1066</v>
      </c>
      <c r="C1" s="2571"/>
      <c r="D1" s="2571"/>
      <c r="E1" s="2571"/>
      <c r="F1" s="2571"/>
      <c r="G1" s="2571"/>
      <c r="H1" s="2571"/>
      <c r="I1" s="2571"/>
      <c r="J1" s="2571"/>
      <c r="K1" s="2571"/>
      <c r="L1" s="2571"/>
      <c r="M1" s="2571"/>
      <c r="N1" s="2571"/>
      <c r="O1" s="2571"/>
      <c r="P1" s="2571"/>
      <c r="Q1" s="2571"/>
      <c r="R1" s="2571"/>
      <c r="S1" s="2571"/>
    </row>
    <row r="2" spans="1:19">
      <c r="B2" s="2572" t="s">
        <v>1067</v>
      </c>
      <c r="C2" s="2572"/>
      <c r="D2" s="2572"/>
      <c r="E2" s="2572"/>
      <c r="F2" s="2572"/>
      <c r="G2" s="2572"/>
      <c r="H2" s="2572"/>
      <c r="I2" s="2572"/>
      <c r="J2" s="2572"/>
      <c r="K2" s="2572"/>
      <c r="L2" s="2572"/>
      <c r="M2" s="2572"/>
      <c r="N2" s="2572"/>
      <c r="O2" s="2572"/>
      <c r="P2" s="2572"/>
      <c r="Q2" s="2572"/>
      <c r="R2" s="2572"/>
      <c r="S2" s="2572"/>
    </row>
    <row r="3" spans="1:19"/>
    <row r="4" spans="1:19">
      <c r="B4" s="2601" t="s">
        <v>1051</v>
      </c>
      <c r="C4" s="2601"/>
      <c r="D4" s="2601"/>
      <c r="E4" s="2601"/>
      <c r="F4" s="2601"/>
      <c r="G4" s="2601"/>
      <c r="H4" s="2601"/>
      <c r="I4" s="2601"/>
      <c r="J4" s="2601"/>
      <c r="K4" s="2601"/>
      <c r="L4" s="2601"/>
      <c r="M4" s="2601"/>
      <c r="N4" s="2601"/>
      <c r="O4" s="2601"/>
      <c r="P4" s="2601"/>
      <c r="Q4" s="2601"/>
      <c r="R4" s="2601"/>
      <c r="S4" s="2601"/>
    </row>
    <row r="5" spans="1:19">
      <c r="B5" s="521" t="s">
        <v>1050</v>
      </c>
      <c r="C5" s="521">
        <v>2019</v>
      </c>
      <c r="D5" s="521">
        <v>2020</v>
      </c>
      <c r="E5" s="521">
        <v>2021</v>
      </c>
      <c r="F5" s="521">
        <v>2022</v>
      </c>
      <c r="G5" s="521">
        <v>2023</v>
      </c>
      <c r="H5" s="521">
        <v>2024</v>
      </c>
      <c r="I5" s="521">
        <v>2025</v>
      </c>
      <c r="J5" s="521">
        <v>2026</v>
      </c>
      <c r="K5" s="521">
        <v>2027</v>
      </c>
      <c r="L5" s="521">
        <v>2028</v>
      </c>
      <c r="M5" s="521">
        <v>2029</v>
      </c>
      <c r="N5" s="521">
        <v>2030</v>
      </c>
      <c r="O5" s="521">
        <v>2031</v>
      </c>
      <c r="P5" s="521">
        <v>2032</v>
      </c>
      <c r="Q5" s="521">
        <v>2033</v>
      </c>
      <c r="R5" s="521">
        <v>2034</v>
      </c>
      <c r="S5" s="521">
        <v>2035</v>
      </c>
    </row>
    <row r="6" spans="1:19">
      <c r="B6" s="42" t="s">
        <v>1068</v>
      </c>
      <c r="C6" s="460">
        <v>48.4</v>
      </c>
      <c r="D6" s="460">
        <v>60.7</v>
      </c>
      <c r="E6" s="460">
        <v>60.1</v>
      </c>
      <c r="F6" s="460">
        <v>57.9</v>
      </c>
      <c r="G6" s="460">
        <v>55.8</v>
      </c>
      <c r="H6" s="460">
        <v>57.1</v>
      </c>
      <c r="I6" s="460">
        <v>57</v>
      </c>
      <c r="J6" s="460">
        <v>56.9</v>
      </c>
      <c r="K6" s="460">
        <v>56.7</v>
      </c>
      <c r="L6" s="460">
        <v>56.5</v>
      </c>
      <c r="M6" s="460">
        <v>56.2</v>
      </c>
      <c r="N6" s="460">
        <v>55.9</v>
      </c>
      <c r="O6" s="460">
        <v>55.6</v>
      </c>
      <c r="P6" s="460">
        <v>55.5</v>
      </c>
      <c r="Q6" s="460">
        <v>55.1</v>
      </c>
      <c r="R6" s="460">
        <v>54.9</v>
      </c>
      <c r="S6" s="460"/>
    </row>
    <row r="7" spans="1:19">
      <c r="B7" s="42" t="s">
        <v>1069</v>
      </c>
      <c r="C7" s="460">
        <v>48.4</v>
      </c>
      <c r="D7" s="460">
        <v>60.7</v>
      </c>
      <c r="E7" s="460">
        <v>60</v>
      </c>
      <c r="F7" s="460">
        <v>57.7</v>
      </c>
      <c r="G7" s="460">
        <v>53.8</v>
      </c>
      <c r="H7" s="460">
        <v>55.3</v>
      </c>
      <c r="I7" s="460">
        <v>56.5</v>
      </c>
      <c r="J7" s="460">
        <v>56.6</v>
      </c>
      <c r="K7" s="460">
        <v>56.6</v>
      </c>
      <c r="L7" s="460">
        <v>56.7</v>
      </c>
      <c r="M7" s="460">
        <v>56.5</v>
      </c>
      <c r="N7" s="460">
        <v>56.3</v>
      </c>
      <c r="O7" s="460">
        <v>56.1</v>
      </c>
      <c r="P7" s="460">
        <v>55.8</v>
      </c>
      <c r="Q7" s="460">
        <v>55.6</v>
      </c>
      <c r="R7" s="460">
        <v>55.5</v>
      </c>
      <c r="S7" s="460">
        <v>55.4</v>
      </c>
    </row>
    <row r="8" spans="1:19">
      <c r="B8" s="42" t="s">
        <v>1070</v>
      </c>
      <c r="C8" s="522">
        <v>71</v>
      </c>
      <c r="D8" s="522">
        <v>71</v>
      </c>
      <c r="E8" s="522">
        <v>71</v>
      </c>
      <c r="F8" s="522">
        <v>71</v>
      </c>
      <c r="G8" s="522">
        <v>71</v>
      </c>
      <c r="H8" s="522">
        <v>71</v>
      </c>
      <c r="I8" s="522">
        <v>71</v>
      </c>
      <c r="J8" s="522">
        <v>71</v>
      </c>
      <c r="K8" s="522">
        <v>71</v>
      </c>
      <c r="L8" s="522">
        <v>71</v>
      </c>
      <c r="M8" s="522">
        <v>71</v>
      </c>
      <c r="N8" s="522">
        <v>71</v>
      </c>
      <c r="O8" s="522">
        <v>71</v>
      </c>
      <c r="P8" s="522">
        <v>71</v>
      </c>
      <c r="Q8" s="522">
        <v>71</v>
      </c>
      <c r="R8" s="522">
        <v>71</v>
      </c>
      <c r="S8" s="522">
        <v>71</v>
      </c>
    </row>
    <row r="9" spans="1:19">
      <c r="B9" s="42" t="s">
        <v>1071</v>
      </c>
      <c r="C9" s="522">
        <v>55</v>
      </c>
      <c r="D9" s="522">
        <v>55</v>
      </c>
      <c r="E9" s="522">
        <v>55</v>
      </c>
      <c r="F9" s="522">
        <v>55</v>
      </c>
      <c r="G9" s="522">
        <v>55</v>
      </c>
      <c r="H9" s="522">
        <v>55</v>
      </c>
      <c r="I9" s="522">
        <v>55</v>
      </c>
      <c r="J9" s="522">
        <v>55</v>
      </c>
      <c r="K9" s="522">
        <v>55</v>
      </c>
      <c r="L9" s="522">
        <v>55</v>
      </c>
      <c r="M9" s="522">
        <v>55</v>
      </c>
      <c r="N9" s="522">
        <v>55</v>
      </c>
      <c r="O9" s="522">
        <v>55</v>
      </c>
      <c r="P9" s="522">
        <v>55</v>
      </c>
      <c r="Q9" s="522">
        <v>55</v>
      </c>
      <c r="R9" s="522">
        <v>55</v>
      </c>
      <c r="S9" s="522">
        <v>55</v>
      </c>
    </row>
    <row r="10" spans="1:19"/>
    <row r="11" spans="1:19">
      <c r="C11" s="106"/>
      <c r="D11" s="106"/>
      <c r="E11" s="106"/>
      <c r="F11" s="106"/>
      <c r="G11" s="106"/>
      <c r="H11" s="106"/>
      <c r="I11" s="106"/>
      <c r="J11" s="106"/>
      <c r="K11" s="106"/>
      <c r="L11" s="106"/>
      <c r="M11" s="106"/>
      <c r="N11" s="106"/>
      <c r="O11" s="106"/>
      <c r="P11" s="106"/>
      <c r="Q11" s="106"/>
      <c r="R11" s="106"/>
      <c r="S11" s="106"/>
    </row>
    <row r="12" spans="1:19">
      <c r="C12" s="106"/>
      <c r="D12" s="106"/>
      <c r="E12" s="106"/>
      <c r="F12" s="106"/>
      <c r="G12" s="106"/>
      <c r="H12" s="106"/>
      <c r="I12" s="106"/>
      <c r="J12" s="106"/>
      <c r="K12" s="106"/>
      <c r="L12" s="106"/>
      <c r="M12" s="106"/>
      <c r="N12" s="106"/>
      <c r="O12" s="106"/>
      <c r="P12" s="106"/>
      <c r="Q12" s="106"/>
      <c r="R12" s="106"/>
      <c r="S12" s="106"/>
    </row>
    <row r="13" spans="1:19">
      <c r="C13" s="106"/>
      <c r="D13" s="106"/>
      <c r="E13" s="106"/>
      <c r="F13" s="106"/>
      <c r="G13" s="106"/>
      <c r="H13" s="106"/>
      <c r="I13" s="106"/>
      <c r="J13" s="106"/>
      <c r="K13" s="106"/>
      <c r="L13" s="106"/>
      <c r="M13" s="106"/>
      <c r="N13" s="106"/>
      <c r="O13" s="106"/>
      <c r="P13" s="106"/>
      <c r="Q13" s="106"/>
      <c r="R13" s="106"/>
      <c r="S13" s="106"/>
    </row>
    <row r="14" spans="1:19"/>
    <row r="15" spans="1:19"/>
    <row r="16" spans="1:19"/>
    <row r="17" spans="2:2"/>
    <row r="18" spans="2:2"/>
    <row r="19" spans="2:2"/>
    <row r="20" spans="2:2"/>
    <row r="21" spans="2:2"/>
    <row r="22" spans="2:2"/>
    <row r="23" spans="2:2"/>
    <row r="24" spans="2:2"/>
    <row r="25" spans="2:2"/>
    <row r="26" spans="2:2"/>
    <row r="27" spans="2:2"/>
    <row r="28" spans="2:2"/>
    <row r="29" spans="2:2"/>
    <row r="30" spans="2:2">
      <c r="B30" s="25" t="s">
        <v>450</v>
      </c>
    </row>
    <row r="31" spans="2:2">
      <c r="B31" s="25" t="s">
        <v>1065</v>
      </c>
    </row>
    <row r="32" spans="2:2"/>
    <row r="33" s="42" customFormat="1" hidden="1"/>
    <row r="34" s="42" customFormat="1" hidden="1"/>
    <row r="35" s="42" customFormat="1" hidden="1"/>
    <row r="36" s="42" customFormat="1" hidden="1"/>
    <row r="37" s="42" customFormat="1" hidden="1"/>
    <row r="38" s="42" customFormat="1" hidden="1"/>
  </sheetData>
  <mergeCells count="3">
    <mergeCell ref="B1:S1"/>
    <mergeCell ref="B2:S2"/>
    <mergeCell ref="B4:S4"/>
  </mergeCells>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EE97B-8384-482D-89EC-D2859D079A75}">
  <sheetPr codeName="Hoja37"/>
  <dimension ref="A1:AA30"/>
  <sheetViews>
    <sheetView showGridLines="0" workbookViewId="0"/>
  </sheetViews>
  <sheetFormatPr baseColWidth="10" defaultColWidth="0" defaultRowHeight="10.5" zeroHeight="1"/>
  <cols>
    <col min="1" max="1" width="3.28515625" style="64" customWidth="1"/>
    <col min="2" max="2" width="26.42578125" style="64" bestFit="1" customWidth="1"/>
    <col min="3" max="17" width="9.5703125" style="64" customWidth="1"/>
    <col min="18" max="18" width="3.85546875" style="64" customWidth="1"/>
    <col min="19" max="27" width="0" style="64" hidden="1" customWidth="1"/>
    <col min="28" max="16384" width="9.5703125" style="64" hidden="1"/>
  </cols>
  <sheetData>
    <row r="1" spans="1:19" ht="14.25">
      <c r="A1" s="267"/>
      <c r="B1" s="2571" t="s">
        <v>1072</v>
      </c>
      <c r="C1" s="2571"/>
      <c r="D1" s="2571"/>
      <c r="E1" s="2571"/>
      <c r="F1" s="2571"/>
      <c r="G1" s="2571"/>
      <c r="H1" s="2571"/>
      <c r="I1" s="2571"/>
      <c r="J1" s="2571"/>
      <c r="K1" s="2571"/>
      <c r="L1" s="2571"/>
      <c r="M1" s="2571"/>
      <c r="N1" s="2571"/>
      <c r="O1" s="2571"/>
      <c r="P1" s="408"/>
      <c r="Q1" s="408"/>
      <c r="R1" s="408"/>
      <c r="S1" s="408"/>
    </row>
    <row r="2" spans="1:19">
      <c r="B2" s="2602" t="s">
        <v>1073</v>
      </c>
      <c r="C2" s="2571"/>
      <c r="D2" s="2571"/>
      <c r="E2" s="2571"/>
      <c r="F2" s="2571"/>
      <c r="G2" s="2571"/>
      <c r="H2" s="2571"/>
      <c r="I2" s="2571"/>
      <c r="J2" s="2571"/>
      <c r="K2" s="2571"/>
      <c r="L2" s="2571"/>
      <c r="M2" s="2571"/>
      <c r="N2" s="2571"/>
      <c r="O2" s="2571"/>
      <c r="P2" s="408"/>
      <c r="Q2" s="408"/>
      <c r="R2" s="408"/>
      <c r="S2" s="408"/>
    </row>
    <row r="3" spans="1:19"/>
    <row r="4" spans="1:19">
      <c r="C4" s="1234">
        <v>2023</v>
      </c>
      <c r="D4" s="1234" t="s">
        <v>318</v>
      </c>
      <c r="E4" s="1234" t="s">
        <v>322</v>
      </c>
      <c r="F4" s="1234" t="s">
        <v>323</v>
      </c>
      <c r="G4" s="1234" t="s">
        <v>324</v>
      </c>
      <c r="H4" s="1234" t="s">
        <v>325</v>
      </c>
      <c r="I4" s="1234" t="s">
        <v>326</v>
      </c>
      <c r="J4" s="1234" t="s">
        <v>327</v>
      </c>
      <c r="K4" s="1234" t="s">
        <v>328</v>
      </c>
      <c r="L4" s="1234" t="s">
        <v>329</v>
      </c>
      <c r="M4" s="1234" t="s">
        <v>330</v>
      </c>
      <c r="N4" s="1234" t="s">
        <v>331</v>
      </c>
      <c r="O4" s="1234" t="s">
        <v>1074</v>
      </c>
      <c r="P4" s="523"/>
    </row>
    <row r="5" spans="1:19">
      <c r="B5" s="1233" t="s">
        <v>1075</v>
      </c>
      <c r="C5" s="524">
        <v>-4.3</v>
      </c>
      <c r="D5" s="524">
        <v>-5.6</v>
      </c>
      <c r="E5" s="524">
        <v>-5.0999999999999996</v>
      </c>
      <c r="F5" s="524">
        <v>-4.3</v>
      </c>
      <c r="G5" s="524">
        <v>-3.6</v>
      </c>
      <c r="H5" s="524">
        <v>-3.2</v>
      </c>
      <c r="I5" s="524">
        <v>-2.9</v>
      </c>
      <c r="J5" s="524">
        <v>-2.8</v>
      </c>
      <c r="K5" s="524">
        <v>-2.9</v>
      </c>
      <c r="L5" s="524">
        <v>-2.9</v>
      </c>
      <c r="M5" s="524">
        <v>-2.9</v>
      </c>
      <c r="N5" s="524">
        <v>-3</v>
      </c>
      <c r="O5" s="524">
        <v>-2.9</v>
      </c>
      <c r="P5" s="525"/>
    </row>
    <row r="6" spans="1:19">
      <c r="B6" s="1233" t="s">
        <v>303</v>
      </c>
      <c r="C6" s="524">
        <v>0.5</v>
      </c>
      <c r="D6" s="524">
        <v>0.7</v>
      </c>
      <c r="E6" s="524">
        <v>0.4</v>
      </c>
      <c r="F6" s="524">
        <v>0.7</v>
      </c>
      <c r="G6" s="524">
        <v>0.2</v>
      </c>
      <c r="H6" s="524">
        <v>0.2</v>
      </c>
      <c r="I6" s="524">
        <v>0.2</v>
      </c>
      <c r="J6" s="524">
        <v>0.2</v>
      </c>
      <c r="K6" s="524">
        <v>0.2</v>
      </c>
      <c r="L6" s="524">
        <v>0.2</v>
      </c>
      <c r="M6" s="524">
        <v>0.2</v>
      </c>
      <c r="N6" s="524">
        <v>0.2</v>
      </c>
      <c r="O6" s="524">
        <v>0.2</v>
      </c>
      <c r="P6" s="525"/>
    </row>
    <row r="7" spans="1:19">
      <c r="B7" s="1233" t="s">
        <v>1076</v>
      </c>
      <c r="C7" s="524">
        <v>0.1</v>
      </c>
      <c r="D7" s="524">
        <v>0</v>
      </c>
      <c r="E7" s="524">
        <v>-0.1</v>
      </c>
      <c r="F7" s="524">
        <v>-0.1</v>
      </c>
      <c r="G7" s="524">
        <v>-0.2</v>
      </c>
      <c r="H7" s="524">
        <v>0.1</v>
      </c>
      <c r="I7" s="524">
        <v>-0.1</v>
      </c>
      <c r="J7" s="524">
        <v>-0.2</v>
      </c>
      <c r="K7" s="524">
        <v>-0.3</v>
      </c>
      <c r="L7" s="524">
        <v>0.1</v>
      </c>
      <c r="M7" s="524">
        <v>0</v>
      </c>
      <c r="N7" s="524">
        <v>-0.2</v>
      </c>
      <c r="O7" s="524">
        <v>-0.3</v>
      </c>
      <c r="P7" s="525"/>
    </row>
    <row r="8" spans="1:19">
      <c r="B8" s="1233" t="s">
        <v>1077</v>
      </c>
      <c r="C8" s="524">
        <v>0.9</v>
      </c>
      <c r="D8" s="524">
        <v>0</v>
      </c>
      <c r="E8" s="524">
        <v>0.3</v>
      </c>
      <c r="F8" s="524">
        <v>0.3</v>
      </c>
      <c r="G8" s="524">
        <v>0.3</v>
      </c>
      <c r="H8" s="524">
        <v>0.3</v>
      </c>
      <c r="I8" s="524">
        <v>0.3</v>
      </c>
      <c r="J8" s="524">
        <v>0.4</v>
      </c>
      <c r="K8" s="524">
        <v>0.4</v>
      </c>
      <c r="L8" s="524">
        <v>0.4</v>
      </c>
      <c r="M8" s="524">
        <v>0.4</v>
      </c>
      <c r="N8" s="524">
        <v>0.4</v>
      </c>
      <c r="O8" s="524">
        <v>0.4</v>
      </c>
      <c r="P8" s="525"/>
    </row>
    <row r="9" spans="1:19">
      <c r="B9" s="1233" t="s">
        <v>1078</v>
      </c>
      <c r="C9" s="524">
        <v>-2.7</v>
      </c>
      <c r="D9" s="524">
        <v>-4.9000000000000004</v>
      </c>
      <c r="E9" s="524">
        <v>-4.5999999999999996</v>
      </c>
      <c r="F9" s="524">
        <v>-3.5</v>
      </c>
      <c r="G9" s="524">
        <v>-3.3</v>
      </c>
      <c r="H9" s="524">
        <v>-2.6</v>
      </c>
      <c r="I9" s="524">
        <v>-2.4</v>
      </c>
      <c r="J9" s="524">
        <v>-2.5</v>
      </c>
      <c r="K9" s="524">
        <v>-2.6</v>
      </c>
      <c r="L9" s="524">
        <v>-2.2000000000000002</v>
      </c>
      <c r="M9" s="524">
        <v>-2.2999999999999998</v>
      </c>
      <c r="N9" s="524">
        <v>-2.5</v>
      </c>
      <c r="O9" s="524">
        <v>-2.5</v>
      </c>
      <c r="P9" s="525"/>
    </row>
    <row r="10" spans="1:19"/>
    <row r="11" spans="1:19">
      <c r="C11" s="471"/>
      <c r="D11" s="471"/>
      <c r="E11" s="471"/>
      <c r="F11" s="471"/>
      <c r="G11" s="471"/>
      <c r="H11" s="471"/>
      <c r="I11" s="471"/>
      <c r="J11" s="471"/>
      <c r="K11" s="471"/>
      <c r="L11" s="471"/>
      <c r="M11" s="471"/>
      <c r="N11" s="471"/>
      <c r="O11" s="471"/>
      <c r="P11" s="471"/>
    </row>
    <row r="12" spans="1:19">
      <c r="C12" s="471"/>
      <c r="D12" s="471"/>
      <c r="E12" s="471"/>
      <c r="F12" s="471"/>
      <c r="G12" s="471"/>
      <c r="H12" s="471"/>
      <c r="I12" s="471"/>
      <c r="J12" s="471"/>
      <c r="K12" s="471"/>
      <c r="L12" s="471"/>
      <c r="M12" s="471"/>
      <c r="N12" s="471"/>
      <c r="O12" s="471"/>
      <c r="P12" s="471"/>
    </row>
    <row r="13" spans="1:19">
      <c r="C13" s="471"/>
      <c r="D13" s="471"/>
      <c r="E13" s="471"/>
      <c r="F13" s="471"/>
      <c r="G13" s="471"/>
      <c r="H13" s="471"/>
      <c r="I13" s="471"/>
      <c r="J13" s="471"/>
      <c r="K13" s="471"/>
      <c r="L13" s="471"/>
      <c r="M13" s="471"/>
      <c r="N13" s="471"/>
      <c r="O13" s="471"/>
      <c r="P13" s="471"/>
    </row>
    <row r="14" spans="1:19">
      <c r="C14" s="471"/>
      <c r="D14" s="471"/>
      <c r="E14" s="471"/>
      <c r="F14" s="471"/>
      <c r="G14" s="471"/>
      <c r="H14" s="471"/>
      <c r="I14" s="471"/>
      <c r="J14" s="471"/>
      <c r="K14" s="471"/>
      <c r="L14" s="471"/>
      <c r="M14" s="471"/>
      <c r="N14" s="471"/>
      <c r="O14" s="471"/>
      <c r="P14" s="471"/>
    </row>
    <row r="15" spans="1:19">
      <c r="C15" s="471"/>
      <c r="D15" s="471"/>
      <c r="E15" s="471"/>
      <c r="F15" s="471"/>
      <c r="G15" s="471"/>
      <c r="H15" s="471"/>
      <c r="I15" s="471"/>
      <c r="J15" s="471"/>
      <c r="K15" s="471"/>
      <c r="L15" s="471"/>
      <c r="M15" s="471"/>
      <c r="N15" s="471"/>
      <c r="O15" s="471"/>
      <c r="P15" s="471"/>
    </row>
    <row r="16" spans="1:19">
      <c r="G16" s="471"/>
    </row>
    <row r="17" spans="2:27"/>
    <row r="18" spans="2:27"/>
    <row r="19" spans="2:27"/>
    <row r="20" spans="2:27"/>
    <row r="21" spans="2:27"/>
    <row r="22" spans="2:27"/>
    <row r="23" spans="2:27"/>
    <row r="24" spans="2:27"/>
    <row r="25" spans="2:27"/>
    <row r="26" spans="2:27"/>
    <row r="27" spans="2:27"/>
    <row r="28" spans="2:27" s="42" customFormat="1">
      <c r="B28" s="25" t="s">
        <v>450</v>
      </c>
      <c r="Q28" s="64"/>
      <c r="R28" s="64"/>
      <c r="S28" s="64"/>
      <c r="T28" s="64"/>
      <c r="U28" s="64"/>
      <c r="V28" s="64"/>
      <c r="W28" s="64"/>
      <c r="X28" s="64"/>
      <c r="Y28" s="64"/>
      <c r="Z28" s="64"/>
      <c r="AA28" s="64"/>
    </row>
    <row r="29" spans="2:27" s="42" customFormat="1">
      <c r="B29" s="25" t="s">
        <v>1065</v>
      </c>
      <c r="Q29" s="64"/>
      <c r="R29" s="64"/>
      <c r="S29" s="64"/>
      <c r="T29" s="64"/>
      <c r="U29" s="64"/>
      <c r="V29" s="64"/>
      <c r="W29" s="64"/>
      <c r="X29" s="64"/>
      <c r="Y29" s="64"/>
      <c r="Z29" s="64"/>
      <c r="AA29" s="64"/>
    </row>
    <row r="30" spans="2:27">
      <c r="B30" s="41"/>
    </row>
  </sheetData>
  <mergeCells count="2">
    <mergeCell ref="B1:O1"/>
    <mergeCell ref="B2:O2"/>
  </mergeCells>
  <pageMargins left="0.7" right="0.7" top="0.75" bottom="0.75" header="0.3" footer="0.3"/>
  <pageSetup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8336D-F446-496A-9731-ACB7FA6A19BB}">
  <sheetPr codeName="Hoja38"/>
  <dimension ref="A1:AD30"/>
  <sheetViews>
    <sheetView showGridLines="0" workbookViewId="0">
      <selection activeCell="R18" sqref="R18"/>
    </sheetView>
  </sheetViews>
  <sheetFormatPr baseColWidth="10" defaultColWidth="0" defaultRowHeight="10.5" zeroHeight="1"/>
  <cols>
    <col min="1" max="1" width="3" style="64" customWidth="1"/>
    <col min="2" max="2" width="26.42578125" style="64" bestFit="1" customWidth="1"/>
    <col min="3" max="16" width="12.140625" style="64" customWidth="1"/>
    <col min="17" max="17" width="4.28515625" style="64" customWidth="1"/>
    <col min="18" max="18" width="12.140625" style="64" customWidth="1"/>
    <col min="19" max="19" width="2.85546875" style="64" customWidth="1"/>
    <col min="20" max="30" width="0" style="64" hidden="1" customWidth="1"/>
    <col min="31" max="16384" width="12.140625" style="64" hidden="1"/>
  </cols>
  <sheetData>
    <row r="1" spans="1:30" ht="14.25">
      <c r="A1" s="267"/>
      <c r="B1" s="2571" t="s">
        <v>1079</v>
      </c>
      <c r="C1" s="2571"/>
      <c r="D1" s="2571"/>
      <c r="E1" s="2571"/>
      <c r="F1" s="2571"/>
      <c r="G1" s="2571"/>
      <c r="H1" s="2571"/>
      <c r="I1" s="2571"/>
      <c r="J1" s="2571"/>
      <c r="K1" s="2571"/>
      <c r="L1" s="2571"/>
      <c r="M1" s="2571"/>
      <c r="N1" s="2571"/>
      <c r="O1" s="2571"/>
    </row>
    <row r="2" spans="1:30">
      <c r="B2" s="2602" t="s">
        <v>1080</v>
      </c>
      <c r="C2" s="2571"/>
      <c r="D2" s="2571"/>
      <c r="E2" s="2571"/>
      <c r="F2" s="2571"/>
      <c r="G2" s="2571"/>
      <c r="H2" s="2571"/>
      <c r="I2" s="2571"/>
      <c r="J2" s="2571"/>
      <c r="K2" s="2571"/>
      <c r="L2" s="2571"/>
      <c r="M2" s="2571"/>
      <c r="N2" s="2571"/>
      <c r="O2" s="2571"/>
      <c r="P2" s="526"/>
      <c r="Q2" s="526"/>
      <c r="R2" s="526"/>
      <c r="S2" s="526"/>
      <c r="T2" s="527"/>
      <c r="U2" s="527"/>
      <c r="V2" s="527"/>
      <c r="W2" s="527"/>
      <c r="X2" s="527"/>
      <c r="Y2" s="527"/>
      <c r="Z2" s="527"/>
      <c r="AA2" s="527"/>
      <c r="AB2" s="527"/>
      <c r="AC2" s="527"/>
      <c r="AD2" s="527"/>
    </row>
    <row r="3" spans="1:30"/>
    <row r="4" spans="1:30">
      <c r="B4" s="1234" t="s">
        <v>0</v>
      </c>
      <c r="C4" s="1234">
        <v>2022</v>
      </c>
      <c r="D4" s="1234">
        <v>2023</v>
      </c>
      <c r="E4" s="1234" t="s">
        <v>318</v>
      </c>
      <c r="F4" s="1234" t="s">
        <v>322</v>
      </c>
      <c r="G4" s="1234" t="s">
        <v>323</v>
      </c>
      <c r="H4" s="1234" t="s">
        <v>324</v>
      </c>
      <c r="I4" s="1234" t="s">
        <v>325</v>
      </c>
      <c r="J4" s="1234" t="s">
        <v>326</v>
      </c>
      <c r="K4" s="1234" t="s">
        <v>327</v>
      </c>
      <c r="L4" s="1234" t="s">
        <v>328</v>
      </c>
      <c r="M4" s="1234" t="s">
        <v>329</v>
      </c>
      <c r="N4" s="1234" t="s">
        <v>330</v>
      </c>
      <c r="O4" s="1234" t="s">
        <v>331</v>
      </c>
      <c r="P4" s="1234" t="s">
        <v>1074</v>
      </c>
      <c r="Q4" s="523"/>
    </row>
    <row r="5" spans="1:30">
      <c r="B5" s="1233" t="s">
        <v>1081</v>
      </c>
      <c r="C5" s="524">
        <v>64.599999999999994</v>
      </c>
      <c r="D5" s="524">
        <v>60.3</v>
      </c>
      <c r="E5" s="524">
        <v>60.4</v>
      </c>
      <c r="F5" s="524">
        <v>61.6</v>
      </c>
      <c r="G5" s="524">
        <v>61.6</v>
      </c>
      <c r="H5" s="524">
        <v>61.2</v>
      </c>
      <c r="I5" s="524">
        <v>60.9</v>
      </c>
      <c r="J5" s="524">
        <v>60.6</v>
      </c>
      <c r="K5" s="524">
        <v>60.3</v>
      </c>
      <c r="L5" s="524">
        <v>60.2</v>
      </c>
      <c r="M5" s="524">
        <v>59.6</v>
      </c>
      <c r="N5" s="524">
        <v>59.2</v>
      </c>
      <c r="O5" s="524">
        <v>59</v>
      </c>
      <c r="P5" s="524">
        <v>58.9</v>
      </c>
      <c r="Q5" s="528"/>
      <c r="R5" s="471"/>
    </row>
    <row r="6" spans="1:30">
      <c r="B6" s="1233" t="s">
        <v>1082</v>
      </c>
      <c r="C6" s="524">
        <v>57</v>
      </c>
      <c r="D6" s="524">
        <v>53.8</v>
      </c>
      <c r="E6" s="524">
        <v>54.9</v>
      </c>
      <c r="F6" s="524">
        <v>56</v>
      </c>
      <c r="G6" s="524">
        <v>56</v>
      </c>
      <c r="H6" s="524">
        <v>55.6</v>
      </c>
      <c r="I6" s="524">
        <v>55.4</v>
      </c>
      <c r="J6" s="524">
        <v>55</v>
      </c>
      <c r="K6" s="524">
        <v>54.7</v>
      </c>
      <c r="L6" s="524">
        <v>54.6</v>
      </c>
      <c r="M6" s="524">
        <v>54</v>
      </c>
      <c r="N6" s="524">
        <v>53.6</v>
      </c>
      <c r="O6" s="524">
        <v>53.4</v>
      </c>
      <c r="P6" s="524">
        <v>53.3</v>
      </c>
      <c r="Q6" s="528"/>
      <c r="R6" s="471"/>
    </row>
    <row r="7" spans="1:30">
      <c r="B7" s="1233" t="s">
        <v>1083</v>
      </c>
      <c r="C7" s="524">
        <v>50.4</v>
      </c>
      <c r="D7" s="524">
        <v>47.8</v>
      </c>
      <c r="E7" s="524">
        <v>48.2</v>
      </c>
      <c r="F7" s="524">
        <v>50.2</v>
      </c>
      <c r="G7" s="524">
        <v>50.2</v>
      </c>
      <c r="H7" s="524">
        <v>49.8</v>
      </c>
      <c r="I7" s="524">
        <v>49.6</v>
      </c>
      <c r="J7" s="524">
        <v>49.3</v>
      </c>
      <c r="K7" s="524">
        <v>49</v>
      </c>
      <c r="L7" s="524">
        <v>48.9</v>
      </c>
      <c r="M7" s="524">
        <v>48.3</v>
      </c>
      <c r="N7" s="524">
        <v>47.9</v>
      </c>
      <c r="O7" s="524">
        <v>47.8</v>
      </c>
      <c r="P7" s="524">
        <v>47.7</v>
      </c>
      <c r="Q7" s="528"/>
      <c r="R7" s="471"/>
    </row>
    <row r="8" spans="1:30">
      <c r="B8" s="1233" t="s">
        <v>294</v>
      </c>
      <c r="C8" s="524">
        <v>-1.9</v>
      </c>
      <c r="D8" s="524">
        <v>1.4</v>
      </c>
      <c r="E8" s="524">
        <v>0.2</v>
      </c>
      <c r="F8" s="524">
        <v>0.4</v>
      </c>
      <c r="G8" s="524">
        <v>0.9</v>
      </c>
      <c r="H8" s="524">
        <v>0.8</v>
      </c>
      <c r="I8" s="524">
        <v>1.3</v>
      </c>
      <c r="J8" s="524">
        <v>1.4</v>
      </c>
      <c r="K8" s="524">
        <v>1.4</v>
      </c>
      <c r="L8" s="524">
        <v>1.3</v>
      </c>
      <c r="M8" s="524">
        <v>1.7</v>
      </c>
      <c r="N8" s="524">
        <v>1.6</v>
      </c>
      <c r="O8" s="524">
        <v>1.4</v>
      </c>
      <c r="P8" s="524">
        <v>1.1000000000000001</v>
      </c>
      <c r="Q8" s="528"/>
      <c r="R8" s="471"/>
    </row>
    <row r="9" spans="1:30">
      <c r="D9" s="471"/>
      <c r="E9" s="471"/>
      <c r="F9" s="471"/>
      <c r="G9" s="471"/>
      <c r="H9" s="471"/>
      <c r="I9" s="471"/>
      <c r="J9" s="471"/>
      <c r="K9" s="471"/>
      <c r="L9" s="471"/>
      <c r="M9" s="471"/>
      <c r="N9" s="471"/>
      <c r="O9" s="471"/>
      <c r="P9" s="471"/>
    </row>
    <row r="10" spans="1:30"/>
    <row r="11" spans="1:30"/>
    <row r="12" spans="1:30"/>
    <row r="13" spans="1:30"/>
    <row r="14" spans="1:30"/>
    <row r="15" spans="1:30">
      <c r="C15" s="529"/>
      <c r="D15" s="529"/>
      <c r="E15" s="529"/>
      <c r="F15" s="529"/>
      <c r="G15" s="529"/>
      <c r="H15" s="529"/>
      <c r="I15" s="529"/>
      <c r="J15" s="529"/>
      <c r="K15" s="529"/>
      <c r="L15" s="529"/>
      <c r="M15" s="529"/>
      <c r="N15" s="529"/>
      <c r="O15" s="529"/>
    </row>
    <row r="16" spans="1:30">
      <c r="C16" s="529"/>
      <c r="D16" s="529"/>
      <c r="E16" s="529"/>
      <c r="F16" s="529"/>
      <c r="G16" s="529"/>
      <c r="H16" s="529"/>
      <c r="I16" s="529"/>
      <c r="J16" s="529"/>
      <c r="K16" s="529"/>
      <c r="L16" s="529"/>
      <c r="M16" s="529"/>
      <c r="N16" s="529"/>
      <c r="O16" s="529"/>
    </row>
    <row r="17" spans="2:16"/>
    <row r="18" spans="2:16">
      <c r="C18" s="530"/>
      <c r="D18" s="530"/>
      <c r="E18" s="530"/>
      <c r="F18" s="530"/>
      <c r="G18" s="530"/>
      <c r="H18" s="530"/>
      <c r="I18" s="530"/>
      <c r="J18" s="530"/>
      <c r="K18" s="530"/>
      <c r="L18" s="530"/>
      <c r="M18" s="530"/>
      <c r="N18" s="530"/>
      <c r="O18" s="530"/>
    </row>
    <row r="19" spans="2:16">
      <c r="C19" s="530"/>
      <c r="D19" s="530"/>
      <c r="E19" s="530"/>
      <c r="F19" s="530"/>
      <c r="G19" s="530"/>
      <c r="H19" s="530"/>
      <c r="I19" s="530"/>
      <c r="J19" s="530"/>
      <c r="K19" s="530"/>
      <c r="L19" s="530"/>
      <c r="M19" s="530"/>
      <c r="N19" s="530"/>
      <c r="O19" s="530"/>
    </row>
    <row r="20" spans="2:16"/>
    <row r="21" spans="2:16">
      <c r="C21" s="531"/>
      <c r="D21" s="531"/>
      <c r="E21" s="531"/>
      <c r="F21" s="531"/>
      <c r="G21" s="531"/>
      <c r="H21" s="531"/>
      <c r="I21" s="531"/>
      <c r="J21" s="531"/>
      <c r="K21" s="531"/>
      <c r="L21" s="531"/>
      <c r="M21" s="531"/>
      <c r="N21" s="531"/>
      <c r="O21" s="531"/>
      <c r="P21" s="531"/>
    </row>
    <row r="22" spans="2:16">
      <c r="C22" s="531"/>
      <c r="D22" s="531"/>
      <c r="E22" s="531"/>
      <c r="F22" s="531"/>
      <c r="G22" s="531"/>
      <c r="H22" s="531"/>
      <c r="I22" s="531"/>
      <c r="J22" s="531"/>
      <c r="K22" s="531"/>
      <c r="L22" s="531"/>
      <c r="M22" s="531"/>
      <c r="N22" s="531"/>
      <c r="O22" s="531"/>
      <c r="P22" s="531"/>
    </row>
    <row r="23" spans="2:16">
      <c r="C23" s="531"/>
      <c r="D23" s="531"/>
      <c r="E23" s="531"/>
      <c r="F23" s="531"/>
      <c r="G23" s="531"/>
      <c r="H23" s="531"/>
      <c r="I23" s="531"/>
      <c r="J23" s="531"/>
      <c r="K23" s="531"/>
      <c r="L23" s="531"/>
      <c r="M23" s="531"/>
      <c r="N23" s="531"/>
      <c r="O23" s="531"/>
      <c r="P23" s="531"/>
    </row>
    <row r="24" spans="2:16">
      <c r="C24" s="531"/>
      <c r="D24" s="531"/>
      <c r="E24" s="531"/>
      <c r="F24" s="531"/>
      <c r="G24" s="531"/>
      <c r="H24" s="531"/>
      <c r="I24" s="531"/>
      <c r="J24" s="531"/>
      <c r="K24" s="531"/>
      <c r="L24" s="531"/>
      <c r="M24" s="531"/>
      <c r="N24" s="531"/>
      <c r="O24" s="531"/>
      <c r="P24" s="531"/>
    </row>
    <row r="25" spans="2:16"/>
    <row r="26" spans="2:16"/>
    <row r="27" spans="2:16"/>
    <row r="28" spans="2:16">
      <c r="B28" s="107" t="s">
        <v>450</v>
      </c>
    </row>
    <row r="29" spans="2:16">
      <c r="B29" s="107" t="s">
        <v>451</v>
      </c>
    </row>
    <row r="30" spans="2:16"/>
  </sheetData>
  <mergeCells count="2">
    <mergeCell ref="B1:O1"/>
    <mergeCell ref="B2:O2"/>
  </mergeCells>
  <pageMargins left="0.7" right="0.7" top="0.75" bottom="0.75" header="0.3" footer="0.3"/>
  <pageSetup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3F5D3-6D0B-4349-8087-AAA854DCEAD2}">
  <sheetPr codeName="Hoja39"/>
  <dimension ref="A1:R32"/>
  <sheetViews>
    <sheetView showGridLines="0" workbookViewId="0">
      <selection activeCell="Q15" sqref="Q15"/>
    </sheetView>
  </sheetViews>
  <sheetFormatPr baseColWidth="10" defaultColWidth="0" defaultRowHeight="10.5" zeroHeight="1"/>
  <cols>
    <col min="1" max="1" width="2.7109375" style="64" customWidth="1"/>
    <col min="2" max="2" width="38.85546875" style="64" customWidth="1"/>
    <col min="3" max="15" width="9.7109375" style="64" customWidth="1"/>
    <col min="16" max="16" width="4.140625" style="64" customWidth="1"/>
    <col min="17" max="17" width="9.7109375" style="64" customWidth="1"/>
    <col min="18" max="18" width="3.7109375" style="64" customWidth="1"/>
    <col min="19" max="16384" width="9.7109375" style="64" hidden="1"/>
  </cols>
  <sheetData>
    <row r="1" spans="1:17" ht="14.25">
      <c r="A1" s="267"/>
      <c r="B1" s="2571" t="s">
        <v>1084</v>
      </c>
      <c r="C1" s="2571"/>
      <c r="D1" s="2571"/>
      <c r="E1" s="2571"/>
      <c r="F1" s="2571"/>
      <c r="G1" s="2571"/>
      <c r="H1" s="2571"/>
      <c r="I1" s="2571"/>
      <c r="J1" s="2571"/>
      <c r="K1" s="2571"/>
      <c r="L1" s="2571"/>
      <c r="M1" s="2571"/>
      <c r="N1" s="2571"/>
      <c r="O1" s="2571"/>
      <c r="P1" s="526"/>
    </row>
    <row r="2" spans="1:17">
      <c r="B2" s="2602" t="s">
        <v>1085</v>
      </c>
      <c r="C2" s="2571"/>
      <c r="D2" s="2571"/>
      <c r="E2" s="2571"/>
      <c r="F2" s="2571"/>
      <c r="G2" s="2571"/>
      <c r="H2" s="2571"/>
      <c r="I2" s="2571"/>
      <c r="J2" s="2571"/>
      <c r="K2" s="2571"/>
      <c r="L2" s="2571"/>
      <c r="M2" s="2571"/>
      <c r="N2" s="2571"/>
      <c r="O2" s="2571"/>
    </row>
    <row r="3" spans="1:17"/>
    <row r="4" spans="1:17">
      <c r="B4" s="1235" t="s">
        <v>0</v>
      </c>
      <c r="C4" s="1235">
        <v>2023</v>
      </c>
      <c r="D4" s="1235" t="s">
        <v>318</v>
      </c>
      <c r="E4" s="1235" t="s">
        <v>322</v>
      </c>
      <c r="F4" s="1235" t="s">
        <v>323</v>
      </c>
      <c r="G4" s="1235" t="s">
        <v>324</v>
      </c>
      <c r="H4" s="1235" t="s">
        <v>325</v>
      </c>
      <c r="I4" s="1235" t="s">
        <v>326</v>
      </c>
      <c r="J4" s="1235" t="s">
        <v>327</v>
      </c>
      <c r="K4" s="1235" t="s">
        <v>328</v>
      </c>
      <c r="L4" s="1235" t="s">
        <v>329</v>
      </c>
      <c r="M4" s="1235" t="s">
        <v>330</v>
      </c>
      <c r="N4" s="1235" t="s">
        <v>331</v>
      </c>
      <c r="O4" s="1235" t="s">
        <v>1074</v>
      </c>
      <c r="P4" s="523"/>
    </row>
    <row r="5" spans="1:17">
      <c r="B5" s="1235" t="s">
        <v>1081</v>
      </c>
      <c r="C5" s="307">
        <v>63.3</v>
      </c>
      <c r="D5" s="307">
        <v>63.8</v>
      </c>
      <c r="E5" s="307">
        <v>64.7</v>
      </c>
      <c r="F5" s="307">
        <v>64.7</v>
      </c>
      <c r="G5" s="307">
        <v>64.7</v>
      </c>
      <c r="H5" s="307">
        <v>64.3</v>
      </c>
      <c r="I5" s="307">
        <v>63.7</v>
      </c>
      <c r="J5" s="307">
        <v>63.2</v>
      </c>
      <c r="K5" s="307">
        <v>62.9</v>
      </c>
      <c r="L5" s="307">
        <v>62.1</v>
      </c>
      <c r="M5" s="307">
        <v>61.5</v>
      </c>
      <c r="N5" s="307">
        <v>61.1</v>
      </c>
      <c r="O5" s="307">
        <v>60.7</v>
      </c>
      <c r="P5" s="307"/>
    </row>
    <row r="6" spans="1:17">
      <c r="B6" s="1235" t="s">
        <v>1082</v>
      </c>
      <c r="C6" s="307">
        <v>54.4</v>
      </c>
      <c r="D6" s="307">
        <v>55.8</v>
      </c>
      <c r="E6" s="307">
        <v>56.7</v>
      </c>
      <c r="F6" s="307">
        <v>56.6</v>
      </c>
      <c r="G6" s="307">
        <v>56.6</v>
      </c>
      <c r="H6" s="307">
        <v>56.2</v>
      </c>
      <c r="I6" s="307">
        <v>55.7</v>
      </c>
      <c r="J6" s="307">
        <v>55.1</v>
      </c>
      <c r="K6" s="307">
        <v>54.8</v>
      </c>
      <c r="L6" s="307">
        <v>54.1</v>
      </c>
      <c r="M6" s="307">
        <v>53.5</v>
      </c>
      <c r="N6" s="307">
        <v>53.1</v>
      </c>
      <c r="O6" s="307">
        <v>52.7</v>
      </c>
      <c r="P6" s="307"/>
    </row>
    <row r="7" spans="1:17">
      <c r="B7" s="1235" t="s">
        <v>1083</v>
      </c>
      <c r="C7" s="307">
        <v>46.7</v>
      </c>
      <c r="D7" s="307">
        <v>47.4</v>
      </c>
      <c r="E7" s="307">
        <v>49.2</v>
      </c>
      <c r="F7" s="307">
        <v>49.2</v>
      </c>
      <c r="G7" s="307">
        <v>49.2</v>
      </c>
      <c r="H7" s="307">
        <v>48.8</v>
      </c>
      <c r="I7" s="307">
        <v>48.2</v>
      </c>
      <c r="J7" s="307">
        <v>47.7</v>
      </c>
      <c r="K7" s="307">
        <v>47.4</v>
      </c>
      <c r="L7" s="307">
        <v>46.7</v>
      </c>
      <c r="M7" s="307">
        <v>46.1</v>
      </c>
      <c r="N7" s="307">
        <v>45.7</v>
      </c>
      <c r="O7" s="307">
        <v>45.3</v>
      </c>
      <c r="P7" s="307"/>
    </row>
    <row r="8" spans="1:17">
      <c r="B8" s="1235" t="s">
        <v>1086</v>
      </c>
      <c r="C8" s="471">
        <v>1.5</v>
      </c>
      <c r="D8" s="471">
        <v>-0.2</v>
      </c>
      <c r="E8" s="471">
        <v>0.1</v>
      </c>
      <c r="F8" s="471">
        <v>0.5</v>
      </c>
      <c r="G8" s="471">
        <v>0.4</v>
      </c>
      <c r="H8" s="471">
        <v>1</v>
      </c>
      <c r="I8" s="471">
        <v>1.1000000000000001</v>
      </c>
      <c r="J8" s="471">
        <v>1.2</v>
      </c>
      <c r="K8" s="471">
        <v>1</v>
      </c>
      <c r="L8" s="471">
        <v>1.5</v>
      </c>
      <c r="M8" s="471">
        <v>1.3</v>
      </c>
      <c r="N8" s="471">
        <v>1.1000000000000001</v>
      </c>
      <c r="O8" s="471">
        <v>0.9</v>
      </c>
      <c r="Q8" s="471"/>
    </row>
    <row r="9" spans="1:17"/>
    <row r="10" spans="1:17"/>
    <row r="11" spans="1:17"/>
    <row r="12" spans="1:17"/>
    <row r="13" spans="1:17"/>
    <row r="14" spans="1:17"/>
    <row r="15" spans="1:17"/>
    <row r="16" spans="1:17"/>
    <row r="17" spans="2:15"/>
    <row r="18" spans="2:15"/>
    <row r="19" spans="2:15"/>
    <row r="20" spans="2:15"/>
    <row r="21" spans="2:15"/>
    <row r="22" spans="2:15"/>
    <row r="23" spans="2:15"/>
    <row r="24" spans="2:15"/>
    <row r="25" spans="2:15"/>
    <row r="26" spans="2:15"/>
    <row r="27" spans="2:15"/>
    <row r="28" spans="2:15"/>
    <row r="29" spans="2:15"/>
    <row r="30" spans="2:15">
      <c r="B30" s="107" t="s">
        <v>450</v>
      </c>
      <c r="C30" s="41"/>
      <c r="D30" s="41"/>
      <c r="E30" s="41"/>
      <c r="F30" s="41"/>
      <c r="G30" s="41"/>
      <c r="H30" s="41"/>
      <c r="I30" s="41"/>
      <c r="J30" s="41"/>
      <c r="K30" s="41"/>
      <c r="L30" s="41"/>
      <c r="M30" s="41"/>
      <c r="N30" s="41"/>
      <c r="O30" s="41"/>
    </row>
    <row r="31" spans="2:15">
      <c r="B31" s="2595" t="s">
        <v>1087</v>
      </c>
      <c r="C31" s="2595"/>
      <c r="D31" s="2595"/>
      <c r="E31" s="2595"/>
      <c r="F31" s="2595"/>
      <c r="G31" s="2595"/>
      <c r="H31" s="2595"/>
      <c r="I31" s="2595"/>
      <c r="J31" s="2595"/>
      <c r="K31" s="2595"/>
      <c r="L31" s="2595"/>
      <c r="M31" s="2595"/>
      <c r="N31" s="2595"/>
      <c r="O31" s="2595"/>
    </row>
    <row r="32" spans="2:15" ht="17.25" customHeight="1">
      <c r="B32" s="2595"/>
      <c r="C32" s="2595"/>
      <c r="D32" s="2595"/>
      <c r="E32" s="2595"/>
      <c r="F32" s="2595"/>
      <c r="G32" s="2595"/>
      <c r="H32" s="2595"/>
      <c r="I32" s="2595"/>
      <c r="J32" s="2595"/>
      <c r="K32" s="2595"/>
      <c r="L32" s="2595"/>
      <c r="M32" s="2595"/>
      <c r="N32" s="2595"/>
      <c r="O32" s="2595"/>
    </row>
  </sheetData>
  <mergeCells count="3">
    <mergeCell ref="B1:O1"/>
    <mergeCell ref="B2:O2"/>
    <mergeCell ref="B31:O3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32007-6F08-4A9F-86E9-E7350A33E6E8}">
  <sheetPr codeName="Hoja4"/>
  <dimension ref="A1:R97"/>
  <sheetViews>
    <sheetView showGridLines="0" workbookViewId="0"/>
  </sheetViews>
  <sheetFormatPr baseColWidth="10" defaultColWidth="0" defaultRowHeight="0" customHeight="1" zeroHeight="1"/>
  <cols>
    <col min="1" max="16" width="11.42578125" style="822" customWidth="1"/>
    <col min="17" max="17" width="11.42578125" style="821" customWidth="1"/>
    <col min="18" max="18" width="7.28515625" style="821" customWidth="1"/>
    <col min="19" max="16384" width="11.42578125" style="821" hidden="1"/>
  </cols>
  <sheetData>
    <row r="1" spans="1:18" ht="15">
      <c r="A1" s="865"/>
      <c r="B1" s="865"/>
      <c r="C1" s="865"/>
      <c r="D1" s="865"/>
      <c r="E1" s="865"/>
      <c r="F1" s="865"/>
      <c r="G1" s="865"/>
      <c r="H1" s="865"/>
      <c r="I1" s="865"/>
      <c r="J1" s="865"/>
      <c r="K1" s="865"/>
      <c r="L1" s="865"/>
      <c r="M1" s="865"/>
      <c r="N1" s="865"/>
      <c r="O1" s="865"/>
      <c r="P1" s="865"/>
      <c r="Q1" s="865"/>
      <c r="R1" s="865"/>
    </row>
    <row r="2" spans="1:18" ht="15">
      <c r="A2" s="821"/>
      <c r="B2" s="821"/>
      <c r="C2" s="821"/>
      <c r="D2" s="821"/>
      <c r="E2" s="821"/>
      <c r="F2" s="821"/>
      <c r="G2" s="821"/>
      <c r="H2" s="821"/>
      <c r="I2" s="821"/>
      <c r="J2" s="821"/>
      <c r="K2" s="821"/>
      <c r="L2" s="821"/>
      <c r="M2" s="821"/>
      <c r="N2" s="821"/>
      <c r="O2" s="821"/>
      <c r="P2" s="821"/>
    </row>
    <row r="3" spans="1:18" ht="15">
      <c r="A3" s="821"/>
      <c r="B3" s="821"/>
      <c r="C3" s="821"/>
      <c r="D3" s="821"/>
      <c r="E3" s="821"/>
      <c r="F3" s="821"/>
      <c r="G3" s="821"/>
      <c r="H3" s="821"/>
      <c r="I3" s="821"/>
      <c r="J3" s="821"/>
      <c r="K3" s="821"/>
      <c r="L3" s="821"/>
      <c r="M3" s="821"/>
      <c r="N3" s="821"/>
      <c r="O3" s="821"/>
      <c r="P3" s="821"/>
    </row>
    <row r="4" spans="1:18" ht="15">
      <c r="A4" s="821"/>
      <c r="B4" s="821"/>
      <c r="C4" s="821"/>
      <c r="D4" s="821"/>
      <c r="E4" s="821"/>
      <c r="F4" s="821"/>
      <c r="G4" s="821"/>
      <c r="H4" s="821"/>
      <c r="I4" s="821"/>
      <c r="J4" s="821"/>
      <c r="K4" s="821"/>
      <c r="L4" s="821"/>
      <c r="M4" s="821"/>
      <c r="N4" s="821"/>
      <c r="O4" s="821"/>
      <c r="P4" s="821"/>
    </row>
    <row r="5" spans="1:18" ht="15">
      <c r="A5" s="821"/>
      <c r="B5" s="821"/>
      <c r="C5" s="821"/>
      <c r="D5" s="821"/>
      <c r="E5" s="821"/>
      <c r="F5" s="821"/>
      <c r="G5" s="821"/>
      <c r="H5" s="821"/>
      <c r="I5" s="821"/>
      <c r="J5" s="821"/>
      <c r="K5" s="821"/>
      <c r="L5" s="821"/>
      <c r="M5" s="821"/>
      <c r="N5" s="821"/>
      <c r="O5" s="821"/>
      <c r="P5" s="821"/>
    </row>
    <row r="6" spans="1:18" ht="15">
      <c r="A6" s="821"/>
      <c r="B6" s="821"/>
      <c r="C6" s="821"/>
      <c r="D6" s="821"/>
      <c r="E6" s="821"/>
      <c r="F6" s="821"/>
      <c r="G6" s="821"/>
      <c r="H6" s="821"/>
      <c r="I6" s="821"/>
      <c r="J6" s="821"/>
      <c r="K6" s="821"/>
      <c r="L6" s="821"/>
      <c r="M6" s="821"/>
      <c r="N6" s="821"/>
      <c r="O6" s="821"/>
      <c r="P6" s="821"/>
    </row>
    <row r="7" spans="1:18" ht="15">
      <c r="A7" s="821"/>
      <c r="B7" s="821"/>
      <c r="C7" s="821"/>
      <c r="D7" s="821"/>
      <c r="E7" s="821"/>
      <c r="F7" s="821"/>
      <c r="G7" s="821"/>
      <c r="H7" s="821"/>
      <c r="I7" s="821"/>
      <c r="J7" s="821"/>
      <c r="K7" s="821"/>
      <c r="L7" s="821"/>
      <c r="M7" s="821"/>
      <c r="N7" s="821"/>
      <c r="O7" s="821"/>
      <c r="P7" s="821"/>
    </row>
    <row r="8" spans="1:18" ht="15">
      <c r="A8" s="821"/>
      <c r="B8" s="821"/>
      <c r="C8" s="821"/>
      <c r="D8" s="821"/>
      <c r="E8" s="821"/>
      <c r="F8" s="821"/>
      <c r="G8" s="821"/>
      <c r="H8" s="821"/>
      <c r="I8" s="821"/>
      <c r="J8" s="821"/>
      <c r="K8" s="821"/>
      <c r="L8" s="821"/>
      <c r="M8" s="821"/>
      <c r="N8" s="821"/>
      <c r="O8" s="821"/>
      <c r="P8" s="821"/>
    </row>
    <row r="9" spans="1:18" ht="15">
      <c r="A9" s="821"/>
      <c r="B9" s="821"/>
      <c r="C9" s="821"/>
      <c r="D9" s="821"/>
      <c r="E9" s="2497" t="s">
        <v>14</v>
      </c>
      <c r="F9" s="2497"/>
      <c r="G9" s="2497"/>
      <c r="H9" s="2497"/>
      <c r="I9" s="2497"/>
      <c r="J9" s="2497"/>
      <c r="K9" s="2497"/>
      <c r="L9" s="2497"/>
      <c r="M9" s="2497"/>
      <c r="N9" s="2497"/>
      <c r="O9" s="821"/>
      <c r="P9" s="821"/>
    </row>
    <row r="10" spans="1:18" ht="15">
      <c r="A10" s="821"/>
      <c r="B10" s="821"/>
      <c r="C10" s="821"/>
      <c r="D10" s="821"/>
      <c r="E10" s="2497"/>
      <c r="F10" s="2497"/>
      <c r="G10" s="2497"/>
      <c r="H10" s="2497"/>
      <c r="I10" s="2497"/>
      <c r="J10" s="2497"/>
      <c r="K10" s="2497"/>
      <c r="L10" s="2497"/>
      <c r="M10" s="2497"/>
      <c r="N10" s="2497"/>
      <c r="O10" s="267"/>
      <c r="P10" s="821"/>
    </row>
    <row r="11" spans="1:18" ht="15">
      <c r="A11" s="821"/>
      <c r="B11" s="821"/>
      <c r="C11" s="821"/>
      <c r="D11" s="821"/>
      <c r="E11" s="2497"/>
      <c r="F11" s="2497"/>
      <c r="G11" s="2497"/>
      <c r="H11" s="2497"/>
      <c r="I11" s="2497"/>
      <c r="J11" s="2497"/>
      <c r="K11" s="2497"/>
      <c r="L11" s="2497"/>
      <c r="M11" s="2497"/>
      <c r="N11" s="2497"/>
      <c r="O11" s="821"/>
      <c r="P11" s="821"/>
    </row>
    <row r="12" spans="1:18" ht="15">
      <c r="A12" s="821"/>
      <c r="B12" s="821"/>
      <c r="C12" s="821"/>
      <c r="D12" s="821"/>
      <c r="E12" s="2497"/>
      <c r="F12" s="2497"/>
      <c r="G12" s="2497"/>
      <c r="H12" s="2497"/>
      <c r="I12" s="2497"/>
      <c r="J12" s="2497"/>
      <c r="K12" s="2497"/>
      <c r="L12" s="2497"/>
      <c r="M12" s="2497"/>
      <c r="N12" s="2497"/>
      <c r="O12" s="821"/>
      <c r="P12" s="821"/>
    </row>
    <row r="13" spans="1:18" s="267" customFormat="1" ht="14.25">
      <c r="A13" s="823"/>
      <c r="B13" s="823"/>
      <c r="C13" s="823"/>
      <c r="D13" s="823"/>
      <c r="E13" s="823"/>
      <c r="F13" s="823"/>
      <c r="G13" s="823"/>
      <c r="H13" s="823"/>
      <c r="I13" s="823"/>
      <c r="J13" s="823"/>
      <c r="K13" s="823"/>
      <c r="L13" s="823"/>
      <c r="M13" s="823"/>
      <c r="N13" s="823"/>
      <c r="O13" s="823"/>
      <c r="P13" s="823"/>
    </row>
    <row r="14" spans="1:18" s="825" customFormat="1" ht="18.75" customHeight="1">
      <c r="A14" s="2503" t="s">
        <v>1248</v>
      </c>
      <c r="B14" s="2503"/>
      <c r="C14" s="2503"/>
      <c r="D14" s="2503"/>
      <c r="E14" s="2503"/>
      <c r="F14" s="2503"/>
      <c r="G14" s="2503"/>
      <c r="H14" s="2503"/>
      <c r="I14" s="2503"/>
      <c r="J14" s="2503"/>
      <c r="K14" s="2503"/>
      <c r="L14" s="2503"/>
      <c r="M14" s="2503"/>
      <c r="N14" s="2503"/>
      <c r="O14" s="2503"/>
      <c r="P14" s="2503"/>
      <c r="Q14" s="2503"/>
    </row>
    <row r="15" spans="1:18" s="825" customFormat="1" ht="15.75">
      <c r="A15" s="23"/>
      <c r="B15" s="23"/>
      <c r="C15" s="23"/>
      <c r="D15" s="23"/>
      <c r="E15" s="23"/>
      <c r="F15" s="23"/>
      <c r="G15" s="23"/>
      <c r="H15" s="23"/>
      <c r="I15" s="23"/>
      <c r="J15" s="23"/>
      <c r="K15" s="23"/>
      <c r="L15" s="23"/>
      <c r="M15" s="23"/>
      <c r="N15" s="23"/>
      <c r="O15" s="23"/>
      <c r="P15" s="23"/>
      <c r="Q15" s="23"/>
    </row>
    <row r="16" spans="1:18" s="825" customFormat="1" ht="18.75" customHeight="1">
      <c r="A16" s="2503" t="s">
        <v>1249</v>
      </c>
      <c r="B16" s="2503"/>
      <c r="C16" s="2503"/>
      <c r="D16" s="2503"/>
      <c r="E16" s="2503"/>
      <c r="F16" s="2503"/>
      <c r="G16" s="2503"/>
      <c r="H16" s="2503"/>
      <c r="I16" s="2503"/>
      <c r="J16" s="2503"/>
      <c r="K16" s="2503"/>
      <c r="L16" s="2503"/>
      <c r="M16" s="2503"/>
      <c r="N16" s="2503"/>
      <c r="O16" s="2503"/>
      <c r="P16" s="2503"/>
      <c r="Q16" s="2503"/>
    </row>
    <row r="17" spans="1:17" s="825" customFormat="1" ht="15.75">
      <c r="A17" s="23"/>
      <c r="B17" s="23"/>
      <c r="C17" s="23"/>
      <c r="D17" s="23"/>
      <c r="E17" s="23"/>
      <c r="F17" s="23"/>
      <c r="G17" s="23"/>
      <c r="H17" s="23"/>
      <c r="I17" s="23"/>
      <c r="J17" s="23"/>
      <c r="K17" s="23"/>
      <c r="L17" s="23"/>
      <c r="M17" s="23"/>
      <c r="N17" s="23"/>
      <c r="O17" s="23"/>
      <c r="P17" s="23"/>
      <c r="Q17" s="23"/>
    </row>
    <row r="18" spans="1:17" s="825" customFormat="1" ht="18.75" customHeight="1">
      <c r="A18" s="2503" t="s">
        <v>1250</v>
      </c>
      <c r="B18" s="2503"/>
      <c r="C18" s="2503"/>
      <c r="D18" s="2503"/>
      <c r="E18" s="2503"/>
      <c r="F18" s="2503"/>
      <c r="G18" s="2503"/>
      <c r="H18" s="2503"/>
      <c r="I18" s="2503"/>
      <c r="J18" s="2503"/>
      <c r="K18" s="2503"/>
      <c r="L18" s="2503"/>
      <c r="M18" s="2503"/>
      <c r="N18" s="2503"/>
      <c r="O18" s="2503"/>
      <c r="P18" s="2503"/>
      <c r="Q18" s="2503"/>
    </row>
    <row r="19" spans="1:17" s="825" customFormat="1" ht="15.75">
      <c r="A19" s="2503"/>
      <c r="B19" s="2503"/>
      <c r="C19" s="2503"/>
      <c r="D19" s="2503"/>
      <c r="E19" s="2503"/>
      <c r="F19" s="2503"/>
      <c r="G19" s="2503"/>
      <c r="H19" s="2503"/>
      <c r="I19" s="2503"/>
      <c r="J19" s="2503"/>
      <c r="K19" s="2503"/>
      <c r="L19" s="2503"/>
      <c r="M19" s="2503"/>
      <c r="N19" s="2503"/>
      <c r="O19" s="2503"/>
      <c r="P19" s="2503"/>
      <c r="Q19" s="2503"/>
    </row>
    <row r="20" spans="1:17" s="825" customFormat="1" ht="18.75" customHeight="1">
      <c r="A20" s="2503" t="s">
        <v>1251</v>
      </c>
      <c r="B20" s="2503"/>
      <c r="C20" s="2503"/>
      <c r="D20" s="2503"/>
      <c r="E20" s="2503"/>
      <c r="F20" s="2503"/>
      <c r="G20" s="2503"/>
      <c r="H20" s="2503"/>
      <c r="I20" s="2503"/>
      <c r="J20" s="2503"/>
      <c r="K20" s="2503"/>
      <c r="L20" s="2503"/>
      <c r="M20" s="2503"/>
      <c r="N20" s="2503"/>
      <c r="O20" s="2503"/>
      <c r="P20" s="2503"/>
      <c r="Q20" s="2503"/>
    </row>
    <row r="21" spans="1:17" s="825" customFormat="1" ht="15.75">
      <c r="A21" s="2503"/>
      <c r="B21" s="2503"/>
      <c r="C21" s="2503"/>
      <c r="D21" s="2503"/>
      <c r="E21" s="2503"/>
      <c r="F21" s="2503"/>
      <c r="G21" s="2503"/>
      <c r="H21" s="2503"/>
      <c r="I21" s="2503"/>
      <c r="J21" s="2503"/>
      <c r="K21" s="2503"/>
      <c r="L21" s="2503"/>
      <c r="M21" s="2503"/>
      <c r="N21" s="2503"/>
      <c r="O21" s="2503"/>
      <c r="P21" s="2503"/>
      <c r="Q21" s="2503"/>
    </row>
    <row r="22" spans="1:17" s="825" customFormat="1" ht="18.75" customHeight="1">
      <c r="A22" s="2503" t="s">
        <v>1252</v>
      </c>
      <c r="B22" s="2503"/>
      <c r="C22" s="2503"/>
      <c r="D22" s="2503"/>
      <c r="E22" s="2503"/>
      <c r="F22" s="2503"/>
      <c r="G22" s="2503"/>
      <c r="H22" s="2503"/>
      <c r="I22" s="2503"/>
      <c r="J22" s="2503"/>
      <c r="K22" s="2503"/>
      <c r="L22" s="2503"/>
      <c r="M22" s="2503"/>
      <c r="N22" s="2503"/>
      <c r="O22" s="2503"/>
      <c r="P22" s="2503"/>
      <c r="Q22" s="2503"/>
    </row>
    <row r="23" spans="1:17" s="825" customFormat="1" ht="15.75">
      <c r="A23" s="2503"/>
      <c r="B23" s="2503"/>
      <c r="C23" s="2503"/>
      <c r="D23" s="2503"/>
      <c r="E23" s="2503"/>
      <c r="F23" s="2503"/>
      <c r="G23" s="2503"/>
      <c r="H23" s="2503"/>
      <c r="I23" s="2503"/>
      <c r="J23" s="2503"/>
      <c r="K23" s="2503"/>
      <c r="L23" s="2503"/>
      <c r="M23" s="2503"/>
      <c r="N23" s="2503"/>
      <c r="O23" s="2503"/>
      <c r="P23" s="2503"/>
      <c r="Q23" s="2503"/>
    </row>
    <row r="24" spans="1:17" s="825" customFormat="1" ht="18.75" customHeight="1">
      <c r="A24" s="2503" t="s">
        <v>1253</v>
      </c>
      <c r="B24" s="2503"/>
      <c r="C24" s="2503"/>
      <c r="D24" s="2503"/>
      <c r="E24" s="2503"/>
      <c r="F24" s="2503"/>
      <c r="G24" s="2503"/>
      <c r="H24" s="2503"/>
      <c r="I24" s="2503"/>
      <c r="J24" s="2503"/>
      <c r="K24" s="2503"/>
      <c r="L24" s="2503"/>
      <c r="M24" s="2503"/>
      <c r="N24" s="2503"/>
      <c r="O24" s="2503"/>
      <c r="P24" s="2503"/>
      <c r="Q24" s="2503"/>
    </row>
    <row r="25" spans="1:17" s="825" customFormat="1" ht="15.75">
      <c r="A25" s="2503"/>
      <c r="B25" s="2503"/>
      <c r="C25" s="2503"/>
      <c r="D25" s="2503"/>
      <c r="E25" s="2503"/>
      <c r="F25" s="2503"/>
      <c r="G25" s="2503"/>
      <c r="H25" s="2503"/>
      <c r="I25" s="2503"/>
      <c r="J25" s="2503"/>
      <c r="K25" s="2503"/>
      <c r="L25" s="2503"/>
      <c r="M25" s="2503"/>
      <c r="N25" s="2503"/>
      <c r="O25" s="2503"/>
      <c r="P25" s="2503"/>
      <c r="Q25" s="2503"/>
    </row>
    <row r="26" spans="1:17" s="825" customFormat="1" ht="18.75" customHeight="1">
      <c r="A26" s="2503" t="s">
        <v>1254</v>
      </c>
      <c r="B26" s="2503"/>
      <c r="C26" s="2503"/>
      <c r="D26" s="2503"/>
      <c r="E26" s="2503"/>
      <c r="F26" s="2503"/>
      <c r="G26" s="2503"/>
      <c r="H26" s="2503"/>
      <c r="I26" s="2503"/>
      <c r="J26" s="2503"/>
      <c r="K26" s="2503"/>
      <c r="L26" s="2503"/>
      <c r="M26" s="2503"/>
      <c r="N26" s="2503"/>
      <c r="O26" s="2503"/>
      <c r="P26" s="2503"/>
      <c r="Q26" s="2503"/>
    </row>
    <row r="27" spans="1:17" s="825" customFormat="1" ht="15.75">
      <c r="A27" s="2503"/>
      <c r="B27" s="2503"/>
      <c r="C27" s="2503"/>
      <c r="D27" s="2503"/>
      <c r="E27" s="2503"/>
      <c r="F27" s="2503"/>
      <c r="G27" s="2503"/>
      <c r="H27" s="2503"/>
      <c r="I27" s="2503"/>
      <c r="J27" s="2503"/>
      <c r="K27" s="2503"/>
      <c r="L27" s="2503"/>
      <c r="M27" s="2503"/>
      <c r="N27" s="2503"/>
      <c r="O27" s="2503"/>
      <c r="P27" s="2503"/>
      <c r="Q27" s="2503"/>
    </row>
    <row r="28" spans="1:17" s="825" customFormat="1" ht="18.75" customHeight="1">
      <c r="A28" s="2503" t="s">
        <v>1255</v>
      </c>
      <c r="B28" s="2503"/>
      <c r="C28" s="2503"/>
      <c r="D28" s="2503"/>
      <c r="E28" s="2503"/>
      <c r="F28" s="2503"/>
      <c r="G28" s="2503"/>
      <c r="H28" s="2503"/>
      <c r="I28" s="2503"/>
      <c r="J28" s="2503"/>
      <c r="K28" s="2503"/>
      <c r="L28" s="2503"/>
      <c r="M28" s="2503"/>
      <c r="N28" s="2503"/>
      <c r="O28" s="2503"/>
      <c r="P28" s="2503"/>
      <c r="Q28" s="2503"/>
    </row>
    <row r="29" spans="1:17" s="825" customFormat="1" ht="15.75">
      <c r="A29" s="2503"/>
      <c r="B29" s="2503"/>
      <c r="C29" s="2503"/>
      <c r="D29" s="2503"/>
      <c r="E29" s="2503"/>
      <c r="F29" s="2503"/>
      <c r="G29" s="2503"/>
      <c r="H29" s="2503"/>
      <c r="I29" s="2503"/>
      <c r="J29" s="2503"/>
      <c r="K29" s="2503"/>
      <c r="L29" s="2503"/>
      <c r="M29" s="2503"/>
      <c r="N29" s="2503"/>
      <c r="O29" s="2503"/>
      <c r="P29" s="2503"/>
      <c r="Q29" s="2503"/>
    </row>
    <row r="30" spans="1:17" s="825" customFormat="1" ht="18.75" customHeight="1">
      <c r="A30" s="2503" t="s">
        <v>1256</v>
      </c>
      <c r="B30" s="2503"/>
      <c r="C30" s="2503"/>
      <c r="D30" s="2503"/>
      <c r="E30" s="2503"/>
      <c r="F30" s="2503"/>
      <c r="G30" s="2503"/>
      <c r="H30" s="2503"/>
      <c r="I30" s="2503"/>
      <c r="J30" s="2503"/>
      <c r="K30" s="2503"/>
      <c r="L30" s="2503"/>
      <c r="M30" s="2503"/>
      <c r="N30" s="2503"/>
      <c r="O30" s="2503"/>
      <c r="P30" s="2503"/>
      <c r="Q30" s="2503"/>
    </row>
    <row r="31" spans="1:17" s="825" customFormat="1" ht="15.75">
      <c r="A31" s="2503"/>
      <c r="B31" s="2503"/>
      <c r="C31" s="2503"/>
      <c r="D31" s="2503"/>
      <c r="E31" s="2503"/>
      <c r="F31" s="2503"/>
      <c r="G31" s="2503"/>
      <c r="H31" s="2503"/>
      <c r="I31" s="2503"/>
      <c r="J31" s="2503"/>
      <c r="K31" s="2503"/>
      <c r="L31" s="2503"/>
      <c r="M31" s="2503"/>
      <c r="N31" s="2503"/>
      <c r="O31" s="2503"/>
      <c r="P31" s="2503"/>
      <c r="Q31" s="2503"/>
    </row>
    <row r="32" spans="1:17" s="825" customFormat="1" ht="18.75" customHeight="1">
      <c r="A32" s="2503" t="s">
        <v>1257</v>
      </c>
      <c r="B32" s="2503"/>
      <c r="C32" s="2503"/>
      <c r="D32" s="2503"/>
      <c r="E32" s="2503"/>
      <c r="F32" s="2503"/>
      <c r="G32" s="2503"/>
      <c r="H32" s="2503"/>
      <c r="I32" s="2503"/>
      <c r="J32" s="2503"/>
      <c r="K32" s="2503"/>
      <c r="L32" s="2503"/>
      <c r="M32" s="2503"/>
      <c r="N32" s="2503"/>
      <c r="O32" s="2503"/>
      <c r="P32" s="2503"/>
      <c r="Q32" s="2503"/>
    </row>
    <row r="33" spans="1:17" s="825" customFormat="1" ht="15.75">
      <c r="A33" s="2503"/>
      <c r="B33" s="2503"/>
      <c r="C33" s="2503"/>
      <c r="D33" s="2503"/>
      <c r="E33" s="2503"/>
      <c r="F33" s="2503"/>
      <c r="G33" s="2503"/>
      <c r="H33" s="2503"/>
      <c r="I33" s="2503"/>
      <c r="J33" s="2503"/>
      <c r="K33" s="2503"/>
      <c r="L33" s="2503"/>
      <c r="M33" s="2503"/>
      <c r="N33" s="2503"/>
      <c r="O33" s="2503"/>
      <c r="P33" s="2503"/>
      <c r="Q33" s="2503"/>
    </row>
    <row r="34" spans="1:17" s="825" customFormat="1" ht="18.75" customHeight="1">
      <c r="A34" s="2503" t="s">
        <v>1258</v>
      </c>
      <c r="B34" s="2503"/>
      <c r="C34" s="2503"/>
      <c r="D34" s="2503"/>
      <c r="E34" s="2503"/>
      <c r="F34" s="2503"/>
      <c r="G34" s="2503"/>
      <c r="H34" s="2503"/>
      <c r="I34" s="2503"/>
      <c r="J34" s="2503"/>
      <c r="K34" s="2503"/>
      <c r="L34" s="2503"/>
      <c r="M34" s="2503"/>
      <c r="N34" s="2503"/>
      <c r="O34" s="2503"/>
      <c r="P34" s="2503"/>
      <c r="Q34" s="2503"/>
    </row>
    <row r="35" spans="1:17" s="825" customFormat="1" ht="15.75">
      <c r="A35" s="2503"/>
      <c r="B35" s="2503"/>
      <c r="C35" s="2503"/>
      <c r="D35" s="2503"/>
      <c r="E35" s="2503"/>
      <c r="F35" s="2503"/>
      <c r="G35" s="2503"/>
      <c r="H35" s="2503"/>
      <c r="I35" s="2503"/>
      <c r="J35" s="2503"/>
      <c r="K35" s="2503"/>
      <c r="L35" s="2503"/>
      <c r="M35" s="2503"/>
      <c r="N35" s="2503"/>
      <c r="O35" s="2503"/>
      <c r="P35" s="2503"/>
      <c r="Q35" s="2503"/>
    </row>
    <row r="36" spans="1:17" s="825" customFormat="1" ht="18.75" customHeight="1">
      <c r="A36" s="2503" t="s">
        <v>1259</v>
      </c>
      <c r="B36" s="2503"/>
      <c r="C36" s="2503"/>
      <c r="D36" s="2503"/>
      <c r="E36" s="2503"/>
      <c r="F36" s="2503"/>
      <c r="G36" s="2503"/>
      <c r="H36" s="2503"/>
      <c r="I36" s="2503"/>
      <c r="J36" s="2503"/>
      <c r="K36" s="2503"/>
      <c r="L36" s="2503"/>
      <c r="M36" s="2503"/>
      <c r="N36" s="2503"/>
      <c r="O36" s="2503"/>
      <c r="P36" s="2503"/>
      <c r="Q36" s="2503"/>
    </row>
    <row r="37" spans="1:17" s="825" customFormat="1" ht="15.75">
      <c r="A37" s="2503"/>
      <c r="B37" s="2503"/>
      <c r="C37" s="2503"/>
      <c r="D37" s="2503"/>
      <c r="E37" s="2503"/>
      <c r="F37" s="2503"/>
      <c r="G37" s="2503"/>
      <c r="H37" s="2503"/>
      <c r="I37" s="2503"/>
      <c r="J37" s="2503"/>
      <c r="K37" s="2503"/>
      <c r="L37" s="2503"/>
      <c r="M37" s="2503"/>
      <c r="N37" s="2503"/>
      <c r="O37" s="2503"/>
      <c r="P37" s="2503"/>
      <c r="Q37" s="2503"/>
    </row>
    <row r="38" spans="1:17" s="825" customFormat="1" ht="18.75" customHeight="1">
      <c r="A38" s="2503" t="s">
        <v>1260</v>
      </c>
      <c r="B38" s="2503"/>
      <c r="C38" s="2503"/>
      <c r="D38" s="2503"/>
      <c r="E38" s="2503"/>
      <c r="F38" s="2503"/>
      <c r="G38" s="2503"/>
      <c r="H38" s="2503"/>
      <c r="I38" s="2503"/>
      <c r="J38" s="2503"/>
      <c r="K38" s="2503"/>
      <c r="L38" s="2503"/>
      <c r="M38" s="2503"/>
      <c r="N38" s="2503"/>
      <c r="O38" s="2503"/>
      <c r="P38" s="2503"/>
      <c r="Q38" s="2503"/>
    </row>
    <row r="39" spans="1:17" s="825" customFormat="1" ht="15.75">
      <c r="A39" s="2503"/>
      <c r="B39" s="2503"/>
      <c r="C39" s="2503"/>
      <c r="D39" s="2503"/>
      <c r="E39" s="2503"/>
      <c r="F39" s="2503"/>
      <c r="G39" s="2503"/>
      <c r="H39" s="2503"/>
      <c r="I39" s="2503"/>
      <c r="J39" s="2503"/>
      <c r="K39" s="2503"/>
      <c r="L39" s="2503"/>
      <c r="M39" s="2503"/>
      <c r="N39" s="2503"/>
      <c r="O39" s="2503"/>
      <c r="P39" s="2503"/>
      <c r="Q39" s="2503"/>
    </row>
    <row r="40" spans="1:17" s="825" customFormat="1" ht="18.75" customHeight="1">
      <c r="A40" s="2503" t="s">
        <v>1261</v>
      </c>
      <c r="B40" s="2503"/>
      <c r="C40" s="2503"/>
      <c r="D40" s="2503"/>
      <c r="E40" s="2503"/>
      <c r="F40" s="2503"/>
      <c r="G40" s="2503"/>
      <c r="H40" s="2503"/>
      <c r="I40" s="2503"/>
      <c r="J40" s="2503"/>
      <c r="K40" s="2503"/>
      <c r="L40" s="2503"/>
      <c r="M40" s="2503"/>
      <c r="N40" s="2503"/>
      <c r="O40" s="2503"/>
      <c r="P40" s="2503"/>
      <c r="Q40" s="2503"/>
    </row>
    <row r="41" spans="1:17" s="825" customFormat="1" ht="15.75">
      <c r="A41" s="2503"/>
      <c r="B41" s="2503"/>
      <c r="C41" s="2503"/>
      <c r="D41" s="2503"/>
      <c r="E41" s="2503"/>
      <c r="F41" s="2503"/>
      <c r="G41" s="2503"/>
      <c r="H41" s="2503"/>
      <c r="I41" s="2503"/>
      <c r="J41" s="2503"/>
      <c r="K41" s="2503"/>
      <c r="L41" s="2503"/>
      <c r="M41" s="2503"/>
      <c r="N41" s="2503"/>
      <c r="O41" s="2503"/>
      <c r="P41" s="2503"/>
      <c r="Q41" s="2503"/>
    </row>
    <row r="42" spans="1:17" s="825" customFormat="1" ht="18.75" customHeight="1">
      <c r="A42" s="2503" t="s">
        <v>1262</v>
      </c>
      <c r="B42" s="2503"/>
      <c r="C42" s="2503"/>
      <c r="D42" s="2503"/>
      <c r="E42" s="2503"/>
      <c r="F42" s="2503"/>
      <c r="G42" s="2503"/>
      <c r="H42" s="2503"/>
      <c r="I42" s="2503"/>
      <c r="J42" s="2503"/>
      <c r="K42" s="2503"/>
      <c r="L42" s="2503"/>
      <c r="M42" s="2503"/>
      <c r="N42" s="2503"/>
      <c r="O42" s="2503"/>
      <c r="P42" s="2503"/>
      <c r="Q42" s="2503"/>
    </row>
    <row r="43" spans="1:17" s="825" customFormat="1" ht="15.75">
      <c r="A43" s="2503"/>
      <c r="B43" s="2503"/>
      <c r="C43" s="2503"/>
      <c r="D43" s="2503"/>
      <c r="E43" s="2503"/>
      <c r="F43" s="2503"/>
      <c r="G43" s="2503"/>
      <c r="H43" s="2503"/>
      <c r="I43" s="2503"/>
      <c r="J43" s="2503"/>
      <c r="K43" s="2503"/>
      <c r="L43" s="2503"/>
      <c r="M43" s="2503"/>
      <c r="N43" s="2503"/>
      <c r="O43" s="2503"/>
      <c r="P43" s="2503"/>
      <c r="Q43" s="2503"/>
    </row>
    <row r="44" spans="1:17" s="825" customFormat="1" ht="18.75" customHeight="1">
      <c r="A44" s="2503" t="s">
        <v>1263</v>
      </c>
      <c r="B44" s="2503"/>
      <c r="C44" s="2503"/>
      <c r="D44" s="2503"/>
      <c r="E44" s="2503"/>
      <c r="F44" s="2503"/>
      <c r="G44" s="2503"/>
      <c r="H44" s="2503"/>
      <c r="I44" s="2503"/>
      <c r="J44" s="2503"/>
      <c r="K44" s="2503"/>
      <c r="L44" s="2503"/>
      <c r="M44" s="2503"/>
      <c r="N44" s="2503"/>
      <c r="O44" s="2503"/>
      <c r="P44" s="2503"/>
      <c r="Q44" s="2503"/>
    </row>
    <row r="45" spans="1:17" s="825" customFormat="1" ht="18.75" customHeight="1">
      <c r="A45" s="2503"/>
      <c r="B45" s="2503"/>
      <c r="C45" s="2503"/>
      <c r="D45" s="2503"/>
      <c r="E45" s="2503"/>
      <c r="F45" s="2503"/>
      <c r="G45" s="2503"/>
      <c r="H45" s="2503"/>
      <c r="I45" s="2503"/>
      <c r="J45" s="2503"/>
      <c r="K45" s="2503"/>
      <c r="L45" s="2503"/>
      <c r="M45" s="2503"/>
      <c r="N45" s="2503"/>
      <c r="O45" s="2503"/>
      <c r="P45" s="2503"/>
      <c r="Q45" s="2503"/>
    </row>
    <row r="46" spans="1:17" s="825" customFormat="1" ht="18.75" customHeight="1">
      <c r="A46" s="2503" t="s">
        <v>1264</v>
      </c>
      <c r="B46" s="2503"/>
      <c r="C46" s="2503"/>
      <c r="D46" s="2503"/>
      <c r="E46" s="2503"/>
      <c r="F46" s="2503"/>
      <c r="G46" s="2503"/>
      <c r="H46" s="2503"/>
      <c r="I46" s="2503"/>
      <c r="J46" s="2503"/>
      <c r="K46" s="2503"/>
      <c r="L46" s="2503"/>
      <c r="M46" s="2503"/>
      <c r="N46" s="2503"/>
      <c r="O46" s="2503"/>
      <c r="P46" s="2503"/>
      <c r="Q46" s="2503"/>
    </row>
    <row r="47" spans="1:17" s="825" customFormat="1" ht="18.75" customHeight="1">
      <c r="A47" s="2503"/>
      <c r="B47" s="2503"/>
      <c r="C47" s="2503"/>
      <c r="D47" s="2503"/>
      <c r="E47" s="2503"/>
      <c r="F47" s="2503"/>
      <c r="G47" s="2503"/>
      <c r="H47" s="2503"/>
      <c r="I47" s="2503"/>
      <c r="J47" s="2503"/>
      <c r="K47" s="2503"/>
      <c r="L47" s="2503"/>
      <c r="M47" s="2503"/>
      <c r="N47" s="2503"/>
      <c r="O47" s="2503"/>
      <c r="P47" s="2503"/>
      <c r="Q47" s="2503"/>
    </row>
    <row r="48" spans="1:17" s="825" customFormat="1" ht="18.75" customHeight="1">
      <c r="A48" s="2503" t="s">
        <v>1265</v>
      </c>
      <c r="B48" s="2503"/>
      <c r="C48" s="2503"/>
      <c r="D48" s="2503"/>
      <c r="E48" s="2503"/>
      <c r="F48" s="2503"/>
      <c r="G48" s="2503"/>
      <c r="H48" s="2503"/>
      <c r="I48" s="2503"/>
      <c r="J48" s="2503"/>
      <c r="K48" s="2503"/>
      <c r="L48" s="2503"/>
      <c r="M48" s="2503"/>
      <c r="N48" s="2503"/>
      <c r="O48" s="2503"/>
      <c r="P48" s="2503"/>
      <c r="Q48" s="2503"/>
    </row>
    <row r="49" spans="1:17" s="825" customFormat="1" ht="18.75" customHeight="1">
      <c r="A49" s="2503"/>
      <c r="B49" s="2503"/>
      <c r="C49" s="2503"/>
      <c r="D49" s="2503"/>
      <c r="E49" s="2503"/>
      <c r="F49" s="2503"/>
      <c r="G49" s="2503"/>
      <c r="H49" s="2503"/>
      <c r="I49" s="2503"/>
      <c r="J49" s="2503"/>
      <c r="K49" s="2503"/>
      <c r="L49" s="2503"/>
      <c r="M49" s="2503"/>
      <c r="N49" s="2503"/>
      <c r="O49" s="2503"/>
      <c r="P49" s="2503"/>
      <c r="Q49" s="2503"/>
    </row>
    <row r="50" spans="1:17" s="825" customFormat="1" ht="18.75" customHeight="1">
      <c r="A50" s="2503" t="s">
        <v>1266</v>
      </c>
      <c r="B50" s="2503"/>
      <c r="C50" s="2503"/>
      <c r="D50" s="2503"/>
      <c r="E50" s="2503"/>
      <c r="F50" s="2503"/>
      <c r="G50" s="2503"/>
      <c r="H50" s="2503"/>
      <c r="I50" s="2503"/>
      <c r="J50" s="2503"/>
      <c r="K50" s="2503"/>
      <c r="L50" s="2503"/>
      <c r="M50" s="2503"/>
      <c r="N50" s="2503"/>
      <c r="O50" s="2503"/>
      <c r="P50" s="2503"/>
      <c r="Q50" s="2503"/>
    </row>
    <row r="51" spans="1:17" s="825" customFormat="1" ht="18.75" customHeight="1">
      <c r="A51" s="2503"/>
      <c r="B51" s="2503"/>
      <c r="C51" s="2503"/>
      <c r="D51" s="2503"/>
      <c r="E51" s="2503"/>
      <c r="F51" s="2503"/>
      <c r="G51" s="2503"/>
      <c r="H51" s="2503"/>
      <c r="I51" s="2503"/>
      <c r="J51" s="2503"/>
      <c r="K51" s="2503"/>
      <c r="L51" s="2503"/>
      <c r="M51" s="2503"/>
      <c r="N51" s="2503"/>
      <c r="O51" s="2503"/>
      <c r="P51" s="2503"/>
      <c r="Q51" s="2503"/>
    </row>
    <row r="52" spans="1:17" s="825" customFormat="1" ht="18.75" customHeight="1">
      <c r="A52" s="2503" t="s">
        <v>1267</v>
      </c>
      <c r="B52" s="2503"/>
      <c r="C52" s="2503"/>
      <c r="D52" s="2503"/>
      <c r="E52" s="2503"/>
      <c r="F52" s="2503"/>
      <c r="G52" s="2503"/>
      <c r="H52" s="2503"/>
      <c r="I52" s="2503"/>
      <c r="J52" s="2503"/>
      <c r="K52" s="2503"/>
      <c r="L52" s="2503"/>
      <c r="M52" s="2503"/>
      <c r="N52" s="2503"/>
      <c r="O52" s="2503"/>
      <c r="P52" s="2503"/>
      <c r="Q52" s="2503"/>
    </row>
    <row r="53" spans="1:17" s="825" customFormat="1" ht="18.75" customHeight="1">
      <c r="A53" s="2503"/>
      <c r="B53" s="2503"/>
      <c r="C53" s="2503"/>
      <c r="D53" s="2503"/>
      <c r="E53" s="2503"/>
      <c r="F53" s="2503"/>
      <c r="G53" s="2503"/>
      <c r="H53" s="2503"/>
      <c r="I53" s="2503"/>
      <c r="J53" s="2503"/>
      <c r="K53" s="2503"/>
      <c r="L53" s="2503"/>
      <c r="M53" s="2503"/>
      <c r="N53" s="2503"/>
      <c r="O53" s="2503"/>
      <c r="P53" s="2503"/>
      <c r="Q53" s="2503"/>
    </row>
    <row r="54" spans="1:17" s="825" customFormat="1" ht="18.75" customHeight="1">
      <c r="A54" s="2503" t="s">
        <v>1268</v>
      </c>
      <c r="B54" s="2503"/>
      <c r="C54" s="2503"/>
      <c r="D54" s="2503"/>
      <c r="E54" s="2503"/>
      <c r="F54" s="2503"/>
      <c r="G54" s="2503"/>
      <c r="H54" s="2503"/>
      <c r="I54" s="2503"/>
      <c r="J54" s="2503"/>
      <c r="K54" s="2503"/>
      <c r="L54" s="2503"/>
      <c r="M54" s="2503"/>
      <c r="N54" s="2503"/>
      <c r="O54" s="2503"/>
      <c r="P54" s="2503"/>
      <c r="Q54" s="2503"/>
    </row>
    <row r="55" spans="1:17" s="825" customFormat="1" ht="18.75" customHeight="1">
      <c r="A55" s="2503"/>
      <c r="B55" s="2503"/>
      <c r="C55" s="2503"/>
      <c r="D55" s="2503"/>
      <c r="E55" s="2503"/>
      <c r="F55" s="2503"/>
      <c r="G55" s="2503"/>
      <c r="H55" s="2503"/>
      <c r="I55" s="2503"/>
      <c r="J55" s="2503"/>
      <c r="K55" s="2503"/>
      <c r="L55" s="2503"/>
      <c r="M55" s="2503"/>
      <c r="N55" s="2503"/>
      <c r="O55" s="2503"/>
      <c r="P55" s="2503"/>
      <c r="Q55" s="2503"/>
    </row>
    <row r="56" spans="1:17" s="825" customFormat="1" ht="18.75" customHeight="1">
      <c r="A56" s="2503" t="s">
        <v>1269</v>
      </c>
      <c r="B56" s="2503"/>
      <c r="C56" s="2503"/>
      <c r="D56" s="2503"/>
      <c r="E56" s="2503"/>
      <c r="F56" s="2503"/>
      <c r="G56" s="2503"/>
      <c r="H56" s="2503"/>
      <c r="I56" s="2503"/>
      <c r="J56" s="2503"/>
      <c r="K56" s="2503"/>
      <c r="L56" s="2503"/>
      <c r="M56" s="2503"/>
      <c r="N56" s="2503"/>
      <c r="O56" s="2503"/>
      <c r="P56" s="2503"/>
      <c r="Q56" s="2503"/>
    </row>
    <row r="57" spans="1:17" s="825" customFormat="1" ht="18.75" customHeight="1">
      <c r="A57" s="22"/>
      <c r="B57" s="22"/>
      <c r="C57" s="22"/>
      <c r="D57" s="22"/>
      <c r="E57" s="22"/>
      <c r="F57" s="22"/>
      <c r="G57" s="22"/>
      <c r="H57" s="22"/>
      <c r="I57" s="22"/>
      <c r="J57" s="22"/>
      <c r="K57" s="22"/>
      <c r="L57" s="22"/>
      <c r="M57" s="22"/>
      <c r="N57" s="22"/>
      <c r="O57" s="22"/>
      <c r="P57" s="22"/>
      <c r="Q57" s="22"/>
    </row>
    <row r="58" spans="1:17" s="825" customFormat="1" ht="18.75" customHeight="1">
      <c r="A58" s="2503" t="s">
        <v>1417</v>
      </c>
      <c r="B58" s="2503"/>
      <c r="C58" s="2503"/>
      <c r="D58" s="2503"/>
      <c r="E58" s="2503"/>
      <c r="F58" s="2503"/>
      <c r="G58" s="2503"/>
      <c r="H58" s="2503"/>
      <c r="I58" s="2503"/>
      <c r="J58" s="2503"/>
      <c r="K58" s="2503"/>
      <c r="L58" s="2503"/>
      <c r="M58" s="2503"/>
      <c r="N58" s="2503"/>
      <c r="O58" s="2503"/>
      <c r="P58" s="2503"/>
      <c r="Q58" s="2503"/>
    </row>
    <row r="59" spans="1:17" s="825" customFormat="1" ht="18.75" customHeight="1">
      <c r="A59" s="2503"/>
      <c r="B59" s="2503"/>
      <c r="C59" s="2503"/>
      <c r="D59" s="2503"/>
      <c r="E59" s="2503"/>
      <c r="F59" s="2503"/>
      <c r="G59" s="2503"/>
      <c r="H59" s="2503"/>
      <c r="I59" s="2503"/>
      <c r="J59" s="2503"/>
      <c r="K59" s="2503"/>
      <c r="L59" s="2503"/>
      <c r="M59" s="2503"/>
      <c r="N59" s="2503"/>
      <c r="O59" s="2503"/>
      <c r="P59" s="2503"/>
      <c r="Q59" s="2503"/>
    </row>
    <row r="60" spans="1:17" s="825" customFormat="1" ht="18.75" customHeight="1">
      <c r="A60" s="2503" t="s">
        <v>1418</v>
      </c>
      <c r="B60" s="2503"/>
      <c r="C60" s="2503"/>
      <c r="D60" s="2503"/>
      <c r="E60" s="2503"/>
      <c r="F60" s="2503"/>
      <c r="G60" s="2503"/>
      <c r="H60" s="2503"/>
      <c r="I60" s="2503"/>
      <c r="J60" s="2503"/>
      <c r="K60" s="2503"/>
      <c r="L60" s="2503"/>
      <c r="M60" s="2503"/>
      <c r="N60" s="2503"/>
      <c r="O60" s="2503"/>
      <c r="P60" s="2503"/>
      <c r="Q60" s="2503"/>
    </row>
    <row r="61" spans="1:17" s="825" customFormat="1" ht="18.75" customHeight="1">
      <c r="A61" s="2503"/>
      <c r="B61" s="2503"/>
      <c r="C61" s="2503"/>
      <c r="D61" s="2503"/>
      <c r="E61" s="2503"/>
      <c r="F61" s="2503"/>
      <c r="G61" s="2503"/>
      <c r="H61" s="2503"/>
      <c r="I61" s="2503"/>
      <c r="J61" s="2503"/>
      <c r="K61" s="2503"/>
      <c r="L61" s="2503"/>
      <c r="M61" s="2503"/>
      <c r="N61" s="2503"/>
      <c r="O61" s="2503"/>
      <c r="P61" s="2503"/>
      <c r="Q61" s="2503"/>
    </row>
    <row r="62" spans="1:17" s="825" customFormat="1" ht="18.75" customHeight="1">
      <c r="A62" s="2503" t="s">
        <v>1419</v>
      </c>
      <c r="B62" s="2503"/>
      <c r="C62" s="2503"/>
      <c r="D62" s="2503"/>
      <c r="E62" s="2503"/>
      <c r="F62" s="2503"/>
      <c r="G62" s="2503"/>
      <c r="H62" s="2503"/>
      <c r="I62" s="2503"/>
      <c r="J62" s="2503"/>
      <c r="K62" s="2503"/>
      <c r="L62" s="2503"/>
      <c r="M62" s="2503"/>
      <c r="N62" s="2503"/>
      <c r="O62" s="2503"/>
      <c r="P62" s="2503"/>
      <c r="Q62" s="2503"/>
    </row>
    <row r="63" spans="1:17" s="825" customFormat="1" ht="18.75" customHeight="1">
      <c r="A63" s="2503"/>
      <c r="B63" s="2503"/>
      <c r="C63" s="2503"/>
      <c r="D63" s="2503"/>
      <c r="E63" s="2503"/>
      <c r="F63" s="2503"/>
      <c r="G63" s="2503"/>
      <c r="H63" s="2503"/>
      <c r="I63" s="2503"/>
      <c r="J63" s="2503"/>
      <c r="K63" s="2503"/>
      <c r="L63" s="2503"/>
      <c r="M63" s="2503"/>
      <c r="N63" s="2503"/>
      <c r="O63" s="2503"/>
      <c r="P63" s="2503"/>
      <c r="Q63" s="2503"/>
    </row>
    <row r="64" spans="1:17" s="825" customFormat="1" ht="18.75" customHeight="1">
      <c r="A64" s="2503" t="s">
        <v>1420</v>
      </c>
      <c r="B64" s="2503"/>
      <c r="C64" s="2503"/>
      <c r="D64" s="2503"/>
      <c r="E64" s="2503"/>
      <c r="F64" s="2503"/>
      <c r="G64" s="2503"/>
      <c r="H64" s="2503"/>
      <c r="I64" s="2503"/>
      <c r="J64" s="2503"/>
      <c r="K64" s="2503"/>
      <c r="L64" s="2503"/>
      <c r="M64" s="2503"/>
      <c r="N64" s="2503"/>
      <c r="O64" s="2503"/>
      <c r="P64" s="2503"/>
      <c r="Q64" s="2503"/>
    </row>
    <row r="65" spans="1:17" s="825" customFormat="1" ht="18.75" customHeight="1">
      <c r="A65" s="2503"/>
      <c r="B65" s="2503"/>
      <c r="C65" s="2503"/>
      <c r="D65" s="2503"/>
      <c r="E65" s="2503"/>
      <c r="F65" s="2503"/>
      <c r="G65" s="2503"/>
      <c r="H65" s="2503"/>
      <c r="I65" s="2503"/>
      <c r="J65" s="2503"/>
      <c r="K65" s="2503"/>
      <c r="L65" s="2503"/>
      <c r="M65" s="2503"/>
      <c r="N65" s="2503"/>
      <c r="O65" s="2503"/>
      <c r="P65" s="2503"/>
      <c r="Q65" s="2503"/>
    </row>
    <row r="66" spans="1:17" s="825" customFormat="1" ht="18.75" customHeight="1">
      <c r="A66" s="2503" t="s">
        <v>1421</v>
      </c>
      <c r="B66" s="2503"/>
      <c r="C66" s="2503"/>
      <c r="D66" s="2503"/>
      <c r="E66" s="2503"/>
      <c r="F66" s="2503"/>
      <c r="G66" s="2503"/>
      <c r="H66" s="2503"/>
      <c r="I66" s="2503"/>
      <c r="J66" s="2503"/>
      <c r="K66" s="2503"/>
      <c r="L66" s="2503"/>
      <c r="M66" s="2503"/>
      <c r="N66" s="2503"/>
      <c r="O66" s="2503"/>
      <c r="P66" s="2503"/>
      <c r="Q66" s="2503"/>
    </row>
    <row r="67" spans="1:17" s="825" customFormat="1" ht="18.75" customHeight="1">
      <c r="A67" s="2503"/>
      <c r="B67" s="2503"/>
      <c r="C67" s="2503"/>
      <c r="D67" s="2503"/>
      <c r="E67" s="2503"/>
      <c r="F67" s="2503"/>
      <c r="G67" s="2503"/>
      <c r="H67" s="2503"/>
      <c r="I67" s="2503"/>
      <c r="J67" s="2503"/>
      <c r="K67" s="2503"/>
      <c r="L67" s="2503"/>
      <c r="M67" s="2503"/>
      <c r="N67" s="2503"/>
      <c r="O67" s="2503"/>
      <c r="P67" s="2503"/>
      <c r="Q67" s="2503"/>
    </row>
    <row r="68" spans="1:17" s="825" customFormat="1" ht="18.75" customHeight="1">
      <c r="A68" s="2503" t="s">
        <v>1422</v>
      </c>
      <c r="B68" s="2503"/>
      <c r="C68" s="2503"/>
      <c r="D68" s="2503"/>
      <c r="E68" s="2503"/>
      <c r="F68" s="2503"/>
      <c r="G68" s="2503"/>
      <c r="H68" s="2503"/>
      <c r="I68" s="2503"/>
      <c r="J68" s="2503"/>
      <c r="K68" s="2503"/>
      <c r="L68" s="2503"/>
      <c r="M68" s="2503"/>
      <c r="N68" s="2503"/>
      <c r="O68" s="2503"/>
      <c r="P68" s="2503"/>
      <c r="Q68" s="2503"/>
    </row>
    <row r="69" spans="1:17" s="825" customFormat="1" ht="18.75" customHeight="1">
      <c r="A69" s="2503"/>
      <c r="B69" s="2503"/>
      <c r="C69" s="2503"/>
      <c r="D69" s="2503"/>
      <c r="E69" s="2503"/>
      <c r="F69" s="2503"/>
      <c r="G69" s="2503"/>
      <c r="H69" s="2503"/>
      <c r="I69" s="2503"/>
      <c r="J69" s="2503"/>
      <c r="K69" s="2503"/>
      <c r="L69" s="2503"/>
      <c r="M69" s="2503"/>
      <c r="N69" s="2503"/>
      <c r="O69" s="2503"/>
      <c r="P69" s="2503"/>
      <c r="Q69" s="2503"/>
    </row>
    <row r="70" spans="1:17" s="825" customFormat="1" ht="18.75" customHeight="1">
      <c r="A70" s="2503" t="s">
        <v>1423</v>
      </c>
      <c r="B70" s="2503"/>
      <c r="C70" s="2503"/>
      <c r="D70" s="2503"/>
      <c r="E70" s="2503"/>
      <c r="F70" s="2503"/>
      <c r="G70" s="2503"/>
      <c r="H70" s="2503"/>
      <c r="I70" s="2503"/>
      <c r="J70" s="2503"/>
      <c r="K70" s="2503"/>
      <c r="L70" s="2503"/>
      <c r="M70" s="2503"/>
      <c r="N70" s="2503"/>
      <c r="O70" s="2503"/>
      <c r="P70" s="2503"/>
      <c r="Q70" s="2503"/>
    </row>
    <row r="71" spans="1:17" s="825" customFormat="1" ht="18.75" customHeight="1">
      <c r="A71" s="2503"/>
      <c r="B71" s="2503"/>
      <c r="C71" s="2503"/>
      <c r="D71" s="2503"/>
      <c r="E71" s="2503"/>
      <c r="F71" s="2503"/>
      <c r="G71" s="2503"/>
      <c r="H71" s="2503"/>
      <c r="I71" s="2503"/>
      <c r="J71" s="2503"/>
      <c r="K71" s="2503"/>
      <c r="L71" s="2503"/>
      <c r="M71" s="2503"/>
      <c r="N71" s="2503"/>
      <c r="O71" s="2503"/>
      <c r="P71" s="2503"/>
      <c r="Q71" s="2503"/>
    </row>
    <row r="72" spans="1:17" s="825" customFormat="1" ht="18.75" customHeight="1">
      <c r="A72" s="2503" t="s">
        <v>1424</v>
      </c>
      <c r="B72" s="2503"/>
      <c r="C72" s="2503"/>
      <c r="D72" s="2503"/>
      <c r="E72" s="2503"/>
      <c r="F72" s="2503"/>
      <c r="G72" s="2503"/>
      <c r="H72" s="2503"/>
      <c r="I72" s="2503"/>
      <c r="J72" s="2503"/>
      <c r="K72" s="2503"/>
      <c r="L72" s="2503"/>
      <c r="M72" s="2503"/>
      <c r="N72" s="2503"/>
      <c r="O72" s="2503"/>
      <c r="P72" s="2503"/>
      <c r="Q72" s="2503"/>
    </row>
    <row r="73" spans="1:17" s="825" customFormat="1" ht="18.75" customHeight="1">
      <c r="A73" s="2503"/>
      <c r="B73" s="2503"/>
      <c r="C73" s="2503"/>
      <c r="D73" s="2503"/>
      <c r="E73" s="2503"/>
      <c r="F73" s="2503"/>
      <c r="G73" s="2503"/>
      <c r="H73" s="2503"/>
      <c r="I73" s="2503"/>
      <c r="J73" s="2503"/>
      <c r="K73" s="2503"/>
      <c r="L73" s="2503"/>
      <c r="M73" s="2503"/>
      <c r="N73" s="2503"/>
      <c r="O73" s="2503"/>
      <c r="P73" s="2503"/>
      <c r="Q73" s="2503"/>
    </row>
    <row r="74" spans="1:17" s="825" customFormat="1" ht="18.75" customHeight="1">
      <c r="A74" s="2503" t="s">
        <v>1425</v>
      </c>
      <c r="B74" s="2503"/>
      <c r="C74" s="2503"/>
      <c r="D74" s="2503"/>
      <c r="E74" s="2503"/>
      <c r="F74" s="2503"/>
      <c r="G74" s="2503"/>
      <c r="H74" s="2503"/>
      <c r="I74" s="2503"/>
      <c r="J74" s="2503"/>
      <c r="K74" s="2503"/>
      <c r="L74" s="2503"/>
      <c r="M74" s="2503"/>
      <c r="N74" s="2503"/>
      <c r="O74" s="2503"/>
      <c r="P74" s="2503"/>
      <c r="Q74" s="2503"/>
    </row>
    <row r="75" spans="1:17" s="825" customFormat="1" ht="18.75" customHeight="1">
      <c r="A75" s="23"/>
      <c r="B75" s="23"/>
      <c r="C75" s="23"/>
      <c r="D75" s="23"/>
      <c r="E75" s="23"/>
      <c r="F75" s="23"/>
      <c r="G75" s="23"/>
      <c r="H75" s="23"/>
      <c r="I75" s="23"/>
      <c r="J75" s="23"/>
      <c r="K75" s="23"/>
      <c r="L75" s="23"/>
      <c r="M75" s="23"/>
      <c r="N75" s="23"/>
      <c r="O75" s="23"/>
      <c r="P75" s="23"/>
      <c r="Q75" s="23"/>
    </row>
    <row r="76" spans="1:17" s="267" customFormat="1" ht="18.75" customHeight="1">
      <c r="A76" s="2503" t="s">
        <v>1405</v>
      </c>
      <c r="B76" s="2503"/>
      <c r="C76" s="2503"/>
      <c r="D76" s="2503"/>
      <c r="E76" s="2503"/>
      <c r="F76" s="2503"/>
      <c r="G76" s="2503"/>
      <c r="H76" s="2503"/>
      <c r="I76" s="2503"/>
      <c r="J76" s="2503"/>
      <c r="K76" s="2503"/>
      <c r="L76" s="2503"/>
      <c r="M76" s="2503"/>
      <c r="N76" s="2503"/>
      <c r="O76" s="2503"/>
      <c r="P76" s="2503"/>
      <c r="Q76" s="63"/>
    </row>
    <row r="77" spans="1:17" s="267" customFormat="1" ht="18.75" customHeight="1">
      <c r="A77" s="2503"/>
      <c r="B77" s="2503"/>
      <c r="C77" s="2503"/>
      <c r="D77" s="2503"/>
      <c r="E77" s="2503"/>
      <c r="F77" s="2503"/>
      <c r="G77" s="2503"/>
      <c r="H77" s="2503"/>
      <c r="I77" s="2503"/>
      <c r="J77" s="2503"/>
      <c r="K77" s="2503"/>
      <c r="L77" s="2503"/>
      <c r="M77" s="2503"/>
      <c r="N77" s="2503"/>
      <c r="O77" s="2503"/>
      <c r="P77" s="2503"/>
      <c r="Q77" s="63"/>
    </row>
    <row r="78" spans="1:17" s="267" customFormat="1" ht="18.75" customHeight="1">
      <c r="A78" s="2503" t="s">
        <v>1244</v>
      </c>
      <c r="B78" s="2503"/>
      <c r="C78" s="2503"/>
      <c r="D78" s="2503"/>
      <c r="E78" s="2503"/>
      <c r="F78" s="2503"/>
      <c r="G78" s="2503"/>
      <c r="H78" s="2503"/>
      <c r="I78" s="2503"/>
      <c r="J78" s="2503"/>
      <c r="K78" s="2503"/>
      <c r="L78" s="2503"/>
      <c r="M78" s="2503"/>
      <c r="N78" s="2503"/>
      <c r="O78" s="2503"/>
      <c r="P78" s="2503"/>
      <c r="Q78" s="63"/>
    </row>
    <row r="79" spans="1:17" s="267" customFormat="1" ht="18.75" customHeight="1">
      <c r="A79" s="2503"/>
      <c r="B79" s="2503"/>
      <c r="C79" s="2503"/>
      <c r="D79" s="2503"/>
      <c r="E79" s="2503"/>
      <c r="F79" s="2503"/>
      <c r="G79" s="2503"/>
      <c r="H79" s="2503"/>
      <c r="I79" s="2503"/>
      <c r="J79" s="2503"/>
      <c r="K79" s="2503"/>
      <c r="L79" s="2503"/>
      <c r="M79" s="2503"/>
      <c r="N79" s="2503"/>
      <c r="O79" s="2503"/>
      <c r="P79" s="2503"/>
      <c r="Q79" s="63"/>
    </row>
    <row r="80" spans="1:17" s="267" customFormat="1" ht="18.75" customHeight="1">
      <c r="A80" s="2503" t="s">
        <v>1406</v>
      </c>
      <c r="B80" s="2503"/>
      <c r="C80" s="2503"/>
      <c r="D80" s="2503"/>
      <c r="E80" s="2503"/>
      <c r="F80" s="2503"/>
      <c r="G80" s="2503"/>
      <c r="H80" s="2503"/>
      <c r="I80" s="2503"/>
      <c r="J80" s="2503"/>
      <c r="K80" s="2503"/>
      <c r="L80" s="2503"/>
      <c r="M80" s="2503"/>
      <c r="N80" s="2503"/>
      <c r="O80" s="2503"/>
      <c r="P80" s="2503"/>
      <c r="Q80" s="63"/>
    </row>
    <row r="81" spans="1:18" s="267" customFormat="1" ht="18.75" customHeight="1">
      <c r="A81" s="2503"/>
      <c r="B81" s="2503"/>
      <c r="C81" s="2503"/>
      <c r="D81" s="2503"/>
      <c r="E81" s="2503"/>
      <c r="F81" s="2503"/>
      <c r="G81" s="2503"/>
      <c r="H81" s="2503"/>
      <c r="I81" s="2503"/>
      <c r="J81" s="2503"/>
      <c r="K81" s="2503"/>
      <c r="L81" s="2503"/>
      <c r="M81" s="2503"/>
      <c r="N81" s="2503"/>
      <c r="O81" s="2503"/>
      <c r="P81" s="2503"/>
      <c r="Q81" s="63"/>
    </row>
    <row r="82" spans="1:18" s="267" customFormat="1" ht="18.75" customHeight="1">
      <c r="A82" s="2503" t="s">
        <v>1407</v>
      </c>
      <c r="B82" s="2503"/>
      <c r="C82" s="2503"/>
      <c r="D82" s="2503"/>
      <c r="E82" s="2503"/>
      <c r="F82" s="2503"/>
      <c r="G82" s="2503"/>
      <c r="H82" s="2503"/>
      <c r="I82" s="2503"/>
      <c r="J82" s="2503"/>
      <c r="K82" s="2503"/>
      <c r="L82" s="2503"/>
      <c r="M82" s="2503"/>
      <c r="N82" s="2503"/>
      <c r="O82" s="2503"/>
      <c r="P82" s="2503"/>
      <c r="Q82" s="63"/>
    </row>
    <row r="83" spans="1:18" s="267" customFormat="1" ht="18.75" customHeight="1">
      <c r="A83" s="2503"/>
      <c r="B83" s="2503"/>
      <c r="C83" s="2503"/>
      <c r="D83" s="2503"/>
      <c r="E83" s="2503"/>
      <c r="F83" s="2503"/>
      <c r="G83" s="2503"/>
      <c r="H83" s="2503"/>
      <c r="I83" s="2503"/>
      <c r="J83" s="2503"/>
      <c r="K83" s="2503"/>
      <c r="L83" s="2503"/>
      <c r="M83" s="2503"/>
      <c r="N83" s="2503"/>
      <c r="O83" s="2503"/>
      <c r="P83" s="2503"/>
      <c r="Q83" s="63"/>
    </row>
    <row r="84" spans="1:18" s="267" customFormat="1" ht="18.75" customHeight="1">
      <c r="A84" s="2503" t="s">
        <v>1245</v>
      </c>
      <c r="B84" s="2503"/>
      <c r="C84" s="2503"/>
      <c r="D84" s="2503"/>
      <c r="E84" s="2503"/>
      <c r="F84" s="2503"/>
      <c r="G84" s="2503"/>
      <c r="H84" s="2503"/>
      <c r="I84" s="2503"/>
      <c r="J84" s="2503"/>
      <c r="K84" s="2503"/>
      <c r="L84" s="2503"/>
      <c r="M84" s="2503"/>
      <c r="N84" s="2503"/>
      <c r="O84" s="2503"/>
      <c r="P84" s="2503"/>
      <c r="Q84" s="63"/>
    </row>
    <row r="85" spans="1:18" s="267" customFormat="1" ht="18.75" customHeight="1">
      <c r="A85" s="2503"/>
      <c r="B85" s="2503"/>
      <c r="C85" s="2503"/>
      <c r="D85" s="2503"/>
      <c r="E85" s="2503"/>
      <c r="F85" s="2503"/>
      <c r="G85" s="2503"/>
      <c r="H85" s="2503"/>
      <c r="I85" s="2503"/>
      <c r="J85" s="2503"/>
      <c r="K85" s="2503"/>
      <c r="L85" s="2503"/>
      <c r="M85" s="2503"/>
      <c r="N85" s="2503"/>
      <c r="O85" s="2503"/>
      <c r="P85" s="2503"/>
      <c r="Q85" s="63"/>
    </row>
    <row r="86" spans="1:18" s="267" customFormat="1" ht="18.75" customHeight="1">
      <c r="A86" s="2503" t="s">
        <v>1246</v>
      </c>
      <c r="B86" s="2503"/>
      <c r="C86" s="2503"/>
      <c r="D86" s="2503"/>
      <c r="E86" s="2503"/>
      <c r="F86" s="2503"/>
      <c r="G86" s="2503"/>
      <c r="H86" s="2503"/>
      <c r="I86" s="2503"/>
      <c r="J86" s="2503"/>
      <c r="K86" s="2503"/>
      <c r="L86" s="2503"/>
      <c r="M86" s="2503"/>
      <c r="N86" s="2503"/>
      <c r="O86" s="2503"/>
      <c r="P86" s="2503"/>
      <c r="Q86" s="63"/>
    </row>
    <row r="87" spans="1:18" s="267" customFormat="1" ht="18.75" customHeight="1">
      <c r="A87" s="2503"/>
      <c r="B87" s="2503"/>
      <c r="C87" s="2503"/>
      <c r="D87" s="2503"/>
      <c r="E87" s="2503"/>
      <c r="F87" s="2503"/>
      <c r="G87" s="2503"/>
      <c r="H87" s="2503"/>
      <c r="I87" s="2503"/>
      <c r="J87" s="2503"/>
      <c r="K87" s="2503"/>
      <c r="L87" s="2503"/>
      <c r="M87" s="2503"/>
      <c r="N87" s="2503"/>
      <c r="O87" s="2503"/>
      <c r="P87" s="2503"/>
      <c r="Q87" s="63"/>
    </row>
    <row r="88" spans="1:18" s="267" customFormat="1" ht="18.75" customHeight="1">
      <c r="A88" s="2503" t="s">
        <v>1247</v>
      </c>
      <c r="B88" s="2503"/>
      <c r="C88" s="2503"/>
      <c r="D88" s="2503"/>
      <c r="E88" s="2503"/>
      <c r="F88" s="2503"/>
      <c r="G88" s="2503"/>
      <c r="H88" s="2503"/>
      <c r="I88" s="2503"/>
      <c r="J88" s="2503"/>
      <c r="K88" s="2503"/>
      <c r="L88" s="2503"/>
      <c r="M88" s="2503"/>
      <c r="N88" s="2503"/>
      <c r="O88" s="2503"/>
      <c r="P88" s="2503"/>
      <c r="Q88" s="63"/>
    </row>
    <row r="89" spans="1:18" s="267" customFormat="1" ht="18.75" customHeight="1">
      <c r="A89" s="2503"/>
      <c r="B89" s="2503"/>
      <c r="C89" s="2503"/>
      <c r="D89" s="2503"/>
      <c r="E89" s="2503"/>
      <c r="F89" s="2503"/>
      <c r="G89" s="2503"/>
      <c r="H89" s="2503"/>
      <c r="I89" s="2503"/>
      <c r="J89" s="2503"/>
      <c r="K89" s="2503"/>
      <c r="L89" s="2503"/>
      <c r="M89" s="2503"/>
      <c r="N89" s="2503"/>
      <c r="O89" s="2503"/>
      <c r="P89" s="2503"/>
      <c r="Q89" s="63"/>
    </row>
    <row r="90" spans="1:18" s="267" customFormat="1" ht="18.75" customHeight="1">
      <c r="A90" s="2503" t="s">
        <v>1408</v>
      </c>
      <c r="B90" s="2503"/>
      <c r="C90" s="2503"/>
      <c r="D90" s="2503"/>
      <c r="E90" s="2503"/>
      <c r="F90" s="2503"/>
      <c r="G90" s="2503"/>
      <c r="H90" s="2503"/>
      <c r="I90" s="2503"/>
      <c r="J90" s="2503"/>
      <c r="K90" s="2503"/>
      <c r="L90" s="2503"/>
      <c r="M90" s="2503"/>
      <c r="N90" s="2503"/>
      <c r="O90" s="2503"/>
      <c r="P90" s="2503"/>
      <c r="Q90" s="63"/>
    </row>
    <row r="91" spans="1:18" s="267" customFormat="1" ht="18.75" customHeight="1">
      <c r="A91" s="2503"/>
      <c r="B91" s="2503"/>
      <c r="C91" s="2503"/>
      <c r="D91" s="2503"/>
      <c r="E91" s="2503"/>
      <c r="F91" s="2503"/>
      <c r="G91" s="2503"/>
      <c r="H91" s="2503"/>
      <c r="I91" s="2503"/>
      <c r="J91" s="2503"/>
      <c r="K91" s="2503"/>
      <c r="L91" s="2503"/>
      <c r="M91" s="2503"/>
      <c r="N91" s="2503"/>
      <c r="O91" s="2503"/>
      <c r="P91" s="2503"/>
      <c r="Q91" s="63"/>
    </row>
    <row r="92" spans="1:18" s="267" customFormat="1" ht="18.75" customHeight="1">
      <c r="A92" s="2503" t="s">
        <v>1409</v>
      </c>
      <c r="B92" s="2503"/>
      <c r="C92" s="2503"/>
      <c r="D92" s="2503"/>
      <c r="E92" s="2503"/>
      <c r="F92" s="2503"/>
      <c r="G92" s="2503"/>
      <c r="H92" s="2503"/>
      <c r="I92" s="2503"/>
      <c r="J92" s="2503"/>
      <c r="K92" s="2503"/>
      <c r="L92" s="2503"/>
      <c r="M92" s="2503"/>
      <c r="N92" s="2503"/>
      <c r="O92" s="2503"/>
      <c r="P92" s="2503"/>
      <c r="Q92" s="63"/>
    </row>
    <row r="93" spans="1:18" s="267" customFormat="1" ht="18.75" customHeight="1">
      <c r="A93" s="2503"/>
      <c r="B93" s="2503"/>
      <c r="C93" s="2503"/>
      <c r="D93" s="2503"/>
      <c r="E93" s="2503"/>
      <c r="F93" s="2503"/>
      <c r="G93" s="2503"/>
      <c r="H93" s="2503"/>
      <c r="I93" s="2503"/>
      <c r="J93" s="2503"/>
      <c r="K93" s="2503"/>
      <c r="L93" s="2503"/>
      <c r="M93" s="2503"/>
      <c r="N93" s="2503"/>
      <c r="O93" s="2503"/>
      <c r="P93" s="2503"/>
      <c r="Q93" s="63"/>
    </row>
    <row r="94" spans="1:18" s="267" customFormat="1" ht="18.75" customHeight="1">
      <c r="A94" s="2503" t="s">
        <v>1410</v>
      </c>
      <c r="B94" s="2503"/>
      <c r="C94" s="2503"/>
      <c r="D94" s="2503"/>
      <c r="E94" s="2503"/>
      <c r="F94" s="2503"/>
      <c r="G94" s="2503"/>
      <c r="H94" s="2503"/>
      <c r="I94" s="2503"/>
      <c r="J94" s="2503"/>
      <c r="K94" s="2503"/>
      <c r="L94" s="2503"/>
      <c r="M94" s="2503"/>
      <c r="N94" s="2503"/>
      <c r="O94" s="2503"/>
      <c r="P94" s="2503"/>
      <c r="Q94" s="63"/>
    </row>
    <row r="95" spans="1:18" s="267" customFormat="1" ht="18.75" customHeight="1"/>
    <row r="96" spans="1:18" s="267" customFormat="1" ht="18.75" customHeight="1">
      <c r="A96" s="865"/>
      <c r="B96" s="865"/>
      <c r="C96" s="865"/>
      <c r="D96" s="865"/>
      <c r="E96" s="865"/>
      <c r="F96" s="865"/>
      <c r="G96" s="865"/>
      <c r="H96" s="865"/>
      <c r="I96" s="865"/>
      <c r="J96" s="865"/>
      <c r="K96" s="865"/>
      <c r="L96" s="865"/>
      <c r="M96" s="865"/>
      <c r="N96" s="865"/>
      <c r="O96" s="865"/>
      <c r="P96" s="865"/>
      <c r="Q96" s="865"/>
      <c r="R96" s="865"/>
    </row>
    <row r="97" spans="1:16" s="267" customFormat="1" ht="18.75" hidden="1" customHeight="1">
      <c r="A97" s="823"/>
      <c r="B97" s="823"/>
      <c r="C97" s="823"/>
      <c r="D97" s="823"/>
      <c r="E97" s="823"/>
      <c r="F97" s="823"/>
      <c r="G97" s="823"/>
      <c r="H97" s="823"/>
      <c r="I97" s="823"/>
      <c r="J97" s="823"/>
      <c r="K97" s="823"/>
      <c r="L97" s="823"/>
      <c r="M97" s="823"/>
      <c r="N97" s="823"/>
      <c r="O97" s="823"/>
      <c r="P97" s="823"/>
    </row>
  </sheetData>
  <mergeCells count="78">
    <mergeCell ref="A93:P93"/>
    <mergeCell ref="A94:P94"/>
    <mergeCell ref="E9:N12"/>
    <mergeCell ref="A76:P76"/>
    <mergeCell ref="A77:P77"/>
    <mergeCell ref="A79:P79"/>
    <mergeCell ref="A81:P81"/>
    <mergeCell ref="A78:P78"/>
    <mergeCell ref="A80:P80"/>
    <mergeCell ref="A14:Q14"/>
    <mergeCell ref="A16:Q16"/>
    <mergeCell ref="A18:Q18"/>
    <mergeCell ref="A19:Q19"/>
    <mergeCell ref="A20:Q20"/>
    <mergeCell ref="A21:Q21"/>
    <mergeCell ref="A22:Q22"/>
    <mergeCell ref="A23:Q23"/>
    <mergeCell ref="A24:Q24"/>
    <mergeCell ref="A86:P86"/>
    <mergeCell ref="A83:P83"/>
    <mergeCell ref="A85:P85"/>
    <mergeCell ref="A48:Q48"/>
    <mergeCell ref="A49:Q49"/>
    <mergeCell ref="A50:Q50"/>
    <mergeCell ref="A51:Q51"/>
    <mergeCell ref="A52:Q52"/>
    <mergeCell ref="A53:Q53"/>
    <mergeCell ref="A54:Q54"/>
    <mergeCell ref="A55:Q55"/>
    <mergeCell ref="A56:Q56"/>
    <mergeCell ref="A45:Q45"/>
    <mergeCell ref="A46:Q46"/>
    <mergeCell ref="A47:Q47"/>
    <mergeCell ref="A82:P82"/>
    <mergeCell ref="A84:P84"/>
    <mergeCell ref="A92:P92"/>
    <mergeCell ref="A35:Q35"/>
    <mergeCell ref="A36:Q36"/>
    <mergeCell ref="A37:Q37"/>
    <mergeCell ref="A87:P87"/>
    <mergeCell ref="A89:P89"/>
    <mergeCell ref="A91:P91"/>
    <mergeCell ref="A88:P88"/>
    <mergeCell ref="A90:P90"/>
    <mergeCell ref="A38:Q38"/>
    <mergeCell ref="A39:Q39"/>
    <mergeCell ref="A40:Q40"/>
    <mergeCell ref="A41:Q41"/>
    <mergeCell ref="A42:Q42"/>
    <mergeCell ref="A43:Q43"/>
    <mergeCell ref="A44:Q44"/>
    <mergeCell ref="A25:Q25"/>
    <mergeCell ref="A26:Q26"/>
    <mergeCell ref="A27:Q27"/>
    <mergeCell ref="A28:Q28"/>
    <mergeCell ref="A29:Q29"/>
    <mergeCell ref="A30:Q30"/>
    <mergeCell ref="A31:Q31"/>
    <mergeCell ref="A32:Q32"/>
    <mergeCell ref="A33:Q33"/>
    <mergeCell ref="A34:Q34"/>
    <mergeCell ref="A58:Q58"/>
    <mergeCell ref="A59:Q59"/>
    <mergeCell ref="A60:Q60"/>
    <mergeCell ref="A61:Q61"/>
    <mergeCell ref="A62:Q62"/>
    <mergeCell ref="A63:Q63"/>
    <mergeCell ref="A64:Q64"/>
    <mergeCell ref="A65:Q65"/>
    <mergeCell ref="A66:Q66"/>
    <mergeCell ref="A67:Q67"/>
    <mergeCell ref="A73:Q73"/>
    <mergeCell ref="A74:Q74"/>
    <mergeCell ref="A68:Q68"/>
    <mergeCell ref="A69:Q69"/>
    <mergeCell ref="A70:Q70"/>
    <mergeCell ref="A71:Q71"/>
    <mergeCell ref="A72:Q72"/>
  </mergeCells>
  <hyperlinks>
    <hyperlink ref="A14:Q14" location="'Cuadro 3.2.1'!A1" display="Cuadro 3.2.1 Presupuesto de rentas y recursos de capital 2023" xr:uid="{771DAB74-680C-4ABD-9F27-79E0F4EE1A35}"/>
    <hyperlink ref="A16" location="'Cuadro 3.2.2'!A1" display="Cuadro 3.2.2 Modificaciones rentas y recursos de capital 2023" xr:uid="{55245E48-BF88-4A0E-ACA0-F7DC69072080}"/>
    <hyperlink ref="A18" location="'Cuadro 3.2.3'!A1" display="Cuadro 3.2.3 Ejecución de rentas y recursos de capital 2023" xr:uid="{76B41B8D-C694-4B94-8DA7-87187559802B}"/>
    <hyperlink ref="A20" location="'Cuadro 3.2.4'!A1" display="Cuadro 3.2.4 Ejecución ingresos corrientes de la Nación 2023" xr:uid="{2F5DA730-D700-445F-86A6-52EAF43BE08A}"/>
    <hyperlink ref="A22" location="'Cuadro 3.2.5'!A1" display="Cuadro 3.2.5 Ejecución recursos de capital de la Nación 2023" xr:uid="{29CB45BE-61EB-42A5-A62A-628194529CC5}"/>
    <hyperlink ref="A24" location="'Cuadro 3.2.6'!A1" display="Cuadro 3.2.6 Ejecución excedentes financieros, dividendos y utilidades de la Nación 2023" xr:uid="{981E390B-0F08-43E1-8A92-7B0DEE5C30F3}"/>
    <hyperlink ref="A26" location="'Cuadro 3.2.7'!A1" display="Cuadro 3.2.7 Ejecución contribuciones parafiscales de la Nación 2023" xr:uid="{D8E04CE2-9974-4025-ABAF-ED171FB375EF}"/>
    <hyperlink ref="A28" location="'Cuadro 3.2.8'!A1" display="Cuadro 3.2.8 Ejecución fondos especiales de la Nación 2023" xr:uid="{C56CCBF4-E2C4-4BD9-BF0A-A81C63B3FEA7}"/>
    <hyperlink ref="A30" location="'Cuadro 3.2.9'!A1" display="Cuadro 3.2.9 Ejecución Ingresos de los Establecimientos Públicos 2023 por entidad" xr:uid="{994A8ED6-3FFD-42FC-9E3F-21F091A209E8}"/>
    <hyperlink ref="A32:P32" location="'Cuadro No 3.2.10.'!A1" display="Cuadro 3.2.10 Presupuestos de Gastos 2023" xr:uid="{3256EECA-24DD-4E89-89C5-A252DC12E503}"/>
    <hyperlink ref="A34:P34" location="'Gráfica No 3.2.1.'!A1" display="Gráfica 3.2.1 Apropiación 2023 incluyendo Modificaciones Presupuestales" xr:uid="{F231D1BF-74E8-4A8E-BD41-B975787A86A9}"/>
    <hyperlink ref="A36:P36" location="'Cuadro No. 3.2.11.'!A1" display="Cuadro 3.2.11 Adiciones por Donación 2023" xr:uid="{E0D5292B-6352-4DDB-A17E-F97F81D58754}"/>
    <hyperlink ref="A38:P38" location="'Cuadro No 3.2.12.'!A1" display="Cuadro 3.2.12 Detalle Adiciones por Convenios Administrativos 2023" xr:uid="{57692AC2-2CDE-4F3D-838E-F08F2633337C}"/>
    <hyperlink ref="A40:P40" location="'Cuadro No 3.2.13'!A1" display="Cuadro 3.2.13 Ejecución del Presupuesto General de la Nación acumulada a diciembre 2023" xr:uid="{609D43B7-4471-41AE-8D0D-01CA4EC8AE47}"/>
    <hyperlink ref="A42:P42" location="'Gráfica No 3.2.2'!A1" display="Gráfica 3.2.2 Ejecución Gastos 2023" xr:uid="{2FBC22AB-900E-4E4E-A8DD-149051473FA2}"/>
    <hyperlink ref="A44:P44" location="'Cuadro No 3.2.14'!A1" display="Cuadro 3.2.14 Pérdidas Apropiación 2023" xr:uid="{411C9CBA-1D1B-4DE2-8BD3-17556A057B68}"/>
    <hyperlink ref="A46:P46" location="'Gráfica No 3.2.3.'!A1" display="Gráfica 3.2.3. Velocidad de ejecución 2023" xr:uid="{4B07F716-49DA-4D6D-87BA-FA9705923C66}"/>
    <hyperlink ref="A48:P48" location="'Cuadro No 3.2.15.'!A1" display="Cuadro 3.2.15 Ejecución presupuesto funcionamiento por tipo de gasto acumulada a diciembre 2023" xr:uid="{F86E810F-799E-44B8-897C-4A140F97CE1D}"/>
    <hyperlink ref="A50:P50" location="'Gráfica No 3.2.4.'!A1" display="Gráfica 3.2.4 Ejecución Funcionamiento por Cuentas" xr:uid="{8B8FFB4B-4972-433D-BB25-CE0A66CDC803}"/>
    <hyperlink ref="A52:P52" location="'Cuadro No 3.2.16'!A1" display="Cuadro 3.2.16 Servicio a la Deuda 2023" xr:uid="{56E930B3-A727-44C2-9FF4-2D8697142ACC}"/>
    <hyperlink ref="A54:P54" location="'Cuadro No 3.2.17'!A1" display="Cuadro 3.2.17 Ejecución del Presupuesto de Inversión 2023 – Principales Sectores y Programas" xr:uid="{72F9EB3F-68F8-49C1-964E-B05F6B4EFC7E}"/>
    <hyperlink ref="A56:P56" location="'Cuadro No. 3.2.18'!A1" display="Cuadro 3.2.18 Rezago Presupuestal 2022 ejecutado en 2023" xr:uid="{70FE3104-7825-4833-A453-9938BB5740CC}"/>
    <hyperlink ref="A76:P76" location="'Cuadro No 3.3.10.'!A1" display="Cuadro 3.3.10. Presupuesto Gastos 2024" xr:uid="{DF19D89F-89CE-4390-8E61-CED092CFE815}"/>
    <hyperlink ref="A78:P78" location="'Gráfica No 3.3.1.'!A1" display="Gráfica 3.3.1 Apropiación 2024 incluyendo Modificaciones Presupuestales" xr:uid="{66385A52-7A9C-4D61-8D61-CFE2A89D8552}"/>
    <hyperlink ref="A80:P80" location="'Cuadro No 4.3.11'!A1" display="Cuadro 3.3.11. Detalle Adiciones por Convenios Administrativos 2024" xr:uid="{37AE4794-2E80-4B48-A4E9-7E9E5FD7ADB4}"/>
    <hyperlink ref="A82:P82" location="'Cuadro No 3.3.12.'!A1" display="Cuadro 3.3.12. Ejecución del Presupuesto General de la Nación acumulada a junio 2024" xr:uid="{6F18F090-70AF-41D3-B15B-EA3C674057B5}"/>
    <hyperlink ref="A84:P84" location="'Gráfica No 3.3.2'!A1" display="Gráfica 3.3.2 Ejecución Gastos acumulada a junio 2024" xr:uid="{57C13B14-0A80-479E-9C1B-E11B19FF1B1C}"/>
    <hyperlink ref="A86:P86" location="'Grafica No 3.3.3'!A1" display="Gráfica 3.3.3 Velocidad de ejecución mensual junio 2024" xr:uid="{734B4B8C-678F-4859-A238-99DFB8B576B8}"/>
    <hyperlink ref="A88:P88" location="'Gráfica No 3.3.4'!A1" display="Gráfica 3.3.4 Ejecución Funcionamiento por Cuentas" xr:uid="{D40BA017-E76E-400E-9472-D9331033548E}"/>
    <hyperlink ref="A90:P90" location="'Cuadro No 3.3.13.'!A1" display="Cuadro 3.3.13. Servicio a la Deuda 2024" xr:uid="{817A8911-6BE7-481F-95BD-4064D1A0A63F}"/>
    <hyperlink ref="A58" location="'Cuadro 3.3.1'!A1" display="Cuadro 3.3.1. Presupuesto de rentas y recursos de capital a junio 2024" xr:uid="{5E835706-3DBE-43F3-9143-A3FA0E85EBFE}"/>
    <hyperlink ref="A60" location="'Cuadro 3.3.2'!A1" display="Cuadro 3.3.2. Modificaciones rentas y recursos de capital a junio 2024" xr:uid="{30FE60E0-40AB-4D1C-8D40-BEE6B89536F7}"/>
    <hyperlink ref="A62" location="'Cuadro 3.3.3'!A1" display="Cuadro 3.3.3. Ejecución rentas y recursos de capital a junio 2024" xr:uid="{DB488A65-5CCD-4F45-9B76-6867549FDEC6}"/>
    <hyperlink ref="A64" location="'Cuadro 3.3.4'!A1" display="Cuadro 3.3.4. Ejecución ingresos corrientes de la Nación a junio 2024" xr:uid="{98821604-E952-468D-8DDE-22C0E4DE290B}"/>
    <hyperlink ref="A66" location="'Cuadro 3.3.5'!A1" display="Cuadro 3.3.5. Ejecución recursos de capital de la Nación a junio 2024" xr:uid="{A28C9695-0925-48AB-AFA5-A828A1E5FED0}"/>
    <hyperlink ref="A68" location="'Cuadro 3.3.6'!A1" display="Cuadro 3.3.6. Ejecuciónexcedentes financieros, dividendos y utilidades de la Nación a junio 2024" xr:uid="{2DE155E3-CAFF-4AA4-9AD9-D9CD0B8E4639}"/>
    <hyperlink ref="A70" location="'Cuadro 3.3.7'!A1" display="Cuadro 3.3.7. Ejecución contribuciones parafiscales de la Nación a junio 2024" xr:uid="{A3B8F6BB-3962-4CF0-80DF-AF2995081A77}"/>
    <hyperlink ref="A72" location="'Cuadro 3.3.8'!A1" display="Cuadro 3.3.8. Ejecución fondos especiales de la Nación a junio 2024" xr:uid="{D800281B-B7BC-4848-98D9-B7B77BE5D885}"/>
    <hyperlink ref="A74" location="'Cuadro 3.3.9'!A1" display="Cuadro 3.3.9.  Ejecución ingresos de los Establecimientos Públicos a junio 2024" xr:uid="{8623C257-DE08-4198-B3EA-271ED200AA84}"/>
    <hyperlink ref="A92:P92" location="'Cuadro No 3.3.14.'!A1" display="Cuadro 3.3.14. Ejecución inversión principales programas – Primer semestre 2024" xr:uid="{F59598DD-59C7-486D-9294-B440CDBB6B86}"/>
    <hyperlink ref="A94:P94" location="'Cuadro No 3.4.1.'!A1" display="Cuadro 3.4.1. Rezago Presupuestal 2023 ejecutado en 2024" xr:uid="{575DCECF-AD72-4354-B4FC-2136E4DE8EC5}"/>
  </hyperlinks>
  <pageMargins left="0.7" right="0.7"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40538-F2B6-4348-ACA0-C07CD84B15F9}">
  <sheetPr codeName="Hoja40"/>
  <dimension ref="A1:M25"/>
  <sheetViews>
    <sheetView showGridLines="0" zoomScaleNormal="100" workbookViewId="0"/>
  </sheetViews>
  <sheetFormatPr baseColWidth="10" defaultColWidth="0" defaultRowHeight="10.5" zeroHeight="1"/>
  <cols>
    <col min="1" max="1" width="2.7109375" style="40" customWidth="1"/>
    <col min="2" max="2" width="12.5703125" style="40" customWidth="1"/>
    <col min="3" max="6" width="11.42578125" style="40" customWidth="1"/>
    <col min="7" max="7" width="17.42578125" style="40" customWidth="1"/>
    <col min="8" max="8" width="4.7109375" style="40" customWidth="1"/>
    <col min="9" max="9" width="11.42578125" style="40" customWidth="1"/>
    <col min="10" max="10" width="5.5703125" style="40" customWidth="1"/>
    <col min="11" max="11" width="11.42578125" style="40" hidden="1" customWidth="1"/>
    <col min="12" max="12" width="1.28515625" style="40" hidden="1" customWidth="1"/>
    <col min="13" max="13" width="0" style="40" hidden="1" customWidth="1"/>
    <col min="14" max="16384" width="11.42578125" style="40" hidden="1"/>
  </cols>
  <sheetData>
    <row r="1" spans="1:13" ht="14.25">
      <c r="A1" s="2451"/>
      <c r="B1" s="2603" t="s">
        <v>1441</v>
      </c>
      <c r="C1" s="2603"/>
      <c r="D1" s="2603"/>
      <c r="E1" s="2603"/>
      <c r="F1" s="2603"/>
      <c r="G1" s="2603"/>
      <c r="H1" s="90"/>
      <c r="I1" s="90"/>
      <c r="J1" s="90"/>
      <c r="K1" s="90"/>
      <c r="L1" s="90"/>
      <c r="M1" s="90"/>
    </row>
    <row r="2" spans="1:13"/>
    <row r="3" spans="1:13"/>
    <row r="4" spans="1:13"/>
    <row r="5" spans="1:13"/>
    <row r="6" spans="1:13"/>
    <row r="7" spans="1:13"/>
    <row r="8" spans="1:13"/>
    <row r="9" spans="1:13"/>
    <row r="10" spans="1:13"/>
    <row r="11" spans="1:13"/>
    <row r="12" spans="1:13"/>
    <row r="13" spans="1:13"/>
    <row r="14" spans="1:13"/>
    <row r="15" spans="1:13"/>
    <row r="16" spans="1:13"/>
    <row r="17" spans="2:2"/>
    <row r="18" spans="2:2"/>
    <row r="19" spans="2:2"/>
    <row r="20" spans="2:2"/>
    <row r="21" spans="2:2"/>
    <row r="22" spans="2:2">
      <c r="B22" s="40" t="s">
        <v>1442</v>
      </c>
    </row>
    <row r="23" spans="2:2">
      <c r="B23" s="40" t="s">
        <v>1443</v>
      </c>
    </row>
    <row r="24" spans="2:2"/>
    <row r="25" spans="2:2"/>
  </sheetData>
  <mergeCells count="1">
    <mergeCell ref="B1:G1"/>
  </mergeCells>
  <pageMargins left="0.7" right="0.7" top="0.75" bottom="0.75" header="0.3" footer="0.3"/>
  <pageSetup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14359-974A-42A4-A64C-A535820D5977}">
  <sheetPr codeName="Hoja41"/>
  <dimension ref="A1:G22"/>
  <sheetViews>
    <sheetView showGridLines="0" zoomScale="124" zoomScaleNormal="124" workbookViewId="0"/>
  </sheetViews>
  <sheetFormatPr baseColWidth="10" defaultColWidth="0" defaultRowHeight="10.5" zeroHeight="1" outlineLevelRow="1"/>
  <cols>
    <col min="1" max="1" width="3.7109375" style="1562" customWidth="1"/>
    <col min="2" max="2" width="31.5703125" style="1562" customWidth="1"/>
    <col min="3" max="3" width="12.140625" style="1562" bestFit="1" customWidth="1"/>
    <col min="4" max="4" width="12.85546875" style="1562" bestFit="1" customWidth="1"/>
    <col min="5" max="5" width="3.42578125" style="1562" customWidth="1"/>
    <col min="6" max="6" width="11.42578125" style="1562" customWidth="1"/>
    <col min="7" max="7" width="2.85546875" style="1562" customWidth="1"/>
    <col min="8" max="16384" width="11.42578125" style="1562" hidden="1"/>
  </cols>
  <sheetData>
    <row r="1" spans="1:6" ht="14.25">
      <c r="A1" s="2450"/>
      <c r="B1" s="2604" t="s">
        <v>1444</v>
      </c>
      <c r="C1" s="2604"/>
      <c r="D1" s="2604"/>
    </row>
    <row r="2" spans="1:6">
      <c r="B2" s="2605" t="s">
        <v>332</v>
      </c>
      <c r="C2" s="2605"/>
      <c r="D2" s="2605"/>
    </row>
    <row r="3" spans="1:6" ht="21.75" customHeight="1">
      <c r="B3" s="1563" t="s">
        <v>0</v>
      </c>
      <c r="C3" s="1564" t="s">
        <v>285</v>
      </c>
      <c r="D3" s="1564" t="s">
        <v>286</v>
      </c>
    </row>
    <row r="4" spans="1:6" ht="13.5" customHeight="1">
      <c r="B4" s="1565" t="s">
        <v>1445</v>
      </c>
      <c r="C4" s="1566">
        <v>343161.29307633062</v>
      </c>
      <c r="D4" s="1567">
        <v>19.279660292437413</v>
      </c>
      <c r="F4" s="1568"/>
    </row>
    <row r="5" spans="1:6" ht="13.5" customHeight="1">
      <c r="B5" s="1569" t="s">
        <v>288</v>
      </c>
      <c r="C5" s="1570">
        <v>316505.28733254533</v>
      </c>
      <c r="D5" s="1571">
        <v>17.782059176395666</v>
      </c>
      <c r="F5" s="1572"/>
    </row>
    <row r="6" spans="1:6" ht="13.5" customHeight="1">
      <c r="B6" s="1569" t="s">
        <v>290</v>
      </c>
      <c r="C6" s="1570">
        <v>1273.1600086333021</v>
      </c>
      <c r="D6" s="1571">
        <v>7.1529315688022163E-2</v>
      </c>
    </row>
    <row r="7" spans="1:6" ht="13.5" customHeight="1">
      <c r="B7" s="1569" t="s">
        <v>29</v>
      </c>
      <c r="C7" s="1570">
        <v>4356.8644398685337</v>
      </c>
      <c r="D7" s="1571">
        <v>0.24477954838042223</v>
      </c>
    </row>
    <row r="8" spans="1:6" ht="13.5" customHeight="1">
      <c r="B8" s="1569" t="s">
        <v>28</v>
      </c>
      <c r="C8" s="1570">
        <v>21025.981295283469</v>
      </c>
      <c r="D8" s="1571">
        <v>1.1812922519733007</v>
      </c>
    </row>
    <row r="9" spans="1:6" ht="13.5" customHeight="1">
      <c r="B9" s="1565" t="s">
        <v>1446</v>
      </c>
      <c r="C9" s="1566">
        <v>427388.7595552741</v>
      </c>
      <c r="D9" s="1567">
        <v>24.011770159634711</v>
      </c>
    </row>
    <row r="10" spans="1:6" ht="13.5" customHeight="1">
      <c r="B10" s="1569" t="s">
        <v>131</v>
      </c>
      <c r="C10" s="1570">
        <v>83012.534</v>
      </c>
      <c r="D10" s="1571">
        <v>4.6638519198562873</v>
      </c>
    </row>
    <row r="11" spans="1:6" ht="13.5" customHeight="1">
      <c r="B11" s="1569" t="s">
        <v>446</v>
      </c>
      <c r="C11" s="1570">
        <v>344376.22555527411</v>
      </c>
      <c r="D11" s="1571">
        <v>19.347918239778426</v>
      </c>
    </row>
    <row r="12" spans="1:6" ht="13.5" hidden="1" customHeight="1" outlineLevel="1">
      <c r="B12" s="1573" t="s">
        <v>1447</v>
      </c>
      <c r="C12" s="1574">
        <v>344376.22555527411</v>
      </c>
      <c r="D12" s="1575">
        <v>19.347918239778426</v>
      </c>
    </row>
    <row r="13" spans="1:6" ht="13.5" hidden="1" customHeight="1" outlineLevel="1">
      <c r="B13" s="1573" t="s">
        <v>1448</v>
      </c>
      <c r="C13" s="1574">
        <v>0</v>
      </c>
      <c r="D13" s="1575">
        <v>0</v>
      </c>
    </row>
    <row r="14" spans="1:6" ht="13.5" customHeight="1" collapsed="1">
      <c r="B14" s="1576" t="s">
        <v>294</v>
      </c>
      <c r="C14" s="1577">
        <v>-1214.9324789434759</v>
      </c>
      <c r="D14" s="1578">
        <v>-6.8257947341015854E-2</v>
      </c>
    </row>
    <row r="15" spans="1:6" ht="13.5" customHeight="1">
      <c r="B15" s="1579" t="s">
        <v>295</v>
      </c>
      <c r="C15" s="1580">
        <v>-84227.466478943476</v>
      </c>
      <c r="D15" s="1581">
        <v>-4.7321098671973028</v>
      </c>
    </row>
    <row r="16" spans="1:6" ht="4.5" customHeight="1">
      <c r="B16" s="1582"/>
      <c r="C16" s="1574"/>
      <c r="D16" s="1575"/>
    </row>
    <row r="17" spans="2:4" ht="13.5" customHeight="1">
      <c r="B17" s="1576" t="s">
        <v>296</v>
      </c>
      <c r="C17" s="1577">
        <v>-84227.466510913771</v>
      </c>
      <c r="D17" s="1578">
        <v>-4.732109868993474</v>
      </c>
    </row>
    <row r="18" spans="2:4" ht="13.5" customHeight="1">
      <c r="B18" s="1579" t="s">
        <v>1449</v>
      </c>
      <c r="C18" s="1580">
        <v>3.1970295822247863E-5</v>
      </c>
      <c r="D18" s="1581">
        <v>1.796171232996744E-9</v>
      </c>
    </row>
    <row r="19" spans="2:4">
      <c r="B19" s="64" t="s">
        <v>2576</v>
      </c>
      <c r="C19" s="1583"/>
      <c r="D19" s="1584"/>
    </row>
    <row r="20" spans="2:4">
      <c r="B20" s="64" t="s">
        <v>1450</v>
      </c>
      <c r="C20" s="1584"/>
      <c r="D20" s="1584"/>
    </row>
    <row r="21" spans="2:4">
      <c r="B21" s="1585" t="s">
        <v>1451</v>
      </c>
    </row>
    <row r="22" spans="2:4"/>
  </sheetData>
  <mergeCells count="2">
    <mergeCell ref="B1:D1"/>
    <mergeCell ref="B2:D2"/>
  </mergeCell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31059-FDD3-443F-A3AF-4A6AE5423A6E}">
  <sheetPr codeName="Hoja42">
    <pageSetUpPr fitToPage="1"/>
  </sheetPr>
  <dimension ref="A1:WUT68"/>
  <sheetViews>
    <sheetView showGridLines="0" zoomScale="110" zoomScaleNormal="110" workbookViewId="0"/>
  </sheetViews>
  <sheetFormatPr baseColWidth="10" defaultColWidth="0" defaultRowHeight="10.5" zeroHeight="1"/>
  <cols>
    <col min="1" max="1" width="3.85546875" style="1587" customWidth="1"/>
    <col min="2" max="2" width="2.28515625" style="1587" customWidth="1"/>
    <col min="3" max="3" width="22.7109375" style="1587" customWidth="1"/>
    <col min="4" max="4" width="2.28515625" style="1587" customWidth="1"/>
    <col min="5" max="5" width="8.7109375" style="1586" customWidth="1"/>
    <col min="6" max="6" width="28.85546875" style="1587" customWidth="1"/>
    <col min="7" max="7" width="8.7109375" style="1586" customWidth="1"/>
    <col min="8" max="8" width="2.28515625" style="1587" customWidth="1"/>
    <col min="9" max="9" width="24.5703125" style="1587" customWidth="1"/>
    <col min="10" max="10" width="2.28515625" style="1587" customWidth="1"/>
    <col min="11" max="11" width="3.85546875" style="1586" customWidth="1"/>
    <col min="12" max="12" width="11.42578125" style="1587" customWidth="1"/>
    <col min="13" max="13" width="4.85546875" style="1587" customWidth="1"/>
    <col min="14" max="232" width="11.42578125" style="1587" hidden="1"/>
    <col min="233" max="233" width="3.85546875" style="1587" hidden="1"/>
    <col min="234" max="234" width="2.28515625" style="1587" hidden="1"/>
    <col min="235" max="235" width="22.7109375" style="1587" hidden="1"/>
    <col min="236" max="236" width="2.28515625" style="1587" hidden="1"/>
    <col min="237" max="237" width="8.7109375" style="1587" hidden="1"/>
    <col min="238" max="238" width="22.5703125" style="1587" hidden="1"/>
    <col min="239" max="239" width="8.7109375" style="1587" hidden="1"/>
    <col min="240" max="240" width="2.28515625" style="1587" hidden="1"/>
    <col min="241" max="241" width="22.7109375" style="1587" hidden="1"/>
    <col min="242" max="242" width="2.28515625" style="1587" hidden="1"/>
    <col min="243" max="488" width="11.42578125" style="1587" hidden="1"/>
    <col min="489" max="489" width="3.85546875" style="1587" hidden="1"/>
    <col min="490" max="490" width="2.28515625" style="1587" hidden="1"/>
    <col min="491" max="491" width="22.7109375" style="1587" hidden="1"/>
    <col min="492" max="492" width="2.28515625" style="1587" hidden="1"/>
    <col min="493" max="493" width="8.7109375" style="1587" hidden="1"/>
    <col min="494" max="494" width="22.5703125" style="1587" hidden="1"/>
    <col min="495" max="495" width="8.7109375" style="1587" hidden="1"/>
    <col min="496" max="496" width="2.28515625" style="1587" hidden="1"/>
    <col min="497" max="497" width="22.7109375" style="1587" hidden="1"/>
    <col min="498" max="498" width="2.28515625" style="1587" hidden="1"/>
    <col min="499" max="744" width="11.42578125" style="1587" hidden="1"/>
    <col min="745" max="745" width="3.85546875" style="1587" hidden="1"/>
    <col min="746" max="746" width="2.28515625" style="1587" hidden="1"/>
    <col min="747" max="747" width="22.7109375" style="1587" hidden="1"/>
    <col min="748" max="748" width="2.28515625" style="1587" hidden="1"/>
    <col min="749" max="749" width="8.7109375" style="1587" hidden="1"/>
    <col min="750" max="750" width="22.5703125" style="1587" hidden="1"/>
    <col min="751" max="751" width="8.7109375" style="1587" hidden="1"/>
    <col min="752" max="752" width="2.28515625" style="1587" hidden="1"/>
    <col min="753" max="753" width="22.7109375" style="1587" hidden="1"/>
    <col min="754" max="754" width="2.28515625" style="1587" hidden="1"/>
    <col min="755" max="1000" width="11.42578125" style="1587" hidden="1"/>
    <col min="1001" max="1001" width="3.85546875" style="1587" hidden="1"/>
    <col min="1002" max="1002" width="2.28515625" style="1587" hidden="1"/>
    <col min="1003" max="1003" width="22.7109375" style="1587" hidden="1"/>
    <col min="1004" max="1004" width="2.28515625" style="1587" hidden="1"/>
    <col min="1005" max="1005" width="8.7109375" style="1587" hidden="1"/>
    <col min="1006" max="1006" width="22.5703125" style="1587" hidden="1"/>
    <col min="1007" max="1007" width="8.7109375" style="1587" hidden="1"/>
    <col min="1008" max="1008" width="2.28515625" style="1587" hidden="1"/>
    <col min="1009" max="1009" width="22.7109375" style="1587" hidden="1"/>
    <col min="1010" max="1010" width="2.28515625" style="1587" hidden="1"/>
    <col min="1011" max="1256" width="11.42578125" style="1587" hidden="1"/>
    <col min="1257" max="1257" width="3.85546875" style="1587" hidden="1"/>
    <col min="1258" max="1258" width="2.28515625" style="1587" hidden="1"/>
    <col min="1259" max="1259" width="22.7109375" style="1587" hidden="1"/>
    <col min="1260" max="1260" width="2.28515625" style="1587" hidden="1"/>
    <col min="1261" max="1261" width="8.7109375" style="1587" hidden="1"/>
    <col min="1262" max="1262" width="22.5703125" style="1587" hidden="1"/>
    <col min="1263" max="1263" width="8.7109375" style="1587" hidden="1"/>
    <col min="1264" max="1264" width="2.28515625" style="1587" hidden="1"/>
    <col min="1265" max="1265" width="22.7109375" style="1587" hidden="1"/>
    <col min="1266" max="1266" width="2.28515625" style="1587" hidden="1"/>
    <col min="1267" max="1512" width="11.42578125" style="1587" hidden="1"/>
    <col min="1513" max="1513" width="3.85546875" style="1587" hidden="1"/>
    <col min="1514" max="1514" width="2.28515625" style="1587" hidden="1"/>
    <col min="1515" max="1515" width="22.7109375" style="1587" hidden="1"/>
    <col min="1516" max="1516" width="2.28515625" style="1587" hidden="1"/>
    <col min="1517" max="1517" width="8.7109375" style="1587" hidden="1"/>
    <col min="1518" max="1518" width="22.5703125" style="1587" hidden="1"/>
    <col min="1519" max="1519" width="8.7109375" style="1587" hidden="1"/>
    <col min="1520" max="1520" width="2.28515625" style="1587" hidden="1"/>
    <col min="1521" max="1521" width="22.7109375" style="1587" hidden="1"/>
    <col min="1522" max="1522" width="2.28515625" style="1587" hidden="1"/>
    <col min="1523" max="1768" width="11.42578125" style="1587" hidden="1"/>
    <col min="1769" max="1769" width="3.85546875" style="1587" hidden="1"/>
    <col min="1770" max="1770" width="2.28515625" style="1587" hidden="1"/>
    <col min="1771" max="1771" width="22.7109375" style="1587" hidden="1"/>
    <col min="1772" max="1772" width="2.28515625" style="1587" hidden="1"/>
    <col min="1773" max="1773" width="8.7109375" style="1587" hidden="1"/>
    <col min="1774" max="1774" width="22.5703125" style="1587" hidden="1"/>
    <col min="1775" max="1775" width="8.7109375" style="1587" hidden="1"/>
    <col min="1776" max="1776" width="2.28515625" style="1587" hidden="1"/>
    <col min="1777" max="1777" width="22.7109375" style="1587" hidden="1"/>
    <col min="1778" max="1778" width="2.28515625" style="1587" hidden="1"/>
    <col min="1779" max="2024" width="11.42578125" style="1587" hidden="1"/>
    <col min="2025" max="2025" width="3.85546875" style="1587" hidden="1"/>
    <col min="2026" max="2026" width="2.28515625" style="1587" hidden="1"/>
    <col min="2027" max="2027" width="22.7109375" style="1587" hidden="1"/>
    <col min="2028" max="2028" width="2.28515625" style="1587" hidden="1"/>
    <col min="2029" max="2029" width="8.7109375" style="1587" hidden="1"/>
    <col min="2030" max="2030" width="22.5703125" style="1587" hidden="1"/>
    <col min="2031" max="2031" width="8.7109375" style="1587" hidden="1"/>
    <col min="2032" max="2032" width="2.28515625" style="1587" hidden="1"/>
    <col min="2033" max="2033" width="22.7109375" style="1587" hidden="1"/>
    <col min="2034" max="2034" width="2.28515625" style="1587" hidden="1"/>
    <col min="2035" max="2280" width="11.42578125" style="1587" hidden="1"/>
    <col min="2281" max="2281" width="3.85546875" style="1587" hidden="1"/>
    <col min="2282" max="2282" width="2.28515625" style="1587" hidden="1"/>
    <col min="2283" max="2283" width="22.7109375" style="1587" hidden="1"/>
    <col min="2284" max="2284" width="2.28515625" style="1587" hidden="1"/>
    <col min="2285" max="2285" width="8.7109375" style="1587" hidden="1"/>
    <col min="2286" max="2286" width="22.5703125" style="1587" hidden="1"/>
    <col min="2287" max="2287" width="8.7109375" style="1587" hidden="1"/>
    <col min="2288" max="2288" width="2.28515625" style="1587" hidden="1"/>
    <col min="2289" max="2289" width="22.7109375" style="1587" hidden="1"/>
    <col min="2290" max="2290" width="2.28515625" style="1587" hidden="1"/>
    <col min="2291" max="2536" width="11.42578125" style="1587" hidden="1"/>
    <col min="2537" max="2537" width="3.85546875" style="1587" hidden="1"/>
    <col min="2538" max="2538" width="2.28515625" style="1587" hidden="1"/>
    <col min="2539" max="2539" width="22.7109375" style="1587" hidden="1"/>
    <col min="2540" max="2540" width="2.28515625" style="1587" hidden="1"/>
    <col min="2541" max="2541" width="8.7109375" style="1587" hidden="1"/>
    <col min="2542" max="2542" width="22.5703125" style="1587" hidden="1"/>
    <col min="2543" max="2543" width="8.7109375" style="1587" hidden="1"/>
    <col min="2544" max="2544" width="2.28515625" style="1587" hidden="1"/>
    <col min="2545" max="2545" width="22.7109375" style="1587" hidden="1"/>
    <col min="2546" max="2546" width="2.28515625" style="1587" hidden="1"/>
    <col min="2547" max="2792" width="11.42578125" style="1587" hidden="1"/>
    <col min="2793" max="2793" width="3.85546875" style="1587" hidden="1"/>
    <col min="2794" max="2794" width="2.28515625" style="1587" hidden="1"/>
    <col min="2795" max="2795" width="22.7109375" style="1587" hidden="1"/>
    <col min="2796" max="2796" width="2.28515625" style="1587" hidden="1"/>
    <col min="2797" max="2797" width="8.7109375" style="1587" hidden="1"/>
    <col min="2798" max="2798" width="22.5703125" style="1587" hidden="1"/>
    <col min="2799" max="2799" width="8.7109375" style="1587" hidden="1"/>
    <col min="2800" max="2800" width="2.28515625" style="1587" hidden="1"/>
    <col min="2801" max="2801" width="22.7109375" style="1587" hidden="1"/>
    <col min="2802" max="2802" width="2.28515625" style="1587" hidden="1"/>
    <col min="2803" max="3048" width="11.42578125" style="1587" hidden="1"/>
    <col min="3049" max="3049" width="3.85546875" style="1587" hidden="1"/>
    <col min="3050" max="3050" width="2.28515625" style="1587" hidden="1"/>
    <col min="3051" max="3051" width="22.7109375" style="1587" hidden="1"/>
    <col min="3052" max="3052" width="2.28515625" style="1587" hidden="1"/>
    <col min="3053" max="3053" width="8.7109375" style="1587" hidden="1"/>
    <col min="3054" max="3054" width="22.5703125" style="1587" hidden="1"/>
    <col min="3055" max="3055" width="8.7109375" style="1587" hidden="1"/>
    <col min="3056" max="3056" width="2.28515625" style="1587" hidden="1"/>
    <col min="3057" max="3057" width="22.7109375" style="1587" hidden="1"/>
    <col min="3058" max="3058" width="2.28515625" style="1587" hidden="1"/>
    <col min="3059" max="3304" width="11.42578125" style="1587" hidden="1"/>
    <col min="3305" max="3305" width="3.85546875" style="1587" hidden="1"/>
    <col min="3306" max="3306" width="2.28515625" style="1587" hidden="1"/>
    <col min="3307" max="3307" width="22.7109375" style="1587" hidden="1"/>
    <col min="3308" max="3308" width="2.28515625" style="1587" hidden="1"/>
    <col min="3309" max="3309" width="8.7109375" style="1587" hidden="1"/>
    <col min="3310" max="3310" width="22.5703125" style="1587" hidden="1"/>
    <col min="3311" max="3311" width="8.7109375" style="1587" hidden="1"/>
    <col min="3312" max="3312" width="2.28515625" style="1587" hidden="1"/>
    <col min="3313" max="3313" width="22.7109375" style="1587" hidden="1"/>
    <col min="3314" max="3314" width="2.28515625" style="1587" hidden="1"/>
    <col min="3315" max="3560" width="11.42578125" style="1587" hidden="1"/>
    <col min="3561" max="3561" width="3.85546875" style="1587" hidden="1"/>
    <col min="3562" max="3562" width="2.28515625" style="1587" hidden="1"/>
    <col min="3563" max="3563" width="22.7109375" style="1587" hidden="1"/>
    <col min="3564" max="3564" width="2.28515625" style="1587" hidden="1"/>
    <col min="3565" max="3565" width="8.7109375" style="1587" hidden="1"/>
    <col min="3566" max="3566" width="22.5703125" style="1587" hidden="1"/>
    <col min="3567" max="3567" width="8.7109375" style="1587" hidden="1"/>
    <col min="3568" max="3568" width="2.28515625" style="1587" hidden="1"/>
    <col min="3569" max="3569" width="22.7109375" style="1587" hidden="1"/>
    <col min="3570" max="3570" width="2.28515625" style="1587" hidden="1"/>
    <col min="3571" max="3816" width="11.42578125" style="1587" hidden="1"/>
    <col min="3817" max="3817" width="3.85546875" style="1587" hidden="1"/>
    <col min="3818" max="3818" width="2.28515625" style="1587" hidden="1"/>
    <col min="3819" max="3819" width="22.7109375" style="1587" hidden="1"/>
    <col min="3820" max="3820" width="2.28515625" style="1587" hidden="1"/>
    <col min="3821" max="3821" width="8.7109375" style="1587" hidden="1"/>
    <col min="3822" max="3822" width="22.5703125" style="1587" hidden="1"/>
    <col min="3823" max="3823" width="8.7109375" style="1587" hidden="1"/>
    <col min="3824" max="3824" width="2.28515625" style="1587" hidden="1"/>
    <col min="3825" max="3825" width="22.7109375" style="1587" hidden="1"/>
    <col min="3826" max="3826" width="2.28515625" style="1587" hidden="1"/>
    <col min="3827" max="4072" width="11.42578125" style="1587" hidden="1"/>
    <col min="4073" max="4073" width="3.85546875" style="1587" hidden="1"/>
    <col min="4074" max="4074" width="2.28515625" style="1587" hidden="1"/>
    <col min="4075" max="4075" width="22.7109375" style="1587" hidden="1"/>
    <col min="4076" max="4076" width="2.28515625" style="1587" hidden="1"/>
    <col min="4077" max="4077" width="8.7109375" style="1587" hidden="1"/>
    <col min="4078" max="4078" width="22.5703125" style="1587" hidden="1"/>
    <col min="4079" max="4079" width="8.7109375" style="1587" hidden="1"/>
    <col min="4080" max="4080" width="2.28515625" style="1587" hidden="1"/>
    <col min="4081" max="4081" width="22.7109375" style="1587" hidden="1"/>
    <col min="4082" max="4082" width="2.28515625" style="1587" hidden="1"/>
    <col min="4083" max="4328" width="11.42578125" style="1587" hidden="1"/>
    <col min="4329" max="4329" width="3.85546875" style="1587" hidden="1"/>
    <col min="4330" max="4330" width="2.28515625" style="1587" hidden="1"/>
    <col min="4331" max="4331" width="22.7109375" style="1587" hidden="1"/>
    <col min="4332" max="4332" width="2.28515625" style="1587" hidden="1"/>
    <col min="4333" max="4333" width="8.7109375" style="1587" hidden="1"/>
    <col min="4334" max="4334" width="22.5703125" style="1587" hidden="1"/>
    <col min="4335" max="4335" width="8.7109375" style="1587" hidden="1"/>
    <col min="4336" max="4336" width="2.28515625" style="1587" hidden="1"/>
    <col min="4337" max="4337" width="22.7109375" style="1587" hidden="1"/>
    <col min="4338" max="4338" width="2.28515625" style="1587" hidden="1"/>
    <col min="4339" max="4584" width="11.42578125" style="1587" hidden="1"/>
    <col min="4585" max="4585" width="3.85546875" style="1587" hidden="1"/>
    <col min="4586" max="4586" width="2.28515625" style="1587" hidden="1"/>
    <col min="4587" max="4587" width="22.7109375" style="1587" hidden="1"/>
    <col min="4588" max="4588" width="2.28515625" style="1587" hidden="1"/>
    <col min="4589" max="4589" width="8.7109375" style="1587" hidden="1"/>
    <col min="4590" max="4590" width="22.5703125" style="1587" hidden="1"/>
    <col min="4591" max="4591" width="8.7109375" style="1587" hidden="1"/>
    <col min="4592" max="4592" width="2.28515625" style="1587" hidden="1"/>
    <col min="4593" max="4593" width="22.7109375" style="1587" hidden="1"/>
    <col min="4594" max="4594" width="2.28515625" style="1587" hidden="1"/>
    <col min="4595" max="4840" width="11.42578125" style="1587" hidden="1"/>
    <col min="4841" max="4841" width="3.85546875" style="1587" hidden="1"/>
    <col min="4842" max="4842" width="2.28515625" style="1587" hidden="1"/>
    <col min="4843" max="4843" width="22.7109375" style="1587" hidden="1"/>
    <col min="4844" max="4844" width="2.28515625" style="1587" hidden="1"/>
    <col min="4845" max="4845" width="8.7109375" style="1587" hidden="1"/>
    <col min="4846" max="4846" width="22.5703125" style="1587" hidden="1"/>
    <col min="4847" max="4847" width="8.7109375" style="1587" hidden="1"/>
    <col min="4848" max="4848" width="2.28515625" style="1587" hidden="1"/>
    <col min="4849" max="4849" width="22.7109375" style="1587" hidden="1"/>
    <col min="4850" max="4850" width="2.28515625" style="1587" hidden="1"/>
    <col min="4851" max="5096" width="11.42578125" style="1587" hidden="1"/>
    <col min="5097" max="5097" width="3.85546875" style="1587" hidden="1"/>
    <col min="5098" max="5098" width="2.28515625" style="1587" hidden="1"/>
    <col min="5099" max="5099" width="22.7109375" style="1587" hidden="1"/>
    <col min="5100" max="5100" width="2.28515625" style="1587" hidden="1"/>
    <col min="5101" max="5101" width="8.7109375" style="1587" hidden="1"/>
    <col min="5102" max="5102" width="22.5703125" style="1587" hidden="1"/>
    <col min="5103" max="5103" width="8.7109375" style="1587" hidden="1"/>
    <col min="5104" max="5104" width="2.28515625" style="1587" hidden="1"/>
    <col min="5105" max="5105" width="22.7109375" style="1587" hidden="1"/>
    <col min="5106" max="5106" width="2.28515625" style="1587" hidden="1"/>
    <col min="5107" max="5352" width="11.42578125" style="1587" hidden="1"/>
    <col min="5353" max="5353" width="3.85546875" style="1587" hidden="1"/>
    <col min="5354" max="5354" width="2.28515625" style="1587" hidden="1"/>
    <col min="5355" max="5355" width="22.7109375" style="1587" hidden="1"/>
    <col min="5356" max="5356" width="2.28515625" style="1587" hidden="1"/>
    <col min="5357" max="5357" width="8.7109375" style="1587" hidden="1"/>
    <col min="5358" max="5358" width="22.5703125" style="1587" hidden="1"/>
    <col min="5359" max="5359" width="8.7109375" style="1587" hidden="1"/>
    <col min="5360" max="5360" width="2.28515625" style="1587" hidden="1"/>
    <col min="5361" max="5361" width="22.7109375" style="1587" hidden="1"/>
    <col min="5362" max="5362" width="2.28515625" style="1587" hidden="1"/>
    <col min="5363" max="5608" width="11.42578125" style="1587" hidden="1"/>
    <col min="5609" max="5609" width="3.85546875" style="1587" hidden="1"/>
    <col min="5610" max="5610" width="2.28515625" style="1587" hidden="1"/>
    <col min="5611" max="5611" width="22.7109375" style="1587" hidden="1"/>
    <col min="5612" max="5612" width="2.28515625" style="1587" hidden="1"/>
    <col min="5613" max="5613" width="8.7109375" style="1587" hidden="1"/>
    <col min="5614" max="5614" width="22.5703125" style="1587" hidden="1"/>
    <col min="5615" max="5615" width="8.7109375" style="1587" hidden="1"/>
    <col min="5616" max="5616" width="2.28515625" style="1587" hidden="1"/>
    <col min="5617" max="5617" width="22.7109375" style="1587" hidden="1"/>
    <col min="5618" max="5618" width="2.28515625" style="1587" hidden="1"/>
    <col min="5619" max="5864" width="11.42578125" style="1587" hidden="1"/>
    <col min="5865" max="5865" width="3.85546875" style="1587" hidden="1"/>
    <col min="5866" max="5866" width="2.28515625" style="1587" hidden="1"/>
    <col min="5867" max="5867" width="22.7109375" style="1587" hidden="1"/>
    <col min="5868" max="5868" width="2.28515625" style="1587" hidden="1"/>
    <col min="5869" max="5869" width="8.7109375" style="1587" hidden="1"/>
    <col min="5870" max="5870" width="22.5703125" style="1587" hidden="1"/>
    <col min="5871" max="5871" width="8.7109375" style="1587" hidden="1"/>
    <col min="5872" max="5872" width="2.28515625" style="1587" hidden="1"/>
    <col min="5873" max="5873" width="22.7109375" style="1587" hidden="1"/>
    <col min="5874" max="5874" width="2.28515625" style="1587" hidden="1"/>
    <col min="5875" max="6120" width="11.42578125" style="1587" hidden="1"/>
    <col min="6121" max="6121" width="3.85546875" style="1587" hidden="1"/>
    <col min="6122" max="6122" width="2.28515625" style="1587" hidden="1"/>
    <col min="6123" max="6123" width="22.7109375" style="1587" hidden="1"/>
    <col min="6124" max="6124" width="2.28515625" style="1587" hidden="1"/>
    <col min="6125" max="6125" width="8.7109375" style="1587" hidden="1"/>
    <col min="6126" max="6126" width="22.5703125" style="1587" hidden="1"/>
    <col min="6127" max="6127" width="8.7109375" style="1587" hidden="1"/>
    <col min="6128" max="6128" width="2.28515625" style="1587" hidden="1"/>
    <col min="6129" max="6129" width="22.7109375" style="1587" hidden="1"/>
    <col min="6130" max="6130" width="2.28515625" style="1587" hidden="1"/>
    <col min="6131" max="6376" width="11.42578125" style="1587" hidden="1"/>
    <col min="6377" max="6377" width="3.85546875" style="1587" hidden="1"/>
    <col min="6378" max="6378" width="2.28515625" style="1587" hidden="1"/>
    <col min="6379" max="6379" width="22.7109375" style="1587" hidden="1"/>
    <col min="6380" max="6380" width="2.28515625" style="1587" hidden="1"/>
    <col min="6381" max="6381" width="8.7109375" style="1587" hidden="1"/>
    <col min="6382" max="6382" width="22.5703125" style="1587" hidden="1"/>
    <col min="6383" max="6383" width="8.7109375" style="1587" hidden="1"/>
    <col min="6384" max="6384" width="2.28515625" style="1587" hidden="1"/>
    <col min="6385" max="6385" width="22.7109375" style="1587" hidden="1"/>
    <col min="6386" max="6386" width="2.28515625" style="1587" hidden="1"/>
    <col min="6387" max="6632" width="11.42578125" style="1587" hidden="1"/>
    <col min="6633" max="6633" width="3.85546875" style="1587" hidden="1"/>
    <col min="6634" max="6634" width="2.28515625" style="1587" hidden="1"/>
    <col min="6635" max="6635" width="22.7109375" style="1587" hidden="1"/>
    <col min="6636" max="6636" width="2.28515625" style="1587" hidden="1"/>
    <col min="6637" max="6637" width="8.7109375" style="1587" hidden="1"/>
    <col min="6638" max="6638" width="22.5703125" style="1587" hidden="1"/>
    <col min="6639" max="6639" width="8.7109375" style="1587" hidden="1"/>
    <col min="6640" max="6640" width="2.28515625" style="1587" hidden="1"/>
    <col min="6641" max="6641" width="22.7109375" style="1587" hidden="1"/>
    <col min="6642" max="6642" width="2.28515625" style="1587" hidden="1"/>
    <col min="6643" max="6888" width="11.42578125" style="1587" hidden="1"/>
    <col min="6889" max="6889" width="3.85546875" style="1587" hidden="1"/>
    <col min="6890" max="6890" width="2.28515625" style="1587" hidden="1"/>
    <col min="6891" max="6891" width="22.7109375" style="1587" hidden="1"/>
    <col min="6892" max="6892" width="2.28515625" style="1587" hidden="1"/>
    <col min="6893" max="6893" width="8.7109375" style="1587" hidden="1"/>
    <col min="6894" max="6894" width="22.5703125" style="1587" hidden="1"/>
    <col min="6895" max="6895" width="8.7109375" style="1587" hidden="1"/>
    <col min="6896" max="6896" width="2.28515625" style="1587" hidden="1"/>
    <col min="6897" max="6897" width="22.7109375" style="1587" hidden="1"/>
    <col min="6898" max="6898" width="2.28515625" style="1587" hidden="1"/>
    <col min="6899" max="7144" width="11.42578125" style="1587" hidden="1"/>
    <col min="7145" max="7145" width="3.85546875" style="1587" hidden="1"/>
    <col min="7146" max="7146" width="2.28515625" style="1587" hidden="1"/>
    <col min="7147" max="7147" width="22.7109375" style="1587" hidden="1"/>
    <col min="7148" max="7148" width="2.28515625" style="1587" hidden="1"/>
    <col min="7149" max="7149" width="8.7109375" style="1587" hidden="1"/>
    <col min="7150" max="7150" width="22.5703125" style="1587" hidden="1"/>
    <col min="7151" max="7151" width="8.7109375" style="1587" hidden="1"/>
    <col min="7152" max="7152" width="2.28515625" style="1587" hidden="1"/>
    <col min="7153" max="7153" width="22.7109375" style="1587" hidden="1"/>
    <col min="7154" max="7154" width="2.28515625" style="1587" hidden="1"/>
    <col min="7155" max="7400" width="11.42578125" style="1587" hidden="1"/>
    <col min="7401" max="7401" width="3.85546875" style="1587" hidden="1"/>
    <col min="7402" max="7402" width="2.28515625" style="1587" hidden="1"/>
    <col min="7403" max="7403" width="22.7109375" style="1587" hidden="1"/>
    <col min="7404" max="7404" width="2.28515625" style="1587" hidden="1"/>
    <col min="7405" max="7405" width="8.7109375" style="1587" hidden="1"/>
    <col min="7406" max="7406" width="22.5703125" style="1587" hidden="1"/>
    <col min="7407" max="7407" width="8.7109375" style="1587" hidden="1"/>
    <col min="7408" max="7408" width="2.28515625" style="1587" hidden="1"/>
    <col min="7409" max="7409" width="22.7109375" style="1587" hidden="1"/>
    <col min="7410" max="7410" width="2.28515625" style="1587" hidden="1"/>
    <col min="7411" max="7656" width="11.42578125" style="1587" hidden="1"/>
    <col min="7657" max="7657" width="3.85546875" style="1587" hidden="1"/>
    <col min="7658" max="7658" width="2.28515625" style="1587" hidden="1"/>
    <col min="7659" max="7659" width="22.7109375" style="1587" hidden="1"/>
    <col min="7660" max="7660" width="2.28515625" style="1587" hidden="1"/>
    <col min="7661" max="7661" width="8.7109375" style="1587" hidden="1"/>
    <col min="7662" max="7662" width="22.5703125" style="1587" hidden="1"/>
    <col min="7663" max="7663" width="8.7109375" style="1587" hidden="1"/>
    <col min="7664" max="7664" width="2.28515625" style="1587" hidden="1"/>
    <col min="7665" max="7665" width="22.7109375" style="1587" hidden="1"/>
    <col min="7666" max="7666" width="2.28515625" style="1587" hidden="1"/>
    <col min="7667" max="7912" width="11.42578125" style="1587" hidden="1"/>
    <col min="7913" max="7913" width="3.85546875" style="1587" hidden="1"/>
    <col min="7914" max="7914" width="2.28515625" style="1587" hidden="1"/>
    <col min="7915" max="7915" width="22.7109375" style="1587" hidden="1"/>
    <col min="7916" max="7916" width="2.28515625" style="1587" hidden="1"/>
    <col min="7917" max="7917" width="8.7109375" style="1587" hidden="1"/>
    <col min="7918" max="7918" width="22.5703125" style="1587" hidden="1"/>
    <col min="7919" max="7919" width="8.7109375" style="1587" hidden="1"/>
    <col min="7920" max="7920" width="2.28515625" style="1587" hidden="1"/>
    <col min="7921" max="7921" width="22.7109375" style="1587" hidden="1"/>
    <col min="7922" max="7922" width="2.28515625" style="1587" hidden="1"/>
    <col min="7923" max="8168" width="11.42578125" style="1587" hidden="1"/>
    <col min="8169" max="8169" width="3.85546875" style="1587" hidden="1"/>
    <col min="8170" max="8170" width="2.28515625" style="1587" hidden="1"/>
    <col min="8171" max="8171" width="22.7109375" style="1587" hidden="1"/>
    <col min="8172" max="8172" width="2.28515625" style="1587" hidden="1"/>
    <col min="8173" max="8173" width="8.7109375" style="1587" hidden="1"/>
    <col min="8174" max="8174" width="22.5703125" style="1587" hidden="1"/>
    <col min="8175" max="8175" width="8.7109375" style="1587" hidden="1"/>
    <col min="8176" max="8176" width="2.28515625" style="1587" hidden="1"/>
    <col min="8177" max="8177" width="22.7109375" style="1587" hidden="1"/>
    <col min="8178" max="8178" width="2.28515625" style="1587" hidden="1"/>
    <col min="8179" max="8424" width="11.42578125" style="1587" hidden="1"/>
    <col min="8425" max="8425" width="3.85546875" style="1587" hidden="1"/>
    <col min="8426" max="8426" width="2.28515625" style="1587" hidden="1"/>
    <col min="8427" max="8427" width="22.7109375" style="1587" hidden="1"/>
    <col min="8428" max="8428" width="2.28515625" style="1587" hidden="1"/>
    <col min="8429" max="8429" width="8.7109375" style="1587" hidden="1"/>
    <col min="8430" max="8430" width="22.5703125" style="1587" hidden="1"/>
    <col min="8431" max="8431" width="8.7109375" style="1587" hidden="1"/>
    <col min="8432" max="8432" width="2.28515625" style="1587" hidden="1"/>
    <col min="8433" max="8433" width="22.7109375" style="1587" hidden="1"/>
    <col min="8434" max="8434" width="2.28515625" style="1587" hidden="1"/>
    <col min="8435" max="8680" width="11.42578125" style="1587" hidden="1"/>
    <col min="8681" max="8681" width="3.85546875" style="1587" hidden="1"/>
    <col min="8682" max="8682" width="2.28515625" style="1587" hidden="1"/>
    <col min="8683" max="8683" width="22.7109375" style="1587" hidden="1"/>
    <col min="8684" max="8684" width="2.28515625" style="1587" hidden="1"/>
    <col min="8685" max="8685" width="8.7109375" style="1587" hidden="1"/>
    <col min="8686" max="8686" width="22.5703125" style="1587" hidden="1"/>
    <col min="8687" max="8687" width="8.7109375" style="1587" hidden="1"/>
    <col min="8688" max="8688" width="2.28515625" style="1587" hidden="1"/>
    <col min="8689" max="8689" width="22.7109375" style="1587" hidden="1"/>
    <col min="8690" max="8690" width="2.28515625" style="1587" hidden="1"/>
    <col min="8691" max="8936" width="11.42578125" style="1587" hidden="1"/>
    <col min="8937" max="8937" width="3.85546875" style="1587" hidden="1"/>
    <col min="8938" max="8938" width="2.28515625" style="1587" hidden="1"/>
    <col min="8939" max="8939" width="22.7109375" style="1587" hidden="1"/>
    <col min="8940" max="8940" width="2.28515625" style="1587" hidden="1"/>
    <col min="8941" max="8941" width="8.7109375" style="1587" hidden="1"/>
    <col min="8942" max="8942" width="22.5703125" style="1587" hidden="1"/>
    <col min="8943" max="8943" width="8.7109375" style="1587" hidden="1"/>
    <col min="8944" max="8944" width="2.28515625" style="1587" hidden="1"/>
    <col min="8945" max="8945" width="22.7109375" style="1587" hidden="1"/>
    <col min="8946" max="8946" width="2.28515625" style="1587" hidden="1"/>
    <col min="8947" max="9192" width="11.42578125" style="1587" hidden="1"/>
    <col min="9193" max="9193" width="3.85546875" style="1587" hidden="1"/>
    <col min="9194" max="9194" width="2.28515625" style="1587" hidden="1"/>
    <col min="9195" max="9195" width="22.7109375" style="1587" hidden="1"/>
    <col min="9196" max="9196" width="2.28515625" style="1587" hidden="1"/>
    <col min="9197" max="9197" width="8.7109375" style="1587" hidden="1"/>
    <col min="9198" max="9198" width="22.5703125" style="1587" hidden="1"/>
    <col min="9199" max="9199" width="8.7109375" style="1587" hidden="1"/>
    <col min="9200" max="9200" width="2.28515625" style="1587" hidden="1"/>
    <col min="9201" max="9201" width="22.7109375" style="1587" hidden="1"/>
    <col min="9202" max="9202" width="2.28515625" style="1587" hidden="1"/>
    <col min="9203" max="9448" width="11.42578125" style="1587" hidden="1"/>
    <col min="9449" max="9449" width="3.85546875" style="1587" hidden="1"/>
    <col min="9450" max="9450" width="2.28515625" style="1587" hidden="1"/>
    <col min="9451" max="9451" width="22.7109375" style="1587" hidden="1"/>
    <col min="9452" max="9452" width="2.28515625" style="1587" hidden="1"/>
    <col min="9453" max="9453" width="8.7109375" style="1587" hidden="1"/>
    <col min="9454" max="9454" width="22.5703125" style="1587" hidden="1"/>
    <col min="9455" max="9455" width="8.7109375" style="1587" hidden="1"/>
    <col min="9456" max="9456" width="2.28515625" style="1587" hidden="1"/>
    <col min="9457" max="9457" width="22.7109375" style="1587" hidden="1"/>
    <col min="9458" max="9458" width="2.28515625" style="1587" hidden="1"/>
    <col min="9459" max="9704" width="11.42578125" style="1587" hidden="1"/>
    <col min="9705" max="9705" width="3.85546875" style="1587" hidden="1"/>
    <col min="9706" max="9706" width="2.28515625" style="1587" hidden="1"/>
    <col min="9707" max="9707" width="22.7109375" style="1587" hidden="1"/>
    <col min="9708" max="9708" width="2.28515625" style="1587" hidden="1"/>
    <col min="9709" max="9709" width="8.7109375" style="1587" hidden="1"/>
    <col min="9710" max="9710" width="22.5703125" style="1587" hidden="1"/>
    <col min="9711" max="9711" width="8.7109375" style="1587" hidden="1"/>
    <col min="9712" max="9712" width="2.28515625" style="1587" hidden="1"/>
    <col min="9713" max="9713" width="22.7109375" style="1587" hidden="1"/>
    <col min="9714" max="9714" width="2.28515625" style="1587" hidden="1"/>
    <col min="9715" max="9960" width="11.42578125" style="1587" hidden="1"/>
    <col min="9961" max="9961" width="3.85546875" style="1587" hidden="1"/>
    <col min="9962" max="9962" width="2.28515625" style="1587" hidden="1"/>
    <col min="9963" max="9963" width="22.7109375" style="1587" hidden="1"/>
    <col min="9964" max="9964" width="2.28515625" style="1587" hidden="1"/>
    <col min="9965" max="9965" width="8.7109375" style="1587" hidden="1"/>
    <col min="9966" max="9966" width="22.5703125" style="1587" hidden="1"/>
    <col min="9967" max="9967" width="8.7109375" style="1587" hidden="1"/>
    <col min="9968" max="9968" width="2.28515625" style="1587" hidden="1"/>
    <col min="9969" max="9969" width="22.7109375" style="1587" hidden="1"/>
    <col min="9970" max="9970" width="2.28515625" style="1587" hidden="1"/>
    <col min="9971" max="10216" width="11.42578125" style="1587" hidden="1"/>
    <col min="10217" max="10217" width="3.85546875" style="1587" hidden="1"/>
    <col min="10218" max="10218" width="2.28515625" style="1587" hidden="1"/>
    <col min="10219" max="10219" width="22.7109375" style="1587" hidden="1"/>
    <col min="10220" max="10220" width="2.28515625" style="1587" hidden="1"/>
    <col min="10221" max="10221" width="8.7109375" style="1587" hidden="1"/>
    <col min="10222" max="10222" width="22.5703125" style="1587" hidden="1"/>
    <col min="10223" max="10223" width="8.7109375" style="1587" hidden="1"/>
    <col min="10224" max="10224" width="2.28515625" style="1587" hidden="1"/>
    <col min="10225" max="10225" width="22.7109375" style="1587" hidden="1"/>
    <col min="10226" max="10226" width="2.28515625" style="1587" hidden="1"/>
    <col min="10227" max="10472" width="11.42578125" style="1587" hidden="1"/>
    <col min="10473" max="10473" width="3.85546875" style="1587" hidden="1"/>
    <col min="10474" max="10474" width="2.28515625" style="1587" hidden="1"/>
    <col min="10475" max="10475" width="22.7109375" style="1587" hidden="1"/>
    <col min="10476" max="10476" width="2.28515625" style="1587" hidden="1"/>
    <col min="10477" max="10477" width="8.7109375" style="1587" hidden="1"/>
    <col min="10478" max="10478" width="22.5703125" style="1587" hidden="1"/>
    <col min="10479" max="10479" width="8.7109375" style="1587" hidden="1"/>
    <col min="10480" max="10480" width="2.28515625" style="1587" hidden="1"/>
    <col min="10481" max="10481" width="22.7109375" style="1587" hidden="1"/>
    <col min="10482" max="10482" width="2.28515625" style="1587" hidden="1"/>
    <col min="10483" max="10728" width="11.42578125" style="1587" hidden="1"/>
    <col min="10729" max="10729" width="3.85546875" style="1587" hidden="1"/>
    <col min="10730" max="10730" width="2.28515625" style="1587" hidden="1"/>
    <col min="10731" max="10731" width="22.7109375" style="1587" hidden="1"/>
    <col min="10732" max="10732" width="2.28515625" style="1587" hidden="1"/>
    <col min="10733" max="10733" width="8.7109375" style="1587" hidden="1"/>
    <col min="10734" max="10734" width="22.5703125" style="1587" hidden="1"/>
    <col min="10735" max="10735" width="8.7109375" style="1587" hidden="1"/>
    <col min="10736" max="10736" width="2.28515625" style="1587" hidden="1"/>
    <col min="10737" max="10737" width="22.7109375" style="1587" hidden="1"/>
    <col min="10738" max="10738" width="2.28515625" style="1587" hidden="1"/>
    <col min="10739" max="10984" width="11.42578125" style="1587" hidden="1"/>
    <col min="10985" max="10985" width="3.85546875" style="1587" hidden="1"/>
    <col min="10986" max="10986" width="2.28515625" style="1587" hidden="1"/>
    <col min="10987" max="10987" width="22.7109375" style="1587" hidden="1"/>
    <col min="10988" max="10988" width="2.28515625" style="1587" hidden="1"/>
    <col min="10989" max="10989" width="8.7109375" style="1587" hidden="1"/>
    <col min="10990" max="10990" width="22.5703125" style="1587" hidden="1"/>
    <col min="10991" max="10991" width="8.7109375" style="1587" hidden="1"/>
    <col min="10992" max="10992" width="2.28515625" style="1587" hidden="1"/>
    <col min="10993" max="10993" width="22.7109375" style="1587" hidden="1"/>
    <col min="10994" max="10994" width="2.28515625" style="1587" hidden="1"/>
    <col min="10995" max="11240" width="11.42578125" style="1587" hidden="1"/>
    <col min="11241" max="11241" width="3.85546875" style="1587" hidden="1"/>
    <col min="11242" max="11242" width="2.28515625" style="1587" hidden="1"/>
    <col min="11243" max="11243" width="22.7109375" style="1587" hidden="1"/>
    <col min="11244" max="11244" width="2.28515625" style="1587" hidden="1"/>
    <col min="11245" max="11245" width="8.7109375" style="1587" hidden="1"/>
    <col min="11246" max="11246" width="22.5703125" style="1587" hidden="1"/>
    <col min="11247" max="11247" width="8.7109375" style="1587" hidden="1"/>
    <col min="11248" max="11248" width="2.28515625" style="1587" hidden="1"/>
    <col min="11249" max="11249" width="22.7109375" style="1587" hidden="1"/>
    <col min="11250" max="11250" width="2.28515625" style="1587" hidden="1"/>
    <col min="11251" max="11496" width="11.42578125" style="1587" hidden="1"/>
    <col min="11497" max="11497" width="3.85546875" style="1587" hidden="1"/>
    <col min="11498" max="11498" width="2.28515625" style="1587" hidden="1"/>
    <col min="11499" max="11499" width="22.7109375" style="1587" hidden="1"/>
    <col min="11500" max="11500" width="2.28515625" style="1587" hidden="1"/>
    <col min="11501" max="11501" width="8.7109375" style="1587" hidden="1"/>
    <col min="11502" max="11502" width="22.5703125" style="1587" hidden="1"/>
    <col min="11503" max="11503" width="8.7109375" style="1587" hidden="1"/>
    <col min="11504" max="11504" width="2.28515625" style="1587" hidden="1"/>
    <col min="11505" max="11505" width="22.7109375" style="1587" hidden="1"/>
    <col min="11506" max="11506" width="2.28515625" style="1587" hidden="1"/>
    <col min="11507" max="11752" width="11.42578125" style="1587" hidden="1"/>
    <col min="11753" max="11753" width="3.85546875" style="1587" hidden="1"/>
    <col min="11754" max="11754" width="2.28515625" style="1587" hidden="1"/>
    <col min="11755" max="11755" width="22.7109375" style="1587" hidden="1"/>
    <col min="11756" max="11756" width="2.28515625" style="1587" hidden="1"/>
    <col min="11757" max="11757" width="8.7109375" style="1587" hidden="1"/>
    <col min="11758" max="11758" width="22.5703125" style="1587" hidden="1"/>
    <col min="11759" max="11759" width="8.7109375" style="1587" hidden="1"/>
    <col min="11760" max="11760" width="2.28515625" style="1587" hidden="1"/>
    <col min="11761" max="11761" width="22.7109375" style="1587" hidden="1"/>
    <col min="11762" max="11762" width="2.28515625" style="1587" hidden="1"/>
    <col min="11763" max="12008" width="11.42578125" style="1587" hidden="1"/>
    <col min="12009" max="12009" width="3.85546875" style="1587" hidden="1"/>
    <col min="12010" max="12010" width="2.28515625" style="1587" hidden="1"/>
    <col min="12011" max="12011" width="22.7109375" style="1587" hidden="1"/>
    <col min="12012" max="12012" width="2.28515625" style="1587" hidden="1"/>
    <col min="12013" max="12013" width="8.7109375" style="1587" hidden="1"/>
    <col min="12014" max="12014" width="22.5703125" style="1587" hidden="1"/>
    <col min="12015" max="12015" width="8.7109375" style="1587" hidden="1"/>
    <col min="12016" max="12016" width="2.28515625" style="1587" hidden="1"/>
    <col min="12017" max="12017" width="22.7109375" style="1587" hidden="1"/>
    <col min="12018" max="12018" width="2.28515625" style="1587" hidden="1"/>
    <col min="12019" max="12264" width="11.42578125" style="1587" hidden="1"/>
    <col min="12265" max="12265" width="3.85546875" style="1587" hidden="1"/>
    <col min="12266" max="12266" width="2.28515625" style="1587" hidden="1"/>
    <col min="12267" max="12267" width="22.7109375" style="1587" hidden="1"/>
    <col min="12268" max="12268" width="2.28515625" style="1587" hidden="1"/>
    <col min="12269" max="12269" width="8.7109375" style="1587" hidden="1"/>
    <col min="12270" max="12270" width="22.5703125" style="1587" hidden="1"/>
    <col min="12271" max="12271" width="8.7109375" style="1587" hidden="1"/>
    <col min="12272" max="12272" width="2.28515625" style="1587" hidden="1"/>
    <col min="12273" max="12273" width="22.7109375" style="1587" hidden="1"/>
    <col min="12274" max="12274" width="2.28515625" style="1587" hidden="1"/>
    <col min="12275" max="12520" width="11.42578125" style="1587" hidden="1"/>
    <col min="12521" max="12521" width="3.85546875" style="1587" hidden="1"/>
    <col min="12522" max="12522" width="2.28515625" style="1587" hidden="1"/>
    <col min="12523" max="12523" width="22.7109375" style="1587" hidden="1"/>
    <col min="12524" max="12524" width="2.28515625" style="1587" hidden="1"/>
    <col min="12525" max="12525" width="8.7109375" style="1587" hidden="1"/>
    <col min="12526" max="12526" width="22.5703125" style="1587" hidden="1"/>
    <col min="12527" max="12527" width="8.7109375" style="1587" hidden="1"/>
    <col min="12528" max="12528" width="2.28515625" style="1587" hidden="1"/>
    <col min="12529" max="12529" width="22.7109375" style="1587" hidden="1"/>
    <col min="12530" max="12530" width="2.28515625" style="1587" hidden="1"/>
    <col min="12531" max="12776" width="11.42578125" style="1587" hidden="1"/>
    <col min="12777" max="12777" width="3.85546875" style="1587" hidden="1"/>
    <col min="12778" max="12778" width="2.28515625" style="1587" hidden="1"/>
    <col min="12779" max="12779" width="22.7109375" style="1587" hidden="1"/>
    <col min="12780" max="12780" width="2.28515625" style="1587" hidden="1"/>
    <col min="12781" max="12781" width="8.7109375" style="1587" hidden="1"/>
    <col min="12782" max="12782" width="22.5703125" style="1587" hidden="1"/>
    <col min="12783" max="12783" width="8.7109375" style="1587" hidden="1"/>
    <col min="12784" max="12784" width="2.28515625" style="1587" hidden="1"/>
    <col min="12785" max="12785" width="22.7109375" style="1587" hidden="1"/>
    <col min="12786" max="12786" width="2.28515625" style="1587" hidden="1"/>
    <col min="12787" max="13032" width="11.42578125" style="1587" hidden="1"/>
    <col min="13033" max="13033" width="3.85546875" style="1587" hidden="1"/>
    <col min="13034" max="13034" width="2.28515625" style="1587" hidden="1"/>
    <col min="13035" max="13035" width="22.7109375" style="1587" hidden="1"/>
    <col min="13036" max="13036" width="2.28515625" style="1587" hidden="1"/>
    <col min="13037" max="13037" width="8.7109375" style="1587" hidden="1"/>
    <col min="13038" max="13038" width="22.5703125" style="1587" hidden="1"/>
    <col min="13039" max="13039" width="8.7109375" style="1587" hidden="1"/>
    <col min="13040" max="13040" width="2.28515625" style="1587" hidden="1"/>
    <col min="13041" max="13041" width="22.7109375" style="1587" hidden="1"/>
    <col min="13042" max="13042" width="2.28515625" style="1587" hidden="1"/>
    <col min="13043" max="13288" width="11.42578125" style="1587" hidden="1"/>
    <col min="13289" max="13289" width="3.85546875" style="1587" hidden="1"/>
    <col min="13290" max="13290" width="2.28515625" style="1587" hidden="1"/>
    <col min="13291" max="13291" width="22.7109375" style="1587" hidden="1"/>
    <col min="13292" max="13292" width="2.28515625" style="1587" hidden="1"/>
    <col min="13293" max="13293" width="8.7109375" style="1587" hidden="1"/>
    <col min="13294" max="13294" width="22.5703125" style="1587" hidden="1"/>
    <col min="13295" max="13295" width="8.7109375" style="1587" hidden="1"/>
    <col min="13296" max="13296" width="2.28515625" style="1587" hidden="1"/>
    <col min="13297" max="13297" width="22.7109375" style="1587" hidden="1"/>
    <col min="13298" max="13298" width="2.28515625" style="1587" hidden="1"/>
    <col min="13299" max="13544" width="11.42578125" style="1587" hidden="1"/>
    <col min="13545" max="13545" width="3.85546875" style="1587" hidden="1"/>
    <col min="13546" max="13546" width="2.28515625" style="1587" hidden="1"/>
    <col min="13547" max="13547" width="22.7109375" style="1587" hidden="1"/>
    <col min="13548" max="13548" width="2.28515625" style="1587" hidden="1"/>
    <col min="13549" max="13549" width="8.7109375" style="1587" hidden="1"/>
    <col min="13550" max="13550" width="22.5703125" style="1587" hidden="1"/>
    <col min="13551" max="13551" width="8.7109375" style="1587" hidden="1"/>
    <col min="13552" max="13552" width="2.28515625" style="1587" hidden="1"/>
    <col min="13553" max="13553" width="22.7109375" style="1587" hidden="1"/>
    <col min="13554" max="13554" width="2.28515625" style="1587" hidden="1"/>
    <col min="13555" max="13800" width="11.42578125" style="1587" hidden="1"/>
    <col min="13801" max="13801" width="3.85546875" style="1587" hidden="1"/>
    <col min="13802" max="13802" width="2.28515625" style="1587" hidden="1"/>
    <col min="13803" max="13803" width="22.7109375" style="1587" hidden="1"/>
    <col min="13804" max="13804" width="2.28515625" style="1587" hidden="1"/>
    <col min="13805" max="13805" width="8.7109375" style="1587" hidden="1"/>
    <col min="13806" max="13806" width="22.5703125" style="1587" hidden="1"/>
    <col min="13807" max="13807" width="8.7109375" style="1587" hidden="1"/>
    <col min="13808" max="13808" width="2.28515625" style="1587" hidden="1"/>
    <col min="13809" max="13809" width="22.7109375" style="1587" hidden="1"/>
    <col min="13810" max="13810" width="2.28515625" style="1587" hidden="1"/>
    <col min="13811" max="14056" width="11.42578125" style="1587" hidden="1"/>
    <col min="14057" max="14057" width="3.85546875" style="1587" hidden="1"/>
    <col min="14058" max="14058" width="2.28515625" style="1587" hidden="1"/>
    <col min="14059" max="14059" width="22.7109375" style="1587" hidden="1"/>
    <col min="14060" max="14060" width="2.28515625" style="1587" hidden="1"/>
    <col min="14061" max="14061" width="8.7109375" style="1587" hidden="1"/>
    <col min="14062" max="14062" width="22.5703125" style="1587" hidden="1"/>
    <col min="14063" max="14063" width="8.7109375" style="1587" hidden="1"/>
    <col min="14064" max="14064" width="2.28515625" style="1587" hidden="1"/>
    <col min="14065" max="14065" width="22.7109375" style="1587" hidden="1"/>
    <col min="14066" max="14066" width="2.28515625" style="1587" hidden="1"/>
    <col min="14067" max="14312" width="11.42578125" style="1587" hidden="1"/>
    <col min="14313" max="14313" width="3.85546875" style="1587" hidden="1"/>
    <col min="14314" max="14314" width="2.28515625" style="1587" hidden="1"/>
    <col min="14315" max="14315" width="22.7109375" style="1587" hidden="1"/>
    <col min="14316" max="14316" width="2.28515625" style="1587" hidden="1"/>
    <col min="14317" max="14317" width="8.7109375" style="1587" hidden="1"/>
    <col min="14318" max="14318" width="22.5703125" style="1587" hidden="1"/>
    <col min="14319" max="14319" width="8.7109375" style="1587" hidden="1"/>
    <col min="14320" max="14320" width="2.28515625" style="1587" hidden="1"/>
    <col min="14321" max="14321" width="22.7109375" style="1587" hidden="1"/>
    <col min="14322" max="14322" width="2.28515625" style="1587" hidden="1"/>
    <col min="14323" max="14568" width="11.42578125" style="1587" hidden="1"/>
    <col min="14569" max="14569" width="3.85546875" style="1587" hidden="1"/>
    <col min="14570" max="14570" width="2.28515625" style="1587" hidden="1"/>
    <col min="14571" max="14571" width="22.7109375" style="1587" hidden="1"/>
    <col min="14572" max="14572" width="2.28515625" style="1587" hidden="1"/>
    <col min="14573" max="14573" width="8.7109375" style="1587" hidden="1"/>
    <col min="14574" max="14574" width="22.5703125" style="1587" hidden="1"/>
    <col min="14575" max="14575" width="8.7109375" style="1587" hidden="1"/>
    <col min="14576" max="14576" width="2.28515625" style="1587" hidden="1"/>
    <col min="14577" max="14577" width="22.7109375" style="1587" hidden="1"/>
    <col min="14578" max="14578" width="2.28515625" style="1587" hidden="1"/>
    <col min="14579" max="14824" width="11.42578125" style="1587" hidden="1"/>
    <col min="14825" max="14825" width="3.85546875" style="1587" hidden="1"/>
    <col min="14826" max="14826" width="2.28515625" style="1587" hidden="1"/>
    <col min="14827" max="14827" width="22.7109375" style="1587" hidden="1"/>
    <col min="14828" max="14828" width="2.28515625" style="1587" hidden="1"/>
    <col min="14829" max="14829" width="8.7109375" style="1587" hidden="1"/>
    <col min="14830" max="14830" width="22.5703125" style="1587" hidden="1"/>
    <col min="14831" max="14831" width="8.7109375" style="1587" hidden="1"/>
    <col min="14832" max="14832" width="2.28515625" style="1587" hidden="1"/>
    <col min="14833" max="14833" width="22.7109375" style="1587" hidden="1"/>
    <col min="14834" max="14834" width="2.28515625" style="1587" hidden="1"/>
    <col min="14835" max="15080" width="11.42578125" style="1587" hidden="1"/>
    <col min="15081" max="15081" width="3.85546875" style="1587" hidden="1"/>
    <col min="15082" max="15082" width="2.28515625" style="1587" hidden="1"/>
    <col min="15083" max="15083" width="22.7109375" style="1587" hidden="1"/>
    <col min="15084" max="15084" width="2.28515625" style="1587" hidden="1"/>
    <col min="15085" max="15085" width="8.7109375" style="1587" hidden="1"/>
    <col min="15086" max="15086" width="22.5703125" style="1587" hidden="1"/>
    <col min="15087" max="15087" width="8.7109375" style="1587" hidden="1"/>
    <col min="15088" max="15088" width="2.28515625" style="1587" hidden="1"/>
    <col min="15089" max="15089" width="22.7109375" style="1587" hidden="1"/>
    <col min="15090" max="15090" width="2.28515625" style="1587" hidden="1"/>
    <col min="15091" max="15336" width="11.42578125" style="1587" hidden="1"/>
    <col min="15337" max="15337" width="3.85546875" style="1587" hidden="1"/>
    <col min="15338" max="15338" width="2.28515625" style="1587" hidden="1"/>
    <col min="15339" max="15339" width="22.7109375" style="1587" hidden="1"/>
    <col min="15340" max="15340" width="2.28515625" style="1587" hidden="1"/>
    <col min="15341" max="15341" width="8.7109375" style="1587" hidden="1"/>
    <col min="15342" max="15342" width="22.5703125" style="1587" hidden="1"/>
    <col min="15343" max="15343" width="8.7109375" style="1587" hidden="1"/>
    <col min="15344" max="15344" width="2.28515625" style="1587" hidden="1"/>
    <col min="15345" max="15345" width="22.7109375" style="1587" hidden="1"/>
    <col min="15346" max="15346" width="2.28515625" style="1587" hidden="1"/>
    <col min="15347" max="15592" width="11.42578125" style="1587" hidden="1"/>
    <col min="15593" max="15593" width="3.85546875" style="1587" hidden="1"/>
    <col min="15594" max="15594" width="2.28515625" style="1587" hidden="1"/>
    <col min="15595" max="15595" width="22.7109375" style="1587" hidden="1"/>
    <col min="15596" max="15596" width="2.28515625" style="1587" hidden="1"/>
    <col min="15597" max="15597" width="8.7109375" style="1587" hidden="1"/>
    <col min="15598" max="15598" width="22.5703125" style="1587" hidden="1"/>
    <col min="15599" max="15599" width="8.7109375" style="1587" hidden="1"/>
    <col min="15600" max="15600" width="2.28515625" style="1587" hidden="1"/>
    <col min="15601" max="15601" width="22.7109375" style="1587" hidden="1"/>
    <col min="15602" max="15602" width="2.28515625" style="1587" hidden="1"/>
    <col min="15603" max="15848" width="11.42578125" style="1587" hidden="1"/>
    <col min="15849" max="15849" width="3.85546875" style="1587" hidden="1"/>
    <col min="15850" max="15850" width="2.28515625" style="1587" hidden="1"/>
    <col min="15851" max="15851" width="22.7109375" style="1587" hidden="1"/>
    <col min="15852" max="15852" width="2.28515625" style="1587" hidden="1"/>
    <col min="15853" max="15853" width="8.7109375" style="1587" hidden="1"/>
    <col min="15854" max="15854" width="22.5703125" style="1587" hidden="1"/>
    <col min="15855" max="15855" width="8.7109375" style="1587" hidden="1"/>
    <col min="15856" max="15856" width="2.28515625" style="1587" hidden="1"/>
    <col min="15857" max="15857" width="22.7109375" style="1587" hidden="1"/>
    <col min="15858" max="15858" width="2.28515625" style="1587" hidden="1"/>
    <col min="15859" max="16104" width="11.42578125" style="1587" hidden="1"/>
    <col min="16105" max="16105" width="3.85546875" style="1587" hidden="1"/>
    <col min="16106" max="16106" width="2.28515625" style="1587" hidden="1"/>
    <col min="16107" max="16107" width="22.7109375" style="1587" hidden="1"/>
    <col min="16108" max="16108" width="2.28515625" style="1587" hidden="1"/>
    <col min="16109" max="16109" width="8.7109375" style="1587" hidden="1"/>
    <col min="16110" max="16110" width="22.5703125" style="1587" hidden="1"/>
    <col min="16111" max="16111" width="8.7109375" style="1587" hidden="1"/>
    <col min="16112" max="16112" width="2.28515625" style="1587" hidden="1"/>
    <col min="16113" max="16113" width="22.7109375" style="1587" hidden="1"/>
    <col min="16114" max="16114" width="2.28515625" style="1587" hidden="1"/>
    <col min="16115" max="16384" width="11.42578125" style="1587" hidden="1"/>
  </cols>
  <sheetData>
    <row r="1" spans="1:11" ht="14.25">
      <c r="A1" s="2449"/>
      <c r="B1" s="2603" t="s">
        <v>1452</v>
      </c>
      <c r="C1" s="2603"/>
      <c r="D1" s="2603"/>
      <c r="E1" s="2603"/>
      <c r="F1" s="2603"/>
      <c r="G1" s="2603"/>
      <c r="H1" s="2603"/>
      <c r="I1" s="2603"/>
      <c r="J1" s="2603"/>
    </row>
    <row r="2" spans="1:11">
      <c r="A2" s="1586"/>
      <c r="B2" s="2609" t="s">
        <v>9</v>
      </c>
      <c r="C2" s="2609"/>
      <c r="D2" s="2609"/>
      <c r="E2" s="2609"/>
      <c r="F2" s="2609"/>
      <c r="G2" s="2609"/>
      <c r="H2" s="2609"/>
      <c r="I2" s="2609"/>
      <c r="J2" s="2609"/>
      <c r="K2" s="1587"/>
    </row>
    <row r="3" spans="1:11">
      <c r="A3" s="1588"/>
      <c r="B3" s="1588"/>
      <c r="C3" s="1588"/>
      <c r="D3" s="1588"/>
      <c r="E3" s="1588"/>
      <c r="F3" s="1589"/>
      <c r="G3" s="1588"/>
      <c r="H3" s="1588"/>
      <c r="I3" s="1588"/>
      <c r="J3" s="1588"/>
      <c r="K3" s="90"/>
    </row>
    <row r="4" spans="1:11" ht="17.25" customHeight="1">
      <c r="A4" s="1590"/>
      <c r="B4" s="1591"/>
      <c r="C4" s="2610" t="s">
        <v>1453</v>
      </c>
      <c r="D4" s="1592"/>
      <c r="E4" s="1593"/>
      <c r="F4" s="2610" t="s">
        <v>1454</v>
      </c>
      <c r="G4" s="1593"/>
      <c r="H4" s="1591"/>
      <c r="I4" s="2610" t="s">
        <v>1455</v>
      </c>
      <c r="J4" s="1591"/>
      <c r="K4" s="1590"/>
    </row>
    <row r="5" spans="1:11">
      <c r="A5" s="1590"/>
      <c r="B5" s="1591"/>
      <c r="C5" s="2610"/>
      <c r="D5" s="1592"/>
      <c r="E5" s="1593"/>
      <c r="F5" s="2610"/>
      <c r="G5" s="1593"/>
      <c r="H5" s="1591"/>
      <c r="I5" s="2610"/>
      <c r="J5" s="1591"/>
      <c r="K5" s="1590"/>
    </row>
    <row r="6" spans="1:11" ht="15" customHeight="1">
      <c r="A6" s="1588"/>
      <c r="B6" s="1591"/>
      <c r="C6" s="1594">
        <v>483.69866859030799</v>
      </c>
      <c r="D6" s="1592"/>
      <c r="E6" s="1595"/>
      <c r="F6" s="1594">
        <v>-33.629268513977308</v>
      </c>
      <c r="G6" s="1596"/>
      <c r="H6" s="1591"/>
      <c r="I6" s="1594">
        <v>450.06940007633068</v>
      </c>
      <c r="J6" s="1591"/>
      <c r="K6" s="90"/>
    </row>
    <row r="7" spans="1:11" ht="6.75" customHeight="1">
      <c r="A7" s="1588"/>
      <c r="B7" s="1588"/>
      <c r="C7" s="1595"/>
      <c r="D7" s="1595"/>
      <c r="E7" s="1595"/>
      <c r="F7" s="1596"/>
      <c r="G7" s="1596"/>
      <c r="H7" s="1596"/>
      <c r="I7" s="1595"/>
      <c r="J7" s="1588"/>
      <c r="K7" s="90"/>
    </row>
    <row r="8" spans="1:11">
      <c r="A8" s="1588"/>
      <c r="B8" s="1597"/>
      <c r="C8" s="1598"/>
      <c r="D8" s="1599"/>
      <c r="E8" s="1595"/>
      <c r="F8" s="1596"/>
      <c r="G8" s="1596"/>
      <c r="H8" s="1600"/>
      <c r="I8" s="1598"/>
      <c r="J8" s="1601"/>
      <c r="K8" s="90"/>
    </row>
    <row r="9" spans="1:11" ht="21.75" customHeight="1">
      <c r="A9" s="1588"/>
      <c r="B9" s="2606" t="s">
        <v>1456</v>
      </c>
      <c r="C9" s="2607"/>
      <c r="D9" s="2608"/>
      <c r="E9" s="1595"/>
      <c r="F9" s="1603" t="s">
        <v>1457</v>
      </c>
      <c r="G9" s="1596"/>
      <c r="H9" s="2606" t="s">
        <v>1458</v>
      </c>
      <c r="I9" s="2607"/>
      <c r="J9" s="2608"/>
      <c r="K9" s="90"/>
    </row>
    <row r="10" spans="1:11" ht="15.75" customHeight="1">
      <c r="A10" s="1588"/>
      <c r="B10" s="1602"/>
      <c r="C10" s="1605">
        <v>483.69866859030799</v>
      </c>
      <c r="D10" s="1604"/>
      <c r="E10" s="1595"/>
      <c r="F10" s="1605">
        <v>-140.53737551397734</v>
      </c>
      <c r="G10" s="1596"/>
      <c r="H10" s="1602"/>
      <c r="I10" s="1605">
        <v>343.16129307633065</v>
      </c>
      <c r="J10" s="1604"/>
      <c r="K10" s="1606"/>
    </row>
    <row r="11" spans="1:11">
      <c r="A11" s="1588"/>
      <c r="B11" s="1607"/>
      <c r="C11" s="1608"/>
      <c r="D11" s="1609"/>
      <c r="E11" s="1608"/>
      <c r="F11" s="1608"/>
      <c r="G11" s="1608"/>
      <c r="H11" s="1610"/>
      <c r="I11" s="1608"/>
      <c r="J11" s="1611"/>
      <c r="K11" s="1606"/>
    </row>
    <row r="12" spans="1:11">
      <c r="A12" s="1588"/>
      <c r="B12" s="1607"/>
      <c r="C12" s="1588"/>
      <c r="D12" s="1611"/>
      <c r="E12" s="1588"/>
      <c r="F12" s="1612"/>
      <c r="G12" s="1588"/>
      <c r="H12" s="1607"/>
      <c r="I12" s="1588"/>
      <c r="J12" s="1611"/>
      <c r="K12" s="90"/>
    </row>
    <row r="13" spans="1:11" ht="15" customHeight="1">
      <c r="A13" s="1588"/>
      <c r="B13" s="1607"/>
      <c r="C13" s="2612" t="s">
        <v>482</v>
      </c>
      <c r="D13" s="1613"/>
      <c r="E13" s="1614"/>
      <c r="F13" s="1615" t="s">
        <v>1459</v>
      </c>
      <c r="G13" s="1614"/>
      <c r="H13" s="1607"/>
      <c r="I13" s="1616" t="s">
        <v>1459</v>
      </c>
      <c r="J13" s="1613"/>
      <c r="K13" s="90"/>
    </row>
    <row r="14" spans="1:11" ht="11.25" customHeight="1">
      <c r="A14" s="1588"/>
      <c r="B14" s="1607"/>
      <c r="C14" s="2613"/>
      <c r="D14" s="1609"/>
      <c r="E14" s="1608"/>
      <c r="F14" s="1617">
        <v>12</v>
      </c>
      <c r="G14" s="1618"/>
      <c r="H14" s="1607"/>
      <c r="I14" s="1619">
        <v>316.50528733254532</v>
      </c>
      <c r="J14" s="1609"/>
      <c r="K14" s="90"/>
    </row>
    <row r="15" spans="1:11" ht="9.75" customHeight="1">
      <c r="A15" s="1588"/>
      <c r="B15" s="1607"/>
      <c r="C15" s="2614">
        <v>305.77844734117861</v>
      </c>
      <c r="D15" s="1611"/>
      <c r="E15" s="1588"/>
      <c r="G15" s="1588"/>
      <c r="H15" s="1607"/>
      <c r="J15" s="1611"/>
      <c r="K15" s="90"/>
    </row>
    <row r="16" spans="1:11" ht="15" customHeight="1">
      <c r="A16" s="1588"/>
      <c r="B16" s="1607"/>
      <c r="C16" s="2615"/>
      <c r="D16" s="1611"/>
      <c r="E16" s="1588"/>
      <c r="F16" s="1615" t="s">
        <v>1460</v>
      </c>
      <c r="G16" s="1588"/>
      <c r="H16" s="1607"/>
      <c r="I16" s="1616" t="s">
        <v>1460</v>
      </c>
      <c r="J16" s="1611"/>
      <c r="K16" s="90"/>
    </row>
    <row r="17" spans="1:10" ht="11.25" customHeight="1">
      <c r="A17" s="1588"/>
      <c r="B17" s="1607"/>
      <c r="C17" s="1608"/>
      <c r="D17" s="1611"/>
      <c r="E17" s="1588"/>
      <c r="F17" s="1619"/>
      <c r="G17" s="1588"/>
      <c r="H17" s="1607"/>
      <c r="I17" s="1619">
        <v>1.2731600086333021</v>
      </c>
      <c r="J17" s="1611"/>
    </row>
    <row r="18" spans="1:10">
      <c r="A18" s="1588"/>
      <c r="B18" s="1607"/>
      <c r="C18" s="1588"/>
      <c r="D18" s="1613"/>
      <c r="E18" s="1614"/>
      <c r="F18" s="1620"/>
      <c r="G18" s="1614"/>
      <c r="H18" s="1607"/>
      <c r="I18" s="1588"/>
      <c r="J18" s="1613"/>
    </row>
    <row r="19" spans="1:10" ht="11.25" customHeight="1">
      <c r="A19" s="1588"/>
      <c r="B19" s="1607"/>
      <c r="C19" s="2616" t="s">
        <v>28</v>
      </c>
      <c r="D19" s="1609"/>
      <c r="E19" s="1608"/>
      <c r="F19" s="1621"/>
      <c r="G19" s="1618"/>
      <c r="H19" s="1607"/>
      <c r="I19" s="2616" t="s">
        <v>28</v>
      </c>
      <c r="J19" s="1609"/>
    </row>
    <row r="20" spans="1:10">
      <c r="A20" s="1588"/>
      <c r="B20" s="1607"/>
      <c r="C20" s="2617"/>
      <c r="D20" s="1611"/>
      <c r="E20" s="1588"/>
      <c r="F20" s="1621" t="s">
        <v>292</v>
      </c>
      <c r="G20" s="1588"/>
      <c r="H20" s="1607"/>
      <c r="I20" s="2617"/>
      <c r="J20" s="1611"/>
    </row>
    <row r="21" spans="1:10" ht="11.25" customHeight="1">
      <c r="A21" s="1588"/>
      <c r="B21" s="1607"/>
      <c r="C21" s="1619">
        <v>155.76905950840936</v>
      </c>
      <c r="D21" s="1611"/>
      <c r="E21" s="1588"/>
      <c r="F21" s="1621" t="s">
        <v>291</v>
      </c>
      <c r="G21" s="1588"/>
      <c r="H21" s="1607"/>
      <c r="I21" s="1619">
        <v>21.025981295283469</v>
      </c>
      <c r="J21" s="1611"/>
    </row>
    <row r="22" spans="1:10" ht="11.25" customHeight="1">
      <c r="A22" s="1588"/>
      <c r="B22" s="1607"/>
      <c r="C22" s="1619"/>
      <c r="D22" s="1611"/>
      <c r="E22" s="1588"/>
      <c r="F22" s="1621"/>
      <c r="G22" s="1588"/>
      <c r="H22" s="1607"/>
      <c r="I22" s="1619"/>
      <c r="J22" s="1611"/>
    </row>
    <row r="23" spans="1:10">
      <c r="A23" s="1588"/>
      <c r="B23" s="1607"/>
      <c r="C23" s="1588"/>
      <c r="D23" s="1611"/>
      <c r="E23" s="1588"/>
      <c r="G23" s="1588"/>
      <c r="H23" s="1607"/>
      <c r="I23" s="1588"/>
      <c r="J23" s="1611"/>
    </row>
    <row r="24" spans="1:10" ht="6.75" customHeight="1">
      <c r="A24" s="1588"/>
      <c r="B24" s="1607"/>
      <c r="C24" s="1588"/>
      <c r="D24" s="1611"/>
      <c r="E24" s="1588"/>
      <c r="F24" s="1622"/>
      <c r="G24" s="1588"/>
      <c r="H24" s="1607"/>
      <c r="I24" s="1588"/>
      <c r="J24" s="1611"/>
    </row>
    <row r="25" spans="1:10">
      <c r="A25" s="1588"/>
      <c r="B25" s="1607"/>
      <c r="C25" s="1588"/>
      <c r="D25" s="1611"/>
      <c r="E25" s="1588"/>
      <c r="F25" s="1621" t="s">
        <v>1461</v>
      </c>
      <c r="G25" s="1588"/>
      <c r="H25" s="1607"/>
      <c r="I25" s="1588"/>
      <c r="J25" s="1611"/>
    </row>
    <row r="26" spans="1:10">
      <c r="A26" s="1588"/>
      <c r="B26" s="1607"/>
      <c r="C26" s="1588"/>
      <c r="D26" s="1611"/>
      <c r="E26" s="1588"/>
      <c r="F26" s="1617">
        <v>0</v>
      </c>
      <c r="G26" s="1588"/>
      <c r="H26" s="1607"/>
      <c r="I26" s="1588"/>
      <c r="J26" s="1611"/>
    </row>
    <row r="27" spans="1:10">
      <c r="A27" s="1588"/>
      <c r="B27" s="1607"/>
      <c r="C27" s="1588"/>
      <c r="D27" s="1611"/>
      <c r="E27" s="1588"/>
      <c r="F27" s="1617"/>
      <c r="G27" s="1588"/>
      <c r="H27" s="1607"/>
      <c r="I27" s="1588"/>
      <c r="J27" s="1611"/>
    </row>
    <row r="28" spans="1:10" ht="6.75" customHeight="1">
      <c r="A28" s="1588"/>
      <c r="B28" s="1607"/>
      <c r="C28" s="1588"/>
      <c r="D28" s="1611"/>
      <c r="E28" s="1588"/>
      <c r="G28" s="1588"/>
      <c r="H28" s="1607"/>
      <c r="I28" s="1588"/>
      <c r="J28" s="1611"/>
    </row>
    <row r="29" spans="1:10">
      <c r="A29" s="1588"/>
      <c r="B29" s="1607"/>
      <c r="C29" s="1588"/>
      <c r="D29" s="1611"/>
      <c r="E29" s="1588"/>
      <c r="F29" s="2618" t="s">
        <v>1462</v>
      </c>
      <c r="G29" s="1588"/>
      <c r="H29" s="1607"/>
      <c r="I29" s="1588"/>
      <c r="J29" s="1611"/>
    </row>
    <row r="30" spans="1:10">
      <c r="A30" s="1588"/>
      <c r="B30" s="1607"/>
      <c r="C30" s="1588"/>
      <c r="D30" s="1611"/>
      <c r="E30" s="1588"/>
      <c r="F30" s="2618"/>
      <c r="G30" s="1588"/>
      <c r="H30" s="1607"/>
      <c r="I30" s="1588"/>
      <c r="J30" s="1611"/>
    </row>
    <row r="31" spans="1:10">
      <c r="A31" s="1588"/>
      <c r="B31" s="1607"/>
      <c r="C31" s="1588"/>
      <c r="D31" s="1611"/>
      <c r="E31" s="1588"/>
      <c r="F31" s="1617">
        <v>-27.834971213125886</v>
      </c>
      <c r="G31" s="1588"/>
      <c r="H31" s="1607"/>
      <c r="I31" s="1588"/>
      <c r="J31" s="1611"/>
    </row>
    <row r="32" spans="1:10" ht="6.75" customHeight="1">
      <c r="A32" s="1588"/>
      <c r="B32" s="1607"/>
      <c r="C32" s="1588"/>
      <c r="D32" s="1611"/>
      <c r="E32" s="1588"/>
      <c r="F32" s="1622"/>
      <c r="G32" s="1588"/>
      <c r="H32" s="1607"/>
      <c r="I32" s="1588"/>
      <c r="J32" s="1611"/>
    </row>
    <row r="33" spans="1:11" ht="6.75" customHeight="1">
      <c r="A33" s="1588"/>
      <c r="B33" s="1607"/>
      <c r="C33" s="1588"/>
      <c r="D33" s="1611"/>
      <c r="E33" s="1588"/>
      <c r="G33" s="1588"/>
      <c r="H33" s="1607"/>
      <c r="I33" s="1588"/>
      <c r="J33" s="1611"/>
    </row>
    <row r="34" spans="1:11" ht="6.75" customHeight="1">
      <c r="A34" s="1588"/>
      <c r="B34" s="1607"/>
      <c r="C34" s="1588"/>
      <c r="D34" s="1611"/>
      <c r="E34" s="1588"/>
      <c r="F34" s="1622"/>
      <c r="G34" s="1588"/>
      <c r="H34" s="1607"/>
      <c r="I34" s="1588"/>
      <c r="J34" s="1611"/>
    </row>
    <row r="35" spans="1:11">
      <c r="A35" s="1588"/>
      <c r="B35" s="1607"/>
      <c r="C35" s="1588"/>
      <c r="D35" s="1611"/>
      <c r="E35" s="1588"/>
      <c r="F35" s="1621" t="s">
        <v>488</v>
      </c>
      <c r="G35" s="1588"/>
      <c r="H35" s="1607"/>
      <c r="I35" s="1588"/>
      <c r="J35" s="1611"/>
    </row>
    <row r="36" spans="1:11">
      <c r="A36" s="1588"/>
      <c r="B36" s="1607"/>
      <c r="C36" s="1588"/>
      <c r="D36" s="1611"/>
      <c r="E36" s="1588"/>
      <c r="F36" s="1621" t="s">
        <v>452</v>
      </c>
      <c r="G36" s="1588"/>
      <c r="H36" s="1607"/>
      <c r="I36" s="1588"/>
      <c r="J36" s="1611"/>
    </row>
    <row r="37" spans="1:11">
      <c r="A37" s="1588"/>
      <c r="B37" s="1607"/>
      <c r="C37" s="1588"/>
      <c r="D37" s="1611"/>
      <c r="E37" s="1588"/>
      <c r="F37" s="1617">
        <v>-106.908107</v>
      </c>
      <c r="G37" s="1588"/>
      <c r="H37" s="1607"/>
      <c r="I37" s="1588"/>
      <c r="J37" s="1611"/>
    </row>
    <row r="38" spans="1:11" ht="4.5" customHeight="1">
      <c r="A38" s="1588"/>
      <c r="B38" s="1607"/>
      <c r="C38" s="1588"/>
      <c r="D38" s="1611"/>
      <c r="E38" s="1588"/>
      <c r="F38" s="1623"/>
      <c r="G38" s="1588"/>
      <c r="H38" s="1607"/>
      <c r="I38" s="1588"/>
      <c r="J38" s="1611"/>
    </row>
    <row r="39" spans="1:11" ht="11.25" customHeight="1">
      <c r="A39" s="1588"/>
      <c r="B39" s="1607"/>
      <c r="C39" s="1588"/>
      <c r="D39" s="1611"/>
      <c r="E39" s="1588"/>
      <c r="F39" s="1588"/>
      <c r="G39" s="1588"/>
      <c r="H39" s="1607"/>
      <c r="I39" s="1614"/>
      <c r="J39" s="1611"/>
      <c r="K39" s="90"/>
    </row>
    <row r="40" spans="1:11" ht="6.75" customHeight="1">
      <c r="A40" s="1588"/>
      <c r="B40" s="1607"/>
      <c r="C40" s="2616" t="s">
        <v>29</v>
      </c>
      <c r="D40" s="1613"/>
      <c r="E40" s="1614"/>
      <c r="F40" s="1624"/>
      <c r="G40" s="1614"/>
      <c r="H40" s="1625"/>
      <c r="I40" s="1622"/>
      <c r="J40" s="1611"/>
      <c r="K40" s="90"/>
    </row>
    <row r="41" spans="1:11" ht="14.25" customHeight="1">
      <c r="A41" s="1588"/>
      <c r="B41" s="1607"/>
      <c r="C41" s="2617"/>
      <c r="D41" s="1609"/>
      <c r="E41" s="1608"/>
      <c r="F41" s="1626" t="s">
        <v>1463</v>
      </c>
      <c r="G41" s="1618"/>
      <c r="H41" s="1627"/>
      <c r="I41" s="1628" t="s">
        <v>29</v>
      </c>
      <c r="J41" s="1611"/>
      <c r="K41" s="90"/>
    </row>
    <row r="42" spans="1:11" ht="11.25" customHeight="1">
      <c r="A42" s="1588"/>
      <c r="B42" s="1607"/>
      <c r="C42" s="1629">
        <v>18.119471887410999</v>
      </c>
      <c r="D42" s="1611"/>
      <c r="E42" s="1588"/>
      <c r="F42" s="1626"/>
      <c r="G42" s="1588"/>
      <c r="H42" s="1607"/>
      <c r="I42" s="1619">
        <v>4.3568644398685334</v>
      </c>
      <c r="J42" s="1611"/>
      <c r="K42" s="90"/>
    </row>
    <row r="43" spans="1:11" ht="11.25" customHeight="1">
      <c r="A43" s="1588"/>
      <c r="B43" s="1607"/>
      <c r="C43" s="1629"/>
      <c r="D43" s="1611"/>
      <c r="E43" s="1588"/>
      <c r="F43" s="1630"/>
      <c r="G43" s="1588"/>
      <c r="H43" s="1607"/>
      <c r="I43" s="1619"/>
      <c r="J43" s="1611"/>
      <c r="K43" s="90"/>
    </row>
    <row r="44" spans="1:11" ht="11.25" customHeight="1">
      <c r="A44" s="1588"/>
      <c r="B44" s="1607"/>
      <c r="C44" s="1631"/>
      <c r="D44" s="1611"/>
      <c r="E44" s="1588"/>
      <c r="F44" s="1632"/>
      <c r="G44" s="1588"/>
      <c r="H44" s="1607"/>
      <c r="I44" s="1614"/>
      <c r="J44" s="1611"/>
      <c r="K44" s="90"/>
    </row>
    <row r="45" spans="1:11" ht="14.25" customHeight="1">
      <c r="A45" s="1588"/>
      <c r="B45" s="1607"/>
      <c r="C45" s="1633"/>
      <c r="D45" s="1611"/>
      <c r="E45" s="1588"/>
      <c r="F45" s="1626" t="s">
        <v>1464</v>
      </c>
      <c r="G45" s="1588"/>
      <c r="H45" s="1627"/>
      <c r="I45" s="1620"/>
      <c r="J45" s="1611"/>
      <c r="K45" s="90"/>
    </row>
    <row r="46" spans="1:11">
      <c r="A46" s="1588"/>
      <c r="B46" s="1607"/>
      <c r="C46" s="1588"/>
      <c r="D46" s="1613"/>
      <c r="E46" s="1614"/>
      <c r="F46" s="1617">
        <v>-13.762607447542466</v>
      </c>
      <c r="G46" s="1614"/>
      <c r="H46" s="1627"/>
      <c r="I46" s="1620"/>
      <c r="J46" s="1611"/>
    </row>
    <row r="47" spans="1:11" ht="4.5" customHeight="1">
      <c r="A47" s="90"/>
      <c r="B47" s="1607"/>
      <c r="C47" s="1588"/>
      <c r="D47" s="1609"/>
      <c r="E47" s="1608"/>
      <c r="F47" s="1617"/>
      <c r="G47" s="1618"/>
      <c r="H47" s="1627"/>
      <c r="I47" s="1608"/>
      <c r="J47" s="1611"/>
    </row>
    <row r="48" spans="1:11" ht="15" customHeight="1">
      <c r="A48" s="90"/>
      <c r="B48" s="1607"/>
      <c r="C48" s="2616" t="s">
        <v>30</v>
      </c>
      <c r="D48" s="1609"/>
      <c r="E48" s="1608"/>
      <c r="F48" s="1608"/>
      <c r="G48" s="1618"/>
      <c r="H48" s="1627"/>
      <c r="I48" s="1620"/>
      <c r="J48" s="1611"/>
    </row>
    <row r="49" spans="1:14" ht="8.25" customHeight="1">
      <c r="A49" s="1586"/>
      <c r="B49" s="1607"/>
      <c r="C49" s="2617"/>
      <c r="D49" s="1611"/>
      <c r="E49" s="1588"/>
      <c r="F49" s="1622"/>
      <c r="G49" s="1588"/>
      <c r="H49" s="1627"/>
      <c r="I49" s="1620"/>
      <c r="J49" s="1611"/>
    </row>
    <row r="50" spans="1:14" ht="21">
      <c r="A50" s="1586"/>
      <c r="B50" s="1607"/>
      <c r="C50" s="2614">
        <v>4.0316898533089995</v>
      </c>
      <c r="D50" s="1611"/>
      <c r="E50" s="1588"/>
      <c r="F50" s="1621" t="s">
        <v>1465</v>
      </c>
      <c r="G50" s="1588"/>
      <c r="H50" s="1627"/>
      <c r="I50" s="1620"/>
      <c r="J50" s="1611"/>
    </row>
    <row r="51" spans="1:14" ht="9" customHeight="1">
      <c r="A51" s="1586"/>
      <c r="B51" s="1607"/>
      <c r="C51" s="2619"/>
      <c r="D51" s="1611"/>
      <c r="E51" s="1588"/>
      <c r="F51" s="1617">
        <v>-4.0316898533089995</v>
      </c>
      <c r="G51" s="1588"/>
      <c r="H51" s="1627"/>
      <c r="I51" s="1620"/>
      <c r="J51" s="1611"/>
    </row>
    <row r="52" spans="1:14" ht="10.5" customHeight="1">
      <c r="A52" s="1586"/>
      <c r="B52" s="1634"/>
      <c r="C52" s="194"/>
      <c r="D52" s="1635"/>
      <c r="E52" s="1588"/>
      <c r="F52" s="1617"/>
      <c r="G52" s="1588"/>
      <c r="H52" s="1636"/>
      <c r="I52" s="1593"/>
      <c r="J52" s="1637"/>
    </row>
    <row r="53" spans="1:14" s="1643" customFormat="1" ht="4.5" customHeight="1">
      <c r="A53" s="1638"/>
      <c r="B53" s="1639"/>
      <c r="C53" s="1639"/>
      <c r="D53" s="1639"/>
      <c r="E53" s="1639"/>
      <c r="F53" s="1639"/>
      <c r="G53" s="1639"/>
      <c r="H53" s="1640"/>
      <c r="I53" s="1641"/>
      <c r="J53" s="1642"/>
      <c r="L53" s="1638"/>
    </row>
    <row r="54" spans="1:14" s="1643" customFormat="1" ht="6" customHeight="1">
      <c r="A54" s="1638"/>
      <c r="B54" s="1638"/>
      <c r="C54" s="1644"/>
      <c r="D54" s="1644"/>
      <c r="E54" s="1644"/>
      <c r="F54" s="1644"/>
      <c r="G54" s="1638"/>
      <c r="H54" s="1645"/>
      <c r="J54" s="1646"/>
      <c r="L54" s="1638"/>
    </row>
    <row r="55" spans="1:14" s="1643" customFormat="1" ht="5.25" customHeight="1">
      <c r="A55" s="1638"/>
      <c r="B55" s="1638"/>
      <c r="C55" s="1644"/>
      <c r="D55" s="1644"/>
      <c r="E55" s="1644"/>
      <c r="F55" s="1644"/>
      <c r="G55" s="1638"/>
      <c r="H55" s="1647"/>
      <c r="I55" s="1648"/>
      <c r="J55" s="1649"/>
      <c r="L55" s="1638"/>
    </row>
    <row r="56" spans="1:14" s="1643" customFormat="1" ht="3.75" customHeight="1">
      <c r="A56" s="1638"/>
      <c r="B56" s="1638"/>
      <c r="C56" s="1650"/>
      <c r="D56" s="1650"/>
      <c r="E56" s="1650"/>
      <c r="F56" s="1650"/>
      <c r="G56" s="1650"/>
      <c r="H56" s="2620" t="s">
        <v>1466</v>
      </c>
      <c r="I56" s="2621"/>
      <c r="J56" s="2622"/>
      <c r="L56" s="1638"/>
    </row>
    <row r="57" spans="1:14" s="1643" customFormat="1">
      <c r="A57" s="1638"/>
      <c r="B57" s="1638"/>
      <c r="C57" s="1644"/>
      <c r="D57" s="1644"/>
      <c r="E57" s="1644"/>
      <c r="F57" s="1644"/>
      <c r="G57" s="1644"/>
      <c r="H57" s="2620"/>
      <c r="I57" s="2621"/>
      <c r="J57" s="2622"/>
      <c r="L57" s="1638"/>
    </row>
    <row r="58" spans="1:14" s="1643" customFormat="1" ht="14.25" customHeight="1">
      <c r="A58" s="1638"/>
      <c r="B58" s="1651"/>
      <c r="C58" s="1651"/>
      <c r="D58" s="1651"/>
      <c r="E58" s="1651"/>
      <c r="F58" s="1651"/>
      <c r="G58" s="1651"/>
      <c r="H58" s="1652"/>
      <c r="I58" s="1653">
        <v>106.908107</v>
      </c>
      <c r="J58" s="1654"/>
      <c r="L58" s="1638"/>
    </row>
    <row r="59" spans="1:14" s="1643" customFormat="1" ht="5.25" customHeight="1">
      <c r="A59" s="1638"/>
      <c r="B59" s="1651"/>
      <c r="C59" s="1651"/>
      <c r="D59" s="1651"/>
      <c r="E59" s="1651"/>
      <c r="F59" s="1651"/>
      <c r="G59" s="1651"/>
      <c r="H59" s="1655"/>
      <c r="I59" s="1586"/>
      <c r="J59" s="1656"/>
      <c r="L59" s="1638"/>
    </row>
    <row r="60" spans="1:14" s="1643" customFormat="1" ht="10.5" customHeight="1">
      <c r="A60" s="1638"/>
      <c r="B60" s="1657" t="s">
        <v>1467</v>
      </c>
      <c r="C60" s="2611" t="s">
        <v>1468</v>
      </c>
      <c r="D60" s="2611"/>
      <c r="E60" s="2611"/>
      <c r="F60" s="2611"/>
      <c r="G60" s="1638"/>
      <c r="H60" s="1655"/>
      <c r="I60" s="1658"/>
      <c r="J60" s="1656"/>
      <c r="L60" s="1638"/>
      <c r="N60" s="1612"/>
    </row>
    <row r="61" spans="1:14" s="1643" customFormat="1" ht="10.5" customHeight="1">
      <c r="A61" s="1638"/>
      <c r="B61" s="1657" t="s">
        <v>1469</v>
      </c>
      <c r="C61" s="2611" t="s">
        <v>1470</v>
      </c>
      <c r="D61" s="2611"/>
      <c r="E61" s="2611"/>
      <c r="F61" s="2611"/>
      <c r="G61" s="1638"/>
      <c r="H61" s="1607"/>
      <c r="I61" s="1659" t="s">
        <v>28</v>
      </c>
      <c r="J61" s="1611"/>
      <c r="L61" s="1638"/>
      <c r="N61" s="1612"/>
    </row>
    <row r="62" spans="1:14" s="1643" customFormat="1" ht="10.5" customHeight="1">
      <c r="A62" s="1638"/>
      <c r="B62" s="1657" t="s">
        <v>1471</v>
      </c>
      <c r="C62" s="2611" t="s">
        <v>1472</v>
      </c>
      <c r="D62" s="2611"/>
      <c r="E62" s="2611"/>
      <c r="F62" s="2611"/>
      <c r="G62" s="1638"/>
      <c r="H62" s="1625"/>
      <c r="I62" s="1660">
        <v>106.908107</v>
      </c>
      <c r="J62" s="1611"/>
      <c r="K62" s="1661"/>
      <c r="L62" s="1638"/>
    </row>
    <row r="63" spans="1:14" s="1586" customFormat="1" ht="15.75" customHeight="1">
      <c r="B63" s="1662"/>
      <c r="C63" s="1662"/>
      <c r="D63" s="1662"/>
      <c r="E63" s="1662"/>
      <c r="F63" s="1662"/>
      <c r="G63" s="1662"/>
      <c r="H63" s="1625"/>
      <c r="I63" s="1663"/>
      <c r="J63" s="1611"/>
      <c r="K63" s="1664"/>
    </row>
    <row r="64" spans="1:14" s="1586" customFormat="1">
      <c r="B64" s="1665" t="s">
        <v>404</v>
      </c>
      <c r="C64" s="1614"/>
      <c r="D64" s="1614"/>
      <c r="E64" s="1614"/>
      <c r="F64" s="1614"/>
      <c r="G64" s="1614"/>
      <c r="H64" s="1666"/>
      <c r="I64" s="1667"/>
      <c r="J64" s="1668"/>
    </row>
    <row r="65" spans="2:11" s="1586" customFormat="1">
      <c r="B65" s="1588"/>
      <c r="C65" s="1608"/>
      <c r="D65" s="1608"/>
      <c r="E65" s="1608"/>
      <c r="F65" s="1618"/>
      <c r="H65" s="1587"/>
      <c r="I65" s="1669"/>
      <c r="J65" s="1588"/>
      <c r="K65" s="1664"/>
    </row>
    <row r="66" spans="2:11" s="1586" customFormat="1" hidden="1">
      <c r="B66" s="1588"/>
      <c r="C66" s="1588"/>
      <c r="D66" s="1588"/>
      <c r="E66" s="1588"/>
      <c r="F66" s="1588"/>
      <c r="G66" s="1643"/>
      <c r="H66" s="1588"/>
      <c r="I66" s="1588"/>
      <c r="J66" s="1588"/>
    </row>
    <row r="67" spans="2:11" s="1586" customFormat="1" hidden="1">
      <c r="G67" s="1670"/>
    </row>
    <row r="68" spans="2:11" s="1586" customFormat="1" hidden="1">
      <c r="G68" s="1587"/>
    </row>
  </sheetData>
  <mergeCells count="19">
    <mergeCell ref="C62:F62"/>
    <mergeCell ref="C13:C14"/>
    <mergeCell ref="C15:C16"/>
    <mergeCell ref="C19:C20"/>
    <mergeCell ref="I19:I20"/>
    <mergeCell ref="F29:F30"/>
    <mergeCell ref="C40:C41"/>
    <mergeCell ref="C48:C49"/>
    <mergeCell ref="C50:C51"/>
    <mergeCell ref="H56:J57"/>
    <mergeCell ref="C60:F60"/>
    <mergeCell ref="C61:F61"/>
    <mergeCell ref="B9:D9"/>
    <mergeCell ref="H9:J9"/>
    <mergeCell ref="B1:J1"/>
    <mergeCell ref="B2:J2"/>
    <mergeCell ref="C4:C5"/>
    <mergeCell ref="F4:F5"/>
    <mergeCell ref="I4:I5"/>
  </mergeCells>
  <pageMargins left="0.70866141732283472" right="0.70866141732283472" top="0.74803149606299213" bottom="0.74803149606299213" header="0.31496062992125984" footer="0.31496062992125984"/>
  <pageSetup scale="87"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1096E-ADF8-493E-A619-350666C7BEAF}">
  <sheetPr codeName="Hoja43"/>
  <dimension ref="A1:T45"/>
  <sheetViews>
    <sheetView showGridLines="0" zoomScale="110" zoomScaleNormal="110" workbookViewId="0"/>
  </sheetViews>
  <sheetFormatPr baseColWidth="10" defaultColWidth="0" defaultRowHeight="10.5" zeroHeight="1"/>
  <cols>
    <col min="1" max="2" width="1.7109375" style="1643" customWidth="1"/>
    <col min="3" max="3" width="22.7109375" style="1643" customWidth="1"/>
    <col min="4" max="4" width="1.7109375" style="1643" customWidth="1"/>
    <col min="5" max="6" width="3.7109375" style="1643" customWidth="1"/>
    <col min="7" max="7" width="1.7109375" style="1643" customWidth="1"/>
    <col min="8" max="8" width="22.7109375" style="1643" customWidth="1"/>
    <col min="9" max="12" width="1.7109375" style="1643" customWidth="1"/>
    <col min="13" max="13" width="3.7109375" style="1643" customWidth="1"/>
    <col min="14" max="14" width="1.7109375" style="1643" customWidth="1"/>
    <col min="15" max="15" width="22.7109375" style="1643" customWidth="1"/>
    <col min="16" max="16" width="1.7109375" style="1643" customWidth="1"/>
    <col min="17" max="17" width="0.7109375" style="1643" customWidth="1"/>
    <col min="18" max="18" width="4" style="1643" customWidth="1"/>
    <col min="19" max="19" width="11.42578125" style="1643" customWidth="1"/>
    <col min="20" max="20" width="5.5703125" style="1643" customWidth="1"/>
    <col min="21" max="16384" width="11.42578125" style="1643" hidden="1"/>
  </cols>
  <sheetData>
    <row r="1" spans="1:18" s="1638" customFormat="1" ht="14.25">
      <c r="A1" s="2448"/>
      <c r="B1" s="2603" t="s">
        <v>1473</v>
      </c>
      <c r="C1" s="2603"/>
      <c r="D1" s="2603"/>
      <c r="E1" s="2603"/>
      <c r="F1" s="2603"/>
      <c r="G1" s="2603"/>
      <c r="H1" s="2603"/>
      <c r="I1" s="2603"/>
      <c r="J1" s="2603"/>
      <c r="K1" s="2603"/>
      <c r="L1" s="2603"/>
      <c r="M1" s="2603"/>
      <c r="N1" s="2603"/>
      <c r="O1" s="2603"/>
      <c r="P1" s="2603"/>
    </row>
    <row r="2" spans="1:18" ht="12" customHeight="1">
      <c r="A2" s="1671"/>
      <c r="B2" s="2609" t="s">
        <v>9</v>
      </c>
      <c r="C2" s="2609"/>
      <c r="D2" s="2609"/>
      <c r="E2" s="2609"/>
      <c r="F2" s="2609"/>
      <c r="G2" s="2609"/>
      <c r="H2" s="2609"/>
      <c r="I2" s="2609"/>
      <c r="J2" s="2609"/>
      <c r="K2" s="2609"/>
      <c r="L2" s="2609"/>
      <c r="M2" s="2609"/>
      <c r="N2" s="2609"/>
      <c r="O2" s="2609"/>
      <c r="P2" s="2609"/>
      <c r="Q2" s="1638"/>
    </row>
    <row r="3" spans="1:18">
      <c r="A3" s="1638"/>
      <c r="B3" s="1638"/>
      <c r="C3" s="1638"/>
      <c r="D3" s="1638"/>
      <c r="E3" s="1638"/>
      <c r="F3" s="1638"/>
      <c r="G3" s="1638"/>
      <c r="H3" s="1638"/>
      <c r="I3" s="1638"/>
      <c r="J3" s="1638"/>
      <c r="K3" s="1672"/>
      <c r="L3" s="1672"/>
      <c r="M3" s="1638"/>
      <c r="N3" s="1638"/>
      <c r="O3" s="1638"/>
      <c r="P3" s="1638"/>
      <c r="Q3" s="1638"/>
    </row>
    <row r="4" spans="1:18" s="1677" customFormat="1" ht="21">
      <c r="A4" s="1673"/>
      <c r="B4" s="1674"/>
      <c r="C4" s="1591" t="s">
        <v>1453</v>
      </c>
      <c r="D4" s="1591"/>
      <c r="E4" s="1675"/>
      <c r="F4" s="1675"/>
      <c r="G4" s="1674"/>
      <c r="H4" s="1591" t="s">
        <v>1474</v>
      </c>
      <c r="I4" s="1591"/>
      <c r="J4" s="1675"/>
      <c r="K4" s="1675"/>
      <c r="L4" s="1676"/>
      <c r="M4" s="1675"/>
      <c r="N4" s="1591"/>
      <c r="O4" s="1591" t="s">
        <v>1475</v>
      </c>
      <c r="P4" s="1674"/>
      <c r="Q4" s="1673"/>
    </row>
    <row r="5" spans="1:18" ht="13.5" customHeight="1">
      <c r="A5" s="1638"/>
      <c r="B5" s="1678"/>
      <c r="C5" s="1594">
        <v>495.69866859030799</v>
      </c>
      <c r="D5" s="1679"/>
      <c r="E5" s="1680"/>
      <c r="F5" s="1680"/>
      <c r="G5" s="1681"/>
      <c r="H5" s="1594">
        <v>-18.718625553872005</v>
      </c>
      <c r="I5" s="1594"/>
      <c r="J5" s="1682"/>
      <c r="K5" s="1682"/>
      <c r="L5" s="1682"/>
      <c r="M5" s="1682"/>
      <c r="N5" s="1594"/>
      <c r="O5" s="1679">
        <v>476.98004303643592</v>
      </c>
      <c r="P5" s="1678"/>
      <c r="Q5" s="1638"/>
      <c r="R5" s="1683"/>
    </row>
    <row r="6" spans="1:18" ht="6.75" customHeight="1">
      <c r="A6" s="1638"/>
      <c r="B6" s="1638"/>
      <c r="C6" s="1644"/>
      <c r="D6" s="1644"/>
      <c r="E6" s="1644"/>
      <c r="F6" s="1644"/>
      <c r="G6" s="1638"/>
      <c r="H6" s="1644"/>
      <c r="I6" s="1644"/>
      <c r="J6" s="1644"/>
      <c r="K6" s="1644"/>
      <c r="L6" s="1644"/>
      <c r="M6" s="1644"/>
      <c r="N6" s="1644"/>
      <c r="O6" s="1644"/>
      <c r="P6" s="1638"/>
      <c r="Q6" s="1638"/>
    </row>
    <row r="7" spans="1:18" ht="9.9499999999999993" customHeight="1">
      <c r="A7" s="1638"/>
      <c r="B7" s="1684"/>
      <c r="C7" s="1685"/>
      <c r="D7" s="1686"/>
      <c r="E7" s="1638"/>
      <c r="F7" s="1638"/>
      <c r="G7" s="1684"/>
      <c r="H7" s="1685"/>
      <c r="I7" s="1686"/>
      <c r="J7" s="1638"/>
      <c r="K7" s="1638"/>
      <c r="L7" s="1638"/>
      <c r="M7" s="1638"/>
      <c r="N7" s="1684"/>
      <c r="O7" s="1685"/>
      <c r="P7" s="1686"/>
      <c r="Q7" s="1638"/>
    </row>
    <row r="8" spans="1:18" s="1677" customFormat="1" ht="21.75" customHeight="1">
      <c r="A8" s="1673"/>
      <c r="B8" s="2624" t="s">
        <v>1476</v>
      </c>
      <c r="C8" s="2625"/>
      <c r="D8" s="2626"/>
      <c r="E8" s="1675"/>
      <c r="F8" s="1675"/>
      <c r="G8" s="2624" t="s">
        <v>1477</v>
      </c>
      <c r="H8" s="2625"/>
      <c r="I8" s="2626"/>
      <c r="J8" s="1675"/>
      <c r="K8" s="1675"/>
      <c r="L8" s="1675"/>
      <c r="M8" s="1675"/>
      <c r="N8" s="2624" t="s">
        <v>1478</v>
      </c>
      <c r="O8" s="2625"/>
      <c r="P8" s="2626"/>
      <c r="Q8" s="1673"/>
    </row>
    <row r="9" spans="1:18" ht="15.75" customHeight="1">
      <c r="A9" s="1638"/>
      <c r="B9" s="2627">
        <v>495.69866859030799</v>
      </c>
      <c r="C9" s="2628"/>
      <c r="D9" s="2629"/>
      <c r="E9" s="1644"/>
      <c r="F9" s="1644"/>
      <c r="G9" s="2630">
        <v>-22.299327553872004</v>
      </c>
      <c r="H9" s="2631"/>
      <c r="I9" s="2632"/>
      <c r="J9" s="1687"/>
      <c r="K9" s="1687"/>
      <c r="L9" s="1687"/>
      <c r="M9" s="1687"/>
      <c r="N9" s="2627">
        <v>427.38875955527402</v>
      </c>
      <c r="O9" s="2628"/>
      <c r="P9" s="2629"/>
      <c r="Q9" s="1638"/>
      <c r="R9" s="1688"/>
    </row>
    <row r="10" spans="1:18" ht="7.5" customHeight="1">
      <c r="A10" s="1638"/>
      <c r="B10" s="1689"/>
      <c r="C10" s="1638"/>
      <c r="D10" s="1646"/>
      <c r="E10" s="1638"/>
      <c r="F10" s="1638"/>
      <c r="G10" s="1689"/>
      <c r="H10" s="1638"/>
      <c r="I10" s="1646"/>
      <c r="J10" s="1638"/>
      <c r="K10" s="1638"/>
      <c r="L10" s="1690"/>
      <c r="M10" s="1638"/>
      <c r="N10" s="1689"/>
      <c r="O10" s="1638"/>
      <c r="P10" s="1646"/>
      <c r="Q10" s="1638"/>
      <c r="R10" s="1691"/>
    </row>
    <row r="11" spans="1:18" ht="12.75" hidden="1" customHeight="1">
      <c r="A11" s="1638"/>
      <c r="B11" s="1689"/>
      <c r="C11" s="1638"/>
      <c r="D11" s="1646"/>
      <c r="E11" s="1638"/>
      <c r="F11" s="1638"/>
      <c r="G11" s="1689"/>
      <c r="H11" s="1638"/>
      <c r="I11" s="1646"/>
      <c r="J11" s="1638"/>
      <c r="K11" s="1638"/>
      <c r="L11" s="1638"/>
      <c r="M11" s="1638"/>
      <c r="N11" s="1689"/>
      <c r="O11" s="1638"/>
      <c r="P11" s="1646"/>
      <c r="Q11" s="1638"/>
      <c r="R11" s="1691"/>
    </row>
    <row r="12" spans="1:18" ht="13.5" customHeight="1">
      <c r="A12" s="1638"/>
      <c r="B12" s="1689"/>
      <c r="C12" s="2623" t="s">
        <v>447</v>
      </c>
      <c r="D12" s="1692"/>
      <c r="E12" s="1650"/>
      <c r="F12" s="1650"/>
      <c r="G12" s="1689"/>
      <c r="H12" s="1615" t="s">
        <v>135</v>
      </c>
      <c r="I12" s="1692"/>
      <c r="J12" s="1650"/>
      <c r="K12" s="1650"/>
      <c r="L12" s="1650"/>
      <c r="M12" s="1650"/>
      <c r="N12" s="1693"/>
      <c r="O12" s="2623" t="s">
        <v>447</v>
      </c>
      <c r="P12" s="1646"/>
      <c r="Q12" s="1638"/>
      <c r="R12" s="1688"/>
    </row>
    <row r="13" spans="1:18">
      <c r="A13" s="1638"/>
      <c r="B13" s="1689"/>
      <c r="C13" s="2623"/>
      <c r="D13" s="1694"/>
      <c r="E13" s="1644"/>
      <c r="F13" s="1644"/>
      <c r="G13" s="1689"/>
      <c r="H13" s="1623">
        <v>-15.957061481323843</v>
      </c>
      <c r="I13" s="1695"/>
      <c r="J13" s="1687"/>
      <c r="K13" s="1687"/>
      <c r="L13" s="1687"/>
      <c r="M13" s="1687"/>
      <c r="N13" s="1696"/>
      <c r="O13" s="2623">
        <v>298.59727232956999</v>
      </c>
      <c r="P13" s="1646"/>
      <c r="Q13" s="1638"/>
    </row>
    <row r="14" spans="1:18" ht="11.25" customHeight="1">
      <c r="A14" s="1638"/>
      <c r="B14" s="1689"/>
      <c r="C14" s="1623">
        <v>314.80610447711194</v>
      </c>
      <c r="D14" s="1646"/>
      <c r="E14" s="1638"/>
      <c r="F14" s="1638"/>
      <c r="G14" s="1689"/>
      <c r="H14" s="1638"/>
      <c r="I14" s="1646"/>
      <c r="J14" s="1638"/>
      <c r="K14" s="1638"/>
      <c r="L14" s="1638"/>
      <c r="M14" s="1638"/>
      <c r="N14" s="1689"/>
      <c r="O14" s="1621">
        <v>308.12895589994645</v>
      </c>
      <c r="P14" s="1646"/>
      <c r="Q14" s="1638"/>
    </row>
    <row r="15" spans="1:18" ht="7.5" customHeight="1">
      <c r="A15" s="1638"/>
      <c r="B15" s="1689"/>
      <c r="C15" s="1697"/>
      <c r="D15" s="1646"/>
      <c r="E15" s="1638"/>
      <c r="F15" s="1638"/>
      <c r="G15" s="1689"/>
      <c r="H15" s="2623" t="s">
        <v>1479</v>
      </c>
      <c r="I15" s="1646"/>
      <c r="J15" s="1638"/>
      <c r="K15" s="1638"/>
      <c r="L15" s="1638"/>
      <c r="M15" s="1638"/>
      <c r="N15" s="1689"/>
      <c r="O15" s="1697"/>
      <c r="P15" s="1646"/>
      <c r="Q15" s="1638"/>
    </row>
    <row r="16" spans="1:18" ht="3" hidden="1" customHeight="1">
      <c r="A16" s="1638"/>
      <c r="B16" s="1689"/>
      <c r="C16" s="1698"/>
      <c r="D16" s="1646"/>
      <c r="E16" s="1638"/>
      <c r="F16" s="1638"/>
      <c r="G16" s="1689"/>
      <c r="H16" s="2623"/>
      <c r="I16" s="1646"/>
      <c r="J16" s="1638"/>
      <c r="K16" s="1638"/>
      <c r="L16" s="1638"/>
      <c r="M16" s="1638"/>
      <c r="N16" s="1689"/>
      <c r="O16" s="1638"/>
      <c r="P16" s="1646"/>
      <c r="Q16" s="1638"/>
    </row>
    <row r="17" spans="1:17" ht="21.75" customHeight="1">
      <c r="A17" s="1638"/>
      <c r="B17" s="1689"/>
      <c r="C17" s="1638"/>
      <c r="D17" s="1692"/>
      <c r="E17" s="1650"/>
      <c r="F17" s="1650"/>
      <c r="G17" s="1689"/>
      <c r="H17" s="2623"/>
      <c r="I17" s="1692"/>
      <c r="J17" s="1650"/>
      <c r="K17" s="1650"/>
      <c r="L17" s="1650"/>
      <c r="M17" s="1650"/>
      <c r="N17" s="1693"/>
      <c r="O17" s="1638"/>
      <c r="P17" s="1646"/>
      <c r="Q17" s="1638"/>
    </row>
    <row r="18" spans="1:17">
      <c r="A18" s="1638"/>
      <c r="B18" s="1689"/>
      <c r="C18" s="1638"/>
      <c r="D18" s="1694"/>
      <c r="E18" s="1644"/>
      <c r="F18" s="1644"/>
      <c r="G18" s="1689"/>
      <c r="H18" s="1623">
        <v>-6.3422660725481625</v>
      </c>
      <c r="I18" s="1695"/>
      <c r="J18" s="1687"/>
      <c r="K18" s="1687"/>
      <c r="L18" s="1687"/>
      <c r="M18" s="1687"/>
      <c r="N18" s="1696"/>
      <c r="O18" s="1699"/>
      <c r="P18" s="1646"/>
      <c r="Q18" s="1638"/>
    </row>
    <row r="19" spans="1:17">
      <c r="A19" s="1638"/>
      <c r="B19" s="1689"/>
      <c r="C19" s="1638"/>
      <c r="D19" s="1694"/>
      <c r="E19" s="1644"/>
      <c r="F19" s="1644"/>
      <c r="G19" s="1689"/>
      <c r="H19" s="1687"/>
      <c r="I19" s="1695"/>
      <c r="J19" s="1687"/>
      <c r="K19" s="1687"/>
      <c r="L19" s="1687"/>
      <c r="M19" s="1687"/>
      <c r="N19" s="1696"/>
      <c r="O19" s="1699" t="s">
        <v>448</v>
      </c>
      <c r="P19" s="1646"/>
      <c r="Q19" s="1638"/>
    </row>
    <row r="20" spans="1:17" ht="23.25" customHeight="1">
      <c r="A20" s="1638"/>
      <c r="B20" s="1689"/>
      <c r="C20" s="1615" t="s">
        <v>448</v>
      </c>
      <c r="D20" s="1646"/>
      <c r="E20" s="1638"/>
      <c r="F20" s="1638"/>
      <c r="G20" s="1689"/>
      <c r="H20" s="1626" t="s">
        <v>1480</v>
      </c>
      <c r="I20" s="1646"/>
      <c r="J20" s="1638"/>
      <c r="K20" s="1638"/>
      <c r="L20" s="1638"/>
      <c r="M20" s="1638"/>
      <c r="N20" s="1689"/>
      <c r="O20" s="1700">
        <v>36.247269655327557</v>
      </c>
      <c r="P20" s="1646"/>
      <c r="Q20" s="1638"/>
    </row>
    <row r="21" spans="1:17">
      <c r="A21" s="1638"/>
      <c r="B21" s="1689"/>
      <c r="C21" s="1697">
        <v>68.287377719162009</v>
      </c>
      <c r="D21" s="1646"/>
      <c r="E21" s="1638"/>
      <c r="F21" s="1638"/>
      <c r="G21" s="1689"/>
      <c r="H21" s="1623">
        <v>0</v>
      </c>
      <c r="I21" s="1646"/>
      <c r="J21" s="1638"/>
      <c r="K21" s="1638"/>
      <c r="L21" s="1638"/>
      <c r="M21" s="1638"/>
      <c r="N21" s="1689"/>
      <c r="O21" s="1638"/>
      <c r="P21" s="1646"/>
      <c r="Q21" s="1638"/>
    </row>
    <row r="22" spans="1:17" ht="8.25" customHeight="1">
      <c r="A22" s="1638"/>
      <c r="B22" s="1689"/>
      <c r="C22" s="1697"/>
      <c r="D22" s="1646"/>
      <c r="E22" s="1638"/>
      <c r="F22" s="1638"/>
      <c r="G22" s="1689"/>
      <c r="H22" s="1638"/>
      <c r="I22" s="1646"/>
      <c r="J22" s="1638"/>
      <c r="K22" s="1638"/>
      <c r="L22" s="1638"/>
      <c r="M22" s="1638"/>
      <c r="N22" s="1689"/>
      <c r="O22" s="1638"/>
      <c r="P22" s="1646"/>
      <c r="Q22" s="1638"/>
    </row>
    <row r="23" spans="1:17" ht="13.5" customHeight="1">
      <c r="A23" s="1638"/>
      <c r="B23" s="1689"/>
      <c r="C23" s="1638"/>
      <c r="D23" s="1646"/>
      <c r="E23" s="1638"/>
      <c r="F23" s="1638"/>
      <c r="G23" s="2633" t="s">
        <v>1481</v>
      </c>
      <c r="H23" s="2634"/>
      <c r="I23" s="2635"/>
      <c r="J23" s="1638"/>
      <c r="K23" s="1638"/>
      <c r="L23" s="1638"/>
      <c r="M23" s="1638"/>
      <c r="N23" s="1689"/>
      <c r="O23" s="1638"/>
      <c r="P23" s="1646"/>
      <c r="Q23" s="1638"/>
    </row>
    <row r="24" spans="1:17" ht="11.25" customHeight="1">
      <c r="A24" s="1638"/>
      <c r="B24" s="1689"/>
      <c r="C24" s="1638"/>
      <c r="D24" s="1646"/>
      <c r="E24" s="1638"/>
      <c r="F24" s="1638"/>
      <c r="G24" s="2636">
        <v>3.5807019999999974</v>
      </c>
      <c r="H24" s="2637"/>
      <c r="I24" s="2638"/>
      <c r="J24" s="1701"/>
      <c r="K24" s="1701"/>
      <c r="L24" s="1701"/>
      <c r="M24" s="1638"/>
      <c r="N24" s="1689"/>
      <c r="O24" s="1638"/>
      <c r="P24" s="1646"/>
      <c r="Q24" s="1638"/>
    </row>
    <row r="25" spans="1:17" ht="3.75" customHeight="1">
      <c r="A25" s="1638"/>
      <c r="B25" s="1689"/>
      <c r="C25" s="1638"/>
      <c r="D25" s="1646"/>
      <c r="E25" s="1638"/>
      <c r="F25" s="1638"/>
      <c r="G25" s="1689"/>
      <c r="H25" s="1638"/>
      <c r="I25" s="1695"/>
      <c r="J25" s="1701"/>
      <c r="K25" s="1701"/>
      <c r="L25" s="1701"/>
      <c r="M25" s="1638"/>
      <c r="N25" s="1689"/>
      <c r="O25" s="1699"/>
      <c r="P25" s="1646"/>
      <c r="Q25" s="1638"/>
    </row>
    <row r="26" spans="1:17" ht="11.25" customHeight="1">
      <c r="A26" s="1638"/>
      <c r="B26" s="1689"/>
      <c r="C26" s="170"/>
      <c r="D26" s="1646"/>
      <c r="E26" s="1638"/>
      <c r="F26" s="1638"/>
      <c r="G26" s="1689"/>
      <c r="H26" s="2623" t="s">
        <v>1482</v>
      </c>
      <c r="I26" s="1695"/>
      <c r="J26" s="1687"/>
      <c r="K26" s="1687"/>
      <c r="L26" s="1687"/>
      <c r="M26" s="1687"/>
      <c r="N26" s="1696"/>
      <c r="O26" s="1615" t="s">
        <v>131</v>
      </c>
      <c r="P26" s="1646"/>
      <c r="Q26" s="1638"/>
    </row>
    <row r="27" spans="1:17">
      <c r="A27" s="1638"/>
      <c r="B27" s="1689"/>
      <c r="C27" s="170"/>
      <c r="D27" s="1692"/>
      <c r="E27" s="1650"/>
      <c r="F27" s="1650"/>
      <c r="G27" s="1689"/>
      <c r="H27" s="2623"/>
      <c r="I27" s="1695"/>
      <c r="J27" s="1638"/>
      <c r="K27" s="1638"/>
      <c r="L27" s="1638"/>
      <c r="M27" s="1638"/>
      <c r="N27" s="1689"/>
      <c r="O27" s="1697">
        <v>83.012534000000002</v>
      </c>
      <c r="P27" s="1646"/>
      <c r="Q27" s="1638"/>
    </row>
    <row r="28" spans="1:17" ht="9.75" customHeight="1">
      <c r="A28" s="1638"/>
      <c r="B28" s="1689"/>
      <c r="C28" s="1700" t="s">
        <v>1483</v>
      </c>
      <c r="D28" s="1646"/>
      <c r="E28" s="1638"/>
      <c r="F28" s="1638"/>
      <c r="G28" s="1689"/>
      <c r="H28" s="1623">
        <v>3.5807019999999974</v>
      </c>
      <c r="I28" s="1695"/>
      <c r="J28" s="1687"/>
      <c r="K28" s="1687"/>
      <c r="L28" s="1687"/>
      <c r="M28" s="1638"/>
      <c r="N28" s="1689"/>
      <c r="O28" s="1699"/>
      <c r="P28" s="1646"/>
      <c r="Q28" s="1638"/>
    </row>
    <row r="29" spans="1:17" ht="12" customHeight="1">
      <c r="A29" s="1638"/>
      <c r="B29" s="1689"/>
      <c r="C29" s="1697">
        <v>112.60518639403401</v>
      </c>
      <c r="D29" s="1646"/>
      <c r="E29" s="1638"/>
      <c r="F29" s="1638"/>
      <c r="G29" s="1689"/>
      <c r="H29" s="1638"/>
      <c r="I29" s="1695"/>
      <c r="J29" s="1687"/>
      <c r="K29" s="1687"/>
      <c r="L29" s="1687"/>
      <c r="M29" s="1638"/>
      <c r="N29" s="1689"/>
      <c r="O29" s="1638"/>
      <c r="P29" s="1646"/>
      <c r="Q29" s="1638"/>
    </row>
    <row r="30" spans="1:17" ht="24.75" customHeight="1">
      <c r="A30" s="1638"/>
      <c r="B30" s="1689"/>
      <c r="C30" s="1697"/>
      <c r="D30" s="1646"/>
      <c r="E30" s="1638"/>
      <c r="F30" s="1638"/>
      <c r="G30" s="1689"/>
      <c r="H30" s="1626" t="s">
        <v>1484</v>
      </c>
      <c r="I30" s="1695"/>
      <c r="J30" s="1687"/>
      <c r="K30" s="1687"/>
      <c r="L30" s="1687"/>
      <c r="M30" s="1638"/>
      <c r="N30" s="1689"/>
      <c r="O30" s="1638"/>
      <c r="P30" s="1646"/>
      <c r="Q30" s="1638"/>
    </row>
    <row r="31" spans="1:17">
      <c r="A31" s="1638"/>
      <c r="B31" s="1702"/>
      <c r="C31" s="1703"/>
      <c r="D31" s="1704"/>
      <c r="E31" s="1638"/>
      <c r="F31" s="1638"/>
      <c r="G31" s="1689"/>
      <c r="H31" s="1705">
        <v>0</v>
      </c>
      <c r="I31" s="1646"/>
      <c r="J31" s="1687"/>
      <c r="K31" s="1687"/>
      <c r="L31" s="1687"/>
      <c r="M31" s="1638"/>
      <c r="N31" s="1689"/>
      <c r="O31" s="1638"/>
      <c r="P31" s="1646"/>
      <c r="Q31" s="1638"/>
    </row>
    <row r="32" spans="1:17" ht="6" customHeight="1">
      <c r="A32" s="1638"/>
      <c r="B32" s="1638"/>
      <c r="C32" s="1706"/>
      <c r="D32" s="1638"/>
      <c r="E32" s="1638"/>
      <c r="F32" s="1638"/>
      <c r="G32" s="1702"/>
      <c r="H32" s="1707"/>
      <c r="I32" s="1704"/>
      <c r="J32" s="1687"/>
      <c r="K32" s="1687"/>
      <c r="L32" s="1687"/>
      <c r="M32" s="1638"/>
      <c r="N32" s="1689"/>
      <c r="O32" s="1638"/>
      <c r="P32" s="1646"/>
      <c r="Q32" s="1638"/>
    </row>
    <row r="33" spans="1:17" ht="4.5" customHeight="1">
      <c r="A33" s="1638"/>
      <c r="B33" s="1708"/>
      <c r="C33" s="1708"/>
      <c r="D33" s="1708"/>
      <c r="E33" s="1708"/>
      <c r="F33" s="1708"/>
      <c r="G33" s="1708"/>
      <c r="H33" s="1708"/>
      <c r="I33" s="1709"/>
      <c r="J33" s="1709"/>
      <c r="K33" s="1709"/>
      <c r="L33" s="1709"/>
      <c r="M33" s="1708"/>
      <c r="N33" s="1710"/>
      <c r="O33" s="1708"/>
      <c r="P33" s="1711"/>
      <c r="Q33" s="1638"/>
    </row>
    <row r="34" spans="1:17" ht="6" customHeight="1">
      <c r="A34" s="1638"/>
      <c r="B34" s="1638"/>
      <c r="C34" s="1644"/>
      <c r="D34" s="1644"/>
      <c r="E34" s="1644"/>
      <c r="F34" s="1644"/>
      <c r="G34" s="1638"/>
      <c r="H34" s="1638"/>
      <c r="I34" s="1638"/>
      <c r="J34" s="1638"/>
      <c r="K34" s="1638"/>
      <c r="L34" s="1638"/>
      <c r="M34" s="1687"/>
      <c r="N34" s="1689"/>
      <c r="O34" s="1638"/>
      <c r="P34" s="1646"/>
      <c r="Q34" s="1638"/>
    </row>
    <row r="35" spans="1:17" ht="5.25" customHeight="1">
      <c r="A35" s="1638"/>
      <c r="B35" s="1638"/>
      <c r="C35" s="1644"/>
      <c r="D35" s="1644"/>
      <c r="E35" s="1644"/>
      <c r="F35" s="1644"/>
      <c r="G35" s="1638"/>
      <c r="H35" s="1638"/>
      <c r="I35" s="1638"/>
      <c r="J35" s="1638"/>
      <c r="K35" s="1638"/>
      <c r="L35" s="1638"/>
      <c r="M35" s="1687"/>
      <c r="N35" s="1647"/>
      <c r="O35" s="1648"/>
      <c r="P35" s="1649"/>
      <c r="Q35" s="1638"/>
    </row>
    <row r="36" spans="1:17" ht="3.75" customHeight="1">
      <c r="A36" s="1638"/>
      <c r="B36" s="1638"/>
      <c r="C36" s="1650"/>
      <c r="D36" s="1650"/>
      <c r="E36" s="1650"/>
      <c r="F36" s="1650"/>
      <c r="G36" s="1650"/>
      <c r="H36" s="1650"/>
      <c r="I36" s="1650"/>
      <c r="J36" s="1650"/>
      <c r="K36" s="1650"/>
      <c r="L36" s="1650"/>
      <c r="M36" s="1650"/>
      <c r="N36" s="2620" t="s">
        <v>1466</v>
      </c>
      <c r="O36" s="2621"/>
      <c r="P36" s="2622"/>
      <c r="Q36" s="1638"/>
    </row>
    <row r="37" spans="1:17">
      <c r="A37" s="1638"/>
      <c r="B37" s="1638"/>
      <c r="C37" s="1644"/>
      <c r="D37" s="1644"/>
      <c r="E37" s="1644"/>
      <c r="F37" s="1644"/>
      <c r="G37" s="1644"/>
      <c r="H37" s="1644"/>
      <c r="I37" s="1644"/>
      <c r="J37" s="1644"/>
      <c r="K37" s="1644"/>
      <c r="L37" s="1644"/>
      <c r="M37" s="1687"/>
      <c r="N37" s="2620"/>
      <c r="O37" s="2621"/>
      <c r="P37" s="2622"/>
      <c r="Q37" s="1638"/>
    </row>
    <row r="38" spans="1:17" ht="14.25" customHeight="1">
      <c r="A38" s="1638"/>
      <c r="B38" s="2639" t="s">
        <v>1485</v>
      </c>
      <c r="C38" s="2639"/>
      <c r="D38" s="2639"/>
      <c r="E38" s="2639"/>
      <c r="F38" s="2639"/>
      <c r="G38" s="2639"/>
      <c r="H38" s="2639"/>
      <c r="I38" s="1644"/>
      <c r="J38" s="1644"/>
      <c r="K38" s="1644"/>
      <c r="L38" s="1644"/>
      <c r="M38" s="1687"/>
      <c r="N38" s="1652"/>
      <c r="O38" s="1653">
        <v>49.591283481161881</v>
      </c>
      <c r="P38" s="1654"/>
      <c r="Q38" s="1638"/>
    </row>
    <row r="39" spans="1:17" ht="11.25" customHeight="1">
      <c r="A39" s="1638"/>
      <c r="B39" s="2639" t="s">
        <v>1486</v>
      </c>
      <c r="C39" s="2639"/>
      <c r="D39" s="2639"/>
      <c r="E39" s="2639"/>
      <c r="F39" s="2639"/>
      <c r="G39" s="2639"/>
      <c r="H39" s="2639"/>
      <c r="I39" s="1638"/>
      <c r="J39" s="1638"/>
      <c r="K39" s="1638"/>
      <c r="L39" s="1638"/>
      <c r="M39" s="1687"/>
      <c r="N39" s="1689"/>
      <c r="O39" s="1638"/>
      <c r="P39" s="1646"/>
      <c r="Q39" s="1638"/>
    </row>
    <row r="40" spans="1:17">
      <c r="A40" s="1638"/>
      <c r="B40" s="1638"/>
      <c r="C40" s="1638"/>
      <c r="D40" s="1638"/>
      <c r="E40" s="1638"/>
      <c r="F40" s="1638"/>
      <c r="G40" s="1638"/>
      <c r="H40" s="1638"/>
      <c r="I40" s="1638"/>
      <c r="J40" s="1638"/>
      <c r="K40" s="1638"/>
      <c r="L40" s="1638"/>
      <c r="M40" s="1687"/>
      <c r="N40" s="1693"/>
      <c r="O40" s="1626" t="s">
        <v>505</v>
      </c>
      <c r="P40" s="1646"/>
      <c r="Q40" s="1638"/>
    </row>
    <row r="41" spans="1:17" ht="14.25" customHeight="1">
      <c r="A41" s="1638"/>
      <c r="B41" s="1665"/>
      <c r="C41" s="1638"/>
      <c r="D41" s="1638"/>
      <c r="E41" s="1638"/>
      <c r="F41" s="1638"/>
      <c r="G41" s="1638"/>
      <c r="H41" s="1638"/>
      <c r="I41" s="1638"/>
      <c r="J41" s="1638"/>
      <c r="K41" s="1638"/>
      <c r="L41" s="1638"/>
      <c r="M41" s="1687"/>
      <c r="N41" s="1696"/>
      <c r="O41" s="1712">
        <v>49.591283481161881</v>
      </c>
      <c r="P41" s="1646"/>
      <c r="Q41" s="1638"/>
    </row>
    <row r="42" spans="1:17">
      <c r="A42" s="1638"/>
      <c r="B42" s="1665" t="s">
        <v>404</v>
      </c>
      <c r="C42" s="1644"/>
      <c r="D42" s="1644"/>
      <c r="E42" s="1644"/>
      <c r="F42" s="1644"/>
      <c r="G42" s="1638"/>
      <c r="H42" s="1638"/>
      <c r="I42" s="1638"/>
      <c r="J42" s="1638"/>
      <c r="K42" s="1638"/>
      <c r="L42" s="1638"/>
      <c r="M42" s="1687"/>
      <c r="N42" s="1702"/>
      <c r="O42" s="1707"/>
      <c r="P42" s="1704"/>
      <c r="Q42" s="1638"/>
    </row>
    <row r="43" spans="1:17">
      <c r="C43" s="1713"/>
      <c r="D43" s="1713"/>
      <c r="E43" s="1713"/>
      <c r="F43" s="1713"/>
      <c r="M43" s="1670"/>
    </row>
    <row r="44" spans="1:17" ht="11.25" hidden="1" customHeight="1">
      <c r="B44" s="2640"/>
      <c r="C44" s="2640"/>
      <c r="D44" s="2640"/>
      <c r="E44" s="2640"/>
      <c r="F44" s="2640"/>
      <c r="G44" s="2640"/>
      <c r="H44" s="2640"/>
      <c r="I44" s="1677"/>
      <c r="J44" s="1677"/>
      <c r="K44" s="1677"/>
      <c r="L44" s="1677"/>
      <c r="M44" s="1677"/>
    </row>
    <row r="45" spans="1:17" ht="11.25" hidden="1" customHeight="1">
      <c r="B45" s="2640"/>
      <c r="C45" s="2640"/>
      <c r="D45" s="2640"/>
      <c r="E45" s="2640"/>
      <c r="F45" s="2640"/>
      <c r="G45" s="2640"/>
      <c r="H45" s="2640"/>
      <c r="I45" s="1677"/>
      <c r="J45" s="1677"/>
      <c r="K45" s="1677"/>
      <c r="L45" s="1677"/>
      <c r="M45" s="1677"/>
    </row>
  </sheetData>
  <mergeCells count="19">
    <mergeCell ref="N36:P37"/>
    <mergeCell ref="B38:H38"/>
    <mergeCell ref="B39:H39"/>
    <mergeCell ref="B44:H44"/>
    <mergeCell ref="B45:H45"/>
    <mergeCell ref="H26:H27"/>
    <mergeCell ref="B1:P1"/>
    <mergeCell ref="B2:P2"/>
    <mergeCell ref="B8:D8"/>
    <mergeCell ref="G8:I8"/>
    <mergeCell ref="N8:P8"/>
    <mergeCell ref="B9:D9"/>
    <mergeCell ref="G9:I9"/>
    <mergeCell ref="N9:P9"/>
    <mergeCell ref="C12:C13"/>
    <mergeCell ref="O12:O13"/>
    <mergeCell ref="H15:H17"/>
    <mergeCell ref="G23:I23"/>
    <mergeCell ref="G24:I24"/>
  </mergeCells>
  <pageMargins left="0.70866141732283472" right="0.70866141732283472" top="0.74803149606299213" bottom="0.74803149606299213" header="0.31496062992125984" footer="0.31496062992125984"/>
  <pageSetup scale="90"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CC8EA-9980-412B-9562-053C335D5702}">
  <sheetPr codeName="Hoja44"/>
  <dimension ref="A1:I12"/>
  <sheetViews>
    <sheetView showGridLines="0" zoomScale="124" zoomScaleNormal="124" workbookViewId="0"/>
  </sheetViews>
  <sheetFormatPr baseColWidth="10" defaultColWidth="0" defaultRowHeight="10.5" zeroHeight="1"/>
  <cols>
    <col min="1" max="1" width="2.5703125" style="40" customWidth="1"/>
    <col min="2" max="2" width="18.5703125" style="40" customWidth="1"/>
    <col min="3" max="3" width="12.5703125" style="40" bestFit="1" customWidth="1"/>
    <col min="4" max="4" width="14.140625" style="40" customWidth="1"/>
    <col min="5" max="5" width="10.42578125" style="40" hidden="1" customWidth="1"/>
    <col min="6" max="6" width="14.85546875" style="40" customWidth="1"/>
    <col min="7" max="7" width="3.42578125" style="40" customWidth="1"/>
    <col min="8" max="8" width="11.42578125" style="40" customWidth="1"/>
    <col min="9" max="9" width="5.140625" style="40" customWidth="1"/>
    <col min="10" max="16384" width="11.42578125" style="40" hidden="1"/>
  </cols>
  <sheetData>
    <row r="1" spans="1:6" ht="21.75" customHeight="1">
      <c r="A1" s="2435"/>
      <c r="B1" s="2641" t="s">
        <v>1487</v>
      </c>
      <c r="C1" s="2641"/>
      <c r="D1" s="2641"/>
      <c r="E1" s="2641"/>
      <c r="F1" s="2641"/>
    </row>
    <row r="2" spans="1:6">
      <c r="B2" s="2642" t="s">
        <v>1</v>
      </c>
      <c r="C2" s="2642"/>
      <c r="D2" s="2642"/>
      <c r="E2" s="2642"/>
      <c r="F2" s="2642"/>
    </row>
    <row r="3" spans="1:6" ht="31.5">
      <c r="B3" s="1714" t="s">
        <v>0</v>
      </c>
      <c r="C3" s="1715" t="s">
        <v>1488</v>
      </c>
      <c r="D3" s="1715" t="s">
        <v>1489</v>
      </c>
      <c r="E3" s="1716" t="s">
        <v>1490</v>
      </c>
      <c r="F3" s="1715" t="s">
        <v>1491</v>
      </c>
    </row>
    <row r="4" spans="1:6">
      <c r="B4" s="1714"/>
      <c r="C4" s="1717" t="s">
        <v>23</v>
      </c>
      <c r="D4" s="1717" t="s">
        <v>24</v>
      </c>
      <c r="E4" s="1717" t="s">
        <v>36</v>
      </c>
      <c r="F4" s="1717" t="s">
        <v>1275</v>
      </c>
    </row>
    <row r="5" spans="1:6" ht="3.75" customHeight="1">
      <c r="B5" s="1718"/>
      <c r="C5" s="1718"/>
      <c r="D5" s="1718"/>
      <c r="E5" s="1719"/>
      <c r="F5" s="1718"/>
    </row>
    <row r="6" spans="1:6" ht="13.5" customHeight="1">
      <c r="B6" s="1720" t="s">
        <v>447</v>
      </c>
      <c r="C6" s="1721">
        <v>314806.10447711195</v>
      </c>
      <c r="D6" s="1722">
        <v>-12000</v>
      </c>
      <c r="E6" s="1723">
        <v>0</v>
      </c>
      <c r="F6" s="1721">
        <v>302806.10447711195</v>
      </c>
    </row>
    <row r="7" spans="1:6" ht="13.5" customHeight="1">
      <c r="B7" s="1720" t="s">
        <v>1492</v>
      </c>
      <c r="C7" s="1721">
        <v>68287.377719162003</v>
      </c>
      <c r="D7" s="1722">
        <v>-12000</v>
      </c>
      <c r="E7" s="1723">
        <v>0</v>
      </c>
      <c r="F7" s="1721">
        <v>56287.377719162003</v>
      </c>
    </row>
    <row r="8" spans="1:6" ht="13.5" customHeight="1">
      <c r="B8" s="1720" t="s">
        <v>1483</v>
      </c>
      <c r="C8" s="1721">
        <v>112605.18639403401</v>
      </c>
      <c r="D8" s="1722">
        <v>27580.701999999997</v>
      </c>
      <c r="E8" s="1723">
        <v>0</v>
      </c>
      <c r="F8" s="1721">
        <v>140185.888394034</v>
      </c>
    </row>
    <row r="9" spans="1:6" ht="5.25" customHeight="1">
      <c r="B9" s="1718"/>
      <c r="C9" s="1724"/>
      <c r="D9" s="1725"/>
      <c r="E9" s="1726"/>
      <c r="F9" s="1724"/>
    </row>
    <row r="10" spans="1:6" ht="13.5" customHeight="1">
      <c r="B10" s="1727" t="s">
        <v>1493</v>
      </c>
      <c r="C10" s="1728">
        <v>495698.66859030799</v>
      </c>
      <c r="D10" s="1728">
        <v>3580.7019999999975</v>
      </c>
      <c r="E10" s="1728">
        <v>0</v>
      </c>
      <c r="F10" s="1728">
        <v>499279.37059030798</v>
      </c>
    </row>
    <row r="11" spans="1:6">
      <c r="B11" s="1729" t="s">
        <v>404</v>
      </c>
      <c r="C11" s="1729"/>
      <c r="D11" s="1729"/>
      <c r="E11" s="1729"/>
      <c r="F11" s="1729"/>
    </row>
    <row r="12" spans="1:6" ht="11.25" customHeight="1"/>
  </sheetData>
  <mergeCells count="2">
    <mergeCell ref="B1:F1"/>
    <mergeCell ref="B2:F2"/>
  </mergeCells>
  <pageMargins left="0.7" right="0.7" top="0.75" bottom="0.75" header="0.3" footer="0.3"/>
  <pageSetup orientation="portrait" r:id="rId1"/>
  <ignoredErrors>
    <ignoredError sqref="C4:D4" numberStoredAsText="1"/>
  </ignoredErrors>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04BF3-4D7D-433E-B103-82C0A6E9E8FB}">
  <sheetPr codeName="Hoja45"/>
  <dimension ref="A1:I12"/>
  <sheetViews>
    <sheetView showGridLines="0" zoomScale="110" zoomScaleNormal="110" workbookViewId="0">
      <selection activeCell="H8" sqref="H8"/>
    </sheetView>
  </sheetViews>
  <sheetFormatPr baseColWidth="10" defaultColWidth="0" defaultRowHeight="10.5" zeroHeight="1"/>
  <cols>
    <col min="1" max="1" width="3.28515625" style="40" customWidth="1"/>
    <col min="2" max="2" width="19" style="40" customWidth="1"/>
    <col min="3" max="3" width="15" style="40" customWidth="1"/>
    <col min="4" max="4" width="14.42578125" style="40" customWidth="1"/>
    <col min="5" max="5" width="13.5703125" style="40" bestFit="1" customWidth="1"/>
    <col min="6" max="6" width="12.5703125" style="40" bestFit="1" customWidth="1"/>
    <col min="7" max="7" width="3.5703125" style="40" customWidth="1"/>
    <col min="8" max="8" width="11.42578125" style="40" customWidth="1"/>
    <col min="9" max="9" width="5" style="40" customWidth="1"/>
    <col min="10" max="16384" width="11.42578125" style="40" hidden="1"/>
  </cols>
  <sheetData>
    <row r="1" spans="1:6" ht="21.75" customHeight="1">
      <c r="A1" s="2435"/>
      <c r="B1" s="2643" t="s">
        <v>1494</v>
      </c>
      <c r="C1" s="2643"/>
      <c r="D1" s="2643"/>
      <c r="E1" s="2643"/>
      <c r="F1" s="2643"/>
    </row>
    <row r="2" spans="1:6">
      <c r="B2" s="2644" t="s">
        <v>1</v>
      </c>
      <c r="C2" s="2644"/>
      <c r="D2" s="2644"/>
      <c r="E2" s="2644"/>
      <c r="F2" s="2644"/>
    </row>
    <row r="3" spans="1:6" ht="31.5">
      <c r="B3" s="1714" t="s">
        <v>0</v>
      </c>
      <c r="C3" s="1715" t="s">
        <v>1491</v>
      </c>
      <c r="D3" s="1715" t="s">
        <v>1495</v>
      </c>
      <c r="E3" s="1730" t="s">
        <v>1496</v>
      </c>
      <c r="F3" s="1715" t="s">
        <v>1497</v>
      </c>
    </row>
    <row r="4" spans="1:6">
      <c r="B4" s="1714"/>
      <c r="C4" s="1717" t="s">
        <v>23</v>
      </c>
      <c r="D4" s="1717" t="s">
        <v>24</v>
      </c>
      <c r="E4" s="1731" t="s">
        <v>36</v>
      </c>
      <c r="F4" s="1717" t="s">
        <v>1498</v>
      </c>
    </row>
    <row r="5" spans="1:6" ht="0.75" customHeight="1">
      <c r="B5" s="1718"/>
      <c r="C5" s="1718"/>
      <c r="D5" s="1718"/>
      <c r="E5" s="1732"/>
      <c r="F5" s="1718"/>
    </row>
    <row r="6" spans="1:6" ht="13.5" customHeight="1">
      <c r="B6" s="1720" t="s">
        <v>447</v>
      </c>
      <c r="C6" s="1724">
        <v>302806.10447711195</v>
      </c>
      <c r="D6" s="1724">
        <v>13568.203389891005</v>
      </c>
      <c r="E6" s="1733">
        <v>3941.6898533089998</v>
      </c>
      <c r="F6" s="1724">
        <v>285296.21123391192</v>
      </c>
    </row>
    <row r="7" spans="1:6" ht="13.5" customHeight="1">
      <c r="B7" s="1720" t="s">
        <v>1492</v>
      </c>
      <c r="C7" s="1724">
        <v>56287.377719162003</v>
      </c>
      <c r="D7" s="1724">
        <v>1626.535330503837</v>
      </c>
      <c r="E7" s="1733">
        <v>2400.576219239163</v>
      </c>
      <c r="F7" s="1724">
        <v>52260.266169419003</v>
      </c>
    </row>
    <row r="8" spans="1:6" ht="13.5" customHeight="1">
      <c r="B8" s="1720" t="s">
        <v>1483</v>
      </c>
      <c r="C8" s="1724">
        <v>140185.888394034</v>
      </c>
      <c r="D8" s="1724">
        <v>762.32276092899974</v>
      </c>
      <c r="E8" s="1734">
        <v>0</v>
      </c>
      <c r="F8" s="1724">
        <v>139423.565633105</v>
      </c>
    </row>
    <row r="9" spans="1:6" ht="4.5" customHeight="1">
      <c r="B9" s="1718"/>
      <c r="C9" s="1724"/>
      <c r="D9" s="1724"/>
      <c r="E9" s="1733"/>
      <c r="F9" s="1724"/>
    </row>
    <row r="10" spans="1:6" ht="13.5" customHeight="1">
      <c r="B10" s="1727" t="s">
        <v>1493</v>
      </c>
      <c r="C10" s="1728">
        <v>499279.37059030798</v>
      </c>
      <c r="D10" s="1735">
        <v>15957.061481323843</v>
      </c>
      <c r="E10" s="1736">
        <v>6342.2660725481628</v>
      </c>
      <c r="F10" s="1728">
        <v>476980.04303643591</v>
      </c>
    </row>
    <row r="11" spans="1:6">
      <c r="B11" s="1729" t="s">
        <v>404</v>
      </c>
      <c r="C11" s="1729"/>
      <c r="D11" s="1729"/>
      <c r="E11" s="1729"/>
      <c r="F11" s="1729"/>
    </row>
    <row r="12" spans="1:6"/>
  </sheetData>
  <mergeCells count="2">
    <mergeCell ref="B1:F1"/>
    <mergeCell ref="B2:F2"/>
  </mergeCells>
  <pageMargins left="0.7" right="0.7" top="0.75" bottom="0.75" header="0.3" footer="0.3"/>
  <pageSetup orientation="portrait" r:id="rId1"/>
  <ignoredErrors>
    <ignoredError sqref="C4:E4" numberStoredAsText="1"/>
  </ignoredErrors>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D24D0-4D89-4E87-9F28-5A7FD6E69336}">
  <sheetPr codeName="Hoja46"/>
  <dimension ref="A1:H12"/>
  <sheetViews>
    <sheetView showGridLines="0" zoomScale="110" zoomScaleNormal="110" workbookViewId="0"/>
  </sheetViews>
  <sheetFormatPr baseColWidth="10" defaultColWidth="0" defaultRowHeight="10.5" zeroHeight="1"/>
  <cols>
    <col min="1" max="1" width="4.140625" style="40" customWidth="1"/>
    <col min="2" max="2" width="19" style="40" customWidth="1"/>
    <col min="3" max="5" width="14.5703125" style="40" customWidth="1"/>
    <col min="6" max="6" width="3.5703125" style="40" customWidth="1"/>
    <col min="7" max="7" width="11.42578125" style="40" customWidth="1"/>
    <col min="8" max="8" width="3.7109375" style="40" customWidth="1"/>
    <col min="9" max="16384" width="11.42578125" style="40" hidden="1"/>
  </cols>
  <sheetData>
    <row r="1" spans="1:5" ht="21" customHeight="1">
      <c r="A1" s="2435"/>
      <c r="B1" s="2645" t="s">
        <v>1499</v>
      </c>
      <c r="C1" s="2645"/>
      <c r="D1" s="2645"/>
      <c r="E1" s="2645"/>
    </row>
    <row r="2" spans="1:5">
      <c r="B2" s="2644" t="s">
        <v>1</v>
      </c>
      <c r="C2" s="2644"/>
      <c r="D2" s="2644"/>
      <c r="E2" s="2644"/>
    </row>
    <row r="3" spans="1:5" ht="24" customHeight="1">
      <c r="B3" s="1714" t="s">
        <v>0</v>
      </c>
      <c r="C3" s="1715" t="s">
        <v>1500</v>
      </c>
      <c r="D3" s="1715" t="s">
        <v>1501</v>
      </c>
      <c r="E3" s="1715" t="s">
        <v>1502</v>
      </c>
    </row>
    <row r="4" spans="1:5">
      <c r="B4" s="1714"/>
      <c r="C4" s="1717" t="s">
        <v>23</v>
      </c>
      <c r="D4" s="1717" t="s">
        <v>24</v>
      </c>
      <c r="E4" s="1717" t="s">
        <v>1275</v>
      </c>
    </row>
    <row r="5" spans="1:5" ht="4.5" customHeight="1">
      <c r="B5" s="1718"/>
      <c r="C5" s="1718"/>
      <c r="D5" s="1718"/>
      <c r="E5" s="1718"/>
    </row>
    <row r="6" spans="1:5" s="1739" customFormat="1" ht="13.5" customHeight="1">
      <c r="B6" s="1737" t="s">
        <v>447</v>
      </c>
      <c r="C6" s="1738">
        <v>285296.21123391192</v>
      </c>
      <c r="D6" s="1722">
        <v>22832.744666034556</v>
      </c>
      <c r="E6" s="1738">
        <v>308128.95589994645</v>
      </c>
    </row>
    <row r="7" spans="1:5" s="1739" customFormat="1" ht="13.5" customHeight="1">
      <c r="B7" s="1737" t="s">
        <v>1492</v>
      </c>
      <c r="C7" s="1738">
        <v>52260.266169419003</v>
      </c>
      <c r="D7" s="1722">
        <v>-16012.996514091439</v>
      </c>
      <c r="E7" s="1738">
        <v>36247.26965532756</v>
      </c>
    </row>
    <row r="8" spans="1:5" s="1739" customFormat="1" ht="13.5" customHeight="1">
      <c r="B8" s="1737" t="s">
        <v>1483</v>
      </c>
      <c r="C8" s="1738">
        <v>139423.565633105</v>
      </c>
      <c r="D8" s="1722">
        <v>-6819.7481519431167</v>
      </c>
      <c r="E8" s="1738">
        <v>132603.81748116188</v>
      </c>
    </row>
    <row r="9" spans="1:5" ht="4.5" customHeight="1">
      <c r="B9" s="1718"/>
      <c r="C9" s="1724"/>
      <c r="D9" s="1724"/>
      <c r="E9" s="1724"/>
    </row>
    <row r="10" spans="1:5" ht="13.5" customHeight="1">
      <c r="B10" s="1727" t="s">
        <v>1493</v>
      </c>
      <c r="C10" s="1740">
        <v>476980.04303643591</v>
      </c>
      <c r="D10" s="1741">
        <v>0</v>
      </c>
      <c r="E10" s="1728">
        <v>476980.04303643585</v>
      </c>
    </row>
    <row r="11" spans="1:5">
      <c r="B11" s="1729" t="s">
        <v>404</v>
      </c>
      <c r="C11" s="1729"/>
      <c r="D11" s="1729"/>
      <c r="E11" s="1729"/>
    </row>
    <row r="12" spans="1:5"/>
  </sheetData>
  <mergeCells count="2">
    <mergeCell ref="B1:E1"/>
    <mergeCell ref="B2:E2"/>
  </mergeCells>
  <pageMargins left="0.7" right="0.7" top="0.75" bottom="0.75" header="0.3" footer="0.3"/>
  <pageSetup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09F92-D4DC-49CE-96E3-3EEBB4486336}">
  <sheetPr codeName="Hoja47"/>
  <dimension ref="A1:J18"/>
  <sheetViews>
    <sheetView showGridLines="0" zoomScale="124" zoomScaleNormal="124" workbookViewId="0"/>
  </sheetViews>
  <sheetFormatPr baseColWidth="10" defaultColWidth="0" defaultRowHeight="10.5" zeroHeight="1"/>
  <cols>
    <col min="1" max="1" width="2.42578125" style="40" customWidth="1"/>
    <col min="2" max="2" width="38.140625" style="40" customWidth="1"/>
    <col min="3" max="3" width="16.5703125" style="40" bestFit="1" customWidth="1"/>
    <col min="4" max="5" width="10.5703125" style="40" bestFit="1" customWidth="1"/>
    <col min="6" max="6" width="16.140625" style="40" bestFit="1" customWidth="1"/>
    <col min="7" max="7" width="11.7109375" style="40" customWidth="1"/>
    <col min="8" max="8" width="3.28515625" style="40" customWidth="1"/>
    <col min="9" max="9" width="11.42578125" style="40" customWidth="1"/>
    <col min="10" max="10" width="2.85546875" style="40" customWidth="1"/>
    <col min="11" max="16384" width="11.42578125" style="40" hidden="1"/>
  </cols>
  <sheetData>
    <row r="1" spans="1:7" ht="12.75" customHeight="1">
      <c r="A1" s="2435"/>
      <c r="B1" s="2646" t="s">
        <v>1503</v>
      </c>
      <c r="C1" s="2646"/>
      <c r="D1" s="2646"/>
      <c r="E1" s="2646"/>
      <c r="F1" s="2646"/>
      <c r="G1" s="2646"/>
    </row>
    <row r="2" spans="1:7" ht="12.75" customHeight="1">
      <c r="B2" s="2644" t="s">
        <v>1</v>
      </c>
      <c r="C2" s="2644"/>
      <c r="D2" s="2644"/>
      <c r="E2" s="2644"/>
      <c r="F2" s="2644"/>
      <c r="G2" s="2644"/>
    </row>
    <row r="3" spans="1:7" ht="3.75" customHeight="1">
      <c r="B3" s="1742"/>
      <c r="C3" s="1742"/>
      <c r="D3" s="1742"/>
      <c r="E3" s="1742"/>
      <c r="F3" s="1742"/>
      <c r="G3" s="1742"/>
    </row>
    <row r="4" spans="1:7" ht="13.5" customHeight="1">
      <c r="B4" s="2647" t="s">
        <v>1504</v>
      </c>
      <c r="C4" s="2648" t="s">
        <v>447</v>
      </c>
      <c r="D4" s="2648" t="s">
        <v>448</v>
      </c>
      <c r="E4" s="2650" t="s">
        <v>1483</v>
      </c>
      <c r="F4" s="2651"/>
      <c r="G4" s="1744" t="s">
        <v>86</v>
      </c>
    </row>
    <row r="5" spans="1:7">
      <c r="B5" s="2647"/>
      <c r="C5" s="2649"/>
      <c r="D5" s="2649"/>
      <c r="E5" s="1743" t="s">
        <v>131</v>
      </c>
      <c r="F5" s="1745" t="s">
        <v>1505</v>
      </c>
      <c r="G5" s="1744"/>
    </row>
    <row r="6" spans="1:7" ht="9.75" customHeight="1">
      <c r="B6" s="1746"/>
      <c r="C6" s="1747" t="s">
        <v>23</v>
      </c>
      <c r="D6" s="1747" t="s">
        <v>24</v>
      </c>
      <c r="E6" s="1747" t="s">
        <v>36</v>
      </c>
      <c r="F6" s="1748" t="s">
        <v>60</v>
      </c>
      <c r="G6" s="1749" t="s">
        <v>1506</v>
      </c>
    </row>
    <row r="7" spans="1:7" ht="4.5" hidden="1" customHeight="1">
      <c r="B7" s="1750"/>
      <c r="C7" s="1750"/>
      <c r="D7" s="1750"/>
      <c r="E7" s="1750"/>
      <c r="F7" s="1751"/>
      <c r="G7" s="1752"/>
    </row>
    <row r="8" spans="1:7" s="1739" customFormat="1" ht="13.5" customHeight="1">
      <c r="B8" s="1753" t="s">
        <v>1507</v>
      </c>
      <c r="C8" s="1754">
        <v>458.83783446237601</v>
      </c>
      <c r="D8" s="1722">
        <v>-458.83783446237601</v>
      </c>
      <c r="E8" s="1755">
        <v>0</v>
      </c>
      <c r="F8" s="1756">
        <v>0</v>
      </c>
      <c r="G8" s="1757">
        <v>0</v>
      </c>
    </row>
    <row r="9" spans="1:7" s="1739" customFormat="1" ht="13.5" customHeight="1">
      <c r="B9" s="1753" t="s">
        <v>1508</v>
      </c>
      <c r="C9" s="1754">
        <v>4369.2811669140001</v>
      </c>
      <c r="D9" s="1722">
        <v>-4369.2811669140001</v>
      </c>
      <c r="E9" s="1755">
        <v>0</v>
      </c>
      <c r="F9" s="1756">
        <v>0</v>
      </c>
      <c r="G9" s="1757">
        <v>0</v>
      </c>
    </row>
    <row r="10" spans="1:7" s="1739" customFormat="1" ht="13.5" customHeight="1">
      <c r="B10" s="1753" t="s">
        <v>1509</v>
      </c>
      <c r="C10" s="1754">
        <v>11184.877512715062</v>
      </c>
      <c r="D10" s="1722">
        <v>-11184.877512715062</v>
      </c>
      <c r="E10" s="1755">
        <v>0</v>
      </c>
      <c r="F10" s="1756">
        <v>0</v>
      </c>
      <c r="G10" s="1757">
        <v>0</v>
      </c>
    </row>
    <row r="11" spans="1:7" s="1739" customFormat="1" ht="13.5" hidden="1" customHeight="1">
      <c r="B11" s="1753" t="s">
        <v>1510</v>
      </c>
      <c r="C11" s="1754">
        <v>0</v>
      </c>
      <c r="D11" s="1722">
        <v>0</v>
      </c>
      <c r="E11" s="1755">
        <v>0</v>
      </c>
      <c r="F11" s="1756">
        <v>0</v>
      </c>
      <c r="G11" s="1757">
        <v>0</v>
      </c>
    </row>
    <row r="12" spans="1:7" s="1739" customFormat="1" ht="13.5" customHeight="1">
      <c r="B12" s="1753" t="s">
        <v>1511</v>
      </c>
      <c r="C12" s="1754">
        <v>2014.4416331050002</v>
      </c>
      <c r="D12" s="1758">
        <v>0</v>
      </c>
      <c r="E12" s="1722">
        <v>-1907.0976181240001</v>
      </c>
      <c r="F12" s="1759">
        <v>-107.344014981</v>
      </c>
      <c r="G12" s="1757">
        <v>0</v>
      </c>
    </row>
    <row r="13" spans="1:7" s="1739" customFormat="1" ht="13.5" customHeight="1">
      <c r="B13" s="1753" t="s">
        <v>1512</v>
      </c>
      <c r="C13" s="1754">
        <v>305.3065188381164</v>
      </c>
      <c r="D13" s="1758">
        <v>0</v>
      </c>
      <c r="E13" s="1755">
        <v>0</v>
      </c>
      <c r="F13" s="1759">
        <v>-305.3065188381164</v>
      </c>
      <c r="G13" s="1757">
        <v>0</v>
      </c>
    </row>
    <row r="14" spans="1:7" s="1739" customFormat="1" ht="13.5" customHeight="1">
      <c r="B14" s="1753" t="s">
        <v>1513</v>
      </c>
      <c r="C14" s="1754">
        <v>4500</v>
      </c>
      <c r="D14" s="1758">
        <v>0</v>
      </c>
      <c r="E14" s="1755">
        <v>0</v>
      </c>
      <c r="F14" s="1759">
        <v>-4500</v>
      </c>
      <c r="G14" s="1757">
        <v>0</v>
      </c>
    </row>
    <row r="15" spans="1:7" ht="4.5" customHeight="1">
      <c r="B15" s="1742"/>
      <c r="C15" s="1760"/>
      <c r="D15" s="1760"/>
      <c r="E15" s="1761"/>
      <c r="F15" s="1762"/>
      <c r="G15" s="1763"/>
    </row>
    <row r="16" spans="1:7" ht="15.75" customHeight="1">
      <c r="B16" s="1764" t="s">
        <v>167</v>
      </c>
      <c r="C16" s="1765">
        <v>22832.744666034556</v>
      </c>
      <c r="D16" s="1735">
        <v>-16012.996514091439</v>
      </c>
      <c r="E16" s="1735">
        <v>-1907.0976181240001</v>
      </c>
      <c r="F16" s="1736">
        <v>-4912.6505338191164</v>
      </c>
      <c r="G16" s="1766">
        <v>0</v>
      </c>
    </row>
    <row r="17" spans="2:7">
      <c r="B17" s="90" t="s">
        <v>404</v>
      </c>
      <c r="C17" s="90"/>
      <c r="D17" s="90"/>
      <c r="E17" s="90"/>
      <c r="F17" s="90"/>
      <c r="G17" s="90"/>
    </row>
    <row r="18" spans="2:7"/>
  </sheetData>
  <mergeCells count="6">
    <mergeCell ref="B1:G1"/>
    <mergeCell ref="B2:G2"/>
    <mergeCell ref="B4:B5"/>
    <mergeCell ref="C4:C5"/>
    <mergeCell ref="D4:D5"/>
    <mergeCell ref="E4:F4"/>
  </mergeCells>
  <pageMargins left="0.7" right="0.7" top="0.75" bottom="0.75" header="0.3" footer="0.3"/>
  <ignoredErrors>
    <ignoredError sqref="C6:F6" numberStoredAsText="1"/>
  </ignoredErrors>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F0142-03A4-4541-B80F-B99EC25A2B3C}">
  <sheetPr codeName="Hoja48"/>
  <dimension ref="A1:H16"/>
  <sheetViews>
    <sheetView showGridLines="0" zoomScale="110" zoomScaleNormal="110" workbookViewId="0"/>
  </sheetViews>
  <sheetFormatPr baseColWidth="10" defaultColWidth="0" defaultRowHeight="10.5" zeroHeight="1"/>
  <cols>
    <col min="1" max="1" width="3.5703125" style="40" customWidth="1"/>
    <col min="2" max="2" width="27" style="40" customWidth="1"/>
    <col min="3" max="5" width="15" style="40" customWidth="1"/>
    <col min="6" max="6" width="3.140625" style="40" customWidth="1"/>
    <col min="7" max="7" width="11.42578125" style="40" customWidth="1"/>
    <col min="8" max="8" width="2.5703125" style="40" customWidth="1"/>
    <col min="9" max="16384" width="11.42578125" style="40" hidden="1"/>
  </cols>
  <sheetData>
    <row r="1" spans="1:5" ht="14.25">
      <c r="A1" s="2435"/>
      <c r="B1" s="2604" t="s">
        <v>1514</v>
      </c>
      <c r="C1" s="2604"/>
      <c r="D1" s="2604"/>
      <c r="E1" s="2604"/>
    </row>
    <row r="2" spans="1:5">
      <c r="B2" s="2644" t="s">
        <v>1</v>
      </c>
      <c r="C2" s="2644"/>
      <c r="D2" s="2644"/>
      <c r="E2" s="2644"/>
    </row>
    <row r="3" spans="1:5" ht="31.5">
      <c r="B3" s="1714" t="s">
        <v>0</v>
      </c>
      <c r="C3" s="1715" t="s">
        <v>1515</v>
      </c>
      <c r="D3" s="1715" t="s">
        <v>1516</v>
      </c>
      <c r="E3" s="1715" t="s">
        <v>1517</v>
      </c>
    </row>
    <row r="4" spans="1:5">
      <c r="B4" s="1714"/>
      <c r="C4" s="1717" t="s">
        <v>23</v>
      </c>
      <c r="D4" s="1717" t="s">
        <v>24</v>
      </c>
      <c r="E4" s="1717" t="s">
        <v>1275</v>
      </c>
    </row>
    <row r="5" spans="1:5" ht="3" customHeight="1">
      <c r="B5" s="1718"/>
      <c r="C5" s="1718"/>
      <c r="D5" s="1718"/>
      <c r="E5" s="1718"/>
    </row>
    <row r="6" spans="1:5" s="1739" customFormat="1" ht="13.5" customHeight="1">
      <c r="B6" s="1737" t="s">
        <v>447</v>
      </c>
      <c r="C6" s="1738">
        <v>308128.95589994645</v>
      </c>
      <c r="D6" s="1738">
        <v>0</v>
      </c>
      <c r="E6" s="1738">
        <v>308128.95589994645</v>
      </c>
    </row>
    <row r="7" spans="1:5" s="1739" customFormat="1" ht="13.5" customHeight="1">
      <c r="B7" s="1737" t="s">
        <v>1492</v>
      </c>
      <c r="C7" s="1738">
        <v>36247.26965532756</v>
      </c>
      <c r="D7" s="1738">
        <v>0</v>
      </c>
      <c r="E7" s="1738">
        <v>36247.26965532756</v>
      </c>
    </row>
    <row r="8" spans="1:5" s="1739" customFormat="1" ht="13.5" customHeight="1">
      <c r="B8" s="1737" t="s">
        <v>1518</v>
      </c>
      <c r="C8" s="1738">
        <v>132603.81748116188</v>
      </c>
      <c r="D8" s="1767">
        <v>-49591.283481161881</v>
      </c>
      <c r="E8" s="1738">
        <v>83012.534</v>
      </c>
    </row>
    <row r="9" spans="1:5" s="1739" customFormat="1" ht="4.5" customHeight="1">
      <c r="B9" s="1768"/>
      <c r="C9" s="1768"/>
      <c r="D9" s="1768"/>
      <c r="E9" s="1768"/>
    </row>
    <row r="10" spans="1:5" s="1739" customFormat="1" ht="13.5" customHeight="1">
      <c r="B10" s="1769" t="s">
        <v>1519</v>
      </c>
      <c r="C10" s="1770">
        <v>476980.04303643585</v>
      </c>
      <c r="D10" s="1771">
        <v>-49591.283481161881</v>
      </c>
      <c r="E10" s="1770">
        <v>427388.75955527398</v>
      </c>
    </row>
    <row r="11" spans="1:5" s="1739" customFormat="1" ht="17.25" customHeight="1">
      <c r="B11" s="1737" t="s">
        <v>1520</v>
      </c>
      <c r="C11" s="1738">
        <v>0</v>
      </c>
      <c r="D11" s="1738">
        <v>49591.283481161881</v>
      </c>
      <c r="E11" s="1738">
        <v>49591.283481161881</v>
      </c>
    </row>
    <row r="12" spans="1:5" s="1739" customFormat="1" ht="1.5" customHeight="1">
      <c r="B12" s="1768"/>
      <c r="C12" s="1738"/>
      <c r="D12" s="1738"/>
      <c r="E12" s="1738"/>
    </row>
    <row r="13" spans="1:5" s="1739" customFormat="1" ht="13.5" customHeight="1">
      <c r="B13" s="1727" t="s">
        <v>1493</v>
      </c>
      <c r="C13" s="1728">
        <v>476980.04303643585</v>
      </c>
      <c r="D13" s="1728">
        <v>0</v>
      </c>
      <c r="E13" s="1728">
        <v>476980.04303643585</v>
      </c>
    </row>
    <row r="14" spans="1:5" ht="24.75" customHeight="1">
      <c r="B14" s="2652" t="s">
        <v>1521</v>
      </c>
      <c r="C14" s="2652"/>
      <c r="D14" s="2652"/>
      <c r="E14" s="2652"/>
    </row>
    <row r="15" spans="1:5">
      <c r="B15" s="1718" t="s">
        <v>404</v>
      </c>
    </row>
    <row r="16" spans="1:5"/>
  </sheetData>
  <mergeCells count="3">
    <mergeCell ref="B1:E1"/>
    <mergeCell ref="B2:E2"/>
    <mergeCell ref="B14:E14"/>
  </mergeCells>
  <pageMargins left="0.7" right="0.7" top="0.75" bottom="0.75" header="0.3" footer="0.3"/>
  <pageSetup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27A6A-1B8B-4ACB-9387-E7717ADEC6FE}">
  <sheetPr codeName="Hoja49"/>
  <dimension ref="A1:G15"/>
  <sheetViews>
    <sheetView showGridLines="0" zoomScale="110" zoomScaleNormal="110" workbookViewId="0">
      <selection activeCell="B13" sqref="B13:D13"/>
    </sheetView>
  </sheetViews>
  <sheetFormatPr baseColWidth="10" defaultColWidth="0" defaultRowHeight="10.5" zeroHeight="1"/>
  <cols>
    <col min="1" max="1" width="3.7109375" style="40" customWidth="1"/>
    <col min="2" max="2" width="40.7109375" style="40" customWidth="1"/>
    <col min="3" max="4" width="10.85546875" style="40" customWidth="1"/>
    <col min="5" max="5" width="3.85546875" style="40" customWidth="1"/>
    <col min="6" max="6" width="11.42578125" style="40" customWidth="1"/>
    <col min="7" max="7" width="4" style="40" customWidth="1"/>
    <col min="8" max="16384" width="11.42578125" style="40" hidden="1"/>
  </cols>
  <sheetData>
    <row r="1" spans="1:4" ht="20.25" customHeight="1">
      <c r="A1" s="2435"/>
      <c r="B1" s="2641" t="s">
        <v>1522</v>
      </c>
      <c r="C1" s="2641"/>
      <c r="D1" s="2641"/>
    </row>
    <row r="2" spans="1:4">
      <c r="B2" s="2653" t="s">
        <v>1</v>
      </c>
      <c r="C2" s="2653"/>
      <c r="D2" s="2653"/>
    </row>
    <row r="3" spans="1:4" ht="16.5" customHeight="1">
      <c r="B3" s="1772" t="s">
        <v>1523</v>
      </c>
      <c r="C3" s="1772" t="s">
        <v>1524</v>
      </c>
      <c r="D3" s="1772" t="s">
        <v>1525</v>
      </c>
    </row>
    <row r="4" spans="1:4" ht="1.5" customHeight="1">
      <c r="C4" s="1773"/>
      <c r="D4" s="1774"/>
    </row>
    <row r="5" spans="1:4" s="1739" customFormat="1" ht="13.5" customHeight="1">
      <c r="B5" s="1775" t="s">
        <v>1526</v>
      </c>
      <c r="C5" s="1776">
        <v>8899.5679350983737</v>
      </c>
      <c r="D5" s="1777">
        <v>0.5</v>
      </c>
    </row>
    <row r="6" spans="1:4" s="1739" customFormat="1" ht="13.5" customHeight="1">
      <c r="B6" s="1775" t="s">
        <v>1527</v>
      </c>
      <c r="C6" s="1776">
        <v>-2135.8963044236098</v>
      </c>
      <c r="D6" s="1777">
        <v>-0.12000000000000001</v>
      </c>
    </row>
    <row r="7" spans="1:4" s="1739" customFormat="1" ht="13.5" customHeight="1">
      <c r="B7" s="1775" t="s">
        <v>1528</v>
      </c>
      <c r="C7" s="1776">
        <v>-7978.6041415885402</v>
      </c>
      <c r="D7" s="1777">
        <v>-0.44825794913718731</v>
      </c>
    </row>
    <row r="8" spans="1:4" s="1739" customFormat="1" ht="13.5" customHeight="1">
      <c r="B8" s="1775" t="s">
        <v>1529</v>
      </c>
      <c r="C8" s="1776">
        <v>0</v>
      </c>
      <c r="D8" s="1777">
        <v>0</v>
      </c>
    </row>
    <row r="9" spans="1:4" s="1739" customFormat="1" ht="13.5" customHeight="1">
      <c r="B9" s="1775" t="s">
        <v>449</v>
      </c>
      <c r="C9" s="1777">
        <v>0</v>
      </c>
      <c r="D9" s="1777">
        <v>0</v>
      </c>
    </row>
    <row r="10" spans="1:4" s="1739" customFormat="1" ht="13.5" customHeight="1">
      <c r="B10" s="1778" t="s">
        <v>1530</v>
      </c>
      <c r="C10" s="1779">
        <v>-1214.9325109137762</v>
      </c>
      <c r="D10" s="1780">
        <v>-6.8257949137187343E-2</v>
      </c>
    </row>
    <row r="11" spans="1:4" s="1739" customFormat="1" ht="13.5" customHeight="1">
      <c r="B11" s="1775" t="s">
        <v>131</v>
      </c>
      <c r="C11" s="1776">
        <v>-83012.534</v>
      </c>
      <c r="D11" s="1777">
        <v>-4.6638519198562873</v>
      </c>
    </row>
    <row r="12" spans="1:4" s="1739" customFormat="1" ht="13.5" customHeight="1">
      <c r="B12" s="1781" t="s">
        <v>1531</v>
      </c>
      <c r="C12" s="1735">
        <v>-84227.466510913771</v>
      </c>
      <c r="D12" s="1782">
        <v>-4.7321098689934749</v>
      </c>
    </row>
    <row r="13" spans="1:4" ht="30.75" customHeight="1">
      <c r="B13" s="2654" t="s">
        <v>1532</v>
      </c>
      <c r="C13" s="2654"/>
      <c r="D13" s="2654"/>
    </row>
    <row r="14" spans="1:4">
      <c r="B14" s="1783" t="s">
        <v>1533</v>
      </c>
    </row>
    <row r="15" spans="1:4"/>
  </sheetData>
  <mergeCells count="3">
    <mergeCell ref="B1:D1"/>
    <mergeCell ref="B2:D2"/>
    <mergeCell ref="B13:D1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BF78B-B8CA-44DB-B919-A7A420745189}">
  <sheetPr codeName="Hoja5"/>
  <dimension ref="A1:R181"/>
  <sheetViews>
    <sheetView showGridLines="0" workbookViewId="0"/>
  </sheetViews>
  <sheetFormatPr baseColWidth="10" defaultColWidth="0" defaultRowHeight="0" customHeight="1" zeroHeight="1"/>
  <cols>
    <col min="1" max="16" width="11.42578125" style="822" customWidth="1"/>
    <col min="17" max="17" width="11.42578125" style="821" customWidth="1"/>
    <col min="18" max="18" width="7.28515625" style="821" customWidth="1"/>
    <col min="19" max="16384" width="11.42578125" style="821" hidden="1"/>
  </cols>
  <sheetData>
    <row r="1" spans="1:18" s="2424" customFormat="1" ht="15">
      <c r="A1" s="865"/>
      <c r="B1" s="865"/>
      <c r="C1" s="865"/>
      <c r="D1" s="865"/>
      <c r="E1" s="865"/>
      <c r="F1" s="865"/>
      <c r="G1" s="865"/>
      <c r="H1" s="865"/>
      <c r="I1" s="865"/>
      <c r="J1" s="865"/>
      <c r="K1" s="865"/>
      <c r="L1" s="865"/>
      <c r="M1" s="865"/>
      <c r="N1" s="865"/>
      <c r="O1" s="865"/>
      <c r="P1" s="865"/>
      <c r="Q1" s="865"/>
      <c r="R1" s="865"/>
    </row>
    <row r="2" spans="1:18" ht="15">
      <c r="A2" s="821"/>
      <c r="B2" s="821"/>
      <c r="C2" s="821"/>
      <c r="D2" s="821"/>
      <c r="E2" s="821"/>
      <c r="F2" s="821"/>
      <c r="G2" s="821"/>
      <c r="H2" s="821"/>
      <c r="I2" s="821"/>
      <c r="J2" s="821"/>
      <c r="K2" s="821"/>
      <c r="L2" s="821"/>
      <c r="M2" s="821"/>
      <c r="N2" s="821"/>
      <c r="O2" s="821"/>
      <c r="P2" s="821"/>
    </row>
    <row r="3" spans="1:18" ht="15">
      <c r="A3" s="821"/>
      <c r="B3" s="821"/>
      <c r="C3" s="821"/>
      <c r="D3" s="821"/>
      <c r="E3" s="821"/>
      <c r="F3" s="821"/>
      <c r="G3" s="821"/>
      <c r="H3" s="821"/>
      <c r="I3" s="821"/>
      <c r="J3" s="821"/>
      <c r="K3" s="821"/>
      <c r="L3" s="821"/>
      <c r="M3" s="821"/>
      <c r="N3" s="821"/>
      <c r="O3" s="821"/>
      <c r="P3" s="821"/>
    </row>
    <row r="4" spans="1:18" ht="15">
      <c r="A4" s="821"/>
      <c r="B4" s="821"/>
      <c r="C4" s="821"/>
      <c r="D4" s="821"/>
      <c r="E4" s="821"/>
      <c r="F4" s="821"/>
      <c r="G4" s="821"/>
      <c r="H4" s="821"/>
      <c r="I4" s="821"/>
      <c r="J4" s="821"/>
      <c r="K4" s="821"/>
      <c r="L4" s="821"/>
      <c r="M4" s="821"/>
      <c r="N4" s="821"/>
      <c r="O4" s="821"/>
      <c r="P4" s="821"/>
    </row>
    <row r="5" spans="1:18" ht="15">
      <c r="A5" s="821"/>
      <c r="B5" s="821"/>
      <c r="C5" s="821"/>
      <c r="D5" s="821"/>
      <c r="E5" s="821"/>
      <c r="F5" s="821"/>
      <c r="G5" s="821"/>
      <c r="H5" s="821"/>
      <c r="I5" s="821"/>
      <c r="J5" s="821"/>
      <c r="K5" s="821"/>
      <c r="L5" s="821"/>
      <c r="M5" s="821"/>
      <c r="N5" s="821"/>
      <c r="O5" s="821"/>
      <c r="P5" s="821"/>
    </row>
    <row r="6" spans="1:18" ht="15">
      <c r="A6" s="821"/>
      <c r="B6" s="821"/>
      <c r="C6" s="821"/>
      <c r="D6" s="821"/>
      <c r="E6" s="821"/>
      <c r="F6" s="821"/>
      <c r="G6" s="821"/>
      <c r="H6" s="821"/>
      <c r="I6" s="821"/>
      <c r="J6" s="821"/>
      <c r="K6" s="821"/>
      <c r="L6" s="821"/>
      <c r="M6" s="821"/>
      <c r="N6" s="821"/>
      <c r="O6" s="821"/>
      <c r="P6" s="821"/>
    </row>
    <row r="7" spans="1:18" ht="15">
      <c r="A7" s="821"/>
      <c r="B7" s="821"/>
      <c r="C7" s="821"/>
      <c r="D7" s="821"/>
      <c r="E7" s="821"/>
      <c r="F7" s="821"/>
      <c r="G7" s="821"/>
      <c r="H7" s="821"/>
      <c r="I7" s="821"/>
      <c r="J7" s="821"/>
      <c r="K7" s="821"/>
      <c r="L7" s="821"/>
      <c r="M7" s="821"/>
      <c r="N7" s="821"/>
      <c r="O7" s="821"/>
      <c r="P7" s="821"/>
    </row>
    <row r="8" spans="1:18" ht="15">
      <c r="A8" s="821"/>
      <c r="B8" s="821"/>
      <c r="C8" s="821"/>
      <c r="D8" s="821"/>
      <c r="E8" s="821"/>
      <c r="F8" s="821"/>
      <c r="G8" s="821"/>
      <c r="H8" s="821"/>
      <c r="I8" s="821"/>
      <c r="J8" s="821"/>
      <c r="K8" s="821"/>
      <c r="L8" s="821"/>
      <c r="M8" s="821"/>
      <c r="N8" s="821"/>
      <c r="O8" s="821"/>
      <c r="P8" s="821"/>
    </row>
    <row r="9" spans="1:18" ht="15">
      <c r="A9" s="821"/>
      <c r="B9" s="821"/>
      <c r="C9" s="821"/>
      <c r="D9" s="821"/>
      <c r="E9" s="2497" t="s">
        <v>15</v>
      </c>
      <c r="F9" s="2498"/>
      <c r="G9" s="2498"/>
      <c r="H9" s="2498"/>
      <c r="I9" s="2498"/>
      <c r="J9" s="2498"/>
      <c r="K9" s="2498"/>
      <c r="L9" s="2498"/>
      <c r="M9" s="2498"/>
      <c r="N9" s="2498"/>
      <c r="O9" s="821"/>
      <c r="P9" s="821"/>
    </row>
    <row r="10" spans="1:18" ht="15">
      <c r="A10" s="821"/>
      <c r="B10" s="821"/>
      <c r="C10" s="821"/>
      <c r="D10" s="821"/>
      <c r="E10" s="2498"/>
      <c r="F10" s="2498"/>
      <c r="G10" s="2498"/>
      <c r="H10" s="2498"/>
      <c r="I10" s="2498"/>
      <c r="J10" s="2498"/>
      <c r="K10" s="2498"/>
      <c r="L10" s="2498"/>
      <c r="M10" s="2498"/>
      <c r="N10" s="2498"/>
      <c r="O10" s="47"/>
      <c r="P10" s="821"/>
    </row>
    <row r="11" spans="1:18" ht="15">
      <c r="A11" s="821"/>
      <c r="B11" s="821"/>
      <c r="C11" s="821"/>
      <c r="D11" s="821"/>
      <c r="E11" s="2498"/>
      <c r="F11" s="2498"/>
      <c r="G11" s="2498"/>
      <c r="H11" s="2498"/>
      <c r="I11" s="2498"/>
      <c r="J11" s="2498"/>
      <c r="K11" s="2498"/>
      <c r="L11" s="2498"/>
      <c r="M11" s="2498"/>
      <c r="N11" s="2498"/>
      <c r="O11" s="821"/>
      <c r="P11" s="821"/>
    </row>
    <row r="12" spans="1:18" ht="15">
      <c r="A12" s="821"/>
      <c r="B12" s="821"/>
      <c r="C12" s="821"/>
      <c r="D12" s="821"/>
      <c r="E12" s="2498"/>
      <c r="F12" s="2498"/>
      <c r="G12" s="2498"/>
      <c r="H12" s="2498"/>
      <c r="I12" s="2498"/>
      <c r="J12" s="2498"/>
      <c r="K12" s="2498"/>
      <c r="L12" s="2498"/>
      <c r="M12" s="2498"/>
      <c r="N12" s="2498"/>
      <c r="O12" s="821"/>
      <c r="P12" s="821"/>
    </row>
    <row r="13" spans="1:18" ht="18"/>
    <row r="14" spans="1:18" ht="18.75" customHeight="1">
      <c r="A14" s="2496" t="s">
        <v>2440</v>
      </c>
      <c r="B14" s="2496"/>
      <c r="C14" s="2496"/>
      <c r="D14" s="2496"/>
      <c r="E14" s="2496"/>
      <c r="F14" s="2496"/>
      <c r="G14" s="2496"/>
      <c r="H14" s="2496"/>
      <c r="I14" s="2496"/>
      <c r="J14" s="2496"/>
      <c r="K14" s="2496"/>
      <c r="L14" s="2496"/>
      <c r="M14" s="2496"/>
      <c r="N14" s="2496"/>
      <c r="O14" s="2496"/>
      <c r="P14" s="2496"/>
    </row>
    <row r="15" spans="1:18" ht="15.75">
      <c r="A15" s="2496"/>
      <c r="B15" s="2496"/>
      <c r="C15" s="2496"/>
      <c r="D15" s="2496"/>
      <c r="E15" s="2496"/>
      <c r="F15" s="2496"/>
      <c r="G15" s="2496"/>
      <c r="H15" s="2496"/>
      <c r="I15" s="2496"/>
      <c r="J15" s="2496"/>
      <c r="K15" s="2496"/>
      <c r="L15" s="2496"/>
      <c r="M15" s="2496"/>
      <c r="N15" s="2496"/>
      <c r="O15" s="2496"/>
      <c r="P15" s="2496"/>
    </row>
    <row r="16" spans="1:18" ht="18.75" customHeight="1">
      <c r="A16" s="2496" t="s">
        <v>2441</v>
      </c>
      <c r="B16" s="2496"/>
      <c r="C16" s="2496"/>
      <c r="D16" s="2496"/>
      <c r="E16" s="2496"/>
      <c r="F16" s="2496"/>
      <c r="G16" s="2496"/>
      <c r="H16" s="2496"/>
      <c r="I16" s="2496"/>
      <c r="J16" s="2496"/>
      <c r="K16" s="2496"/>
      <c r="L16" s="2496"/>
      <c r="M16" s="2496"/>
      <c r="N16" s="2496"/>
      <c r="O16" s="2496"/>
      <c r="P16" s="2496"/>
    </row>
    <row r="17" spans="1:16" ht="15.75">
      <c r="A17" s="2496"/>
      <c r="B17" s="2496"/>
      <c r="C17" s="2496"/>
      <c r="D17" s="2496"/>
      <c r="E17" s="2496"/>
      <c r="F17" s="2496"/>
      <c r="G17" s="2496"/>
      <c r="H17" s="2496"/>
      <c r="I17" s="2496"/>
      <c r="J17" s="2496"/>
      <c r="K17" s="2496"/>
      <c r="L17" s="2496"/>
      <c r="M17" s="2496"/>
      <c r="N17" s="2496"/>
      <c r="O17" s="2496"/>
      <c r="P17" s="2496"/>
    </row>
    <row r="18" spans="1:16" ht="18.75" customHeight="1">
      <c r="A18" s="2496" t="s">
        <v>2442</v>
      </c>
      <c r="B18" s="2496"/>
      <c r="C18" s="2496"/>
      <c r="D18" s="2496"/>
      <c r="E18" s="2496"/>
      <c r="F18" s="2496"/>
      <c r="G18" s="2496"/>
      <c r="H18" s="2496"/>
      <c r="I18" s="2496"/>
      <c r="J18" s="2496"/>
      <c r="K18" s="2496"/>
      <c r="L18" s="2496"/>
      <c r="M18" s="2496"/>
      <c r="N18" s="2496"/>
      <c r="O18" s="2496"/>
      <c r="P18" s="2496"/>
    </row>
    <row r="19" spans="1:16" ht="15.75">
      <c r="A19" s="2496"/>
      <c r="B19" s="2496"/>
      <c r="C19" s="2496"/>
      <c r="D19" s="2496"/>
      <c r="E19" s="2496"/>
      <c r="F19" s="2496"/>
      <c r="G19" s="2496"/>
      <c r="H19" s="2496"/>
      <c r="I19" s="2496"/>
      <c r="J19" s="2496"/>
      <c r="K19" s="2496"/>
      <c r="L19" s="2496"/>
      <c r="M19" s="2496"/>
      <c r="N19" s="2496"/>
      <c r="O19" s="2496"/>
      <c r="P19" s="2496"/>
    </row>
    <row r="20" spans="1:16" ht="18.75" customHeight="1">
      <c r="A20" s="2496" t="s">
        <v>2443</v>
      </c>
      <c r="B20" s="2496"/>
      <c r="C20" s="2496"/>
      <c r="D20" s="2496"/>
      <c r="E20" s="2496"/>
      <c r="F20" s="2496"/>
      <c r="G20" s="2496"/>
      <c r="H20" s="2496"/>
      <c r="I20" s="2496"/>
      <c r="J20" s="2496"/>
      <c r="K20" s="2496"/>
      <c r="L20" s="2496"/>
      <c r="M20" s="2496"/>
      <c r="N20" s="2496"/>
      <c r="O20" s="2496"/>
      <c r="P20" s="2496"/>
    </row>
    <row r="21" spans="1:16" ht="15.75">
      <c r="A21" s="2496"/>
      <c r="B21" s="2496"/>
      <c r="C21" s="2496"/>
      <c r="D21" s="2496"/>
      <c r="E21" s="2496"/>
      <c r="F21" s="2496"/>
      <c r="G21" s="2496"/>
      <c r="H21" s="2496"/>
      <c r="I21" s="2496"/>
      <c r="J21" s="2496"/>
      <c r="K21" s="2496"/>
      <c r="L21" s="2496"/>
      <c r="M21" s="2496"/>
      <c r="N21" s="2496"/>
      <c r="O21" s="2496"/>
      <c r="P21" s="2496"/>
    </row>
    <row r="22" spans="1:16" ht="18.75" customHeight="1">
      <c r="A22" s="2496" t="s">
        <v>2444</v>
      </c>
      <c r="B22" s="2496"/>
      <c r="C22" s="2496"/>
      <c r="D22" s="2496"/>
      <c r="E22" s="2496"/>
      <c r="F22" s="2496"/>
      <c r="G22" s="2496"/>
      <c r="H22" s="2496"/>
      <c r="I22" s="2496"/>
      <c r="J22" s="2496"/>
      <c r="K22" s="2496"/>
      <c r="L22" s="2496"/>
      <c r="M22" s="2496"/>
      <c r="N22" s="2496"/>
      <c r="O22" s="2496"/>
      <c r="P22" s="2496"/>
    </row>
    <row r="23" spans="1:16" ht="15.75">
      <c r="A23" s="2496"/>
      <c r="B23" s="2496"/>
      <c r="C23" s="2496"/>
      <c r="D23" s="2496"/>
      <c r="E23" s="2496"/>
      <c r="F23" s="2496"/>
      <c r="G23" s="2496"/>
      <c r="H23" s="2496"/>
      <c r="I23" s="2496"/>
      <c r="J23" s="2496"/>
      <c r="K23" s="2496"/>
      <c r="L23" s="2496"/>
      <c r="M23" s="2496"/>
      <c r="N23" s="2496"/>
      <c r="O23" s="2496"/>
      <c r="P23" s="2496"/>
    </row>
    <row r="24" spans="1:16" ht="18.75" customHeight="1">
      <c r="A24" s="2496" t="s">
        <v>2445</v>
      </c>
      <c r="B24" s="2496"/>
      <c r="C24" s="2496"/>
      <c r="D24" s="2496"/>
      <c r="E24" s="2496"/>
      <c r="F24" s="2496"/>
      <c r="G24" s="2496"/>
      <c r="H24" s="2496"/>
      <c r="I24" s="2496"/>
      <c r="J24" s="2496"/>
      <c r="K24" s="2496"/>
      <c r="L24" s="2496"/>
      <c r="M24" s="2496"/>
      <c r="N24" s="2496"/>
      <c r="O24" s="2496"/>
      <c r="P24" s="2496"/>
    </row>
    <row r="25" spans="1:16" ht="15.75">
      <c r="A25" s="2496"/>
      <c r="B25" s="2496"/>
      <c r="C25" s="2496"/>
      <c r="D25" s="2496"/>
      <c r="E25" s="2496"/>
      <c r="F25" s="2496"/>
      <c r="G25" s="2496"/>
      <c r="H25" s="2496"/>
      <c r="I25" s="2496"/>
      <c r="J25" s="2496"/>
      <c r="K25" s="2496"/>
      <c r="L25" s="2496"/>
      <c r="M25" s="2496"/>
      <c r="N25" s="2496"/>
      <c r="O25" s="2496"/>
      <c r="P25" s="2496"/>
    </row>
    <row r="26" spans="1:16" ht="18.75" customHeight="1">
      <c r="A26" s="2496" t="s">
        <v>2446</v>
      </c>
      <c r="B26" s="2496"/>
      <c r="C26" s="2496"/>
      <c r="D26" s="2496"/>
      <c r="E26" s="2496"/>
      <c r="F26" s="2496"/>
      <c r="G26" s="2496"/>
      <c r="H26" s="2496"/>
      <c r="I26" s="2496"/>
      <c r="J26" s="2496"/>
      <c r="K26" s="2496"/>
      <c r="L26" s="2496"/>
      <c r="M26" s="2496"/>
      <c r="N26" s="2496"/>
      <c r="O26" s="2496"/>
      <c r="P26" s="2496"/>
    </row>
    <row r="27" spans="1:16" ht="15.75">
      <c r="A27" s="2505"/>
      <c r="B27" s="2505"/>
      <c r="C27" s="2505"/>
      <c r="D27" s="2505"/>
      <c r="E27" s="2505"/>
      <c r="F27" s="2505"/>
      <c r="G27" s="2505"/>
      <c r="H27" s="2505"/>
      <c r="I27" s="2505"/>
      <c r="J27" s="2505"/>
      <c r="K27" s="2505"/>
      <c r="L27" s="2505"/>
      <c r="M27" s="2505"/>
      <c r="N27" s="2505"/>
      <c r="O27" s="2505"/>
      <c r="P27" s="2505"/>
    </row>
    <row r="28" spans="1:16" ht="18.75" customHeight="1">
      <c r="A28" s="2496" t="s">
        <v>2447</v>
      </c>
      <c r="B28" s="2496"/>
      <c r="C28" s="2496"/>
      <c r="D28" s="2496"/>
      <c r="E28" s="2496"/>
      <c r="F28" s="2496"/>
      <c r="G28" s="2496"/>
      <c r="H28" s="2496"/>
      <c r="I28" s="2496"/>
      <c r="J28" s="2496"/>
      <c r="K28" s="2496"/>
      <c r="L28" s="2496"/>
      <c r="M28" s="2496"/>
      <c r="N28" s="2496"/>
      <c r="O28" s="2496"/>
      <c r="P28" s="2496"/>
    </row>
    <row r="29" spans="1:16" ht="15.75">
      <c r="A29" s="2496"/>
      <c r="B29" s="2496"/>
      <c r="C29" s="2496"/>
      <c r="D29" s="2496"/>
      <c r="E29" s="2496"/>
      <c r="F29" s="2496"/>
      <c r="G29" s="2496"/>
      <c r="H29" s="2496"/>
      <c r="I29" s="2496"/>
      <c r="J29" s="2496"/>
      <c r="K29" s="2496"/>
      <c r="L29" s="2496"/>
      <c r="M29" s="2496"/>
      <c r="N29" s="2496"/>
      <c r="O29" s="2496"/>
      <c r="P29" s="2496"/>
    </row>
    <row r="30" spans="1:16" ht="18.75" customHeight="1">
      <c r="A30" s="2496" t="s">
        <v>2448</v>
      </c>
      <c r="B30" s="2496"/>
      <c r="C30" s="2496"/>
      <c r="D30" s="2496"/>
      <c r="E30" s="2496"/>
      <c r="F30" s="2496"/>
      <c r="G30" s="2496"/>
      <c r="H30" s="2496"/>
      <c r="I30" s="2496"/>
      <c r="J30" s="2496"/>
      <c r="K30" s="2496"/>
      <c r="L30" s="2496"/>
      <c r="M30" s="2496"/>
      <c r="N30" s="2496"/>
      <c r="O30" s="2496"/>
      <c r="P30" s="2496"/>
    </row>
    <row r="31" spans="1:16" ht="15.75">
      <c r="A31" s="2496"/>
      <c r="B31" s="2496"/>
      <c r="C31" s="2496"/>
      <c r="D31" s="2496"/>
      <c r="E31" s="2496"/>
      <c r="F31" s="2496"/>
      <c r="G31" s="2496"/>
      <c r="H31" s="2496"/>
      <c r="I31" s="2496"/>
      <c r="J31" s="2496"/>
      <c r="K31" s="2496"/>
      <c r="L31" s="2496"/>
      <c r="M31" s="2496"/>
      <c r="N31" s="2496"/>
      <c r="O31" s="2496"/>
      <c r="P31" s="2496"/>
    </row>
    <row r="32" spans="1:16" ht="18.75" customHeight="1">
      <c r="A32" s="2496" t="s">
        <v>2449</v>
      </c>
      <c r="B32" s="2496"/>
      <c r="C32" s="2496"/>
      <c r="D32" s="2496"/>
      <c r="E32" s="2496"/>
      <c r="F32" s="2496"/>
      <c r="G32" s="2496"/>
      <c r="H32" s="2496"/>
      <c r="I32" s="2496"/>
      <c r="J32" s="2496"/>
      <c r="K32" s="2496"/>
      <c r="L32" s="2496"/>
      <c r="M32" s="2496"/>
      <c r="N32" s="2496"/>
      <c r="O32" s="2496"/>
      <c r="P32" s="2496"/>
    </row>
    <row r="33" spans="1:16" ht="15.75">
      <c r="A33" s="2496"/>
      <c r="B33" s="2496"/>
      <c r="C33" s="2496"/>
      <c r="D33" s="2496"/>
      <c r="E33" s="2496"/>
      <c r="F33" s="2496"/>
      <c r="G33" s="2496"/>
      <c r="H33" s="2496"/>
      <c r="I33" s="2496"/>
      <c r="J33" s="2496"/>
      <c r="K33" s="2496"/>
      <c r="L33" s="2496"/>
      <c r="M33" s="2496"/>
      <c r="N33" s="2496"/>
      <c r="O33" s="2496"/>
      <c r="P33" s="2496"/>
    </row>
    <row r="34" spans="1:16" ht="18.75" customHeight="1">
      <c r="A34" s="2496" t="s">
        <v>2450</v>
      </c>
      <c r="B34" s="2496"/>
      <c r="C34" s="2496"/>
      <c r="D34" s="2496"/>
      <c r="E34" s="2496"/>
      <c r="F34" s="2496"/>
      <c r="G34" s="2496"/>
      <c r="H34" s="2496"/>
      <c r="I34" s="2496"/>
      <c r="J34" s="2496"/>
      <c r="K34" s="2496"/>
      <c r="L34" s="2496"/>
      <c r="M34" s="2496"/>
      <c r="N34" s="2496"/>
      <c r="O34" s="2496"/>
      <c r="P34" s="2496"/>
    </row>
    <row r="35" spans="1:16" ht="15.75">
      <c r="A35" s="2496"/>
      <c r="B35" s="2496"/>
      <c r="C35" s="2496"/>
      <c r="D35" s="2496"/>
      <c r="E35" s="2496"/>
      <c r="F35" s="2496"/>
      <c r="G35" s="2496"/>
      <c r="H35" s="2496"/>
      <c r="I35" s="2496"/>
      <c r="J35" s="2496"/>
      <c r="K35" s="2496"/>
      <c r="L35" s="2496"/>
      <c r="M35" s="2496"/>
      <c r="N35" s="2496"/>
      <c r="O35" s="2496"/>
      <c r="P35" s="2496"/>
    </row>
    <row r="36" spans="1:16" ht="18.75" customHeight="1">
      <c r="A36" s="2496" t="s">
        <v>2451</v>
      </c>
      <c r="B36" s="2496"/>
      <c r="C36" s="2496"/>
      <c r="D36" s="2496"/>
      <c r="E36" s="2496"/>
      <c r="F36" s="2496"/>
      <c r="G36" s="2496"/>
      <c r="H36" s="2496"/>
      <c r="I36" s="2496"/>
      <c r="J36" s="2496"/>
      <c r="K36" s="2496"/>
      <c r="L36" s="2496"/>
      <c r="M36" s="2496"/>
      <c r="N36" s="2496"/>
      <c r="O36" s="2496"/>
      <c r="P36" s="2496"/>
    </row>
    <row r="37" spans="1:16" ht="15.75">
      <c r="A37" s="2496"/>
      <c r="B37" s="2496"/>
      <c r="C37" s="2496"/>
      <c r="D37" s="2496"/>
      <c r="E37" s="2496"/>
      <c r="F37" s="2496"/>
      <c r="G37" s="2496"/>
      <c r="H37" s="2496"/>
      <c r="I37" s="2496"/>
      <c r="J37" s="2496"/>
      <c r="K37" s="2496"/>
      <c r="L37" s="2496"/>
      <c r="M37" s="2496"/>
      <c r="N37" s="2496"/>
      <c r="O37" s="2496"/>
      <c r="P37" s="2496"/>
    </row>
    <row r="38" spans="1:16" ht="18.75" customHeight="1">
      <c r="A38" s="2496" t="s">
        <v>2452</v>
      </c>
      <c r="B38" s="2496"/>
      <c r="C38" s="2496"/>
      <c r="D38" s="2496"/>
      <c r="E38" s="2496"/>
      <c r="F38" s="2496"/>
      <c r="G38" s="2496"/>
      <c r="H38" s="2496"/>
      <c r="I38" s="2496"/>
      <c r="J38" s="2496"/>
      <c r="K38" s="2496"/>
      <c r="L38" s="2496"/>
      <c r="M38" s="2496"/>
      <c r="N38" s="2496"/>
      <c r="O38" s="2496"/>
      <c r="P38" s="2496"/>
    </row>
    <row r="39" spans="1:16" ht="15.75">
      <c r="A39" s="2496"/>
      <c r="B39" s="2496"/>
      <c r="C39" s="2496"/>
      <c r="D39" s="2496"/>
      <c r="E39" s="2496"/>
      <c r="F39" s="2496"/>
      <c r="G39" s="2496"/>
      <c r="H39" s="2496"/>
      <c r="I39" s="2496"/>
      <c r="J39" s="2496"/>
      <c r="K39" s="2496"/>
      <c r="L39" s="2496"/>
      <c r="M39" s="2496"/>
      <c r="N39" s="2496"/>
      <c r="O39" s="2496"/>
      <c r="P39" s="2496"/>
    </row>
    <row r="40" spans="1:16" ht="18.75" customHeight="1">
      <c r="A40" s="2496" t="s">
        <v>2453</v>
      </c>
      <c r="B40" s="2496"/>
      <c r="C40" s="2496"/>
      <c r="D40" s="2496"/>
      <c r="E40" s="2496"/>
      <c r="F40" s="2496"/>
      <c r="G40" s="2496"/>
      <c r="H40" s="2496"/>
      <c r="I40" s="2496"/>
      <c r="J40" s="2496"/>
      <c r="K40" s="2496"/>
      <c r="L40" s="2496"/>
      <c r="M40" s="2496"/>
      <c r="N40" s="2496"/>
      <c r="O40" s="2496"/>
      <c r="P40" s="2496"/>
    </row>
    <row r="41" spans="1:16" ht="15.75">
      <c r="A41" s="2496"/>
      <c r="B41" s="2496"/>
      <c r="C41" s="2496"/>
      <c r="D41" s="2496"/>
      <c r="E41" s="2496"/>
      <c r="F41" s="2496"/>
      <c r="G41" s="2496"/>
      <c r="H41" s="2496"/>
      <c r="I41" s="2496"/>
      <c r="J41" s="2496"/>
      <c r="K41" s="2496"/>
      <c r="L41" s="2496"/>
      <c r="M41" s="2496"/>
      <c r="N41" s="2496"/>
      <c r="O41" s="2496"/>
      <c r="P41" s="2496"/>
    </row>
    <row r="42" spans="1:16" ht="18.75" customHeight="1">
      <c r="A42" s="2496" t="s">
        <v>2454</v>
      </c>
      <c r="B42" s="2496"/>
      <c r="C42" s="2496"/>
      <c r="D42" s="2496"/>
      <c r="E42" s="2496"/>
      <c r="F42" s="2496"/>
      <c r="G42" s="2496"/>
      <c r="H42" s="2496"/>
      <c r="I42" s="2496"/>
      <c r="J42" s="2496"/>
      <c r="K42" s="2496"/>
      <c r="L42" s="2496"/>
      <c r="M42" s="2496"/>
      <c r="N42" s="2496"/>
      <c r="O42" s="2496"/>
      <c r="P42" s="2496"/>
    </row>
    <row r="43" spans="1:16" ht="15.75">
      <c r="A43" s="2496"/>
      <c r="B43" s="2496"/>
      <c r="C43" s="2496"/>
      <c r="D43" s="2496"/>
      <c r="E43" s="2496"/>
      <c r="F43" s="2496"/>
      <c r="G43" s="2496"/>
      <c r="H43" s="2496"/>
      <c r="I43" s="2496"/>
      <c r="J43" s="2496"/>
      <c r="K43" s="2496"/>
      <c r="L43" s="2496"/>
      <c r="M43" s="2496"/>
      <c r="N43" s="2496"/>
      <c r="O43" s="2496"/>
      <c r="P43" s="2496"/>
    </row>
    <row r="44" spans="1:16" ht="18.75" customHeight="1">
      <c r="A44" s="2496" t="s">
        <v>2455</v>
      </c>
      <c r="B44" s="2496"/>
      <c r="C44" s="2496"/>
      <c r="D44" s="2496"/>
      <c r="E44" s="2496"/>
      <c r="F44" s="2496"/>
      <c r="G44" s="2496"/>
      <c r="H44" s="2496"/>
      <c r="I44" s="2496"/>
      <c r="J44" s="2496"/>
      <c r="K44" s="2496"/>
      <c r="L44" s="2496"/>
      <c r="M44" s="2496"/>
      <c r="N44" s="2496"/>
      <c r="O44" s="2496"/>
      <c r="P44" s="2496"/>
    </row>
    <row r="45" spans="1:16" ht="18.75" customHeight="1">
      <c r="A45" s="2496"/>
      <c r="B45" s="2496"/>
      <c r="C45" s="2496"/>
      <c r="D45" s="2496"/>
      <c r="E45" s="2496"/>
      <c r="F45" s="2496"/>
      <c r="G45" s="2496"/>
      <c r="H45" s="2496"/>
      <c r="I45" s="2496"/>
      <c r="J45" s="2496"/>
      <c r="K45" s="2496"/>
      <c r="L45" s="2496"/>
      <c r="M45" s="2496"/>
      <c r="N45" s="2496"/>
      <c r="O45" s="2496"/>
      <c r="P45" s="2496"/>
    </row>
    <row r="46" spans="1:16" ht="18.75" customHeight="1">
      <c r="A46" s="2496" t="s">
        <v>2456</v>
      </c>
      <c r="B46" s="2496"/>
      <c r="C46" s="2496"/>
      <c r="D46" s="2496"/>
      <c r="E46" s="2496"/>
      <c r="F46" s="2496"/>
      <c r="G46" s="2496"/>
      <c r="H46" s="2496"/>
      <c r="I46" s="2496"/>
      <c r="J46" s="2496"/>
      <c r="K46" s="2496"/>
      <c r="L46" s="2496"/>
      <c r="M46" s="2496"/>
      <c r="N46" s="2496"/>
      <c r="O46" s="2496"/>
      <c r="P46" s="2496"/>
    </row>
    <row r="47" spans="1:16" ht="18.75" customHeight="1">
      <c r="A47" s="2496"/>
      <c r="B47" s="2496"/>
      <c r="C47" s="2496"/>
      <c r="D47" s="2496"/>
      <c r="E47" s="2496"/>
      <c r="F47" s="2496"/>
      <c r="G47" s="2496"/>
      <c r="H47" s="2496"/>
      <c r="I47" s="2496"/>
      <c r="J47" s="2496"/>
      <c r="K47" s="2496"/>
      <c r="L47" s="2496"/>
      <c r="M47" s="2496"/>
      <c r="N47" s="2496"/>
      <c r="O47" s="2496"/>
      <c r="P47" s="2496"/>
    </row>
    <row r="48" spans="1:16" ht="18.75" customHeight="1">
      <c r="A48" s="2496" t="s">
        <v>2457</v>
      </c>
      <c r="B48" s="2496"/>
      <c r="C48" s="2496"/>
      <c r="D48" s="2496"/>
      <c r="E48" s="2496"/>
      <c r="F48" s="2496"/>
      <c r="G48" s="2496"/>
      <c r="H48" s="2496"/>
      <c r="I48" s="2496"/>
      <c r="J48" s="2496"/>
      <c r="K48" s="2496"/>
      <c r="L48" s="2496"/>
      <c r="M48" s="2496"/>
      <c r="N48" s="2496"/>
      <c r="O48" s="2496"/>
      <c r="P48" s="2496"/>
    </row>
    <row r="49" spans="1:16" ht="18.75" customHeight="1">
      <c r="A49" s="2496"/>
      <c r="B49" s="2496"/>
      <c r="C49" s="2496"/>
      <c r="D49" s="2496"/>
      <c r="E49" s="2496"/>
      <c r="F49" s="2496"/>
      <c r="G49" s="2496"/>
      <c r="H49" s="2496"/>
      <c r="I49" s="2496"/>
      <c r="J49" s="2496"/>
      <c r="K49" s="2496"/>
      <c r="L49" s="2496"/>
      <c r="M49" s="2496"/>
      <c r="N49" s="2496"/>
      <c r="O49" s="2496"/>
      <c r="P49" s="2496"/>
    </row>
    <row r="50" spans="1:16" ht="18.75" customHeight="1">
      <c r="A50" s="2496" t="s">
        <v>2458</v>
      </c>
      <c r="B50" s="2496"/>
      <c r="C50" s="2496"/>
      <c r="D50" s="2496"/>
      <c r="E50" s="2496"/>
      <c r="F50" s="2496"/>
      <c r="G50" s="2496"/>
      <c r="H50" s="2496"/>
      <c r="I50" s="2496"/>
      <c r="J50" s="2496"/>
      <c r="K50" s="2496"/>
      <c r="L50" s="2496"/>
      <c r="M50" s="2496"/>
      <c r="N50" s="2496"/>
      <c r="O50" s="2496"/>
      <c r="P50" s="2496"/>
    </row>
    <row r="51" spans="1:16" ht="18.75" customHeight="1">
      <c r="A51" s="2496"/>
      <c r="B51" s="2496"/>
      <c r="C51" s="2496"/>
      <c r="D51" s="2496"/>
      <c r="E51" s="2496"/>
      <c r="F51" s="2496"/>
      <c r="G51" s="2496"/>
      <c r="H51" s="2496"/>
      <c r="I51" s="2496"/>
      <c r="J51" s="2496"/>
      <c r="K51" s="2496"/>
      <c r="L51" s="2496"/>
      <c r="M51" s="2496"/>
      <c r="N51" s="2496"/>
      <c r="O51" s="2496"/>
      <c r="P51" s="2496"/>
    </row>
    <row r="52" spans="1:16" ht="18.75" customHeight="1">
      <c r="A52" s="2496" t="s">
        <v>2459</v>
      </c>
      <c r="B52" s="2496"/>
      <c r="C52" s="2496"/>
      <c r="D52" s="2496"/>
      <c r="E52" s="2496"/>
      <c r="F52" s="2496"/>
      <c r="G52" s="2496"/>
      <c r="H52" s="2496"/>
      <c r="I52" s="2496"/>
      <c r="J52" s="2496"/>
      <c r="K52" s="2496"/>
      <c r="L52" s="2496"/>
      <c r="M52" s="2496"/>
      <c r="N52" s="2496"/>
      <c r="O52" s="2496"/>
      <c r="P52" s="2496"/>
    </row>
    <row r="53" spans="1:16" ht="18.75" customHeight="1">
      <c r="A53" s="2496"/>
      <c r="B53" s="2496"/>
      <c r="C53" s="2496"/>
      <c r="D53" s="2496"/>
      <c r="E53" s="2496"/>
      <c r="F53" s="2496"/>
      <c r="G53" s="2496"/>
      <c r="H53" s="2496"/>
      <c r="I53" s="2496"/>
      <c r="J53" s="2496"/>
      <c r="K53" s="2496"/>
      <c r="L53" s="2496"/>
      <c r="M53" s="2496"/>
      <c r="N53" s="2496"/>
      <c r="O53" s="2496"/>
      <c r="P53" s="2496"/>
    </row>
    <row r="54" spans="1:16" ht="18.75" customHeight="1">
      <c r="A54" s="2496" t="s">
        <v>2460</v>
      </c>
      <c r="B54" s="2496"/>
      <c r="C54" s="2496"/>
      <c r="D54" s="2496"/>
      <c r="E54" s="2496"/>
      <c r="F54" s="2496"/>
      <c r="G54" s="2496"/>
      <c r="H54" s="2496"/>
      <c r="I54" s="2496"/>
      <c r="J54" s="2496"/>
      <c r="K54" s="2496"/>
      <c r="L54" s="2496"/>
      <c r="M54" s="2496"/>
      <c r="N54" s="2496"/>
      <c r="O54" s="2496"/>
      <c r="P54" s="2496"/>
    </row>
    <row r="55" spans="1:16" ht="18.75" customHeight="1">
      <c r="A55" s="2496"/>
      <c r="B55" s="2496"/>
      <c r="C55" s="2496"/>
      <c r="D55" s="2496"/>
      <c r="E55" s="2496"/>
      <c r="F55" s="2496"/>
      <c r="G55" s="2496"/>
      <c r="H55" s="2496"/>
      <c r="I55" s="2496"/>
      <c r="J55" s="2496"/>
      <c r="K55" s="2496"/>
      <c r="L55" s="2496"/>
      <c r="M55" s="2496"/>
      <c r="N55" s="2496"/>
      <c r="O55" s="2496"/>
      <c r="P55" s="2496"/>
    </row>
    <row r="56" spans="1:16" ht="18.75" customHeight="1">
      <c r="A56" s="2496" t="s">
        <v>2461</v>
      </c>
      <c r="B56" s="2496"/>
      <c r="C56" s="2496"/>
      <c r="D56" s="2496"/>
      <c r="E56" s="2496"/>
      <c r="F56" s="2496"/>
      <c r="G56" s="2496"/>
      <c r="H56" s="2496"/>
      <c r="I56" s="2496"/>
      <c r="J56" s="2496"/>
      <c r="K56" s="2496"/>
      <c r="L56" s="2496"/>
      <c r="M56" s="2496"/>
      <c r="N56" s="2496"/>
      <c r="O56" s="2496"/>
      <c r="P56" s="2496"/>
    </row>
    <row r="57" spans="1:16" ht="18.75" customHeight="1">
      <c r="A57" s="2496"/>
      <c r="B57" s="2496"/>
      <c r="C57" s="2496"/>
      <c r="D57" s="2496"/>
      <c r="E57" s="2496"/>
      <c r="F57" s="2496"/>
      <c r="G57" s="2496"/>
      <c r="H57" s="2496"/>
      <c r="I57" s="2496"/>
      <c r="J57" s="2496"/>
      <c r="K57" s="2496"/>
      <c r="L57" s="2496"/>
      <c r="M57" s="2496"/>
      <c r="N57" s="2496"/>
      <c r="O57" s="2496"/>
      <c r="P57" s="2496"/>
    </row>
    <row r="58" spans="1:16" ht="18.75" customHeight="1">
      <c r="A58" s="2496" t="s">
        <v>2462</v>
      </c>
      <c r="B58" s="2496"/>
      <c r="C58" s="2496"/>
      <c r="D58" s="2496"/>
      <c r="E58" s="2496"/>
      <c r="F58" s="2496"/>
      <c r="G58" s="2496"/>
      <c r="H58" s="2496"/>
      <c r="I58" s="2496"/>
      <c r="J58" s="2496"/>
      <c r="K58" s="2496"/>
      <c r="L58" s="2496"/>
      <c r="M58" s="2496"/>
      <c r="N58" s="2496"/>
      <c r="O58" s="2496"/>
      <c r="P58" s="2496"/>
    </row>
    <row r="59" spans="1:16" ht="18.75" customHeight="1">
      <c r="A59" s="2496"/>
      <c r="B59" s="2496"/>
      <c r="C59" s="2496"/>
      <c r="D59" s="2496"/>
      <c r="E59" s="2496"/>
      <c r="F59" s="2496"/>
      <c r="G59" s="2496"/>
      <c r="H59" s="2496"/>
      <c r="I59" s="2496"/>
      <c r="J59" s="2496"/>
      <c r="K59" s="2496"/>
      <c r="L59" s="2496"/>
      <c r="M59" s="2496"/>
      <c r="N59" s="2496"/>
      <c r="O59" s="2496"/>
      <c r="P59" s="2496"/>
    </row>
    <row r="60" spans="1:16" ht="18.75" customHeight="1">
      <c r="A60" s="2496" t="s">
        <v>2463</v>
      </c>
      <c r="B60" s="2496"/>
      <c r="C60" s="2496"/>
      <c r="D60" s="2496"/>
      <c r="E60" s="2496"/>
      <c r="F60" s="2496"/>
      <c r="G60" s="2496"/>
      <c r="H60" s="2496"/>
      <c r="I60" s="2496"/>
      <c r="J60" s="2496"/>
      <c r="K60" s="2496"/>
      <c r="L60" s="2496"/>
      <c r="M60" s="2496"/>
      <c r="N60" s="2496"/>
      <c r="O60" s="2496"/>
      <c r="P60" s="2496"/>
    </row>
    <row r="61" spans="1:16" ht="18.75" customHeight="1">
      <c r="A61" s="2496"/>
      <c r="B61" s="2496"/>
      <c r="C61" s="2496"/>
      <c r="D61" s="2496"/>
      <c r="E61" s="2496"/>
      <c r="F61" s="2496"/>
      <c r="G61" s="2496"/>
      <c r="H61" s="2496"/>
      <c r="I61" s="2496"/>
      <c r="J61" s="2496"/>
      <c r="K61" s="2496"/>
      <c r="L61" s="2496"/>
      <c r="M61" s="2496"/>
      <c r="N61" s="2496"/>
      <c r="O61" s="2496"/>
      <c r="P61" s="2496"/>
    </row>
    <row r="62" spans="1:16" ht="18.75" customHeight="1">
      <c r="A62" s="2496" t="s">
        <v>2464</v>
      </c>
      <c r="B62" s="2496"/>
      <c r="C62" s="2496"/>
      <c r="D62" s="2496"/>
      <c r="E62" s="2496"/>
      <c r="F62" s="2496"/>
      <c r="G62" s="2496"/>
      <c r="H62" s="2496"/>
      <c r="I62" s="2496"/>
      <c r="J62" s="2496"/>
      <c r="K62" s="2496"/>
      <c r="L62" s="2496"/>
      <c r="M62" s="2496"/>
      <c r="N62" s="2496"/>
      <c r="O62" s="2496"/>
      <c r="P62" s="2496"/>
    </row>
    <row r="63" spans="1:16" ht="18.75" customHeight="1">
      <c r="A63" s="2496"/>
      <c r="B63" s="2496"/>
      <c r="C63" s="2496"/>
      <c r="D63" s="2496"/>
      <c r="E63" s="2496"/>
      <c r="F63" s="2496"/>
      <c r="G63" s="2496"/>
      <c r="H63" s="2496"/>
      <c r="I63" s="2496"/>
      <c r="J63" s="2496"/>
      <c r="K63" s="2496"/>
      <c r="L63" s="2496"/>
      <c r="M63" s="2496"/>
      <c r="N63" s="2496"/>
      <c r="O63" s="2496"/>
      <c r="P63" s="2496"/>
    </row>
    <row r="64" spans="1:16" ht="18.75" customHeight="1">
      <c r="A64" s="2496" t="s">
        <v>2465</v>
      </c>
      <c r="B64" s="2496"/>
      <c r="C64" s="2496"/>
      <c r="D64" s="2496"/>
      <c r="E64" s="2496"/>
      <c r="F64" s="2496"/>
      <c r="G64" s="2496"/>
      <c r="H64" s="2496"/>
      <c r="I64" s="2496"/>
      <c r="J64" s="2496"/>
      <c r="K64" s="2496"/>
      <c r="L64" s="2496"/>
      <c r="M64" s="2496"/>
      <c r="N64" s="2496"/>
      <c r="O64" s="2496"/>
      <c r="P64" s="2496"/>
    </row>
    <row r="65" spans="1:17" ht="18.75" customHeight="1">
      <c r="A65" s="2496"/>
      <c r="B65" s="2496"/>
      <c r="C65" s="2496"/>
      <c r="D65" s="2496"/>
      <c r="E65" s="2496"/>
      <c r="F65" s="2496"/>
      <c r="G65" s="2496"/>
      <c r="H65" s="2496"/>
      <c r="I65" s="2496"/>
      <c r="J65" s="2496"/>
      <c r="K65" s="2496"/>
      <c r="L65" s="2496"/>
      <c r="M65" s="2496"/>
      <c r="N65" s="2496"/>
      <c r="O65" s="2496"/>
      <c r="P65" s="2496"/>
    </row>
    <row r="66" spans="1:17" ht="18.75" customHeight="1">
      <c r="A66" s="2496" t="s">
        <v>2466</v>
      </c>
      <c r="B66" s="2496"/>
      <c r="C66" s="2496"/>
      <c r="D66" s="2496"/>
      <c r="E66" s="2496"/>
      <c r="F66" s="2496"/>
      <c r="G66" s="2496"/>
      <c r="H66" s="2496"/>
      <c r="I66" s="2496"/>
      <c r="J66" s="2496"/>
      <c r="K66" s="2496"/>
      <c r="L66" s="2496"/>
      <c r="M66" s="2496"/>
      <c r="N66" s="2496"/>
      <c r="O66" s="2496"/>
      <c r="P66" s="2496"/>
    </row>
    <row r="67" spans="1:17" ht="18.75" customHeight="1">
      <c r="A67" s="2496"/>
      <c r="B67" s="2496"/>
      <c r="C67" s="2496"/>
      <c r="D67" s="2496"/>
      <c r="E67" s="2496"/>
      <c r="F67" s="2496"/>
      <c r="G67" s="2496"/>
      <c r="H67" s="2496"/>
      <c r="I67" s="2496"/>
      <c r="J67" s="2496"/>
      <c r="K67" s="2496"/>
      <c r="L67" s="2496"/>
      <c r="M67" s="2496"/>
      <c r="N67" s="2496"/>
      <c r="O67" s="2496"/>
      <c r="P67" s="2496"/>
    </row>
    <row r="68" spans="1:17" ht="18.75" customHeight="1">
      <c r="A68" s="2496" t="s">
        <v>2467</v>
      </c>
      <c r="B68" s="2496"/>
      <c r="C68" s="2496"/>
      <c r="D68" s="2496"/>
      <c r="E68" s="2496"/>
      <c r="F68" s="2496"/>
      <c r="G68" s="2496"/>
      <c r="H68" s="2496"/>
      <c r="I68" s="2496"/>
      <c r="J68" s="2496"/>
      <c r="K68" s="2496"/>
      <c r="L68" s="2496"/>
      <c r="M68" s="2496"/>
      <c r="N68" s="2496"/>
      <c r="O68" s="2496"/>
      <c r="P68" s="2496"/>
    </row>
    <row r="69" spans="1:17" ht="18.75" customHeight="1">
      <c r="A69" s="2496"/>
      <c r="B69" s="2496"/>
      <c r="C69" s="2496"/>
      <c r="D69" s="2496"/>
      <c r="E69" s="2496"/>
      <c r="F69" s="2496"/>
      <c r="G69" s="2496"/>
      <c r="H69" s="2496"/>
      <c r="I69" s="2496"/>
      <c r="J69" s="2496"/>
      <c r="K69" s="2496"/>
      <c r="L69" s="2496"/>
      <c r="M69" s="2496"/>
      <c r="N69" s="2496"/>
      <c r="O69" s="2496"/>
      <c r="P69" s="2496"/>
    </row>
    <row r="70" spans="1:17" ht="18.75" customHeight="1">
      <c r="A70" s="2496" t="s">
        <v>2468</v>
      </c>
      <c r="B70" s="2496"/>
      <c r="C70" s="2496"/>
      <c r="D70" s="2496"/>
      <c r="E70" s="2496"/>
      <c r="F70" s="2496"/>
      <c r="G70" s="2496"/>
      <c r="H70" s="2496"/>
      <c r="I70" s="2496"/>
      <c r="J70" s="2496"/>
      <c r="K70" s="2496"/>
      <c r="L70" s="2496"/>
      <c r="M70" s="2496"/>
      <c r="N70" s="2496"/>
      <c r="O70" s="2496"/>
      <c r="P70" s="2496"/>
    </row>
    <row r="71" spans="1:17" ht="18.75" customHeight="1">
      <c r="A71" s="973"/>
      <c r="B71" s="973"/>
      <c r="C71" s="973"/>
      <c r="D71" s="973"/>
      <c r="E71" s="973"/>
      <c r="F71" s="973"/>
      <c r="G71" s="973"/>
      <c r="H71" s="973"/>
      <c r="I71" s="973"/>
      <c r="J71" s="973"/>
      <c r="K71" s="973"/>
      <c r="L71" s="973"/>
      <c r="M71" s="973"/>
      <c r="N71" s="973"/>
      <c r="O71" s="973"/>
      <c r="P71" s="973"/>
    </row>
    <row r="72" spans="1:17" ht="18.75" customHeight="1">
      <c r="A72" s="2496" t="s">
        <v>2469</v>
      </c>
      <c r="B72" s="2496"/>
      <c r="C72" s="2496"/>
      <c r="D72" s="2496"/>
      <c r="E72" s="2496"/>
      <c r="F72" s="2496"/>
      <c r="G72" s="2496"/>
      <c r="H72" s="2496"/>
      <c r="I72" s="2496"/>
      <c r="J72" s="2496"/>
      <c r="K72" s="2496"/>
      <c r="L72" s="2496"/>
      <c r="M72" s="2496"/>
      <c r="N72" s="2496"/>
      <c r="O72" s="2496"/>
      <c r="P72" s="2496"/>
      <c r="Q72" s="2425"/>
    </row>
    <row r="73" spans="1:17" ht="18.75" customHeight="1">
      <c r="A73" s="2496"/>
      <c r="B73" s="2496"/>
      <c r="C73" s="2496"/>
      <c r="D73" s="2496"/>
      <c r="E73" s="2496"/>
      <c r="F73" s="2496"/>
      <c r="G73" s="2496"/>
      <c r="H73" s="2496"/>
      <c r="I73" s="2496"/>
      <c r="J73" s="2496"/>
      <c r="K73" s="2496"/>
      <c r="L73" s="2496"/>
      <c r="M73" s="2496"/>
      <c r="N73" s="2496"/>
      <c r="O73" s="2496"/>
      <c r="P73" s="2496"/>
      <c r="Q73" s="2425"/>
    </row>
    <row r="74" spans="1:17" ht="18.75" customHeight="1">
      <c r="A74" s="2496" t="s">
        <v>2470</v>
      </c>
      <c r="B74" s="2496"/>
      <c r="C74" s="2496"/>
      <c r="D74" s="2496"/>
      <c r="E74" s="2496"/>
      <c r="F74" s="2496"/>
      <c r="G74" s="2496"/>
      <c r="H74" s="2496"/>
      <c r="I74" s="2496"/>
      <c r="J74" s="2496"/>
      <c r="K74" s="2496"/>
      <c r="L74" s="2496"/>
      <c r="M74" s="2496"/>
      <c r="N74" s="2496"/>
      <c r="O74" s="2496"/>
      <c r="P74" s="2496"/>
      <c r="Q74" s="2425"/>
    </row>
    <row r="75" spans="1:17" ht="18.75" customHeight="1">
      <c r="A75" s="2496"/>
      <c r="B75" s="2496"/>
      <c r="C75" s="2496"/>
      <c r="D75" s="2496"/>
      <c r="E75" s="2496"/>
      <c r="F75" s="2496"/>
      <c r="G75" s="2496"/>
      <c r="H75" s="2496"/>
      <c r="I75" s="2496"/>
      <c r="J75" s="2496"/>
      <c r="K75" s="2496"/>
      <c r="L75" s="2496"/>
      <c r="M75" s="2496"/>
      <c r="N75" s="2496"/>
      <c r="O75" s="2496"/>
      <c r="P75" s="2496"/>
      <c r="Q75" s="2425"/>
    </row>
    <row r="76" spans="1:17" ht="18.75" customHeight="1">
      <c r="A76" s="2496" t="s">
        <v>2471</v>
      </c>
      <c r="B76" s="2496"/>
      <c r="C76" s="2496"/>
      <c r="D76" s="2496"/>
      <c r="E76" s="2496"/>
      <c r="F76" s="2496"/>
      <c r="G76" s="2496"/>
      <c r="H76" s="2496"/>
      <c r="I76" s="2496"/>
      <c r="J76" s="2496"/>
      <c r="K76" s="2496"/>
      <c r="L76" s="2496"/>
      <c r="M76" s="2496"/>
      <c r="N76" s="2496"/>
      <c r="O76" s="2496"/>
      <c r="P76" s="2496"/>
      <c r="Q76" s="2425"/>
    </row>
    <row r="77" spans="1:17" ht="18.75" customHeight="1">
      <c r="A77" s="2496"/>
      <c r="B77" s="2496"/>
      <c r="C77" s="2496"/>
      <c r="D77" s="2496"/>
      <c r="E77" s="2496"/>
      <c r="F77" s="2496"/>
      <c r="G77" s="2496"/>
      <c r="H77" s="2496"/>
      <c r="I77" s="2496"/>
      <c r="J77" s="2496"/>
      <c r="K77" s="2496"/>
      <c r="L77" s="2496"/>
      <c r="M77" s="2496"/>
      <c r="N77" s="2496"/>
      <c r="O77" s="2496"/>
      <c r="P77" s="2496"/>
      <c r="Q77" s="2425"/>
    </row>
    <row r="78" spans="1:17" ht="18.75" customHeight="1">
      <c r="A78" s="2496" t="s">
        <v>2472</v>
      </c>
      <c r="B78" s="2496"/>
      <c r="C78" s="2496"/>
      <c r="D78" s="2496"/>
      <c r="E78" s="2496"/>
      <c r="F78" s="2496"/>
      <c r="G78" s="2496"/>
      <c r="H78" s="2496"/>
      <c r="I78" s="2496"/>
      <c r="J78" s="2496"/>
      <c r="K78" s="2496"/>
      <c r="L78" s="2496"/>
      <c r="M78" s="2496"/>
      <c r="N78" s="2496"/>
      <c r="O78" s="2496"/>
      <c r="P78" s="2496"/>
      <c r="Q78" s="2425"/>
    </row>
    <row r="79" spans="1:17" ht="18.75" customHeight="1">
      <c r="A79" s="2496"/>
      <c r="B79" s="2496"/>
      <c r="C79" s="2496"/>
      <c r="D79" s="2496"/>
      <c r="E79" s="2496"/>
      <c r="F79" s="2496"/>
      <c r="G79" s="2496"/>
      <c r="H79" s="2496"/>
      <c r="I79" s="2496"/>
      <c r="J79" s="2496"/>
      <c r="K79" s="2496"/>
      <c r="L79" s="2496"/>
      <c r="M79" s="2496"/>
      <c r="N79" s="2496"/>
      <c r="O79" s="2496"/>
      <c r="P79" s="2496"/>
      <c r="Q79" s="2425"/>
    </row>
    <row r="80" spans="1:17" ht="18.75" customHeight="1">
      <c r="A80" s="2496" t="s">
        <v>2473</v>
      </c>
      <c r="B80" s="2496"/>
      <c r="C80" s="2496"/>
      <c r="D80" s="2496"/>
      <c r="E80" s="2496"/>
      <c r="F80" s="2496"/>
      <c r="G80" s="2496"/>
      <c r="H80" s="2496"/>
      <c r="I80" s="2496"/>
      <c r="J80" s="2496"/>
      <c r="K80" s="2496"/>
      <c r="L80" s="2496"/>
      <c r="M80" s="2496"/>
      <c r="N80" s="2496"/>
      <c r="O80" s="2496"/>
      <c r="P80" s="2496"/>
      <c r="Q80" s="2425"/>
    </row>
    <row r="81" spans="1:17" ht="18.75" customHeight="1">
      <c r="A81" s="2496"/>
      <c r="B81" s="2496"/>
      <c r="C81" s="2496"/>
      <c r="D81" s="2496"/>
      <c r="E81" s="2496"/>
      <c r="F81" s="2496"/>
      <c r="G81" s="2496"/>
      <c r="H81" s="2496"/>
      <c r="I81" s="2496"/>
      <c r="J81" s="2496"/>
      <c r="K81" s="2496"/>
      <c r="L81" s="2496"/>
      <c r="M81" s="2496"/>
      <c r="N81" s="2496"/>
      <c r="O81" s="2496"/>
      <c r="P81" s="2496"/>
      <c r="Q81" s="2425"/>
    </row>
    <row r="82" spans="1:17" ht="18.75" customHeight="1">
      <c r="A82" s="2496" t="s">
        <v>2474</v>
      </c>
      <c r="B82" s="2496"/>
      <c r="C82" s="2496"/>
      <c r="D82" s="2496"/>
      <c r="E82" s="2496"/>
      <c r="F82" s="2496"/>
      <c r="G82" s="2496"/>
      <c r="H82" s="2496"/>
      <c r="I82" s="2496"/>
      <c r="J82" s="2496"/>
      <c r="K82" s="2496"/>
      <c r="L82" s="2496"/>
      <c r="M82" s="2496"/>
      <c r="N82" s="2496"/>
      <c r="O82" s="2496"/>
      <c r="P82" s="2496"/>
      <c r="Q82" s="2425"/>
    </row>
    <row r="83" spans="1:17" ht="18.75" customHeight="1">
      <c r="A83" s="2496"/>
      <c r="B83" s="2496"/>
      <c r="C83" s="2496"/>
      <c r="D83" s="2496"/>
      <c r="E83" s="2496"/>
      <c r="F83" s="2496"/>
      <c r="G83" s="2496"/>
      <c r="H83" s="2496"/>
      <c r="I83" s="2496"/>
      <c r="J83" s="2496"/>
      <c r="K83" s="2496"/>
      <c r="L83" s="2496"/>
      <c r="M83" s="2496"/>
      <c r="N83" s="2496"/>
      <c r="O83" s="2496"/>
      <c r="P83" s="2496"/>
      <c r="Q83" s="2425"/>
    </row>
    <row r="84" spans="1:17" ht="18.75" customHeight="1">
      <c r="A84" s="2496" t="s">
        <v>2475</v>
      </c>
      <c r="B84" s="2496"/>
      <c r="C84" s="2496"/>
      <c r="D84" s="2496"/>
      <c r="E84" s="2496"/>
      <c r="F84" s="2496"/>
      <c r="G84" s="2496"/>
      <c r="H84" s="2496"/>
      <c r="I84" s="2496"/>
      <c r="J84" s="2496"/>
      <c r="K84" s="2496"/>
      <c r="L84" s="2496"/>
      <c r="M84" s="2496"/>
      <c r="N84" s="2496"/>
      <c r="O84" s="2496"/>
      <c r="P84" s="2496"/>
      <c r="Q84" s="2425"/>
    </row>
    <row r="85" spans="1:17" ht="18.75" customHeight="1">
      <c r="A85" s="2496"/>
      <c r="B85" s="2496"/>
      <c r="C85" s="2496"/>
      <c r="D85" s="2496"/>
      <c r="E85" s="2496"/>
      <c r="F85" s="2496"/>
      <c r="G85" s="2496"/>
      <c r="H85" s="2496"/>
      <c r="I85" s="2496"/>
      <c r="J85" s="2496"/>
      <c r="K85" s="2496"/>
      <c r="L85" s="2496"/>
      <c r="M85" s="2496"/>
      <c r="N85" s="2496"/>
      <c r="O85" s="2496"/>
      <c r="P85" s="2496"/>
      <c r="Q85" s="2425"/>
    </row>
    <row r="86" spans="1:17" ht="18.75" customHeight="1">
      <c r="A86" s="2496" t="s">
        <v>2476</v>
      </c>
      <c r="B86" s="2496"/>
      <c r="C86" s="2496"/>
      <c r="D86" s="2496"/>
      <c r="E86" s="2496"/>
      <c r="F86" s="2496"/>
      <c r="G86" s="2496"/>
      <c r="H86" s="2496"/>
      <c r="I86" s="2496"/>
      <c r="J86" s="2496"/>
      <c r="K86" s="2496"/>
      <c r="L86" s="2496"/>
      <c r="M86" s="2496"/>
      <c r="N86" s="2496"/>
      <c r="O86" s="2496"/>
      <c r="P86" s="2496"/>
      <c r="Q86" s="2425"/>
    </row>
    <row r="87" spans="1:17" ht="18.75" customHeight="1">
      <c r="A87" s="2496"/>
      <c r="B87" s="2496"/>
      <c r="C87" s="2496"/>
      <c r="D87" s="2496"/>
      <c r="E87" s="2496"/>
      <c r="F87" s="2496"/>
      <c r="G87" s="2496"/>
      <c r="H87" s="2496"/>
      <c r="I87" s="2496"/>
      <c r="J87" s="2496"/>
      <c r="K87" s="2496"/>
      <c r="L87" s="2496"/>
      <c r="M87" s="2496"/>
      <c r="N87" s="2496"/>
      <c r="O87" s="2496"/>
      <c r="P87" s="2496"/>
      <c r="Q87" s="2425"/>
    </row>
    <row r="88" spans="1:17" ht="18.75" customHeight="1">
      <c r="A88" s="2496" t="s">
        <v>2477</v>
      </c>
      <c r="B88" s="2496"/>
      <c r="C88" s="2496"/>
      <c r="D88" s="2496"/>
      <c r="E88" s="2496"/>
      <c r="F88" s="2496"/>
      <c r="G88" s="2496"/>
      <c r="H88" s="2496"/>
      <c r="I88" s="2496"/>
      <c r="J88" s="2496"/>
      <c r="K88" s="2496"/>
      <c r="L88" s="2496"/>
      <c r="M88" s="2496"/>
      <c r="N88" s="2496"/>
      <c r="O88" s="2496"/>
      <c r="P88" s="2496"/>
      <c r="Q88" s="2425"/>
    </row>
    <row r="89" spans="1:17" ht="18.75" customHeight="1">
      <c r="A89" s="2496"/>
      <c r="B89" s="2496"/>
      <c r="C89" s="2496"/>
      <c r="D89" s="2496"/>
      <c r="E89" s="2496"/>
      <c r="F89" s="2496"/>
      <c r="G89" s="2496"/>
      <c r="H89" s="2496"/>
      <c r="I89" s="2496"/>
      <c r="J89" s="2496"/>
      <c r="K89" s="2496"/>
      <c r="L89" s="2496"/>
      <c r="M89" s="2496"/>
      <c r="N89" s="2496"/>
      <c r="O89" s="2496"/>
      <c r="P89" s="2496"/>
      <c r="Q89" s="2425"/>
    </row>
    <row r="90" spans="1:17" ht="18.75" customHeight="1">
      <c r="A90" s="2496" t="s">
        <v>2478</v>
      </c>
      <c r="B90" s="2496"/>
      <c r="C90" s="2496"/>
      <c r="D90" s="2496"/>
      <c r="E90" s="2496"/>
      <c r="F90" s="2496"/>
      <c r="G90" s="2496"/>
      <c r="H90" s="2496"/>
      <c r="I90" s="2496"/>
      <c r="J90" s="2496"/>
      <c r="K90" s="2496"/>
      <c r="L90" s="2496"/>
      <c r="M90" s="2496"/>
      <c r="N90" s="2496"/>
      <c r="O90" s="2496"/>
      <c r="P90" s="2496"/>
      <c r="Q90" s="2425"/>
    </row>
    <row r="91" spans="1:17" ht="18.75" customHeight="1">
      <c r="A91" s="2496"/>
      <c r="B91" s="2496"/>
      <c r="C91" s="2496"/>
      <c r="D91" s="2496"/>
      <c r="E91" s="2496"/>
      <c r="F91" s="2496"/>
      <c r="G91" s="2496"/>
      <c r="H91" s="2496"/>
      <c r="I91" s="2496"/>
      <c r="J91" s="2496"/>
      <c r="K91" s="2496"/>
      <c r="L91" s="2496"/>
      <c r="M91" s="2496"/>
      <c r="N91" s="2496"/>
      <c r="O91" s="2496"/>
      <c r="P91" s="2496"/>
      <c r="Q91" s="2425"/>
    </row>
    <row r="92" spans="1:17" ht="18.75" customHeight="1">
      <c r="A92" s="2496" t="s">
        <v>2479</v>
      </c>
      <c r="B92" s="2496"/>
      <c r="C92" s="2496"/>
      <c r="D92" s="2496"/>
      <c r="E92" s="2496"/>
      <c r="F92" s="2496"/>
      <c r="G92" s="2496"/>
      <c r="H92" s="2496"/>
      <c r="I92" s="2496"/>
      <c r="J92" s="2496"/>
      <c r="K92" s="2496"/>
      <c r="L92" s="2496"/>
      <c r="M92" s="2496"/>
      <c r="N92" s="2496"/>
      <c r="O92" s="2496"/>
      <c r="P92" s="2496"/>
      <c r="Q92" s="2425"/>
    </row>
    <row r="93" spans="1:17" ht="18.75" customHeight="1">
      <c r="A93" s="2496"/>
      <c r="B93" s="2496"/>
      <c r="C93" s="2496"/>
      <c r="D93" s="2496"/>
      <c r="E93" s="2496"/>
      <c r="F93" s="2496"/>
      <c r="G93" s="2496"/>
      <c r="H93" s="2496"/>
      <c r="I93" s="2496"/>
      <c r="J93" s="2496"/>
      <c r="K93" s="2496"/>
      <c r="L93" s="2496"/>
      <c r="M93" s="2496"/>
      <c r="N93" s="2496"/>
      <c r="O93" s="2496"/>
      <c r="P93" s="2496"/>
      <c r="Q93" s="2425"/>
    </row>
    <row r="94" spans="1:17" ht="18.75" customHeight="1">
      <c r="A94" s="2496" t="s">
        <v>2480</v>
      </c>
      <c r="B94" s="2496"/>
      <c r="C94" s="2496"/>
      <c r="D94" s="2496"/>
      <c r="E94" s="2496"/>
      <c r="F94" s="2496"/>
      <c r="G94" s="2496"/>
      <c r="H94" s="2496"/>
      <c r="I94" s="2496"/>
      <c r="J94" s="2496"/>
      <c r="K94" s="2496"/>
      <c r="L94" s="2496"/>
      <c r="M94" s="2496"/>
      <c r="N94" s="2496"/>
      <c r="O94" s="2496"/>
      <c r="P94" s="2496"/>
      <c r="Q94" s="2425"/>
    </row>
    <row r="95" spans="1:17" ht="18.75" customHeight="1">
      <c r="A95" s="2496"/>
      <c r="B95" s="2496"/>
      <c r="C95" s="2496"/>
      <c r="D95" s="2496"/>
      <c r="E95" s="2496"/>
      <c r="F95" s="2496"/>
      <c r="G95" s="2496"/>
      <c r="H95" s="2496"/>
      <c r="I95" s="2496"/>
      <c r="J95" s="2496"/>
      <c r="K95" s="2496"/>
      <c r="L95" s="2496"/>
      <c r="M95" s="2496"/>
      <c r="N95" s="2496"/>
      <c r="O95" s="2496"/>
      <c r="P95" s="2496"/>
      <c r="Q95" s="2425"/>
    </row>
    <row r="96" spans="1:17" ht="18.75" customHeight="1">
      <c r="A96" s="2496" t="s">
        <v>2481</v>
      </c>
      <c r="B96" s="2496"/>
      <c r="C96" s="2496"/>
      <c r="D96" s="2496"/>
      <c r="E96" s="2496"/>
      <c r="F96" s="2496"/>
      <c r="G96" s="2496"/>
      <c r="H96" s="2496"/>
      <c r="I96" s="2496"/>
      <c r="J96" s="2496"/>
      <c r="K96" s="2496"/>
      <c r="L96" s="2496"/>
      <c r="M96" s="2496"/>
      <c r="N96" s="2496"/>
      <c r="O96" s="2496"/>
      <c r="P96" s="2496"/>
      <c r="Q96" s="2425"/>
    </row>
    <row r="97" spans="1:17" ht="18.75" customHeight="1">
      <c r="A97" s="2496"/>
      <c r="B97" s="2496"/>
      <c r="C97" s="2496"/>
      <c r="D97" s="2496"/>
      <c r="E97" s="2496"/>
      <c r="F97" s="2496"/>
      <c r="G97" s="2496"/>
      <c r="H97" s="2496"/>
      <c r="I97" s="2496"/>
      <c r="J97" s="2496"/>
      <c r="K97" s="2496"/>
      <c r="L97" s="2496"/>
      <c r="M97" s="2496"/>
      <c r="N97" s="2496"/>
      <c r="O97" s="2496"/>
      <c r="P97" s="2496"/>
      <c r="Q97" s="2425"/>
    </row>
    <row r="98" spans="1:17" ht="18.75" customHeight="1">
      <c r="A98" s="2496" t="s">
        <v>2482</v>
      </c>
      <c r="B98" s="2496"/>
      <c r="C98" s="2496"/>
      <c r="D98" s="2496"/>
      <c r="E98" s="2496"/>
      <c r="F98" s="2496"/>
      <c r="G98" s="2496"/>
      <c r="H98" s="2496"/>
      <c r="I98" s="2496"/>
      <c r="J98" s="2496"/>
      <c r="K98" s="2496"/>
      <c r="L98" s="2496"/>
      <c r="M98" s="2496"/>
      <c r="N98" s="2496"/>
      <c r="O98" s="2496"/>
      <c r="P98" s="2496"/>
      <c r="Q98" s="2425"/>
    </row>
    <row r="99" spans="1:17" ht="18.75" customHeight="1">
      <c r="A99" s="2496"/>
      <c r="B99" s="2496"/>
      <c r="C99" s="2496"/>
      <c r="D99" s="2496"/>
      <c r="E99" s="2496"/>
      <c r="F99" s="2496"/>
      <c r="G99" s="2496"/>
      <c r="H99" s="2496"/>
      <c r="I99" s="2496"/>
      <c r="J99" s="2496"/>
      <c r="K99" s="2496"/>
      <c r="L99" s="2496"/>
      <c r="M99" s="2496"/>
      <c r="N99" s="2496"/>
      <c r="O99" s="2496"/>
      <c r="P99" s="2496"/>
      <c r="Q99" s="2425"/>
    </row>
    <row r="100" spans="1:17" ht="18.75" customHeight="1">
      <c r="A100" s="2496" t="s">
        <v>2483</v>
      </c>
      <c r="B100" s="2496"/>
      <c r="C100" s="2496"/>
      <c r="D100" s="2496"/>
      <c r="E100" s="2496"/>
      <c r="F100" s="2496"/>
      <c r="G100" s="2496"/>
      <c r="H100" s="2496"/>
      <c r="I100" s="2496"/>
      <c r="J100" s="2496"/>
      <c r="K100" s="2496"/>
      <c r="L100" s="2496"/>
      <c r="M100" s="2496"/>
      <c r="N100" s="2496"/>
      <c r="O100" s="2496"/>
      <c r="P100" s="2496"/>
      <c r="Q100" s="2425"/>
    </row>
    <row r="101" spans="1:17" ht="18.75" customHeight="1">
      <c r="A101" s="2496"/>
      <c r="B101" s="2496"/>
      <c r="C101" s="2496"/>
      <c r="D101" s="2496"/>
      <c r="E101" s="2496"/>
      <c r="F101" s="2496"/>
      <c r="G101" s="2496"/>
      <c r="H101" s="2496"/>
      <c r="I101" s="2496"/>
      <c r="J101" s="2496"/>
      <c r="K101" s="2496"/>
      <c r="L101" s="2496"/>
      <c r="M101" s="2496"/>
      <c r="N101" s="2496"/>
      <c r="O101" s="2496"/>
      <c r="P101" s="2496"/>
      <c r="Q101" s="2425"/>
    </row>
    <row r="102" spans="1:17" ht="18.75" customHeight="1">
      <c r="A102" s="2496" t="s">
        <v>2484</v>
      </c>
      <c r="B102" s="2496"/>
      <c r="C102" s="2496"/>
      <c r="D102" s="2496"/>
      <c r="E102" s="2496"/>
      <c r="F102" s="2496"/>
      <c r="G102" s="2496"/>
      <c r="H102" s="2496"/>
      <c r="I102" s="2496"/>
      <c r="J102" s="2496"/>
      <c r="K102" s="2496"/>
      <c r="L102" s="2496"/>
      <c r="M102" s="2496"/>
      <c r="N102" s="2496"/>
      <c r="O102" s="2496"/>
      <c r="P102" s="2496"/>
      <c r="Q102" s="2425"/>
    </row>
    <row r="103" spans="1:17" ht="18.75" customHeight="1">
      <c r="A103" s="2496"/>
      <c r="B103" s="2496"/>
      <c r="C103" s="2496"/>
      <c r="D103" s="2496"/>
      <c r="E103" s="2496"/>
      <c r="F103" s="2496"/>
      <c r="G103" s="2496"/>
      <c r="H103" s="2496"/>
      <c r="I103" s="2496"/>
      <c r="J103" s="2496"/>
      <c r="K103" s="2496"/>
      <c r="L103" s="2496"/>
      <c r="M103" s="2496"/>
      <c r="N103" s="2496"/>
      <c r="O103" s="2496"/>
      <c r="P103" s="2496"/>
      <c r="Q103" s="2425"/>
    </row>
    <row r="104" spans="1:17" ht="18.75" customHeight="1">
      <c r="A104" s="2496" t="s">
        <v>2485</v>
      </c>
      <c r="B104" s="2496"/>
      <c r="C104" s="2496"/>
      <c r="D104" s="2496"/>
      <c r="E104" s="2496"/>
      <c r="F104" s="2496"/>
      <c r="G104" s="2496"/>
      <c r="H104" s="2496"/>
      <c r="I104" s="2496"/>
      <c r="J104" s="2496"/>
      <c r="K104" s="2496"/>
      <c r="L104" s="2496"/>
      <c r="M104" s="2496"/>
      <c r="N104" s="2496"/>
      <c r="O104" s="2496"/>
      <c r="P104" s="2496"/>
      <c r="Q104" s="2425"/>
    </row>
    <row r="105" spans="1:17" ht="18.75" customHeight="1">
      <c r="A105" s="2496"/>
      <c r="B105" s="2496"/>
      <c r="C105" s="2496"/>
      <c r="D105" s="2496"/>
      <c r="E105" s="2496"/>
      <c r="F105" s="2496"/>
      <c r="G105" s="2496"/>
      <c r="H105" s="2496"/>
      <c r="I105" s="2496"/>
      <c r="J105" s="2496"/>
      <c r="K105" s="2496"/>
      <c r="L105" s="2496"/>
      <c r="M105" s="2496"/>
      <c r="N105" s="2496"/>
      <c r="O105" s="2496"/>
      <c r="P105" s="2496"/>
      <c r="Q105" s="2425"/>
    </row>
    <row r="106" spans="1:17" ht="18.75" customHeight="1">
      <c r="A106" s="2496" t="s">
        <v>2486</v>
      </c>
      <c r="B106" s="2496"/>
      <c r="C106" s="2496"/>
      <c r="D106" s="2496"/>
      <c r="E106" s="2496"/>
      <c r="F106" s="2496"/>
      <c r="G106" s="2496"/>
      <c r="H106" s="2496"/>
      <c r="I106" s="2496"/>
      <c r="J106" s="2496"/>
      <c r="K106" s="2496"/>
      <c r="L106" s="2496"/>
      <c r="M106" s="2496"/>
      <c r="N106" s="2496"/>
      <c r="O106" s="2496"/>
      <c r="P106" s="2496"/>
      <c r="Q106" s="2425"/>
    </row>
    <row r="107" spans="1:17" ht="18.75" customHeight="1">
      <c r="A107" s="2496"/>
      <c r="B107" s="2496"/>
      <c r="C107" s="2496"/>
      <c r="D107" s="2496"/>
      <c r="E107" s="2496"/>
      <c r="F107" s="2496"/>
      <c r="G107" s="2496"/>
      <c r="H107" s="2496"/>
      <c r="I107" s="2496"/>
      <c r="J107" s="2496"/>
      <c r="K107" s="2496"/>
      <c r="L107" s="2496"/>
      <c r="M107" s="2496"/>
      <c r="N107" s="2496"/>
      <c r="O107" s="2496"/>
      <c r="P107" s="2496"/>
      <c r="Q107" s="2425"/>
    </row>
    <row r="108" spans="1:17" ht="18.75" customHeight="1">
      <c r="A108" s="2496" t="s">
        <v>2487</v>
      </c>
      <c r="B108" s="2496"/>
      <c r="C108" s="2496"/>
      <c r="D108" s="2496"/>
      <c r="E108" s="2496"/>
      <c r="F108" s="2496"/>
      <c r="G108" s="2496"/>
      <c r="H108" s="2496"/>
      <c r="I108" s="2496"/>
      <c r="J108" s="2496"/>
      <c r="K108" s="2496"/>
      <c r="L108" s="2496"/>
      <c r="M108" s="2496"/>
      <c r="N108" s="2496"/>
      <c r="O108" s="2496"/>
      <c r="P108" s="2496"/>
      <c r="Q108" s="2425"/>
    </row>
    <row r="109" spans="1:17" ht="18.75" customHeight="1">
      <c r="A109" s="2496"/>
      <c r="B109" s="2496"/>
      <c r="C109" s="2496"/>
      <c r="D109" s="2496"/>
      <c r="E109" s="2496"/>
      <c r="F109" s="2496"/>
      <c r="G109" s="2496"/>
      <c r="H109" s="2496"/>
      <c r="I109" s="2496"/>
      <c r="J109" s="2496"/>
      <c r="K109" s="2496"/>
      <c r="L109" s="2496"/>
      <c r="M109" s="2496"/>
      <c r="N109" s="2496"/>
      <c r="O109" s="2496"/>
      <c r="P109" s="2496"/>
      <c r="Q109" s="2425"/>
    </row>
    <row r="110" spans="1:17" ht="18.75" customHeight="1">
      <c r="A110" s="2496" t="s">
        <v>2488</v>
      </c>
      <c r="B110" s="2496"/>
      <c r="C110" s="2496"/>
      <c r="D110" s="2496"/>
      <c r="E110" s="2496"/>
      <c r="F110" s="2496"/>
      <c r="G110" s="2496"/>
      <c r="H110" s="2496"/>
      <c r="I110" s="2496"/>
      <c r="J110" s="2496"/>
      <c r="K110" s="2496"/>
      <c r="L110" s="2496"/>
      <c r="M110" s="2496"/>
      <c r="N110" s="2496"/>
      <c r="O110" s="2496"/>
      <c r="P110" s="2496"/>
      <c r="Q110" s="2425"/>
    </row>
    <row r="111" spans="1:17" ht="18.75" customHeight="1">
      <c r="A111" s="2496"/>
      <c r="B111" s="2496"/>
      <c r="C111" s="2496"/>
      <c r="D111" s="2496"/>
      <c r="E111" s="2496"/>
      <c r="F111" s="2496"/>
      <c r="G111" s="2496"/>
      <c r="H111" s="2496"/>
      <c r="I111" s="2496"/>
      <c r="J111" s="2496"/>
      <c r="K111" s="2496"/>
      <c r="L111" s="2496"/>
      <c r="M111" s="2496"/>
      <c r="N111" s="2496"/>
      <c r="O111" s="2496"/>
      <c r="P111" s="2496"/>
      <c r="Q111" s="2425"/>
    </row>
    <row r="112" spans="1:17" ht="18.75" customHeight="1">
      <c r="A112" s="2496" t="s">
        <v>2489</v>
      </c>
      <c r="B112" s="2496"/>
      <c r="C112" s="2496"/>
      <c r="D112" s="2496"/>
      <c r="E112" s="2496"/>
      <c r="F112" s="2496"/>
      <c r="G112" s="2496"/>
      <c r="H112" s="2496"/>
      <c r="I112" s="2496"/>
      <c r="J112" s="2496"/>
      <c r="K112" s="2496"/>
      <c r="L112" s="2496"/>
      <c r="M112" s="2496"/>
      <c r="N112" s="2496"/>
      <c r="O112" s="2496"/>
      <c r="P112" s="2496"/>
      <c r="Q112" s="2425"/>
    </row>
    <row r="113" spans="1:17" ht="18.75" customHeight="1">
      <c r="A113" s="2496"/>
      <c r="B113" s="2496"/>
      <c r="C113" s="2496"/>
      <c r="D113" s="2496"/>
      <c r="E113" s="2496"/>
      <c r="F113" s="2496"/>
      <c r="G113" s="2496"/>
      <c r="H113" s="2496"/>
      <c r="I113" s="2496"/>
      <c r="J113" s="2496"/>
      <c r="K113" s="2496"/>
      <c r="L113" s="2496"/>
      <c r="M113" s="2496"/>
      <c r="N113" s="2496"/>
      <c r="O113" s="2496"/>
      <c r="P113" s="2496"/>
      <c r="Q113" s="2425"/>
    </row>
    <row r="114" spans="1:17" ht="18.75" customHeight="1">
      <c r="A114" s="2496" t="s">
        <v>2399</v>
      </c>
      <c r="B114" s="2496"/>
      <c r="C114" s="2496"/>
      <c r="D114" s="2496"/>
      <c r="E114" s="2496"/>
      <c r="F114" s="2496"/>
      <c r="G114" s="2496"/>
      <c r="H114" s="2496"/>
      <c r="I114" s="2496"/>
      <c r="J114" s="2496"/>
      <c r="K114" s="2496"/>
      <c r="L114" s="2496"/>
      <c r="M114" s="2496"/>
      <c r="N114" s="2496"/>
      <c r="O114" s="2496"/>
      <c r="P114" s="2496"/>
      <c r="Q114" s="2425"/>
    </row>
    <row r="115" spans="1:17" ht="18.75" customHeight="1">
      <c r="A115" s="2496"/>
      <c r="B115" s="2496"/>
      <c r="C115" s="2496"/>
      <c r="D115" s="2496"/>
      <c r="E115" s="2496"/>
      <c r="F115" s="2496"/>
      <c r="G115" s="2496"/>
      <c r="H115" s="2496"/>
      <c r="I115" s="2496"/>
      <c r="J115" s="2496"/>
      <c r="K115" s="2496"/>
      <c r="L115" s="2496"/>
      <c r="M115" s="2496"/>
      <c r="N115" s="2496"/>
      <c r="O115" s="2496"/>
      <c r="P115" s="2496"/>
      <c r="Q115" s="2425"/>
    </row>
    <row r="116" spans="1:17" ht="18.75" customHeight="1">
      <c r="A116" s="2496" t="s">
        <v>2490</v>
      </c>
      <c r="B116" s="2496"/>
      <c r="C116" s="2496"/>
      <c r="D116" s="2496"/>
      <c r="E116" s="2496"/>
      <c r="F116" s="2496"/>
      <c r="G116" s="2496"/>
      <c r="H116" s="2496"/>
      <c r="I116" s="2496"/>
      <c r="J116" s="2496"/>
      <c r="K116" s="2496"/>
      <c r="L116" s="2496"/>
      <c r="M116" s="2496"/>
      <c r="N116" s="2496"/>
      <c r="O116" s="2496"/>
      <c r="P116" s="2496"/>
      <c r="Q116" s="2425"/>
    </row>
    <row r="117" spans="1:17" ht="18.75" customHeight="1">
      <c r="A117" s="2496"/>
      <c r="B117" s="2496"/>
      <c r="C117" s="2496"/>
      <c r="D117" s="2496"/>
      <c r="E117" s="2496"/>
      <c r="F117" s="2496"/>
      <c r="G117" s="2496"/>
      <c r="H117" s="2496"/>
      <c r="I117" s="2496"/>
      <c r="J117" s="2496"/>
      <c r="K117" s="2496"/>
      <c r="L117" s="2496"/>
      <c r="M117" s="2496"/>
      <c r="N117" s="2496"/>
      <c r="O117" s="2496"/>
      <c r="P117" s="2496"/>
      <c r="Q117" s="2425"/>
    </row>
    <row r="118" spans="1:17" ht="18.75" customHeight="1">
      <c r="A118" s="2496" t="s">
        <v>2491</v>
      </c>
      <c r="B118" s="2496"/>
      <c r="C118" s="2496"/>
      <c r="D118" s="2496"/>
      <c r="E118" s="2496"/>
      <c r="F118" s="2496"/>
      <c r="G118" s="2496"/>
      <c r="H118" s="2496"/>
      <c r="I118" s="2496"/>
      <c r="J118" s="2496"/>
      <c r="K118" s="2496"/>
      <c r="L118" s="2496"/>
      <c r="M118" s="2496"/>
      <c r="N118" s="2496"/>
      <c r="O118" s="2496"/>
      <c r="P118" s="2496"/>
      <c r="Q118" s="2425"/>
    </row>
    <row r="119" spans="1:17" ht="18.75" customHeight="1">
      <c r="A119" s="2496"/>
      <c r="B119" s="2496"/>
      <c r="C119" s="2496"/>
      <c r="D119" s="2496"/>
      <c r="E119" s="2496"/>
      <c r="F119" s="2496"/>
      <c r="G119" s="2496"/>
      <c r="H119" s="2496"/>
      <c r="I119" s="2496"/>
      <c r="J119" s="2496"/>
      <c r="K119" s="2496"/>
      <c r="L119" s="2496"/>
      <c r="M119" s="2496"/>
      <c r="N119" s="2496"/>
      <c r="O119" s="2496"/>
      <c r="P119" s="2496"/>
      <c r="Q119" s="2425"/>
    </row>
    <row r="120" spans="1:17" ht="18.75" customHeight="1">
      <c r="A120" s="2496" t="s">
        <v>2492</v>
      </c>
      <c r="B120" s="2496"/>
      <c r="C120" s="2496"/>
      <c r="D120" s="2496"/>
      <c r="E120" s="2496"/>
      <c r="F120" s="2496"/>
      <c r="G120" s="2496"/>
      <c r="H120" s="2496"/>
      <c r="I120" s="2496"/>
      <c r="J120" s="2496"/>
      <c r="K120" s="2496"/>
      <c r="L120" s="2496"/>
      <c r="M120" s="2496"/>
      <c r="N120" s="2496"/>
      <c r="O120" s="2496"/>
      <c r="P120" s="2496"/>
      <c r="Q120" s="2425"/>
    </row>
    <row r="121" spans="1:17" ht="18.75" customHeight="1">
      <c r="A121" s="2496"/>
      <c r="B121" s="2496"/>
      <c r="C121" s="2496"/>
      <c r="D121" s="2496"/>
      <c r="E121" s="2496"/>
      <c r="F121" s="2496"/>
      <c r="G121" s="2496"/>
      <c r="H121" s="2496"/>
      <c r="I121" s="2496"/>
      <c r="J121" s="2496"/>
      <c r="K121" s="2496"/>
      <c r="L121" s="2496"/>
      <c r="M121" s="2496"/>
      <c r="N121" s="2496"/>
      <c r="O121" s="2496"/>
      <c r="P121" s="2496"/>
      <c r="Q121" s="2425"/>
    </row>
    <row r="122" spans="1:17" ht="18.75" customHeight="1">
      <c r="A122" s="2496" t="s">
        <v>2493</v>
      </c>
      <c r="B122" s="2496"/>
      <c r="C122" s="2496"/>
      <c r="D122" s="2496"/>
      <c r="E122" s="2496"/>
      <c r="F122" s="2496"/>
      <c r="G122" s="2496"/>
      <c r="H122" s="2496"/>
      <c r="I122" s="2496"/>
      <c r="J122" s="2496"/>
      <c r="K122" s="2496"/>
      <c r="L122" s="2496"/>
      <c r="M122" s="2496"/>
      <c r="N122" s="2496"/>
      <c r="O122" s="2496"/>
      <c r="P122" s="2496"/>
      <c r="Q122" s="2425"/>
    </row>
    <row r="123" spans="1:17" ht="18.75" customHeight="1">
      <c r="A123" s="2496"/>
      <c r="B123" s="2496"/>
      <c r="C123" s="2496"/>
      <c r="D123" s="2496"/>
      <c r="E123" s="2496"/>
      <c r="F123" s="2496"/>
      <c r="G123" s="2496"/>
      <c r="H123" s="2496"/>
      <c r="I123" s="2496"/>
      <c r="J123" s="2496"/>
      <c r="K123" s="2496"/>
      <c r="L123" s="2496"/>
      <c r="M123" s="2496"/>
      <c r="N123" s="2496"/>
      <c r="O123" s="2496"/>
      <c r="P123" s="2496"/>
      <c r="Q123" s="2425"/>
    </row>
    <row r="124" spans="1:17" ht="18.75" customHeight="1">
      <c r="A124" s="2496" t="s">
        <v>2494</v>
      </c>
      <c r="B124" s="2496"/>
      <c r="C124" s="2496"/>
      <c r="D124" s="2496"/>
      <c r="E124" s="2496"/>
      <c r="F124" s="2496"/>
      <c r="G124" s="2496"/>
      <c r="H124" s="2496"/>
      <c r="I124" s="2496"/>
      <c r="J124" s="2496"/>
      <c r="K124" s="2496"/>
      <c r="L124" s="2496"/>
      <c r="M124" s="2496"/>
      <c r="N124" s="2496"/>
      <c r="O124" s="2496"/>
      <c r="P124" s="2496"/>
      <c r="Q124" s="2425"/>
    </row>
    <row r="125" spans="1:17" ht="18.75" customHeight="1">
      <c r="A125" s="2496"/>
      <c r="B125" s="2496"/>
      <c r="C125" s="2496"/>
      <c r="D125" s="2496"/>
      <c r="E125" s="2496"/>
      <c r="F125" s="2496"/>
      <c r="G125" s="2496"/>
      <c r="H125" s="2496"/>
      <c r="I125" s="2496"/>
      <c r="J125" s="2496"/>
      <c r="K125" s="2496"/>
      <c r="L125" s="2496"/>
      <c r="M125" s="2496"/>
      <c r="N125" s="2496"/>
      <c r="O125" s="2496"/>
      <c r="P125" s="2496"/>
      <c r="Q125" s="2425"/>
    </row>
    <row r="126" spans="1:17" ht="18.75" customHeight="1">
      <c r="A126" s="2496" t="s">
        <v>2495</v>
      </c>
      <c r="B126" s="2496"/>
      <c r="C126" s="2496"/>
      <c r="D126" s="2496"/>
      <c r="E126" s="2496"/>
      <c r="F126" s="2496"/>
      <c r="G126" s="2496"/>
      <c r="H126" s="2496"/>
      <c r="I126" s="2496"/>
      <c r="J126" s="2496"/>
      <c r="K126" s="2496"/>
      <c r="L126" s="2496"/>
      <c r="M126" s="2496"/>
      <c r="N126" s="2496"/>
      <c r="O126" s="2496"/>
      <c r="P126" s="2496"/>
      <c r="Q126" s="2425"/>
    </row>
    <row r="127" spans="1:17" ht="18.75" customHeight="1">
      <c r="A127" s="2496"/>
      <c r="B127" s="2496"/>
      <c r="C127" s="2496"/>
      <c r="D127" s="2496"/>
      <c r="E127" s="2496"/>
      <c r="F127" s="2496"/>
      <c r="G127" s="2496"/>
      <c r="H127" s="2496"/>
      <c r="I127" s="2496"/>
      <c r="J127" s="2496"/>
      <c r="K127" s="2496"/>
      <c r="L127" s="2496"/>
      <c r="M127" s="2496"/>
      <c r="N127" s="2496"/>
      <c r="O127" s="2496"/>
      <c r="P127" s="2496"/>
      <c r="Q127" s="2425"/>
    </row>
    <row r="128" spans="1:17" ht="18.75" customHeight="1">
      <c r="A128" s="2496" t="s">
        <v>2496</v>
      </c>
      <c r="B128" s="2496"/>
      <c r="C128" s="2496"/>
      <c r="D128" s="2496"/>
      <c r="E128" s="2496"/>
      <c r="F128" s="2496"/>
      <c r="G128" s="2496"/>
      <c r="H128" s="2496"/>
      <c r="I128" s="2496"/>
      <c r="J128" s="2496"/>
      <c r="K128" s="2496"/>
      <c r="L128" s="2496"/>
      <c r="M128" s="2496"/>
      <c r="N128" s="2496"/>
      <c r="O128" s="2496"/>
      <c r="P128" s="2496"/>
      <c r="Q128" s="2425"/>
    </row>
    <row r="129" spans="1:17" ht="18.75" customHeight="1">
      <c r="A129" s="2496"/>
      <c r="B129" s="2496"/>
      <c r="C129" s="2496"/>
      <c r="D129" s="2496"/>
      <c r="E129" s="2496"/>
      <c r="F129" s="2496"/>
      <c r="G129" s="2496"/>
      <c r="H129" s="2496"/>
      <c r="I129" s="2496"/>
      <c r="J129" s="2496"/>
      <c r="K129" s="2496"/>
      <c r="L129" s="2496"/>
      <c r="M129" s="2496"/>
      <c r="N129" s="2496"/>
      <c r="O129" s="2496"/>
      <c r="P129" s="2496"/>
      <c r="Q129" s="2425"/>
    </row>
    <row r="130" spans="1:17" ht="18.75" customHeight="1">
      <c r="A130" s="2496" t="s">
        <v>2497</v>
      </c>
      <c r="B130" s="2496"/>
      <c r="C130" s="2496"/>
      <c r="D130" s="2496"/>
      <c r="E130" s="2496"/>
      <c r="F130" s="2496"/>
      <c r="G130" s="2496"/>
      <c r="H130" s="2496"/>
      <c r="I130" s="2496"/>
      <c r="J130" s="2496"/>
      <c r="K130" s="2496"/>
      <c r="L130" s="2496"/>
      <c r="M130" s="2496"/>
      <c r="N130" s="2496"/>
      <c r="O130" s="2496"/>
      <c r="P130" s="2496"/>
      <c r="Q130" s="2425"/>
    </row>
    <row r="131" spans="1:17" ht="18.75" customHeight="1">
      <c r="A131" s="2496"/>
      <c r="B131" s="2496"/>
      <c r="C131" s="2496"/>
      <c r="D131" s="2496"/>
      <c r="E131" s="2496"/>
      <c r="F131" s="2496"/>
      <c r="G131" s="2496"/>
      <c r="H131" s="2496"/>
      <c r="I131" s="2496"/>
      <c r="J131" s="2496"/>
      <c r="K131" s="2496"/>
      <c r="L131" s="2496"/>
      <c r="M131" s="2496"/>
      <c r="N131" s="2496"/>
      <c r="O131" s="2496"/>
      <c r="P131" s="2496"/>
      <c r="Q131" s="2425"/>
    </row>
    <row r="132" spans="1:17" ht="18.75" customHeight="1">
      <c r="A132" s="2496" t="s">
        <v>2498</v>
      </c>
      <c r="B132" s="2496"/>
      <c r="C132" s="2496"/>
      <c r="D132" s="2496"/>
      <c r="E132" s="2496"/>
      <c r="F132" s="2496"/>
      <c r="G132" s="2496"/>
      <c r="H132" s="2496"/>
      <c r="I132" s="2496"/>
      <c r="J132" s="2496"/>
      <c r="K132" s="2496"/>
      <c r="L132" s="2496"/>
      <c r="M132" s="2496"/>
      <c r="N132" s="2496"/>
      <c r="O132" s="2496"/>
      <c r="P132" s="2496"/>
      <c r="Q132" s="2425"/>
    </row>
    <row r="133" spans="1:17" ht="18.75" customHeight="1">
      <c r="A133" s="2496"/>
      <c r="B133" s="2496"/>
      <c r="C133" s="2496"/>
      <c r="D133" s="2496"/>
      <c r="E133" s="2496"/>
      <c r="F133" s="2496"/>
      <c r="G133" s="2496"/>
      <c r="H133" s="2496"/>
      <c r="I133" s="2496"/>
      <c r="J133" s="2496"/>
      <c r="K133" s="2496"/>
      <c r="L133" s="2496"/>
      <c r="M133" s="2496"/>
      <c r="N133" s="2496"/>
      <c r="O133" s="2496"/>
      <c r="P133" s="2496"/>
      <c r="Q133" s="2425"/>
    </row>
    <row r="134" spans="1:17" ht="18.75" customHeight="1">
      <c r="A134" s="2496" t="s">
        <v>2499</v>
      </c>
      <c r="B134" s="2496"/>
      <c r="C134" s="2496"/>
      <c r="D134" s="2496"/>
      <c r="E134" s="2496"/>
      <c r="F134" s="2496"/>
      <c r="G134" s="2496"/>
      <c r="H134" s="2496"/>
      <c r="I134" s="2496"/>
      <c r="J134" s="2496"/>
      <c r="K134" s="2496"/>
      <c r="L134" s="2496"/>
      <c r="M134" s="2496"/>
      <c r="N134" s="2496"/>
      <c r="O134" s="2496"/>
      <c r="P134" s="2496"/>
      <c r="Q134" s="2425"/>
    </row>
    <row r="135" spans="1:17" ht="18.75" customHeight="1">
      <c r="A135" s="2496"/>
      <c r="B135" s="2496"/>
      <c r="C135" s="2496"/>
      <c r="D135" s="2496"/>
      <c r="E135" s="2496"/>
      <c r="F135" s="2496"/>
      <c r="G135" s="2496"/>
      <c r="H135" s="2496"/>
      <c r="I135" s="2496"/>
      <c r="J135" s="2496"/>
      <c r="K135" s="2496"/>
      <c r="L135" s="2496"/>
      <c r="M135" s="2496"/>
      <c r="N135" s="2496"/>
      <c r="O135" s="2496"/>
      <c r="P135" s="2496"/>
      <c r="Q135" s="2425"/>
    </row>
    <row r="136" spans="1:17" ht="18.75" customHeight="1">
      <c r="A136" s="2496" t="s">
        <v>2500</v>
      </c>
      <c r="B136" s="2496"/>
      <c r="C136" s="2496"/>
      <c r="D136" s="2496"/>
      <c r="E136" s="2496"/>
      <c r="F136" s="2496"/>
      <c r="G136" s="2496"/>
      <c r="H136" s="2496"/>
      <c r="I136" s="2496"/>
      <c r="J136" s="2496"/>
      <c r="K136" s="2496"/>
      <c r="L136" s="2496"/>
      <c r="M136" s="2496"/>
      <c r="N136" s="2496"/>
      <c r="O136" s="2496"/>
      <c r="P136" s="2496"/>
      <c r="Q136" s="2425"/>
    </row>
    <row r="137" spans="1:17" ht="18.75" customHeight="1">
      <c r="A137" s="2496"/>
      <c r="B137" s="2496"/>
      <c r="C137" s="2496"/>
      <c r="D137" s="2496"/>
      <c r="E137" s="2496"/>
      <c r="F137" s="2496"/>
      <c r="G137" s="2496"/>
      <c r="H137" s="2496"/>
      <c r="I137" s="2496"/>
      <c r="J137" s="2496"/>
      <c r="K137" s="2496"/>
      <c r="L137" s="2496"/>
      <c r="M137" s="2496"/>
      <c r="N137" s="2496"/>
      <c r="O137" s="2496"/>
      <c r="P137" s="2496"/>
      <c r="Q137" s="2425"/>
    </row>
    <row r="138" spans="1:17" ht="18.75" customHeight="1">
      <c r="A138" s="2496" t="s">
        <v>2501</v>
      </c>
      <c r="B138" s="2496"/>
      <c r="C138" s="2496"/>
      <c r="D138" s="2496"/>
      <c r="E138" s="2496"/>
      <c r="F138" s="2496"/>
      <c r="G138" s="2496"/>
      <c r="H138" s="2496"/>
      <c r="I138" s="2496"/>
      <c r="J138" s="2496"/>
      <c r="K138" s="2496"/>
      <c r="L138" s="2496"/>
      <c r="M138" s="2496"/>
      <c r="N138" s="2496"/>
      <c r="O138" s="2496"/>
      <c r="P138" s="2496"/>
      <c r="Q138" s="2425"/>
    </row>
    <row r="139" spans="1:17" ht="18.75" customHeight="1">
      <c r="A139" s="2496"/>
      <c r="B139" s="2496"/>
      <c r="C139" s="2496"/>
      <c r="D139" s="2496"/>
      <c r="E139" s="2496"/>
      <c r="F139" s="2496"/>
      <c r="G139" s="2496"/>
      <c r="H139" s="2496"/>
      <c r="I139" s="2496"/>
      <c r="J139" s="2496"/>
      <c r="K139" s="2496"/>
      <c r="L139" s="2496"/>
      <c r="M139" s="2496"/>
      <c r="N139" s="2496"/>
      <c r="O139" s="2496"/>
      <c r="P139" s="2496"/>
      <c r="Q139" s="2425"/>
    </row>
    <row r="140" spans="1:17" ht="18.75" customHeight="1">
      <c r="A140" s="2496" t="s">
        <v>2502</v>
      </c>
      <c r="B140" s="2496"/>
      <c r="C140" s="2496"/>
      <c r="D140" s="2496"/>
      <c r="E140" s="2496"/>
      <c r="F140" s="2496"/>
      <c r="G140" s="2496"/>
      <c r="H140" s="2496"/>
      <c r="I140" s="2496"/>
      <c r="J140" s="2496"/>
      <c r="K140" s="2496"/>
      <c r="L140" s="2496"/>
      <c r="M140" s="2496"/>
      <c r="N140" s="2496"/>
      <c r="O140" s="2496"/>
      <c r="P140" s="2496"/>
      <c r="Q140" s="2425"/>
    </row>
    <row r="141" spans="1:17" ht="18.75" customHeight="1">
      <c r="A141" s="2496"/>
      <c r="B141" s="2496"/>
      <c r="C141" s="2496"/>
      <c r="D141" s="2496"/>
      <c r="E141" s="2496"/>
      <c r="F141" s="2496"/>
      <c r="G141" s="2496"/>
      <c r="H141" s="2496"/>
      <c r="I141" s="2496"/>
      <c r="J141" s="2496"/>
      <c r="K141" s="2496"/>
      <c r="L141" s="2496"/>
      <c r="M141" s="2496"/>
      <c r="N141" s="2496"/>
      <c r="O141" s="2496"/>
      <c r="P141" s="2496"/>
      <c r="Q141" s="2425"/>
    </row>
    <row r="142" spans="1:17" ht="18.75" customHeight="1">
      <c r="A142" s="2496" t="s">
        <v>2503</v>
      </c>
      <c r="B142" s="2496"/>
      <c r="C142" s="2496"/>
      <c r="D142" s="2496"/>
      <c r="E142" s="2496"/>
      <c r="F142" s="2496"/>
      <c r="G142" s="2496"/>
      <c r="H142" s="2496"/>
      <c r="I142" s="2496"/>
      <c r="J142" s="2496"/>
      <c r="K142" s="2496"/>
      <c r="L142" s="2496"/>
      <c r="M142" s="2496"/>
      <c r="N142" s="2496"/>
      <c r="O142" s="2496"/>
      <c r="P142" s="2496"/>
      <c r="Q142" s="2425"/>
    </row>
    <row r="143" spans="1:17" ht="18.75" customHeight="1">
      <c r="A143" s="2496"/>
      <c r="B143" s="2496"/>
      <c r="C143" s="2496"/>
      <c r="D143" s="2496"/>
      <c r="E143" s="2496"/>
      <c r="F143" s="2496"/>
      <c r="G143" s="2496"/>
      <c r="H143" s="2496"/>
      <c r="I143" s="2496"/>
      <c r="J143" s="2496"/>
      <c r="K143" s="2496"/>
      <c r="L143" s="2496"/>
      <c r="M143" s="2496"/>
      <c r="N143" s="2496"/>
      <c r="O143" s="2496"/>
      <c r="P143" s="2496"/>
      <c r="Q143" s="2425"/>
    </row>
    <row r="144" spans="1:17" ht="18.75" customHeight="1">
      <c r="A144" s="2496" t="s">
        <v>2504</v>
      </c>
      <c r="B144" s="2496"/>
      <c r="C144" s="2496"/>
      <c r="D144" s="2496"/>
      <c r="E144" s="2496"/>
      <c r="F144" s="2496"/>
      <c r="G144" s="2496"/>
      <c r="H144" s="2496"/>
      <c r="I144" s="2496"/>
      <c r="J144" s="2496"/>
      <c r="K144" s="2496"/>
      <c r="L144" s="2496"/>
      <c r="M144" s="2496"/>
      <c r="N144" s="2496"/>
      <c r="O144" s="2496"/>
      <c r="P144" s="2496"/>
      <c r="Q144" s="2425"/>
    </row>
    <row r="145" spans="1:17" ht="18.75" customHeight="1">
      <c r="A145" s="2496"/>
      <c r="B145" s="2496"/>
      <c r="C145" s="2496"/>
      <c r="D145" s="2496"/>
      <c r="E145" s="2496"/>
      <c r="F145" s="2496"/>
      <c r="G145" s="2496"/>
      <c r="H145" s="2496"/>
      <c r="I145" s="2496"/>
      <c r="J145" s="2496"/>
      <c r="K145" s="2496"/>
      <c r="L145" s="2496"/>
      <c r="M145" s="2496"/>
      <c r="N145" s="2496"/>
      <c r="O145" s="2496"/>
      <c r="P145" s="2496"/>
      <c r="Q145" s="2425"/>
    </row>
    <row r="146" spans="1:17" ht="18.75" customHeight="1">
      <c r="A146" s="2496" t="s">
        <v>2505</v>
      </c>
      <c r="B146" s="2496"/>
      <c r="C146" s="2496"/>
      <c r="D146" s="2496"/>
      <c r="E146" s="2496"/>
      <c r="F146" s="2496"/>
      <c r="G146" s="2496"/>
      <c r="H146" s="2496"/>
      <c r="I146" s="2496"/>
      <c r="J146" s="2496"/>
      <c r="K146" s="2496"/>
      <c r="L146" s="2496"/>
      <c r="M146" s="2496"/>
      <c r="N146" s="2496"/>
      <c r="O146" s="2496"/>
      <c r="P146" s="2496"/>
      <c r="Q146" s="2425"/>
    </row>
    <row r="147" spans="1:17" ht="18.75" customHeight="1">
      <c r="A147" s="2496"/>
      <c r="B147" s="2496"/>
      <c r="C147" s="2496"/>
      <c r="D147" s="2496"/>
      <c r="E147" s="2496"/>
      <c r="F147" s="2496"/>
      <c r="G147" s="2496"/>
      <c r="H147" s="2496"/>
      <c r="I147" s="2496"/>
      <c r="J147" s="2496"/>
      <c r="K147" s="2496"/>
      <c r="L147" s="2496"/>
      <c r="M147" s="2496"/>
      <c r="N147" s="2496"/>
      <c r="O147" s="2496"/>
      <c r="P147" s="2496"/>
      <c r="Q147" s="2425"/>
    </row>
    <row r="148" spans="1:17" ht="18.75" customHeight="1">
      <c r="A148" s="2496" t="s">
        <v>2506</v>
      </c>
      <c r="B148" s="2496"/>
      <c r="C148" s="2496"/>
      <c r="D148" s="2496"/>
      <c r="E148" s="2496"/>
      <c r="F148" s="2496"/>
      <c r="G148" s="2496"/>
      <c r="H148" s="2496"/>
      <c r="I148" s="2496"/>
      <c r="J148" s="2496"/>
      <c r="K148" s="2496"/>
      <c r="L148" s="2496"/>
      <c r="M148" s="2496"/>
      <c r="N148" s="2496"/>
      <c r="O148" s="2496"/>
      <c r="P148" s="2496"/>
      <c r="Q148" s="2425"/>
    </row>
    <row r="149" spans="1:17" ht="18.75" customHeight="1">
      <c r="A149" s="2496"/>
      <c r="B149" s="2496"/>
      <c r="C149" s="2496"/>
      <c r="D149" s="2496"/>
      <c r="E149" s="2496"/>
      <c r="F149" s="2496"/>
      <c r="G149" s="2496"/>
      <c r="H149" s="2496"/>
      <c r="I149" s="2496"/>
      <c r="J149" s="2496"/>
      <c r="K149" s="2496"/>
      <c r="L149" s="2496"/>
      <c r="M149" s="2496"/>
      <c r="N149" s="2496"/>
      <c r="O149" s="2496"/>
      <c r="P149" s="2496"/>
      <c r="Q149" s="2425"/>
    </row>
    <row r="150" spans="1:17" ht="18.75" customHeight="1">
      <c r="A150" s="2496" t="s">
        <v>2507</v>
      </c>
      <c r="B150" s="2496"/>
      <c r="C150" s="2496"/>
      <c r="D150" s="2496"/>
      <c r="E150" s="2496"/>
      <c r="F150" s="2496"/>
      <c r="G150" s="2496"/>
      <c r="H150" s="2496"/>
      <c r="I150" s="2496"/>
      <c r="J150" s="2496"/>
      <c r="K150" s="2496"/>
      <c r="L150" s="2496"/>
      <c r="M150" s="2496"/>
      <c r="N150" s="2496"/>
      <c r="O150" s="2496"/>
      <c r="P150" s="2496"/>
      <c r="Q150" s="2425"/>
    </row>
    <row r="151" spans="1:17" ht="18.75" customHeight="1">
      <c r="A151" s="2496"/>
      <c r="B151" s="2496"/>
      <c r="C151" s="2496"/>
      <c r="D151" s="2496"/>
      <c r="E151" s="2496"/>
      <c r="F151" s="2496"/>
      <c r="G151" s="2496"/>
      <c r="H151" s="2496"/>
      <c r="I151" s="2496"/>
      <c r="J151" s="2496"/>
      <c r="K151" s="2496"/>
      <c r="L151" s="2496"/>
      <c r="M151" s="2496"/>
      <c r="N151" s="2496"/>
      <c r="O151" s="2496"/>
      <c r="P151" s="2496"/>
      <c r="Q151" s="2425"/>
    </row>
    <row r="152" spans="1:17" ht="18.75" customHeight="1">
      <c r="A152" s="2496" t="s">
        <v>2508</v>
      </c>
      <c r="B152" s="2496"/>
      <c r="C152" s="2496"/>
      <c r="D152" s="2496"/>
      <c r="E152" s="2496"/>
      <c r="F152" s="2496"/>
      <c r="G152" s="2496"/>
      <c r="H152" s="2496"/>
      <c r="I152" s="2496"/>
      <c r="J152" s="2496"/>
      <c r="K152" s="2496"/>
      <c r="L152" s="2496"/>
      <c r="M152" s="2496"/>
      <c r="N152" s="2496"/>
      <c r="O152" s="2496"/>
      <c r="P152" s="2496"/>
      <c r="Q152" s="2425"/>
    </row>
    <row r="153" spans="1:17" ht="18.75" customHeight="1">
      <c r="A153" s="2496"/>
      <c r="B153" s="2496"/>
      <c r="C153" s="2496"/>
      <c r="D153" s="2496"/>
      <c r="E153" s="2496"/>
      <c r="F153" s="2496"/>
      <c r="G153" s="2496"/>
      <c r="H153" s="2496"/>
      <c r="I153" s="2496"/>
      <c r="J153" s="2496"/>
      <c r="K153" s="2496"/>
      <c r="L153" s="2496"/>
      <c r="M153" s="2496"/>
      <c r="N153" s="2496"/>
      <c r="O153" s="2496"/>
      <c r="P153" s="2496"/>
      <c r="Q153" s="2425"/>
    </row>
    <row r="154" spans="1:17" ht="18.75" customHeight="1">
      <c r="A154" s="2496" t="s">
        <v>2509</v>
      </c>
      <c r="B154" s="2496"/>
      <c r="C154" s="2496"/>
      <c r="D154" s="2496"/>
      <c r="E154" s="2496"/>
      <c r="F154" s="2496"/>
      <c r="G154" s="2496"/>
      <c r="H154" s="2496"/>
      <c r="I154" s="2496"/>
      <c r="J154" s="2496"/>
      <c r="K154" s="2496"/>
      <c r="L154" s="2496"/>
      <c r="M154" s="2496"/>
      <c r="N154" s="2496"/>
      <c r="O154" s="2496"/>
      <c r="P154" s="2496"/>
      <c r="Q154" s="2425"/>
    </row>
    <row r="155" spans="1:17" ht="18.75" customHeight="1">
      <c r="A155" s="2496"/>
      <c r="B155" s="2496"/>
      <c r="C155" s="2496"/>
      <c r="D155" s="2496"/>
      <c r="E155" s="2496"/>
      <c r="F155" s="2496"/>
      <c r="G155" s="2496"/>
      <c r="H155" s="2496"/>
      <c r="I155" s="2496"/>
      <c r="J155" s="2496"/>
      <c r="K155" s="2496"/>
      <c r="L155" s="2496"/>
      <c r="M155" s="2496"/>
      <c r="N155" s="2496"/>
      <c r="O155" s="2496"/>
      <c r="P155" s="2496"/>
      <c r="Q155" s="2425"/>
    </row>
    <row r="156" spans="1:17" ht="18.75" customHeight="1">
      <c r="A156" s="2496" t="s">
        <v>1920</v>
      </c>
      <c r="B156" s="2496"/>
      <c r="C156" s="2496"/>
      <c r="D156" s="2496"/>
      <c r="E156" s="2496"/>
      <c r="F156" s="2496"/>
      <c r="G156" s="2496"/>
      <c r="H156" s="2496"/>
      <c r="I156" s="2496"/>
      <c r="J156" s="2496"/>
      <c r="K156" s="2496"/>
      <c r="L156" s="2496"/>
      <c r="M156" s="2496"/>
      <c r="N156" s="2496"/>
      <c r="O156" s="2496"/>
      <c r="P156" s="2496"/>
      <c r="Q156" s="2425"/>
    </row>
    <row r="157" spans="1:17" ht="18.75" customHeight="1">
      <c r="A157" s="2425"/>
      <c r="B157" s="2425"/>
      <c r="C157" s="2425"/>
      <c r="D157" s="2425"/>
      <c r="E157" s="2425"/>
      <c r="F157" s="2425"/>
      <c r="G157" s="2425"/>
      <c r="H157" s="2425"/>
      <c r="I157" s="2425"/>
      <c r="J157" s="2425"/>
      <c r="K157" s="2425"/>
      <c r="L157" s="2425"/>
      <c r="M157" s="2425"/>
      <c r="N157" s="2425"/>
      <c r="O157" s="2425"/>
      <c r="P157" s="2425"/>
      <c r="Q157" s="2425"/>
    </row>
    <row r="158" spans="1:17" ht="18.75" customHeight="1">
      <c r="A158" s="2496" t="s">
        <v>2510</v>
      </c>
      <c r="B158" s="2496"/>
      <c r="C158" s="2496"/>
      <c r="D158" s="2496"/>
      <c r="E158" s="2496"/>
      <c r="F158" s="2496"/>
      <c r="G158" s="2496"/>
      <c r="H158" s="2496"/>
      <c r="I158" s="2496"/>
      <c r="J158" s="2496"/>
      <c r="K158" s="2496"/>
      <c r="L158" s="2496"/>
      <c r="M158" s="2496"/>
      <c r="N158" s="2496"/>
      <c r="O158" s="2496"/>
      <c r="P158" s="2496"/>
      <c r="Q158" s="2425"/>
    </row>
    <row r="159" spans="1:17" ht="18.75" customHeight="1">
      <c r="A159" s="2496"/>
      <c r="B159" s="2496"/>
      <c r="C159" s="2496"/>
      <c r="D159" s="2496"/>
      <c r="E159" s="2496"/>
      <c r="F159" s="2496"/>
      <c r="G159" s="2496"/>
      <c r="H159" s="2496"/>
      <c r="I159" s="2496"/>
      <c r="J159" s="2496"/>
      <c r="K159" s="2496"/>
      <c r="L159" s="2496"/>
      <c r="M159" s="2496"/>
      <c r="N159" s="2496"/>
      <c r="O159" s="2496"/>
      <c r="P159" s="2496"/>
      <c r="Q159" s="2425"/>
    </row>
    <row r="160" spans="1:17" ht="18.75" customHeight="1">
      <c r="A160" s="2496" t="s">
        <v>2511</v>
      </c>
      <c r="B160" s="2496"/>
      <c r="C160" s="2496"/>
      <c r="D160" s="2496"/>
      <c r="E160" s="2496"/>
      <c r="F160" s="2496"/>
      <c r="G160" s="2496"/>
      <c r="H160" s="2496"/>
      <c r="I160" s="2496"/>
      <c r="J160" s="2496"/>
      <c r="K160" s="2496"/>
      <c r="L160" s="2496"/>
      <c r="M160" s="2496"/>
      <c r="N160" s="2496"/>
      <c r="O160" s="2496"/>
      <c r="P160" s="2496"/>
      <c r="Q160" s="2425"/>
    </row>
    <row r="161" spans="1:17" ht="18.75" customHeight="1">
      <c r="A161" s="2496"/>
      <c r="B161" s="2496"/>
      <c r="C161" s="2496"/>
      <c r="D161" s="2496"/>
      <c r="E161" s="2496"/>
      <c r="F161" s="2496"/>
      <c r="G161" s="2496"/>
      <c r="H161" s="2496"/>
      <c r="I161" s="2496"/>
      <c r="J161" s="2496"/>
      <c r="K161" s="2496"/>
      <c r="L161" s="2496"/>
      <c r="M161" s="2496"/>
      <c r="N161" s="2496"/>
      <c r="O161" s="2496"/>
      <c r="P161" s="2496"/>
      <c r="Q161" s="2425"/>
    </row>
    <row r="162" spans="1:17" ht="18.75" customHeight="1">
      <c r="A162" s="2496" t="s">
        <v>2512</v>
      </c>
      <c r="B162" s="2496"/>
      <c r="C162" s="2496"/>
      <c r="D162" s="2496"/>
      <c r="E162" s="2496"/>
      <c r="F162" s="2496"/>
      <c r="G162" s="2496"/>
      <c r="H162" s="2496"/>
      <c r="I162" s="2496"/>
      <c r="J162" s="2496"/>
      <c r="K162" s="2496"/>
      <c r="L162" s="2496"/>
      <c r="M162" s="2496"/>
      <c r="N162" s="2496"/>
      <c r="O162" s="2496"/>
      <c r="P162" s="2496"/>
      <c r="Q162" s="2425"/>
    </row>
    <row r="163" spans="1:17" ht="18.75" customHeight="1">
      <c r="A163" s="2496"/>
      <c r="B163" s="2496"/>
      <c r="C163" s="2496"/>
      <c r="D163" s="2496"/>
      <c r="E163" s="2496"/>
      <c r="F163" s="2496"/>
      <c r="G163" s="2496"/>
      <c r="H163" s="2496"/>
      <c r="I163" s="2496"/>
      <c r="J163" s="2496"/>
      <c r="K163" s="2496"/>
      <c r="L163" s="2496"/>
      <c r="M163" s="2496"/>
      <c r="N163" s="2496"/>
      <c r="O163" s="2496"/>
      <c r="P163" s="2496"/>
      <c r="Q163" s="2425"/>
    </row>
    <row r="164" spans="1:17" ht="18.75" customHeight="1">
      <c r="A164" s="2496" t="s">
        <v>2515</v>
      </c>
      <c r="B164" s="2496"/>
      <c r="C164" s="2496"/>
      <c r="D164" s="2496"/>
      <c r="E164" s="2496"/>
      <c r="F164" s="2496"/>
      <c r="G164" s="2496"/>
      <c r="H164" s="2496"/>
      <c r="I164" s="2496"/>
      <c r="J164" s="2496"/>
      <c r="K164" s="2496"/>
      <c r="L164" s="2496"/>
      <c r="M164" s="2496"/>
      <c r="N164" s="2496"/>
      <c r="O164" s="2496"/>
      <c r="P164" s="2496"/>
    </row>
    <row r="165" spans="1:17" ht="18.75" customHeight="1"/>
    <row r="166" spans="1:17" ht="18.75" customHeight="1">
      <c r="A166" s="2496" t="s">
        <v>2513</v>
      </c>
      <c r="B166" s="2496"/>
      <c r="C166" s="2496"/>
      <c r="D166" s="2496"/>
      <c r="E166" s="2496"/>
      <c r="F166" s="2496"/>
      <c r="G166" s="2496"/>
      <c r="H166" s="2496"/>
      <c r="I166" s="2496"/>
      <c r="J166" s="2496"/>
      <c r="K166" s="2496"/>
      <c r="L166" s="2496"/>
      <c r="M166" s="2496"/>
      <c r="N166" s="2496"/>
      <c r="O166" s="2496"/>
      <c r="P166" s="2496"/>
      <c r="Q166" s="2425"/>
    </row>
    <row r="167" spans="1:17" ht="18.75" customHeight="1">
      <c r="A167" s="2504"/>
      <c r="B167" s="2504"/>
      <c r="C167" s="2504"/>
      <c r="D167" s="2504"/>
      <c r="E167" s="2504"/>
      <c r="F167" s="2504"/>
      <c r="G167" s="2504"/>
      <c r="H167" s="2504"/>
      <c r="I167" s="2504"/>
      <c r="J167" s="2504"/>
      <c r="K167" s="2504"/>
      <c r="L167" s="2504"/>
      <c r="M167" s="2504"/>
      <c r="N167" s="2504"/>
      <c r="O167" s="2504"/>
      <c r="P167" s="2504"/>
    </row>
    <row r="168" spans="1:17" s="865" customFormat="1" ht="18.75" customHeight="1"/>
    <row r="169" spans="1:17" ht="18.75" hidden="1" customHeight="1">
      <c r="A169" s="2504"/>
      <c r="B169" s="2504"/>
      <c r="C169" s="2504"/>
      <c r="D169" s="2504"/>
      <c r="E169" s="2504"/>
      <c r="F169" s="2504"/>
      <c r="G169" s="2504"/>
      <c r="H169" s="2504"/>
      <c r="I169" s="2504"/>
      <c r="J169" s="2504"/>
      <c r="K169" s="2504"/>
      <c r="L169" s="2504"/>
      <c r="M169" s="2504"/>
      <c r="N169" s="2504"/>
      <c r="O169" s="2504"/>
      <c r="P169" s="2504"/>
    </row>
    <row r="171" spans="1:17" ht="18.75" hidden="1" customHeight="1">
      <c r="A171" s="2504"/>
      <c r="B171" s="2504"/>
      <c r="C171" s="2504"/>
      <c r="D171" s="2504"/>
      <c r="E171" s="2504"/>
      <c r="F171" s="2504"/>
      <c r="G171" s="2504"/>
      <c r="H171" s="2504"/>
      <c r="I171" s="2504"/>
      <c r="J171" s="2504"/>
      <c r="K171" s="2504"/>
      <c r="L171" s="2504"/>
      <c r="M171" s="2504"/>
      <c r="N171" s="2504"/>
      <c r="O171" s="2504"/>
      <c r="P171" s="2504"/>
    </row>
    <row r="173" spans="1:17" ht="18.75" hidden="1" customHeight="1">
      <c r="A173" s="2504"/>
      <c r="B173" s="2504"/>
      <c r="C173" s="2504"/>
      <c r="D173" s="2504"/>
      <c r="E173" s="2504"/>
      <c r="F173" s="2504"/>
      <c r="G173" s="2504"/>
      <c r="H173" s="2504"/>
      <c r="I173" s="2504"/>
      <c r="J173" s="2504"/>
      <c r="K173" s="2504"/>
      <c r="L173" s="2504"/>
      <c r="M173" s="2504"/>
      <c r="N173" s="2504"/>
      <c r="O173" s="2504"/>
      <c r="P173" s="2504"/>
    </row>
    <row r="175" spans="1:17" ht="18.75" hidden="1" customHeight="1">
      <c r="A175" s="2504"/>
      <c r="B175" s="2504"/>
      <c r="C175" s="2504"/>
      <c r="D175" s="2504"/>
      <c r="E175" s="2504"/>
      <c r="F175" s="2504"/>
      <c r="G175" s="2504"/>
      <c r="H175" s="2504"/>
      <c r="I175" s="2504"/>
      <c r="J175" s="2504"/>
      <c r="K175" s="2504"/>
      <c r="L175" s="2504"/>
      <c r="M175" s="2504"/>
      <c r="N175" s="2504"/>
      <c r="O175" s="2504"/>
      <c r="P175" s="2504"/>
    </row>
    <row r="177" spans="1:17" ht="18.75" hidden="1" customHeight="1">
      <c r="A177" s="2504"/>
      <c r="B177" s="2504"/>
      <c r="C177" s="2504"/>
      <c r="D177" s="2504"/>
      <c r="E177" s="2504"/>
      <c r="F177" s="2504"/>
      <c r="G177" s="2504"/>
      <c r="H177" s="2504"/>
      <c r="I177" s="2504"/>
      <c r="J177" s="2504"/>
      <c r="K177" s="2504"/>
      <c r="L177" s="2504"/>
      <c r="M177" s="2504"/>
      <c r="N177" s="2504"/>
      <c r="O177" s="2504"/>
      <c r="P177" s="2504"/>
    </row>
    <row r="179" spans="1:17" ht="18.75" hidden="1" customHeight="1">
      <c r="A179" s="2504"/>
      <c r="B179" s="2504"/>
      <c r="C179" s="2504"/>
      <c r="D179" s="2504"/>
      <c r="E179" s="2504"/>
      <c r="F179" s="2504"/>
      <c r="G179" s="2504"/>
      <c r="H179" s="2504"/>
      <c r="I179" s="2504"/>
      <c r="J179" s="2504"/>
      <c r="K179" s="2504"/>
      <c r="L179" s="2504"/>
      <c r="M179" s="2504"/>
      <c r="N179" s="2504"/>
      <c r="O179" s="2504"/>
      <c r="P179" s="2504"/>
      <c r="Q179" s="2428"/>
    </row>
    <row r="181" spans="1:17" ht="18.75" hidden="1" customHeight="1">
      <c r="A181" s="2504"/>
      <c r="B181" s="2504"/>
      <c r="C181" s="2504"/>
      <c r="D181" s="2504"/>
      <c r="E181" s="2504"/>
      <c r="F181" s="2504"/>
      <c r="G181" s="2504"/>
      <c r="H181" s="2504"/>
      <c r="I181" s="2504"/>
      <c r="J181" s="2504"/>
      <c r="K181" s="2504"/>
      <c r="L181" s="2504"/>
      <c r="M181" s="2504"/>
      <c r="N181" s="2504"/>
      <c r="O181" s="2504"/>
      <c r="P181" s="2504"/>
    </row>
  </sheetData>
  <mergeCells count="159">
    <mergeCell ref="A18:P18"/>
    <mergeCell ref="E9:N12"/>
    <mergeCell ref="A14:P14"/>
    <mergeCell ref="A15:P15"/>
    <mergeCell ref="A16:P16"/>
    <mergeCell ref="A17:P17"/>
    <mergeCell ref="A30:P30"/>
    <mergeCell ref="A19:P19"/>
    <mergeCell ref="A20:P20"/>
    <mergeCell ref="A21:P21"/>
    <mergeCell ref="A22:P22"/>
    <mergeCell ref="A23:P23"/>
    <mergeCell ref="A24:P24"/>
    <mergeCell ref="A25:P25"/>
    <mergeCell ref="A26:P26"/>
    <mergeCell ref="A27:P27"/>
    <mergeCell ref="A28:P28"/>
    <mergeCell ref="A29:P29"/>
    <mergeCell ref="A52:P52"/>
    <mergeCell ref="A31:P31"/>
    <mergeCell ref="A32:P32"/>
    <mergeCell ref="A34:P34"/>
    <mergeCell ref="A36:P36"/>
    <mergeCell ref="A38:P38"/>
    <mergeCell ref="A40:P40"/>
    <mergeCell ref="A42:P42"/>
    <mergeCell ref="A44:P44"/>
    <mergeCell ref="A46:P46"/>
    <mergeCell ref="A48:P48"/>
    <mergeCell ref="A50:P50"/>
    <mergeCell ref="A51:P51"/>
    <mergeCell ref="A33:P33"/>
    <mergeCell ref="A35:P35"/>
    <mergeCell ref="A37:P37"/>
    <mergeCell ref="A39:P39"/>
    <mergeCell ref="A41:P41"/>
    <mergeCell ref="A43:P43"/>
    <mergeCell ref="A45:P45"/>
    <mergeCell ref="A47:P47"/>
    <mergeCell ref="A49:P49"/>
    <mergeCell ref="A61:P61"/>
    <mergeCell ref="A64:P64"/>
    <mergeCell ref="A66:P66"/>
    <mergeCell ref="A68:P68"/>
    <mergeCell ref="A70:P70"/>
    <mergeCell ref="A94:P94"/>
    <mergeCell ref="A72:P72"/>
    <mergeCell ref="A76:P76"/>
    <mergeCell ref="A78:P78"/>
    <mergeCell ref="A80:P80"/>
    <mergeCell ref="A82:P82"/>
    <mergeCell ref="A84:P84"/>
    <mergeCell ref="A86:P86"/>
    <mergeCell ref="A88:P88"/>
    <mergeCell ref="A90:P90"/>
    <mergeCell ref="A92:P92"/>
    <mergeCell ref="A75:P75"/>
    <mergeCell ref="A79:P79"/>
    <mergeCell ref="A81:P81"/>
    <mergeCell ref="A83:P83"/>
    <mergeCell ref="A85:P85"/>
    <mergeCell ref="A63:P63"/>
    <mergeCell ref="A65:P65"/>
    <mergeCell ref="A67:P67"/>
    <mergeCell ref="A53:P53"/>
    <mergeCell ref="A55:P55"/>
    <mergeCell ref="A179:P179"/>
    <mergeCell ref="A181:P181"/>
    <mergeCell ref="A74:P74"/>
    <mergeCell ref="A169:P169"/>
    <mergeCell ref="A171:P171"/>
    <mergeCell ref="A173:P173"/>
    <mergeCell ref="A175:P175"/>
    <mergeCell ref="A177:P177"/>
    <mergeCell ref="A98:P98"/>
    <mergeCell ref="A100:P100"/>
    <mergeCell ref="A102:P102"/>
    <mergeCell ref="A167:P167"/>
    <mergeCell ref="A96:P96"/>
    <mergeCell ref="A166:P166"/>
    <mergeCell ref="A54:P54"/>
    <mergeCell ref="A56:P56"/>
    <mergeCell ref="A58:P58"/>
    <mergeCell ref="A60:P60"/>
    <mergeCell ref="A62:P62"/>
    <mergeCell ref="A57:P57"/>
    <mergeCell ref="A59:P59"/>
    <mergeCell ref="A77:P77"/>
    <mergeCell ref="A69:P69"/>
    <mergeCell ref="A73:P73"/>
    <mergeCell ref="A97:P97"/>
    <mergeCell ref="A99:P99"/>
    <mergeCell ref="A101:P101"/>
    <mergeCell ref="A103:P103"/>
    <mergeCell ref="A104:P104"/>
    <mergeCell ref="A87:P87"/>
    <mergeCell ref="A89:P89"/>
    <mergeCell ref="A91:P91"/>
    <mergeCell ref="A93:P93"/>
    <mergeCell ref="A95:P95"/>
    <mergeCell ref="A110:P110"/>
    <mergeCell ref="A111:P111"/>
    <mergeCell ref="A112:P112"/>
    <mergeCell ref="A113:P113"/>
    <mergeCell ref="A114:P114"/>
    <mergeCell ref="A105:P105"/>
    <mergeCell ref="A106:P106"/>
    <mergeCell ref="A107:P107"/>
    <mergeCell ref="A108:P108"/>
    <mergeCell ref="A109:P109"/>
    <mergeCell ref="A120:P120"/>
    <mergeCell ref="A121:P121"/>
    <mergeCell ref="A122:P122"/>
    <mergeCell ref="A123:P123"/>
    <mergeCell ref="A124:P124"/>
    <mergeCell ref="A115:P115"/>
    <mergeCell ref="A116:P116"/>
    <mergeCell ref="A117:P117"/>
    <mergeCell ref="A118:P118"/>
    <mergeCell ref="A119:P119"/>
    <mergeCell ref="A130:P130"/>
    <mergeCell ref="A131:P131"/>
    <mergeCell ref="A132:P132"/>
    <mergeCell ref="A133:P133"/>
    <mergeCell ref="A134:P134"/>
    <mergeCell ref="A125:P125"/>
    <mergeCell ref="A126:P126"/>
    <mergeCell ref="A127:P127"/>
    <mergeCell ref="A128:P128"/>
    <mergeCell ref="A129:P129"/>
    <mergeCell ref="A140:P140"/>
    <mergeCell ref="A141:P141"/>
    <mergeCell ref="A142:P142"/>
    <mergeCell ref="A143:P143"/>
    <mergeCell ref="A144:P144"/>
    <mergeCell ref="A135:P135"/>
    <mergeCell ref="A136:P136"/>
    <mergeCell ref="A137:P137"/>
    <mergeCell ref="A138:P138"/>
    <mergeCell ref="A139:P139"/>
    <mergeCell ref="A150:P150"/>
    <mergeCell ref="A151:P151"/>
    <mergeCell ref="A152:P152"/>
    <mergeCell ref="A153:P153"/>
    <mergeCell ref="A154:P154"/>
    <mergeCell ref="A145:P145"/>
    <mergeCell ref="A146:P146"/>
    <mergeCell ref="A147:P147"/>
    <mergeCell ref="A148:P148"/>
    <mergeCell ref="A149:P149"/>
    <mergeCell ref="A162:P162"/>
    <mergeCell ref="A163:P163"/>
    <mergeCell ref="A164:P164"/>
    <mergeCell ref="A156:P156"/>
    <mergeCell ref="A155:P155"/>
    <mergeCell ref="A158:P158"/>
    <mergeCell ref="A159:P159"/>
    <mergeCell ref="A160:P160"/>
    <mergeCell ref="A161:P161"/>
  </mergeCells>
  <hyperlinks>
    <hyperlink ref="A166:P166" location="'Gráfica No. 4.6.1.'!A1" display="Gráfica 4.6.1. Ahorro fiscal proyectado por adopción de las medidas de austeridad previstas en el artículo 19 de la Ley 2155 de 2021" xr:uid="{8087B96C-8E5C-4967-97A6-1CFB11632F97}"/>
    <hyperlink ref="A14:P14" location="'Cuadro No 4.1.1'!A1" display="Cuadro 4.1.1. Resumen PGN 2025 Presupuesto Orientado a Resultados" xr:uid="{80C2ECB6-0A26-4A19-982E-083E5CE1BB51}"/>
    <hyperlink ref="A16:P16" location="'Gráfica No 4.1.1'!A1" display="Gráfica 4.1.1. Composición según tipo de gasto por programa PGN 2025" xr:uid="{87D7A04A-3556-4C89-A5A3-F9A00AD3A479}"/>
    <hyperlink ref="A18:P18" location="'Cuadro No 4.1.2'!A1" display="Cuadro 4.1.2. Composición sectorial PGN 2025 PoR principales programas" xr:uid="{75E3A95E-F4F7-4E7B-BE35-38D808EC9671}"/>
    <hyperlink ref="A20:P20" location="'Cuadro No 4.1.3'!A1" display="Cuadro 4.1.3. Composición gasto y Unidades Ejecutoras de Programa Protección Económica para la Vejez PGN 2025 PoR" xr:uid="{340572C3-6286-418E-9F90-59CA9FE4D96C}"/>
    <hyperlink ref="A22:P22" location="'Cuadro No 4.1.4'!A1" display="Cuadro 4.1.4. Composición gasto y Unidades Ejecutoras de Programa Aseguramiento y prestación integral de servicios de salud PGN 2025 PoR" xr:uid="{05E4891E-FA02-4088-BE91-51A9E329EEF5}"/>
    <hyperlink ref="A24:P24" location="'Cuadro No 4.1.5'!A1" display="Cuadro 4.1.5. Composición gasto y Unidades Ejecutoras de Programa Calidad, cobertura y fortalecimiento de la educación inicial, prescolar, básica y media PGN 2025" xr:uid="{D6C7E022-2D94-4B20-B8CF-96DCED39BA5D}"/>
    <hyperlink ref="A26:P26" location="'Cuadro No  4.1.6'!A1" display="Cuadro 4.1.6. Composición gasto y Unidades Ejecutoras de Programa Gestión de Recursos Públicos PGN 2025" xr:uid="{9E2D3140-DAB7-4A69-B764-171102B4F1D4}"/>
    <hyperlink ref="A28:P28" location="'Cuadro No 4.1.7'!A1" display="Cuadro 4.1.7. Composición Transferencias Corrientes a cargo del Ministerio de Hacienda en el Programa Gestión de Recursos Públicos PGN 2025" xr:uid="{1B5380F9-4DAF-42F5-A05D-B6EC9ECDC769}"/>
    <hyperlink ref="A30:P30" location="'Cuadro No 4.1.8'!A1" display="Cuadro 4.1.8. Composición gasto y Unidades Ejecutoras de Programa Capacidades de las Fuerzas Militares en seguridad pública y defensa en el territorio nacional PGN 2025 PoR" xr:uid="{5B440885-E35D-4D0C-B318-54DE2E4A646B}"/>
    <hyperlink ref="A32:P32" location="'Cuadro No 4.1.9'!A1" display="Cuadro 4.1.9. Composición gasto y Unidades Ejecutoras de Programa Capacidades de la Policía Nacional en seguridad pública, prevención, convivencia y seguridad ciudadana PGN 2025 PoR" xr:uid="{5E444CC7-1D46-4EA7-847E-ADE93CAE7F62}"/>
    <hyperlink ref="A34:P34" location="'Cuadro No 4.1.10'!A1" display="Cuadro 4.1.10. Composición gasto y Unidades Ejecutoras de Programa Calidad y fomento de la educación superior PGN 2025 PoR" xr:uid="{D6EF7E42-F3AF-4CAD-BE31-073F7E7E64B2}"/>
    <hyperlink ref="A36:P36" location="'Cuadro No 4.1.11'!A1" display="Cuadro 4.1.11. Composición gasto y Unidades Ejecutoras de Programa Desarrollo integral de la primera infancia a la juventud, y fortalecimiento de las capacidades de las familias de niñas, niños y adolescentes - Sector igualdad y equidad PGN 2025" xr:uid="{E72972D2-04F4-4C85-B571-F0B8A5755B29}"/>
    <hyperlink ref="A38:P38" location="'Cuadro No 4.1.12'!A1" display="Cuadro 4.1.12. Composición gasto y Unidades Ejecutoras de Programa Mejoramiento a las competencias de la administración de justica PGN 2025 PoR" xr:uid="{88619DD6-5D34-4D67-8DDF-49AB5108A8E1}"/>
    <hyperlink ref="A40:P40" location="'Cuadro No 4.1.13'!A1" display="Cuadro 4.1.13. Composición gasto y Unidades Ejecutoras de Programa Infraestructura Red Vial Primaria PGN 2025 PoR" xr:uid="{4A46A39B-D7BD-4E45-9E15-200F88D4D8AC}"/>
    <hyperlink ref="A42:P42" location="'Cuadro No 4.1.14'!A1" display="Cuadro 4.1.14. Composición gasto y Unidades Ejecutoras de Programa Acceso de la población a los servicios de agua potable y saneamiento básico PGN 2025 PoR" xr:uid="{68462F30-892E-484C-BC5F-A895B60A0C9F}"/>
    <hyperlink ref="A44:P44" location="'Cuadro No 4.1.15'!A1" display="Cuadro 4.1.15. Composición gasto y Unidades Ejecutoras de Programa Efectividad de la investigación penal y técnico científica PGN 2025 PoR" xr:uid="{40548A9F-D79C-4310-B715-2849BB94C997}"/>
    <hyperlink ref="A46:P46" location="'Cuadro No 4.1.16'!A1" display="Cuadro 4.1.16. Composición gasto y Unidades Ejecutoras de Programa Inclusión social y productiva para la población en situación de vulnerabilidad PGN 2025 PoR" xr:uid="{03A53B8A-6618-481A-9559-8B6E808A7387}"/>
    <hyperlink ref="A48:P48" location="'Cuadro No 4.1.17'!A1" display="Cuadro 4.1.17. Composición gasto y Unidades Ejecutoras de Programa Consolidación productiva del sector de energía eléctrica PGN 2025 PoR" xr:uid="{8CC4C778-88B7-4A96-B0C7-CDFCF4796BC8}"/>
    <hyperlink ref="A50:P50" location="'Cuadro No 4.1.18'!A1" display="Cuadro 4.1.18. Composición gasto y Unidades Ejecutoras de Programa Generación de bienestar para la Fuerza Pública y sus familias PGN 2025 PoR" xr:uid="{73B29626-C0AD-4D5F-8C4D-5229F9316AA4}"/>
    <hyperlink ref="A52:P52" location="'Cuadro No 4.1.19'!A1" display="Cuadro 4.1.19. Composición gasto y Unidades Ejecutoras de Programa Formación para el Trabajo PGN 2025 PoR" xr:uid="{81A0E8A6-AF99-4715-BC8B-AB85106AF95B}"/>
    <hyperlink ref="A54:P54" location="'Cuadro No 4.1.20'!A1" display="Cuadro 4.1.20. Composición gasto y Unidades Ejecutoras de Programa Atención, asistencia y reparación integral a las víctimas PGN 2025 PoR" xr:uid="{3ABAF5F5-9A1A-45AA-A685-2C9CE6B65546}"/>
    <hyperlink ref="A56:P56" location="'Cuadro No 4.1.21'!A1" display="Cuadro 4.1.21. Composición gasto y Unidades Ejecutoras de Programa Sistema penitenciario y carcelario en el marco de los derechos humanos PGN 2025 PoR" xr:uid="{7503A727-2ADB-42F8-8C3E-EB24559E7153}"/>
    <hyperlink ref="A58:P58" location="'Cuadro No 4.1.22'!A1" display="Cuadro 4.1.22. Composición gasto y Unidades Ejecutoras de Programa Fortalecimiento y apoyo a la gestión institucional del Sector Defensa y Policía PGN 2025 PoR" xr:uid="{9ED5459D-A0A6-4A80-958B-03F2EFBCBAD8}"/>
    <hyperlink ref="A60:P60" location="'Cuadro No 4.1.23'!A1" display="Cuadro 4.1.23. Composición gasto y Unidades Ejecutoras de Programa Procesos democráticos y asuntos electorales PGN 2025 PoR" xr:uid="{BC4EB0F3-7947-49AD-8998-F238985BD4C3}"/>
    <hyperlink ref="A62:P62" location="'Cuadro No 4.1.24'!A1" display="Cuadro 4.1.24. Composición gasto y Unidades Ejecutoras de Programa Fortalecimiento de recaudo y tributación PGN 2025 PoR" xr:uid="{4A37D542-AD99-4DEE-9006-9D5D77E743B1}"/>
    <hyperlink ref="A64:P64" location="'Cuadro No 4.1.25'!A1" display="Cuadro 4.1.25. Composición gasto y Unidades Ejecutoras de No Asignables a Programas PGN 2025 Por" xr:uid="{5605B86D-9965-47BA-91DA-0DA60E9DD841}"/>
    <hyperlink ref="A66:P66" location="'Cuadro No 4.1.26'!A1" display="Cuadro 4.1.26. Composición gasto y Unidades Ejecutoras de Programa Acceso a soluciones de vivienda PGN 2025 PoR" xr:uid="{EDA8E410-DA00-4004-9F8A-85017CBD21AE}"/>
    <hyperlink ref="A68:P68" location="'Cuadro No 4.1.27'!A1" display="Cuadro 4.1.27. Composición gasto y Unidades Ejecutoras de Programa Infraestructura y servicios de transporte aéreo PGN 2025 PoR" xr:uid="{03A17722-0F45-45D8-A64E-BB52E2838041}"/>
    <hyperlink ref="A70:P70" location="'Cuadro No 4.1.28'!A1" display="Cuadro 4.1.28. Detalle PGN 2025 y Sectores" xr:uid="{10C00A22-C704-497C-9937-3E9616C06C18}"/>
    <hyperlink ref="A72:P72" location="'Gráfica No 4.2.1.'!A1" display="Gráfica 4.2.1 Homologación PGN a clasificación económica 2025" xr:uid="{9D228F98-D9D9-49A0-9D68-8267109E28C1}"/>
    <hyperlink ref="A74:P74" location="'Cuadro No 4.2.1'!A1" display="Cuadro 4.2.1 Homologación de las rentas y recursos de capital 2025" xr:uid="{FEF93D5F-7C30-45C5-983F-DC3E5CE74CC9}"/>
    <hyperlink ref="A76:P76" location="'Cuadro No 4.2.2'!A1" display="Cuadro 4.2.2. Homologación de apropiaciones 2025" xr:uid="{9DC91D1F-4A91-4BAE-A59C-965E0ED43CD4}"/>
    <hyperlink ref="A78:P78" location="'Cuadro No 4.2.3'!A1" display="Cuadro 4.2.3. Homologación de la inversión según clasificación económica del presupuesto 2025" xr:uid="{F40CCBFD-C70D-4718-9E3A-F8DA380A839C}"/>
    <hyperlink ref="A80:P80" location="'Cuadro No 4.2.4'!A1" display="Cuadro 4.2.4. Resultado presupuestal 2025" xr:uid="{0577E63B-67C4-4109-8137-4C7AD9602229}"/>
    <hyperlink ref="A82:P82" location="'Cuadro No 4.3.1'!A1" display="Cuadro 4.3.1. Resumen Clasificación Funcional 2024-2025" xr:uid="{8F2ABB18-EC7E-4684-8A9D-9A6920C9911B}"/>
    <hyperlink ref="A84:P84" location="'Gráfico No 4.3.1'!A1" display="Gráfica 4.3.1. Clasificación Funcional 2025" xr:uid="{13EFB6B8-C213-41D7-886B-EC8747FF80B8}"/>
    <hyperlink ref="A86:P86" location="'Cuadro No 4.3.2'!A1" display="Cuadro 4.3.2 Concentración del presupuesto por principales sectores 2025" xr:uid="{60F0A016-574C-4305-A857-BA8259C3A144}"/>
    <hyperlink ref="A88:P88" location="'Cuadro No 4.3.3'!A1" display="Cuadro 4.3.3 Presupuesto 2025 – Detalle del gasto en Protección Social" xr:uid="{8C4D3C58-DF4C-4006-AC9C-81F893E680C7}"/>
    <hyperlink ref="A90:P90" location="'Cuadro No 4.3.4'!A1" display="Cuadro 4.3.4. Principales entidades ejecutoras del gasto en Protección Social 2025" xr:uid="{8723589F-C3DD-4436-877B-E2103633580C}"/>
    <hyperlink ref="A92:P92" location="'Cuadro No 4.3.5'!A1" display="Cuadro 4.3.5. Presupuesto 2025 - Detalle del gasto en Educación" xr:uid="{5960237D-4D2A-49F5-8B88-FF9AD3182EB0}"/>
    <hyperlink ref="A94:P94" location="'Cuadro No 4.3.6'!A1" display="Cuadro 4.3.6. Principales entidades ejecutoras del gasto en Educación 2025" xr:uid="{CD49B085-13FD-43CD-8A4F-FA608C6C0807}"/>
    <hyperlink ref="A96:P96" location="'Cuadro No 4.3.7'!A1" display="Cuadro 4.3.7. Presupuesto 2025 - Detalle del gasto en Salud" xr:uid="{66CDCD51-A67D-4809-BA99-8DAA66FCBA56}"/>
    <hyperlink ref="A98:P98" location="'Cuadro No 4.3.8'!A1" display="Cuadro 4.3.8. Principales entidades ejecutoras del gasto en Salud 2025" xr:uid="{353F0720-4493-4FCD-8138-32F5441D675E}"/>
    <hyperlink ref="A100:P100" location="'Cuadro No 4.3.9'!A1" display="Cuadro 4.3.9. Presupuesto 2025 - Detalle del gasto en Defensa" xr:uid="{61CD28A9-6C87-48DA-B16F-F3593100ED3E}"/>
    <hyperlink ref="A102:P102" location="'Cuadro No 4.3.10'!A1" display="Cuadro 4.3.10. Principales entidades ejecutoras del gasto en Defensa 2025" xr:uid="{E3012DDA-E23A-490D-918B-74EA8DA4D55B}"/>
    <hyperlink ref="A104" location="'Cuadro No 4.3.11'!A1" display="Cuadro 4.3.11. Presupuesto 2025 - Detalle del gasto en Orden público y Seguridad" xr:uid="{517F03D3-4C56-4113-813E-48248DB77D6A}"/>
    <hyperlink ref="A106" location="'Cuadro No 4.3.12'!A1" display="Cuadro 4.3.12. Principales entidades ejecutoras del gasto en Actividades de orden público y seguridad 2025" xr:uid="{0C2CFF1C-33E2-4DF1-961A-7FFC426AE3B1}"/>
    <hyperlink ref="A108" location="'Cuadro No 4.3.13'!A1" display="Cuadro 4.3.13. Presupuesto 2025 - Detalle del gasto en Servicios Públicos Generales" xr:uid="{DFC27020-9B87-409E-83B6-3448B61B2CB8}"/>
    <hyperlink ref="A110" location="'Cuadro No 4.3.14'!A1" display="Cuadro 4.3.14. Principales entidades ejecutoras del gasto en Servicios públicos Generales 2025" xr:uid="{19B76C58-DD2E-4ECC-A381-62BE54DA139B}"/>
    <hyperlink ref="A112" location="'Cuadro No 4.3.15'!A1" display="Cuadro 4.3.15. Presupuesto 2025 - Detalle del gasto en Vivienda y Servicios Comunitarios" xr:uid="{4D03B553-3C6B-48DF-93A5-7FC90A644EEC}"/>
    <hyperlink ref="A114" location="'Cuadro No 4.3.16'!A1" display="Cuadro 4.3.16. Principales entidades ejecutoras del gasto en Vivienda y Servicios Comunitarios 2025" xr:uid="{2779962E-4872-4179-ADFF-0F3D74637523}"/>
    <hyperlink ref="A116" location="'Cuadro No 4.3.17'!A1" display="Cuadro 4.3.17. Presupuesto 2025 - Detalle del gasto en Asuntos Económicos" xr:uid="{568FABEE-50CE-4113-A2AB-72A6EB9BFA3D}"/>
    <hyperlink ref="A118" location="'Cuadro No 4.3.18'!A1" display="Cuadro 4.3.18. Principales entidades ejecutoras del gasto en Asuntos económicos 2025" xr:uid="{94CDDD11-ECBF-459E-9474-93ECE43FE07C}"/>
    <hyperlink ref="A120" location="'Cuadro No 4.3.19'!A1" display="Cuadro 4.3.19. Presupuesto 2025 - Detalle del gasto en Actividades Recreativas, Cultura y Deporte" xr:uid="{A495F0F2-C028-4B0A-B5EF-BAC6CDC943BE}"/>
    <hyperlink ref="A122" location="'Cuadro No 4.3.20'!A1" display="Cuadro 4.3.20. Principales entidades ejecutoras del gasto en Actividades Recreativas, cultura y deporte 2025" xr:uid="{7ABD568E-F464-479B-B743-F3CB7B1D77FC}"/>
    <hyperlink ref="A124" location="'Cuadro No 4.3.21'!A1" display="Cuadro 4.3.21. Presupuesto 2025 - Detalle del gasto en Protección del Medio ambiente" xr:uid="{EF7CAAFF-2E7B-4C11-BDF0-F4EC90B56693}"/>
    <hyperlink ref="A126" location="'Cuadro No 4.3.22'!A1" display="Cuadro 4.3.22. Principales entidades ejecutoras del gasto en Protección del Medio Ambiente 2025" xr:uid="{7B0F10DB-23E8-4623-BC3B-1F9EF8689A37}"/>
    <hyperlink ref="A128" location="'Cuadro No 4.3.23'!A1" display="Cuadro 4.3.23. Resumen Gasto Público Social 2024 – 2025" xr:uid="{03AA9B9C-5139-48A3-88DD-A37F85EFED2A}"/>
    <hyperlink ref="A130" location="'Cuadro No 4.4.1'!A1" display="Cuadro 4.4.1. Recursos asignados por Categoría y Entidad del Trazador Equidad de la Mujer " xr:uid="{E7D746FD-F8A9-413D-8377-B2673F6BE6BF}"/>
    <hyperlink ref="A132" location="'Cuadro No 4.4.2'!A1" display="Cuadro 4.4.2. Listado de proyectos de inversión identificados con el Trazador “Para la equidad de la Mujer PGN 2024”" xr:uid="{95013412-AC37-4BC8-A5B2-02599DD20A1E}"/>
    <hyperlink ref="A134" location="'Cuadro No 4.4.3'!A1" display="Cuadro 4.4.3. Recursos Asignados por punto y entidad del Trazador Construcción de Paz" xr:uid="{3B851F2E-706E-4FD3-94F6-66E97E139D60}"/>
    <hyperlink ref="A136" location="'Cuadro No 4.4.4'!A1" display="Cuadro 4.4.4 Listado de proyectos de inversión identificados con el Trazador “Construcción de Paz PGN 2024”" xr:uid="{58D47D90-DB31-4069-9DF7-1F045E047823}"/>
    <hyperlink ref="A138" location="'Cuadro No 4.4.5'!A1" display="Cuadro 4.4.5. Listado de proyectos de inversión identificados con el Trazador “Construcción de Paz” PGN 2025 asociados a PDET” " xr:uid="{703C9F4C-FAD7-4B8D-9A02-90A36602CBAC}"/>
    <hyperlink ref="A140:Q140" location="'Cuadro No 4.4.6'!A1" display="Cuadro 4.4.6. Recursos Asignados Trazador de Grupos Étnicos Miles de millones de pesos " xr:uid="{B8AE997D-838C-4CF0-95FA-5738E9E8F671}"/>
    <hyperlink ref="A142:Q142" location="'Cuadro No 4.4.7'!A1" display="Cuadro 4.4.7. Recursos Asignados por entidad del Trazador de Pueblos y Comunidades Indígenas" xr:uid="{44F1246D-8BB5-4D01-A42C-47514E546911}"/>
    <hyperlink ref="A144:Q144" location="'Cuadro No 4.4.8'!A1" display="Cuadro 4.4.8. Recursos Asignados por entidad del Trazador Comunidades Negras, Afrocolombianos, Raizales y Palenqueros" xr:uid="{53C7A729-355F-40F4-B9FD-1C2A25DE672B}"/>
    <hyperlink ref="A146:Q146" location="'Cuadro No 4.4.9'!A1" display="Cuadro 4.4.9. Recursos Asignados por entidad del Trazador Pueblo Rrom" xr:uid="{AE78E454-1227-4A94-BDF2-1CED955CFA3A}"/>
    <hyperlink ref="A148" location="'Cuadro No 4.4.10'!A1" display="Cuadro 4.4.10. Listado de proyectos de inversión identificados con el Trazador “Pueblos y Comunidades Indígenas”" xr:uid="{7D7B0357-F739-40D9-84DE-A379750172E8}"/>
    <hyperlink ref="A150" location="'Cuadro No 4.4.11'!A1" display="Cuadro 4.4.11. Listado de proyectos de inversión identificados con el Trazador “Comunidades Negras, Afrocolombianas, Raizales y Palenqueras”" xr:uid="{F1082EF7-8AA5-4B69-B683-BD3EE27510F5}"/>
    <hyperlink ref="A152" location="'Cuadro No 4.4.12'!A1" display="Cuadro 4.4.12. Listado de proyectos de inversión identificados con el Trazador “Pueblo Rrom”" xr:uid="{8B5BF2AF-A9FA-4A4B-956D-31D4B5EF66A9}"/>
    <hyperlink ref="A154" location="'Gráfico No 4.5.2'!A1" display="Gráfica 4.5.2 Recursos programados en 2025 por tipo de entidad y fuente porcentaje" xr:uid="{5E238EA5-07D5-4064-8B09-89C10C4A1347}"/>
    <hyperlink ref="A158" location="'Cuadro No 4.5.3'!A1" display="Cuadro 4.5.3 Recursos Víctimas desagregados por derechos 2024 y 2025" xr:uid="{9FCE8141-739C-4619-B73E-D8F5A6C57DCE}"/>
    <hyperlink ref="A160" location="'Cuadro No 4.5.4'!A1" display="Cuadro 4.5.4. Recursos Víctimas Entidades Ejecutorias del Presupuesto 2024 – 2025" xr:uid="{50771C8F-0ADD-47E5-8A64-DBAAFBC302CD}"/>
    <hyperlink ref="A162" location="'Cuadro No 4.5.5'!A1" display="Cuadro 4.5.5. Recursos Víctimas CONPES 4031 vs Apropiación 2022-2024 y proyectado 2025 por tipo de gasto " xr:uid="{B1182724-F69F-4CEE-980C-94C88678B4E1}"/>
    <hyperlink ref="A164" location="'Cuadro No 4.5.6.'!A1" display="Cuadro No 4.5.6. Recursos Víctimas CONPES 4031  vs Apropiación 2022-2024 y proyectado 2025 por tipo de gasto  por medida y derecho" xr:uid="{48858A77-5E06-449D-9534-89E3532C0F82}"/>
    <hyperlink ref="A156" location="'Cuadro No 4.5.2'!A1" display="Cuadro No 4.5.2. Recursos Víctimas por fuente 2024 - 2025 " xr:uid="{BB37C00E-A4D0-407F-84C0-BA8D8620F22F}"/>
  </hyperlinks>
  <pageMargins left="0.7" right="0.7" top="0.75" bottom="0.75" header="0.3" footer="0.3"/>
  <pageSetup paperSize="9"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7BC2C-2FA0-4966-9EE0-513A569BF140}">
  <sheetPr codeName="Hoja50"/>
  <dimension ref="A1:WVQ18"/>
  <sheetViews>
    <sheetView showGridLines="0" workbookViewId="0"/>
  </sheetViews>
  <sheetFormatPr baseColWidth="10" defaultColWidth="0" defaultRowHeight="10.5" zeroHeight="1"/>
  <cols>
    <col min="1" max="1" width="3" style="40" customWidth="1"/>
    <col min="2" max="2" width="34.5703125" style="40" customWidth="1"/>
    <col min="3" max="3" width="11.7109375" style="40" customWidth="1"/>
    <col min="4" max="4" width="14.7109375" style="40" customWidth="1"/>
    <col min="5" max="5" width="11.7109375" style="40" customWidth="1"/>
    <col min="6" max="6" width="13.7109375" style="40" customWidth="1"/>
    <col min="7" max="7" width="12.5703125" style="40" customWidth="1"/>
    <col min="8" max="8" width="4.140625" style="40" customWidth="1"/>
    <col min="9" max="9" width="13.7109375" style="40" bestFit="1" customWidth="1"/>
    <col min="10" max="257" width="10.85546875" style="40" hidden="1"/>
    <col min="258" max="258" width="34.5703125" style="40" hidden="1"/>
    <col min="259" max="259" width="11.7109375" style="40" hidden="1"/>
    <col min="260" max="260" width="14.7109375" style="40" hidden="1"/>
    <col min="261" max="261" width="11.7109375" style="40" hidden="1"/>
    <col min="262" max="262" width="13.7109375" style="40" hidden="1"/>
    <col min="263" max="263" width="12.5703125" style="40" hidden="1"/>
    <col min="264" max="264" width="10.85546875" style="40" hidden="1"/>
    <col min="265" max="265" width="13.7109375" style="40" hidden="1"/>
    <col min="266" max="513" width="10.85546875" style="40" hidden="1"/>
    <col min="514" max="514" width="34.5703125" style="40" hidden="1"/>
    <col min="515" max="515" width="11.7109375" style="40" hidden="1"/>
    <col min="516" max="516" width="14.7109375" style="40" hidden="1"/>
    <col min="517" max="517" width="11.7109375" style="40" hidden="1"/>
    <col min="518" max="518" width="13.7109375" style="40" hidden="1"/>
    <col min="519" max="519" width="12.5703125" style="40" hidden="1"/>
    <col min="520" max="520" width="10.85546875" style="40" hidden="1"/>
    <col min="521" max="521" width="13.7109375" style="40" hidden="1"/>
    <col min="522" max="769" width="10.85546875" style="40" hidden="1"/>
    <col min="770" max="770" width="34.5703125" style="40" hidden="1"/>
    <col min="771" max="771" width="11.7109375" style="40" hidden="1"/>
    <col min="772" max="772" width="14.7109375" style="40" hidden="1"/>
    <col min="773" max="773" width="11.7109375" style="40" hidden="1"/>
    <col min="774" max="774" width="13.7109375" style="40" hidden="1"/>
    <col min="775" max="775" width="12.5703125" style="40" hidden="1"/>
    <col min="776" max="776" width="10.85546875" style="40" hidden="1"/>
    <col min="777" max="777" width="13.7109375" style="40" hidden="1"/>
    <col min="778" max="1025" width="10.85546875" style="40" hidden="1"/>
    <col min="1026" max="1026" width="34.5703125" style="40" hidden="1"/>
    <col min="1027" max="1027" width="11.7109375" style="40" hidden="1"/>
    <col min="1028" max="1028" width="14.7109375" style="40" hidden="1"/>
    <col min="1029" max="1029" width="11.7109375" style="40" hidden="1"/>
    <col min="1030" max="1030" width="13.7109375" style="40" hidden="1"/>
    <col min="1031" max="1031" width="12.5703125" style="40" hidden="1"/>
    <col min="1032" max="1032" width="10.85546875" style="40" hidden="1"/>
    <col min="1033" max="1033" width="13.7109375" style="40" hidden="1"/>
    <col min="1034" max="1281" width="10.85546875" style="40" hidden="1"/>
    <col min="1282" max="1282" width="34.5703125" style="40" hidden="1"/>
    <col min="1283" max="1283" width="11.7109375" style="40" hidden="1"/>
    <col min="1284" max="1284" width="14.7109375" style="40" hidden="1"/>
    <col min="1285" max="1285" width="11.7109375" style="40" hidden="1"/>
    <col min="1286" max="1286" width="13.7109375" style="40" hidden="1"/>
    <col min="1287" max="1287" width="12.5703125" style="40" hidden="1"/>
    <col min="1288" max="1288" width="10.85546875" style="40" hidden="1"/>
    <col min="1289" max="1289" width="13.7109375" style="40" hidden="1"/>
    <col min="1290" max="1537" width="10.85546875" style="40" hidden="1"/>
    <col min="1538" max="1538" width="34.5703125" style="40" hidden="1"/>
    <col min="1539" max="1539" width="11.7109375" style="40" hidden="1"/>
    <col min="1540" max="1540" width="14.7109375" style="40" hidden="1"/>
    <col min="1541" max="1541" width="11.7109375" style="40" hidden="1"/>
    <col min="1542" max="1542" width="13.7109375" style="40" hidden="1"/>
    <col min="1543" max="1543" width="12.5703125" style="40" hidden="1"/>
    <col min="1544" max="1544" width="10.85546875" style="40" hidden="1"/>
    <col min="1545" max="1545" width="13.7109375" style="40" hidden="1"/>
    <col min="1546" max="1793" width="10.85546875" style="40" hidden="1"/>
    <col min="1794" max="1794" width="34.5703125" style="40" hidden="1"/>
    <col min="1795" max="1795" width="11.7109375" style="40" hidden="1"/>
    <col min="1796" max="1796" width="14.7109375" style="40" hidden="1"/>
    <col min="1797" max="1797" width="11.7109375" style="40" hidden="1"/>
    <col min="1798" max="1798" width="13.7109375" style="40" hidden="1"/>
    <col min="1799" max="1799" width="12.5703125" style="40" hidden="1"/>
    <col min="1800" max="1800" width="10.85546875" style="40" hidden="1"/>
    <col min="1801" max="1801" width="13.7109375" style="40" hidden="1"/>
    <col min="1802" max="2049" width="10.85546875" style="40" hidden="1"/>
    <col min="2050" max="2050" width="34.5703125" style="40" hidden="1"/>
    <col min="2051" max="2051" width="11.7109375" style="40" hidden="1"/>
    <col min="2052" max="2052" width="14.7109375" style="40" hidden="1"/>
    <col min="2053" max="2053" width="11.7109375" style="40" hidden="1"/>
    <col min="2054" max="2054" width="13.7109375" style="40" hidden="1"/>
    <col min="2055" max="2055" width="12.5703125" style="40" hidden="1"/>
    <col min="2056" max="2056" width="10.85546875" style="40" hidden="1"/>
    <col min="2057" max="2057" width="13.7109375" style="40" hidden="1"/>
    <col min="2058" max="2305" width="10.85546875" style="40" hidden="1"/>
    <col min="2306" max="2306" width="34.5703125" style="40" hidden="1"/>
    <col min="2307" max="2307" width="11.7109375" style="40" hidden="1"/>
    <col min="2308" max="2308" width="14.7109375" style="40" hidden="1"/>
    <col min="2309" max="2309" width="11.7109375" style="40" hidden="1"/>
    <col min="2310" max="2310" width="13.7109375" style="40" hidden="1"/>
    <col min="2311" max="2311" width="12.5703125" style="40" hidden="1"/>
    <col min="2312" max="2312" width="10.85546875" style="40" hidden="1"/>
    <col min="2313" max="2313" width="13.7109375" style="40" hidden="1"/>
    <col min="2314" max="2561" width="10.85546875" style="40" hidden="1"/>
    <col min="2562" max="2562" width="34.5703125" style="40" hidden="1"/>
    <col min="2563" max="2563" width="11.7109375" style="40" hidden="1"/>
    <col min="2564" max="2564" width="14.7109375" style="40" hidden="1"/>
    <col min="2565" max="2565" width="11.7109375" style="40" hidden="1"/>
    <col min="2566" max="2566" width="13.7109375" style="40" hidden="1"/>
    <col min="2567" max="2567" width="12.5703125" style="40" hidden="1"/>
    <col min="2568" max="2568" width="10.85546875" style="40" hidden="1"/>
    <col min="2569" max="2569" width="13.7109375" style="40" hidden="1"/>
    <col min="2570" max="2817" width="10.85546875" style="40" hidden="1"/>
    <col min="2818" max="2818" width="34.5703125" style="40" hidden="1"/>
    <col min="2819" max="2819" width="11.7109375" style="40" hidden="1"/>
    <col min="2820" max="2820" width="14.7109375" style="40" hidden="1"/>
    <col min="2821" max="2821" width="11.7109375" style="40" hidden="1"/>
    <col min="2822" max="2822" width="13.7109375" style="40" hidden="1"/>
    <col min="2823" max="2823" width="12.5703125" style="40" hidden="1"/>
    <col min="2824" max="2824" width="10.85546875" style="40" hidden="1"/>
    <col min="2825" max="2825" width="13.7109375" style="40" hidden="1"/>
    <col min="2826" max="3073" width="10.85546875" style="40" hidden="1"/>
    <col min="3074" max="3074" width="34.5703125" style="40" hidden="1"/>
    <col min="3075" max="3075" width="11.7109375" style="40" hidden="1"/>
    <col min="3076" max="3076" width="14.7109375" style="40" hidden="1"/>
    <col min="3077" max="3077" width="11.7109375" style="40" hidden="1"/>
    <col min="3078" max="3078" width="13.7109375" style="40" hidden="1"/>
    <col min="3079" max="3079" width="12.5703125" style="40" hidden="1"/>
    <col min="3080" max="3080" width="10.85546875" style="40" hidden="1"/>
    <col min="3081" max="3081" width="13.7109375" style="40" hidden="1"/>
    <col min="3082" max="3329" width="10.85546875" style="40" hidden="1"/>
    <col min="3330" max="3330" width="34.5703125" style="40" hidden="1"/>
    <col min="3331" max="3331" width="11.7109375" style="40" hidden="1"/>
    <col min="3332" max="3332" width="14.7109375" style="40" hidden="1"/>
    <col min="3333" max="3333" width="11.7109375" style="40" hidden="1"/>
    <col min="3334" max="3334" width="13.7109375" style="40" hidden="1"/>
    <col min="3335" max="3335" width="12.5703125" style="40" hidden="1"/>
    <col min="3336" max="3336" width="10.85546875" style="40" hidden="1"/>
    <col min="3337" max="3337" width="13.7109375" style="40" hidden="1"/>
    <col min="3338" max="3585" width="10.85546875" style="40" hidden="1"/>
    <col min="3586" max="3586" width="34.5703125" style="40" hidden="1"/>
    <col min="3587" max="3587" width="11.7109375" style="40" hidden="1"/>
    <col min="3588" max="3588" width="14.7109375" style="40" hidden="1"/>
    <col min="3589" max="3589" width="11.7109375" style="40" hidden="1"/>
    <col min="3590" max="3590" width="13.7109375" style="40" hidden="1"/>
    <col min="3591" max="3591" width="12.5703125" style="40" hidden="1"/>
    <col min="3592" max="3592" width="10.85546875" style="40" hidden="1"/>
    <col min="3593" max="3593" width="13.7109375" style="40" hidden="1"/>
    <col min="3594" max="3841" width="10.85546875" style="40" hidden="1"/>
    <col min="3842" max="3842" width="34.5703125" style="40" hidden="1"/>
    <col min="3843" max="3843" width="11.7109375" style="40" hidden="1"/>
    <col min="3844" max="3844" width="14.7109375" style="40" hidden="1"/>
    <col min="3845" max="3845" width="11.7109375" style="40" hidden="1"/>
    <col min="3846" max="3846" width="13.7109375" style="40" hidden="1"/>
    <col min="3847" max="3847" width="12.5703125" style="40" hidden="1"/>
    <col min="3848" max="3848" width="10.85546875" style="40" hidden="1"/>
    <col min="3849" max="3849" width="13.7109375" style="40" hidden="1"/>
    <col min="3850" max="4097" width="10.85546875" style="40" hidden="1"/>
    <col min="4098" max="4098" width="34.5703125" style="40" hidden="1"/>
    <col min="4099" max="4099" width="11.7109375" style="40" hidden="1"/>
    <col min="4100" max="4100" width="14.7109375" style="40" hidden="1"/>
    <col min="4101" max="4101" width="11.7109375" style="40" hidden="1"/>
    <col min="4102" max="4102" width="13.7109375" style="40" hidden="1"/>
    <col min="4103" max="4103" width="12.5703125" style="40" hidden="1"/>
    <col min="4104" max="4104" width="10.85546875" style="40" hidden="1"/>
    <col min="4105" max="4105" width="13.7109375" style="40" hidden="1"/>
    <col min="4106" max="4353" width="10.85546875" style="40" hidden="1"/>
    <col min="4354" max="4354" width="34.5703125" style="40" hidden="1"/>
    <col min="4355" max="4355" width="11.7109375" style="40" hidden="1"/>
    <col min="4356" max="4356" width="14.7109375" style="40" hidden="1"/>
    <col min="4357" max="4357" width="11.7109375" style="40" hidden="1"/>
    <col min="4358" max="4358" width="13.7109375" style="40" hidden="1"/>
    <col min="4359" max="4359" width="12.5703125" style="40" hidden="1"/>
    <col min="4360" max="4360" width="10.85546875" style="40" hidden="1"/>
    <col min="4361" max="4361" width="13.7109375" style="40" hidden="1"/>
    <col min="4362" max="4609" width="10.85546875" style="40" hidden="1"/>
    <col min="4610" max="4610" width="34.5703125" style="40" hidden="1"/>
    <col min="4611" max="4611" width="11.7109375" style="40" hidden="1"/>
    <col min="4612" max="4612" width="14.7109375" style="40" hidden="1"/>
    <col min="4613" max="4613" width="11.7109375" style="40" hidden="1"/>
    <col min="4614" max="4614" width="13.7109375" style="40" hidden="1"/>
    <col min="4615" max="4615" width="12.5703125" style="40" hidden="1"/>
    <col min="4616" max="4616" width="10.85546875" style="40" hidden="1"/>
    <col min="4617" max="4617" width="13.7109375" style="40" hidden="1"/>
    <col min="4618" max="4865" width="10.85546875" style="40" hidden="1"/>
    <col min="4866" max="4866" width="34.5703125" style="40" hidden="1"/>
    <col min="4867" max="4867" width="11.7109375" style="40" hidden="1"/>
    <col min="4868" max="4868" width="14.7109375" style="40" hidden="1"/>
    <col min="4869" max="4869" width="11.7109375" style="40" hidden="1"/>
    <col min="4870" max="4870" width="13.7109375" style="40" hidden="1"/>
    <col min="4871" max="4871" width="12.5703125" style="40" hidden="1"/>
    <col min="4872" max="4872" width="10.85546875" style="40" hidden="1"/>
    <col min="4873" max="4873" width="13.7109375" style="40" hidden="1"/>
    <col min="4874" max="5121" width="10.85546875" style="40" hidden="1"/>
    <col min="5122" max="5122" width="34.5703125" style="40" hidden="1"/>
    <col min="5123" max="5123" width="11.7109375" style="40" hidden="1"/>
    <col min="5124" max="5124" width="14.7109375" style="40" hidden="1"/>
    <col min="5125" max="5125" width="11.7109375" style="40" hidden="1"/>
    <col min="5126" max="5126" width="13.7109375" style="40" hidden="1"/>
    <col min="5127" max="5127" width="12.5703125" style="40" hidden="1"/>
    <col min="5128" max="5128" width="10.85546875" style="40" hidden="1"/>
    <col min="5129" max="5129" width="13.7109375" style="40" hidden="1"/>
    <col min="5130" max="5377" width="10.85546875" style="40" hidden="1"/>
    <col min="5378" max="5378" width="34.5703125" style="40" hidden="1"/>
    <col min="5379" max="5379" width="11.7109375" style="40" hidden="1"/>
    <col min="5380" max="5380" width="14.7109375" style="40" hidden="1"/>
    <col min="5381" max="5381" width="11.7109375" style="40" hidden="1"/>
    <col min="5382" max="5382" width="13.7109375" style="40" hidden="1"/>
    <col min="5383" max="5383" width="12.5703125" style="40" hidden="1"/>
    <col min="5384" max="5384" width="10.85546875" style="40" hidden="1"/>
    <col min="5385" max="5385" width="13.7109375" style="40" hidden="1"/>
    <col min="5386" max="5633" width="10.85546875" style="40" hidden="1"/>
    <col min="5634" max="5634" width="34.5703125" style="40" hidden="1"/>
    <col min="5635" max="5635" width="11.7109375" style="40" hidden="1"/>
    <col min="5636" max="5636" width="14.7109375" style="40" hidden="1"/>
    <col min="5637" max="5637" width="11.7109375" style="40" hidden="1"/>
    <col min="5638" max="5638" width="13.7109375" style="40" hidden="1"/>
    <col min="5639" max="5639" width="12.5703125" style="40" hidden="1"/>
    <col min="5640" max="5640" width="10.85546875" style="40" hidden="1"/>
    <col min="5641" max="5641" width="13.7109375" style="40" hidden="1"/>
    <col min="5642" max="5889" width="10.85546875" style="40" hidden="1"/>
    <col min="5890" max="5890" width="34.5703125" style="40" hidden="1"/>
    <col min="5891" max="5891" width="11.7109375" style="40" hidden="1"/>
    <col min="5892" max="5892" width="14.7109375" style="40" hidden="1"/>
    <col min="5893" max="5893" width="11.7109375" style="40" hidden="1"/>
    <col min="5894" max="5894" width="13.7109375" style="40" hidden="1"/>
    <col min="5895" max="5895" width="12.5703125" style="40" hidden="1"/>
    <col min="5896" max="5896" width="10.85546875" style="40" hidden="1"/>
    <col min="5897" max="5897" width="13.7109375" style="40" hidden="1"/>
    <col min="5898" max="6145" width="10.85546875" style="40" hidden="1"/>
    <col min="6146" max="6146" width="34.5703125" style="40" hidden="1"/>
    <col min="6147" max="6147" width="11.7109375" style="40" hidden="1"/>
    <col min="6148" max="6148" width="14.7109375" style="40" hidden="1"/>
    <col min="6149" max="6149" width="11.7109375" style="40" hidden="1"/>
    <col min="6150" max="6150" width="13.7109375" style="40" hidden="1"/>
    <col min="6151" max="6151" width="12.5703125" style="40" hidden="1"/>
    <col min="6152" max="6152" width="10.85546875" style="40" hidden="1"/>
    <col min="6153" max="6153" width="13.7109375" style="40" hidden="1"/>
    <col min="6154" max="6401" width="10.85546875" style="40" hidden="1"/>
    <col min="6402" max="6402" width="34.5703125" style="40" hidden="1"/>
    <col min="6403" max="6403" width="11.7109375" style="40" hidden="1"/>
    <col min="6404" max="6404" width="14.7109375" style="40" hidden="1"/>
    <col min="6405" max="6405" width="11.7109375" style="40" hidden="1"/>
    <col min="6406" max="6406" width="13.7109375" style="40" hidden="1"/>
    <col min="6407" max="6407" width="12.5703125" style="40" hidden="1"/>
    <col min="6408" max="6408" width="10.85546875" style="40" hidden="1"/>
    <col min="6409" max="6409" width="13.7109375" style="40" hidden="1"/>
    <col min="6410" max="6657" width="10.85546875" style="40" hidden="1"/>
    <col min="6658" max="6658" width="34.5703125" style="40" hidden="1"/>
    <col min="6659" max="6659" width="11.7109375" style="40" hidden="1"/>
    <col min="6660" max="6660" width="14.7109375" style="40" hidden="1"/>
    <col min="6661" max="6661" width="11.7109375" style="40" hidden="1"/>
    <col min="6662" max="6662" width="13.7109375" style="40" hidden="1"/>
    <col min="6663" max="6663" width="12.5703125" style="40" hidden="1"/>
    <col min="6664" max="6664" width="10.85546875" style="40" hidden="1"/>
    <col min="6665" max="6665" width="13.7109375" style="40" hidden="1"/>
    <col min="6666" max="6913" width="10.85546875" style="40" hidden="1"/>
    <col min="6914" max="6914" width="34.5703125" style="40" hidden="1"/>
    <col min="6915" max="6915" width="11.7109375" style="40" hidden="1"/>
    <col min="6916" max="6916" width="14.7109375" style="40" hidden="1"/>
    <col min="6917" max="6917" width="11.7109375" style="40" hidden="1"/>
    <col min="6918" max="6918" width="13.7109375" style="40" hidden="1"/>
    <col min="6919" max="6919" width="12.5703125" style="40" hidden="1"/>
    <col min="6920" max="6920" width="10.85546875" style="40" hidden="1"/>
    <col min="6921" max="6921" width="13.7109375" style="40" hidden="1"/>
    <col min="6922" max="7169" width="10.85546875" style="40" hidden="1"/>
    <col min="7170" max="7170" width="34.5703125" style="40" hidden="1"/>
    <col min="7171" max="7171" width="11.7109375" style="40" hidden="1"/>
    <col min="7172" max="7172" width="14.7109375" style="40" hidden="1"/>
    <col min="7173" max="7173" width="11.7109375" style="40" hidden="1"/>
    <col min="7174" max="7174" width="13.7109375" style="40" hidden="1"/>
    <col min="7175" max="7175" width="12.5703125" style="40" hidden="1"/>
    <col min="7176" max="7176" width="10.85546875" style="40" hidden="1"/>
    <col min="7177" max="7177" width="13.7109375" style="40" hidden="1"/>
    <col min="7178" max="7425" width="10.85546875" style="40" hidden="1"/>
    <col min="7426" max="7426" width="34.5703125" style="40" hidden="1"/>
    <col min="7427" max="7427" width="11.7109375" style="40" hidden="1"/>
    <col min="7428" max="7428" width="14.7109375" style="40" hidden="1"/>
    <col min="7429" max="7429" width="11.7109375" style="40" hidden="1"/>
    <col min="7430" max="7430" width="13.7109375" style="40" hidden="1"/>
    <col min="7431" max="7431" width="12.5703125" style="40" hidden="1"/>
    <col min="7432" max="7432" width="10.85546875" style="40" hidden="1"/>
    <col min="7433" max="7433" width="13.7109375" style="40" hidden="1"/>
    <col min="7434" max="7681" width="10.85546875" style="40" hidden="1"/>
    <col min="7682" max="7682" width="34.5703125" style="40" hidden="1"/>
    <col min="7683" max="7683" width="11.7109375" style="40" hidden="1"/>
    <col min="7684" max="7684" width="14.7109375" style="40" hidden="1"/>
    <col min="7685" max="7685" width="11.7109375" style="40" hidden="1"/>
    <col min="7686" max="7686" width="13.7109375" style="40" hidden="1"/>
    <col min="7687" max="7687" width="12.5703125" style="40" hidden="1"/>
    <col min="7688" max="7688" width="10.85546875" style="40" hidden="1"/>
    <col min="7689" max="7689" width="13.7109375" style="40" hidden="1"/>
    <col min="7690" max="7937" width="10.85546875" style="40" hidden="1"/>
    <col min="7938" max="7938" width="34.5703125" style="40" hidden="1"/>
    <col min="7939" max="7939" width="11.7109375" style="40" hidden="1"/>
    <col min="7940" max="7940" width="14.7109375" style="40" hidden="1"/>
    <col min="7941" max="7941" width="11.7109375" style="40" hidden="1"/>
    <col min="7942" max="7942" width="13.7109375" style="40" hidden="1"/>
    <col min="7943" max="7943" width="12.5703125" style="40" hidden="1"/>
    <col min="7944" max="7944" width="10.85546875" style="40" hidden="1"/>
    <col min="7945" max="7945" width="13.7109375" style="40" hidden="1"/>
    <col min="7946" max="8193" width="10.85546875" style="40" hidden="1"/>
    <col min="8194" max="8194" width="34.5703125" style="40" hidden="1"/>
    <col min="8195" max="8195" width="11.7109375" style="40" hidden="1"/>
    <col min="8196" max="8196" width="14.7109375" style="40" hidden="1"/>
    <col min="8197" max="8197" width="11.7109375" style="40" hidden="1"/>
    <col min="8198" max="8198" width="13.7109375" style="40" hidden="1"/>
    <col min="8199" max="8199" width="12.5703125" style="40" hidden="1"/>
    <col min="8200" max="8200" width="10.85546875" style="40" hidden="1"/>
    <col min="8201" max="8201" width="13.7109375" style="40" hidden="1"/>
    <col min="8202" max="8449" width="10.85546875" style="40" hidden="1"/>
    <col min="8450" max="8450" width="34.5703125" style="40" hidden="1"/>
    <col min="8451" max="8451" width="11.7109375" style="40" hidden="1"/>
    <col min="8452" max="8452" width="14.7109375" style="40" hidden="1"/>
    <col min="8453" max="8453" width="11.7109375" style="40" hidden="1"/>
    <col min="8454" max="8454" width="13.7109375" style="40" hidden="1"/>
    <col min="8455" max="8455" width="12.5703125" style="40" hidden="1"/>
    <col min="8456" max="8456" width="10.85546875" style="40" hidden="1"/>
    <col min="8457" max="8457" width="13.7109375" style="40" hidden="1"/>
    <col min="8458" max="8705" width="10.85546875" style="40" hidden="1"/>
    <col min="8706" max="8706" width="34.5703125" style="40" hidden="1"/>
    <col min="8707" max="8707" width="11.7109375" style="40" hidden="1"/>
    <col min="8708" max="8708" width="14.7109375" style="40" hidden="1"/>
    <col min="8709" max="8709" width="11.7109375" style="40" hidden="1"/>
    <col min="8710" max="8710" width="13.7109375" style="40" hidden="1"/>
    <col min="8711" max="8711" width="12.5703125" style="40" hidden="1"/>
    <col min="8712" max="8712" width="10.85546875" style="40" hidden="1"/>
    <col min="8713" max="8713" width="13.7109375" style="40" hidden="1"/>
    <col min="8714" max="8961" width="10.85546875" style="40" hidden="1"/>
    <col min="8962" max="8962" width="34.5703125" style="40" hidden="1"/>
    <col min="8963" max="8963" width="11.7109375" style="40" hidden="1"/>
    <col min="8964" max="8964" width="14.7109375" style="40" hidden="1"/>
    <col min="8965" max="8965" width="11.7109375" style="40" hidden="1"/>
    <col min="8966" max="8966" width="13.7109375" style="40" hidden="1"/>
    <col min="8967" max="8967" width="12.5703125" style="40" hidden="1"/>
    <col min="8968" max="8968" width="10.85546875" style="40" hidden="1"/>
    <col min="8969" max="8969" width="13.7109375" style="40" hidden="1"/>
    <col min="8970" max="9217" width="10.85546875" style="40" hidden="1"/>
    <col min="9218" max="9218" width="34.5703125" style="40" hidden="1"/>
    <col min="9219" max="9219" width="11.7109375" style="40" hidden="1"/>
    <col min="9220" max="9220" width="14.7109375" style="40" hidden="1"/>
    <col min="9221" max="9221" width="11.7109375" style="40" hidden="1"/>
    <col min="9222" max="9222" width="13.7109375" style="40" hidden="1"/>
    <col min="9223" max="9223" width="12.5703125" style="40" hidden="1"/>
    <col min="9224" max="9224" width="10.85546875" style="40" hidden="1"/>
    <col min="9225" max="9225" width="13.7109375" style="40" hidden="1"/>
    <col min="9226" max="9473" width="10.85546875" style="40" hidden="1"/>
    <col min="9474" max="9474" width="34.5703125" style="40" hidden="1"/>
    <col min="9475" max="9475" width="11.7109375" style="40" hidden="1"/>
    <col min="9476" max="9476" width="14.7109375" style="40" hidden="1"/>
    <col min="9477" max="9477" width="11.7109375" style="40" hidden="1"/>
    <col min="9478" max="9478" width="13.7109375" style="40" hidden="1"/>
    <col min="9479" max="9479" width="12.5703125" style="40" hidden="1"/>
    <col min="9480" max="9480" width="10.85546875" style="40" hidden="1"/>
    <col min="9481" max="9481" width="13.7109375" style="40" hidden="1"/>
    <col min="9482" max="9729" width="10.85546875" style="40" hidden="1"/>
    <col min="9730" max="9730" width="34.5703125" style="40" hidden="1"/>
    <col min="9731" max="9731" width="11.7109375" style="40" hidden="1"/>
    <col min="9732" max="9732" width="14.7109375" style="40" hidden="1"/>
    <col min="9733" max="9733" width="11.7109375" style="40" hidden="1"/>
    <col min="9734" max="9734" width="13.7109375" style="40" hidden="1"/>
    <col min="9735" max="9735" width="12.5703125" style="40" hidden="1"/>
    <col min="9736" max="9736" width="10.85546875" style="40" hidden="1"/>
    <col min="9737" max="9737" width="13.7109375" style="40" hidden="1"/>
    <col min="9738" max="9985" width="10.85546875" style="40" hidden="1"/>
    <col min="9986" max="9986" width="34.5703125" style="40" hidden="1"/>
    <col min="9987" max="9987" width="11.7109375" style="40" hidden="1"/>
    <col min="9988" max="9988" width="14.7109375" style="40" hidden="1"/>
    <col min="9989" max="9989" width="11.7109375" style="40" hidden="1"/>
    <col min="9990" max="9990" width="13.7109375" style="40" hidden="1"/>
    <col min="9991" max="9991" width="12.5703125" style="40" hidden="1"/>
    <col min="9992" max="9992" width="10.85546875" style="40" hidden="1"/>
    <col min="9993" max="9993" width="13.7109375" style="40" hidden="1"/>
    <col min="9994" max="10241" width="10.85546875" style="40" hidden="1"/>
    <col min="10242" max="10242" width="34.5703125" style="40" hidden="1"/>
    <col min="10243" max="10243" width="11.7109375" style="40" hidden="1"/>
    <col min="10244" max="10244" width="14.7109375" style="40" hidden="1"/>
    <col min="10245" max="10245" width="11.7109375" style="40" hidden="1"/>
    <col min="10246" max="10246" width="13.7109375" style="40" hidden="1"/>
    <col min="10247" max="10247" width="12.5703125" style="40" hidden="1"/>
    <col min="10248" max="10248" width="10.85546875" style="40" hidden="1"/>
    <col min="10249" max="10249" width="13.7109375" style="40" hidden="1"/>
    <col min="10250" max="10497" width="10.85546875" style="40" hidden="1"/>
    <col min="10498" max="10498" width="34.5703125" style="40" hidden="1"/>
    <col min="10499" max="10499" width="11.7109375" style="40" hidden="1"/>
    <col min="10500" max="10500" width="14.7109375" style="40" hidden="1"/>
    <col min="10501" max="10501" width="11.7109375" style="40" hidden="1"/>
    <col min="10502" max="10502" width="13.7109375" style="40" hidden="1"/>
    <col min="10503" max="10503" width="12.5703125" style="40" hidden="1"/>
    <col min="10504" max="10504" width="10.85546875" style="40" hidden="1"/>
    <col min="10505" max="10505" width="13.7109375" style="40" hidden="1"/>
    <col min="10506" max="10753" width="10.85546875" style="40" hidden="1"/>
    <col min="10754" max="10754" width="34.5703125" style="40" hidden="1"/>
    <col min="10755" max="10755" width="11.7109375" style="40" hidden="1"/>
    <col min="10756" max="10756" width="14.7109375" style="40" hidden="1"/>
    <col min="10757" max="10757" width="11.7109375" style="40" hidden="1"/>
    <col min="10758" max="10758" width="13.7109375" style="40" hidden="1"/>
    <col min="10759" max="10759" width="12.5703125" style="40" hidden="1"/>
    <col min="10760" max="10760" width="10.85546875" style="40" hidden="1"/>
    <col min="10761" max="10761" width="13.7109375" style="40" hidden="1"/>
    <col min="10762" max="11009" width="10.85546875" style="40" hidden="1"/>
    <col min="11010" max="11010" width="34.5703125" style="40" hidden="1"/>
    <col min="11011" max="11011" width="11.7109375" style="40" hidden="1"/>
    <col min="11012" max="11012" width="14.7109375" style="40" hidden="1"/>
    <col min="11013" max="11013" width="11.7109375" style="40" hidden="1"/>
    <col min="11014" max="11014" width="13.7109375" style="40" hidden="1"/>
    <col min="11015" max="11015" width="12.5703125" style="40" hidden="1"/>
    <col min="11016" max="11016" width="10.85546875" style="40" hidden="1"/>
    <col min="11017" max="11017" width="13.7109375" style="40" hidden="1"/>
    <col min="11018" max="11265" width="10.85546875" style="40" hidden="1"/>
    <col min="11266" max="11266" width="34.5703125" style="40" hidden="1"/>
    <col min="11267" max="11267" width="11.7109375" style="40" hidden="1"/>
    <col min="11268" max="11268" width="14.7109375" style="40" hidden="1"/>
    <col min="11269" max="11269" width="11.7109375" style="40" hidden="1"/>
    <col min="11270" max="11270" width="13.7109375" style="40" hidden="1"/>
    <col min="11271" max="11271" width="12.5703125" style="40" hidden="1"/>
    <col min="11272" max="11272" width="10.85546875" style="40" hidden="1"/>
    <col min="11273" max="11273" width="13.7109375" style="40" hidden="1"/>
    <col min="11274" max="11521" width="10.85546875" style="40" hidden="1"/>
    <col min="11522" max="11522" width="34.5703125" style="40" hidden="1"/>
    <col min="11523" max="11523" width="11.7109375" style="40" hidden="1"/>
    <col min="11524" max="11524" width="14.7109375" style="40" hidden="1"/>
    <col min="11525" max="11525" width="11.7109375" style="40" hidden="1"/>
    <col min="11526" max="11526" width="13.7109375" style="40" hidden="1"/>
    <col min="11527" max="11527" width="12.5703125" style="40" hidden="1"/>
    <col min="11528" max="11528" width="10.85546875" style="40" hidden="1"/>
    <col min="11529" max="11529" width="13.7109375" style="40" hidden="1"/>
    <col min="11530" max="11777" width="10.85546875" style="40" hidden="1"/>
    <col min="11778" max="11778" width="34.5703125" style="40" hidden="1"/>
    <col min="11779" max="11779" width="11.7109375" style="40" hidden="1"/>
    <col min="11780" max="11780" width="14.7109375" style="40" hidden="1"/>
    <col min="11781" max="11781" width="11.7109375" style="40" hidden="1"/>
    <col min="11782" max="11782" width="13.7109375" style="40" hidden="1"/>
    <col min="11783" max="11783" width="12.5703125" style="40" hidden="1"/>
    <col min="11784" max="11784" width="10.85546875" style="40" hidden="1"/>
    <col min="11785" max="11785" width="13.7109375" style="40" hidden="1"/>
    <col min="11786" max="12033" width="10.85546875" style="40" hidden="1"/>
    <col min="12034" max="12034" width="34.5703125" style="40" hidden="1"/>
    <col min="12035" max="12035" width="11.7109375" style="40" hidden="1"/>
    <col min="12036" max="12036" width="14.7109375" style="40" hidden="1"/>
    <col min="12037" max="12037" width="11.7109375" style="40" hidden="1"/>
    <col min="12038" max="12038" width="13.7109375" style="40" hidden="1"/>
    <col min="12039" max="12039" width="12.5703125" style="40" hidden="1"/>
    <col min="12040" max="12040" width="10.85546875" style="40" hidden="1"/>
    <col min="12041" max="12041" width="13.7109375" style="40" hidden="1"/>
    <col min="12042" max="12289" width="10.85546875" style="40" hidden="1"/>
    <col min="12290" max="12290" width="34.5703125" style="40" hidden="1"/>
    <col min="12291" max="12291" width="11.7109375" style="40" hidden="1"/>
    <col min="12292" max="12292" width="14.7109375" style="40" hidden="1"/>
    <col min="12293" max="12293" width="11.7109375" style="40" hidden="1"/>
    <col min="12294" max="12294" width="13.7109375" style="40" hidden="1"/>
    <col min="12295" max="12295" width="12.5703125" style="40" hidden="1"/>
    <col min="12296" max="12296" width="10.85546875" style="40" hidden="1"/>
    <col min="12297" max="12297" width="13.7109375" style="40" hidden="1"/>
    <col min="12298" max="12545" width="10.85546875" style="40" hidden="1"/>
    <col min="12546" max="12546" width="34.5703125" style="40" hidden="1"/>
    <col min="12547" max="12547" width="11.7109375" style="40" hidden="1"/>
    <col min="12548" max="12548" width="14.7109375" style="40" hidden="1"/>
    <col min="12549" max="12549" width="11.7109375" style="40" hidden="1"/>
    <col min="12550" max="12550" width="13.7109375" style="40" hidden="1"/>
    <col min="12551" max="12551" width="12.5703125" style="40" hidden="1"/>
    <col min="12552" max="12552" width="10.85546875" style="40" hidden="1"/>
    <col min="12553" max="12553" width="13.7109375" style="40" hidden="1"/>
    <col min="12554" max="12801" width="10.85546875" style="40" hidden="1"/>
    <col min="12802" max="12802" width="34.5703125" style="40" hidden="1"/>
    <col min="12803" max="12803" width="11.7109375" style="40" hidden="1"/>
    <col min="12804" max="12804" width="14.7109375" style="40" hidden="1"/>
    <col min="12805" max="12805" width="11.7109375" style="40" hidden="1"/>
    <col min="12806" max="12806" width="13.7109375" style="40" hidden="1"/>
    <col min="12807" max="12807" width="12.5703125" style="40" hidden="1"/>
    <col min="12808" max="12808" width="10.85546875" style="40" hidden="1"/>
    <col min="12809" max="12809" width="13.7109375" style="40" hidden="1"/>
    <col min="12810" max="13057" width="10.85546875" style="40" hidden="1"/>
    <col min="13058" max="13058" width="34.5703125" style="40" hidden="1"/>
    <col min="13059" max="13059" width="11.7109375" style="40" hidden="1"/>
    <col min="13060" max="13060" width="14.7109375" style="40" hidden="1"/>
    <col min="13061" max="13061" width="11.7109375" style="40" hidden="1"/>
    <col min="13062" max="13062" width="13.7109375" style="40" hidden="1"/>
    <col min="13063" max="13063" width="12.5703125" style="40" hidden="1"/>
    <col min="13064" max="13064" width="10.85546875" style="40" hidden="1"/>
    <col min="13065" max="13065" width="13.7109375" style="40" hidden="1"/>
    <col min="13066" max="13313" width="10.85546875" style="40" hidden="1"/>
    <col min="13314" max="13314" width="34.5703125" style="40" hidden="1"/>
    <col min="13315" max="13315" width="11.7109375" style="40" hidden="1"/>
    <col min="13316" max="13316" width="14.7109375" style="40" hidden="1"/>
    <col min="13317" max="13317" width="11.7109375" style="40" hidden="1"/>
    <col min="13318" max="13318" width="13.7109375" style="40" hidden="1"/>
    <col min="13319" max="13319" width="12.5703125" style="40" hidden="1"/>
    <col min="13320" max="13320" width="10.85546875" style="40" hidden="1"/>
    <col min="13321" max="13321" width="13.7109375" style="40" hidden="1"/>
    <col min="13322" max="13569" width="10.85546875" style="40" hidden="1"/>
    <col min="13570" max="13570" width="34.5703125" style="40" hidden="1"/>
    <col min="13571" max="13571" width="11.7109375" style="40" hidden="1"/>
    <col min="13572" max="13572" width="14.7109375" style="40" hidden="1"/>
    <col min="13573" max="13573" width="11.7109375" style="40" hidden="1"/>
    <col min="13574" max="13574" width="13.7109375" style="40" hidden="1"/>
    <col min="13575" max="13575" width="12.5703125" style="40" hidden="1"/>
    <col min="13576" max="13576" width="10.85546875" style="40" hidden="1"/>
    <col min="13577" max="13577" width="13.7109375" style="40" hidden="1"/>
    <col min="13578" max="13825" width="10.85546875" style="40" hidden="1"/>
    <col min="13826" max="13826" width="34.5703125" style="40" hidden="1"/>
    <col min="13827" max="13827" width="11.7109375" style="40" hidden="1"/>
    <col min="13828" max="13828" width="14.7109375" style="40" hidden="1"/>
    <col min="13829" max="13829" width="11.7109375" style="40" hidden="1"/>
    <col min="13830" max="13830" width="13.7109375" style="40" hidden="1"/>
    <col min="13831" max="13831" width="12.5703125" style="40" hidden="1"/>
    <col min="13832" max="13832" width="10.85546875" style="40" hidden="1"/>
    <col min="13833" max="13833" width="13.7109375" style="40" hidden="1"/>
    <col min="13834" max="14081" width="10.85546875" style="40" hidden="1"/>
    <col min="14082" max="14082" width="34.5703125" style="40" hidden="1"/>
    <col min="14083" max="14083" width="11.7109375" style="40" hidden="1"/>
    <col min="14084" max="14084" width="14.7109375" style="40" hidden="1"/>
    <col min="14085" max="14085" width="11.7109375" style="40" hidden="1"/>
    <col min="14086" max="14086" width="13.7109375" style="40" hidden="1"/>
    <col min="14087" max="14087" width="12.5703125" style="40" hidden="1"/>
    <col min="14088" max="14088" width="10.85546875" style="40" hidden="1"/>
    <col min="14089" max="14089" width="13.7109375" style="40" hidden="1"/>
    <col min="14090" max="14337" width="10.85546875" style="40" hidden="1"/>
    <col min="14338" max="14338" width="34.5703125" style="40" hidden="1"/>
    <col min="14339" max="14339" width="11.7109375" style="40" hidden="1"/>
    <col min="14340" max="14340" width="14.7109375" style="40" hidden="1"/>
    <col min="14341" max="14341" width="11.7109375" style="40" hidden="1"/>
    <col min="14342" max="14342" width="13.7109375" style="40" hidden="1"/>
    <col min="14343" max="14343" width="12.5703125" style="40" hidden="1"/>
    <col min="14344" max="14344" width="10.85546875" style="40" hidden="1"/>
    <col min="14345" max="14345" width="13.7109375" style="40" hidden="1"/>
    <col min="14346" max="14593" width="10.85546875" style="40" hidden="1"/>
    <col min="14594" max="14594" width="34.5703125" style="40" hidden="1"/>
    <col min="14595" max="14595" width="11.7109375" style="40" hidden="1"/>
    <col min="14596" max="14596" width="14.7109375" style="40" hidden="1"/>
    <col min="14597" max="14597" width="11.7109375" style="40" hidden="1"/>
    <col min="14598" max="14598" width="13.7109375" style="40" hidden="1"/>
    <col min="14599" max="14599" width="12.5703125" style="40" hidden="1"/>
    <col min="14600" max="14600" width="10.85546875" style="40" hidden="1"/>
    <col min="14601" max="14601" width="13.7109375" style="40" hidden="1"/>
    <col min="14602" max="14849" width="10.85546875" style="40" hidden="1"/>
    <col min="14850" max="14850" width="34.5703125" style="40" hidden="1"/>
    <col min="14851" max="14851" width="11.7109375" style="40" hidden="1"/>
    <col min="14852" max="14852" width="14.7109375" style="40" hidden="1"/>
    <col min="14853" max="14853" width="11.7109375" style="40" hidden="1"/>
    <col min="14854" max="14854" width="13.7109375" style="40" hidden="1"/>
    <col min="14855" max="14855" width="12.5703125" style="40" hidden="1"/>
    <col min="14856" max="14856" width="10.85546875" style="40" hidden="1"/>
    <col min="14857" max="14857" width="13.7109375" style="40" hidden="1"/>
    <col min="14858" max="15105" width="10.85546875" style="40" hidden="1"/>
    <col min="15106" max="15106" width="34.5703125" style="40" hidden="1"/>
    <col min="15107" max="15107" width="11.7109375" style="40" hidden="1"/>
    <col min="15108" max="15108" width="14.7109375" style="40" hidden="1"/>
    <col min="15109" max="15109" width="11.7109375" style="40" hidden="1"/>
    <col min="15110" max="15110" width="13.7109375" style="40" hidden="1"/>
    <col min="15111" max="15111" width="12.5703125" style="40" hidden="1"/>
    <col min="15112" max="15112" width="10.85546875" style="40" hidden="1"/>
    <col min="15113" max="15113" width="13.7109375" style="40" hidden="1"/>
    <col min="15114" max="15361" width="10.85546875" style="40" hidden="1"/>
    <col min="15362" max="15362" width="34.5703125" style="40" hidden="1"/>
    <col min="15363" max="15363" width="11.7109375" style="40" hidden="1"/>
    <col min="15364" max="15364" width="14.7109375" style="40" hidden="1"/>
    <col min="15365" max="15365" width="11.7109375" style="40" hidden="1"/>
    <col min="15366" max="15366" width="13.7109375" style="40" hidden="1"/>
    <col min="15367" max="15367" width="12.5703125" style="40" hidden="1"/>
    <col min="15368" max="15368" width="10.85546875" style="40" hidden="1"/>
    <col min="15369" max="15369" width="13.7109375" style="40" hidden="1"/>
    <col min="15370" max="15617" width="10.85546875" style="40" hidden="1"/>
    <col min="15618" max="15618" width="34.5703125" style="40" hidden="1"/>
    <col min="15619" max="15619" width="11.7109375" style="40" hidden="1"/>
    <col min="15620" max="15620" width="14.7109375" style="40" hidden="1"/>
    <col min="15621" max="15621" width="11.7109375" style="40" hidden="1"/>
    <col min="15622" max="15622" width="13.7109375" style="40" hidden="1"/>
    <col min="15623" max="15623" width="12.5703125" style="40" hidden="1"/>
    <col min="15624" max="15624" width="10.85546875" style="40" hidden="1"/>
    <col min="15625" max="15625" width="13.7109375" style="40" hidden="1"/>
    <col min="15626" max="15873" width="10.85546875" style="40" hidden="1"/>
    <col min="15874" max="15874" width="34.5703125" style="40" hidden="1"/>
    <col min="15875" max="15875" width="11.7109375" style="40" hidden="1"/>
    <col min="15876" max="15876" width="14.7109375" style="40" hidden="1"/>
    <col min="15877" max="15877" width="11.7109375" style="40" hidden="1"/>
    <col min="15878" max="15878" width="13.7109375" style="40" hidden="1"/>
    <col min="15879" max="15879" width="12.5703125" style="40" hidden="1"/>
    <col min="15880" max="15880" width="10.85546875" style="40" hidden="1"/>
    <col min="15881" max="15881" width="13.7109375" style="40" hidden="1"/>
    <col min="15882" max="16129" width="10.85546875" style="40" hidden="1"/>
    <col min="16130" max="16130" width="34.5703125" style="40" hidden="1"/>
    <col min="16131" max="16131" width="11.7109375" style="40" hidden="1"/>
    <col min="16132" max="16132" width="14.7109375" style="40" hidden="1"/>
    <col min="16133" max="16133" width="11.7109375" style="40" hidden="1"/>
    <col min="16134" max="16134" width="13.7109375" style="40" hidden="1"/>
    <col min="16135" max="16135" width="12.5703125" style="40" hidden="1"/>
    <col min="16136" max="16136" width="10.85546875" style="40" hidden="1"/>
    <col min="16137" max="16137" width="13.7109375" style="40" hidden="1"/>
    <col min="16138" max="16384" width="10.85546875" style="40" hidden="1"/>
  </cols>
  <sheetData>
    <row r="1" spans="1:9" ht="13.15" customHeight="1">
      <c r="A1" s="2435"/>
      <c r="B1" s="2645" t="s">
        <v>1270</v>
      </c>
      <c r="C1" s="2645"/>
      <c r="D1" s="2645"/>
      <c r="E1" s="2645"/>
      <c r="F1" s="2645"/>
      <c r="G1" s="2645"/>
    </row>
    <row r="2" spans="1:9">
      <c r="B2" s="2655" t="s">
        <v>1</v>
      </c>
      <c r="C2" s="2655"/>
      <c r="D2" s="2655"/>
      <c r="E2" s="2655"/>
      <c r="F2" s="2655"/>
      <c r="G2" s="2655"/>
    </row>
    <row r="3" spans="1:9" ht="21">
      <c r="B3" s="1236" t="s">
        <v>0</v>
      </c>
      <c r="C3" s="1237" t="s">
        <v>1271</v>
      </c>
      <c r="D3" s="1237" t="s">
        <v>1272</v>
      </c>
      <c r="E3" s="1238" t="s">
        <v>1273</v>
      </c>
      <c r="F3" s="1238" t="s">
        <v>1274</v>
      </c>
      <c r="G3" s="1238" t="s">
        <v>22</v>
      </c>
    </row>
    <row r="4" spans="1:9">
      <c r="B4" s="1239"/>
      <c r="C4" s="1240" t="s">
        <v>23</v>
      </c>
      <c r="D4" s="1240" t="s">
        <v>24</v>
      </c>
      <c r="E4" s="1241" t="s">
        <v>1275</v>
      </c>
      <c r="F4" s="1242" t="s">
        <v>60</v>
      </c>
      <c r="G4" s="1240" t="s">
        <v>26</v>
      </c>
    </row>
    <row r="5" spans="1:9">
      <c r="B5" s="827" t="s">
        <v>1276</v>
      </c>
      <c r="C5" s="828">
        <v>385908.06902935606</v>
      </c>
      <c r="D5" s="828">
        <v>15486.147211971998</v>
      </c>
      <c r="E5" s="828">
        <v>401394.21624132799</v>
      </c>
      <c r="F5" s="829">
        <v>94.853529967694413</v>
      </c>
      <c r="G5" s="829">
        <v>25.523294017783403</v>
      </c>
    </row>
    <row r="6" spans="1:9">
      <c r="B6" s="40" t="s">
        <v>27</v>
      </c>
      <c r="C6" s="33">
        <v>254183.49600000001</v>
      </c>
      <c r="D6" s="33">
        <v>21450.455999999998</v>
      </c>
      <c r="E6" s="33">
        <v>275633.95199999999</v>
      </c>
      <c r="F6" s="830">
        <v>65.135102271695715</v>
      </c>
      <c r="G6" s="830">
        <v>17.526626228091764</v>
      </c>
    </row>
    <row r="7" spans="1:9">
      <c r="B7" s="40" t="s">
        <v>28</v>
      </c>
      <c r="C7" s="33">
        <v>115803.492448673</v>
      </c>
      <c r="D7" s="33">
        <v>-7327.3582570279996</v>
      </c>
      <c r="E7" s="33">
        <v>108476.134191645</v>
      </c>
      <c r="F7" s="830">
        <v>25.634012222888224</v>
      </c>
      <c r="G7" s="830">
        <v>6.8976287023061928</v>
      </c>
    </row>
    <row r="8" spans="1:9">
      <c r="B8" s="40" t="s">
        <v>29</v>
      </c>
      <c r="C8" s="33">
        <v>13243.698205606999</v>
      </c>
      <c r="D8" s="33">
        <v>1333.049469</v>
      </c>
      <c r="E8" s="33">
        <v>14576.747674606999</v>
      </c>
      <c r="F8" s="830">
        <v>3.4446335209612697</v>
      </c>
      <c r="G8" s="830">
        <v>0.92688584356270709</v>
      </c>
    </row>
    <row r="9" spans="1:9">
      <c r="B9" s="40" t="s">
        <v>30</v>
      </c>
      <c r="C9" s="33">
        <v>2677.3823750759998</v>
      </c>
      <c r="D9" s="33">
        <v>30</v>
      </c>
      <c r="E9" s="33">
        <v>2707.3823750759998</v>
      </c>
      <c r="F9" s="830">
        <v>0.63978195214921019</v>
      </c>
      <c r="G9" s="830">
        <v>0.17215324382273633</v>
      </c>
    </row>
    <row r="10" spans="1:9" ht="5.25" customHeight="1">
      <c r="C10" s="831"/>
      <c r="D10" s="832"/>
      <c r="E10" s="831"/>
      <c r="F10" s="830"/>
      <c r="G10" s="830"/>
    </row>
    <row r="11" spans="1:9" ht="22.5" customHeight="1">
      <c r="B11" s="833" t="s">
        <v>1277</v>
      </c>
      <c r="C11" s="828">
        <v>19721.230970643999</v>
      </c>
      <c r="D11" s="828">
        <v>2057.2237239820001</v>
      </c>
      <c r="E11" s="828">
        <v>21778.454694626002</v>
      </c>
      <c r="F11" s="834">
        <v>5.1464700323055865</v>
      </c>
      <c r="G11" s="835">
        <v>1.3848179169819412</v>
      </c>
      <c r="H11" s="836"/>
      <c r="I11" s="836"/>
    </row>
    <row r="12" spans="1:9">
      <c r="B12" s="40" t="s">
        <v>27</v>
      </c>
      <c r="C12" s="33">
        <v>10152.523827105</v>
      </c>
      <c r="D12" s="33">
        <v>869.88897062599995</v>
      </c>
      <c r="E12" s="33">
        <v>11022.412797731</v>
      </c>
      <c r="F12" s="830">
        <v>2.6047080907545683</v>
      </c>
      <c r="G12" s="830">
        <v>0.70087776863412854</v>
      </c>
    </row>
    <row r="13" spans="1:9">
      <c r="B13" s="40" t="s">
        <v>28</v>
      </c>
      <c r="C13" s="33">
        <v>4329.7944987390001</v>
      </c>
      <c r="D13" s="33">
        <v>543.73375335599997</v>
      </c>
      <c r="E13" s="33">
        <v>4873.5282520950004</v>
      </c>
      <c r="F13" s="830">
        <v>1.1516642228610732</v>
      </c>
      <c r="G13" s="830">
        <v>0.30989109820010297</v>
      </c>
    </row>
    <row r="14" spans="1:9">
      <c r="B14" s="40" t="s">
        <v>29</v>
      </c>
      <c r="C14" s="33">
        <v>637.10858607299997</v>
      </c>
      <c r="D14" s="33">
        <v>233.96100000000001</v>
      </c>
      <c r="E14" s="33">
        <v>871.06958607299998</v>
      </c>
      <c r="F14" s="830">
        <v>0.20584259001093058</v>
      </c>
      <c r="G14" s="830">
        <v>5.5388354529561291E-2</v>
      </c>
    </row>
    <row r="15" spans="1:9">
      <c r="B15" s="40" t="s">
        <v>30</v>
      </c>
      <c r="C15" s="33">
        <v>4601.8040587269998</v>
      </c>
      <c r="D15" s="33">
        <v>409.64</v>
      </c>
      <c r="E15" s="33">
        <v>5011.4440587270001</v>
      </c>
      <c r="F15" s="830">
        <v>1.1842551286790135</v>
      </c>
      <c r="G15" s="830">
        <v>0.3186606956181483</v>
      </c>
    </row>
    <row r="16" spans="1:9">
      <c r="B16" s="1243" t="s">
        <v>31</v>
      </c>
      <c r="C16" s="1244">
        <v>405629.30000000005</v>
      </c>
      <c r="D16" s="1244">
        <v>17543.370935953997</v>
      </c>
      <c r="E16" s="1244">
        <v>423172.67093595397</v>
      </c>
      <c r="F16" s="1245">
        <v>100</v>
      </c>
      <c r="G16" s="1245">
        <v>26.908111934765344</v>
      </c>
    </row>
    <row r="17" spans="2:7">
      <c r="B17" s="90" t="s">
        <v>110</v>
      </c>
      <c r="C17" s="837"/>
      <c r="D17" s="837"/>
      <c r="E17" s="837"/>
      <c r="F17" s="837"/>
      <c r="G17" s="837"/>
    </row>
    <row r="18" spans="2:7">
      <c r="C18" s="90"/>
      <c r="D18" s="90"/>
      <c r="E18" s="90"/>
      <c r="F18" s="90"/>
    </row>
  </sheetData>
  <mergeCells count="2">
    <mergeCell ref="B1:G1"/>
    <mergeCell ref="B2:G2"/>
  </mergeCells>
  <pageMargins left="0.7" right="0.7" top="0.75" bottom="0.75" header="0.3" footer="0.3"/>
  <pageSetup orientation="portrait" r:id="rId1"/>
  <ignoredErrors>
    <ignoredError sqref="C4:G4" numberStoredAsText="1"/>
  </ignoredErrors>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80009-A795-4BF8-A8D1-76D7A2FF722D}">
  <sheetPr codeName="Hoja51"/>
  <dimension ref="A1:WVQ20"/>
  <sheetViews>
    <sheetView showGridLines="0" workbookViewId="0"/>
  </sheetViews>
  <sheetFormatPr baseColWidth="10" defaultColWidth="0" defaultRowHeight="10.5" zeroHeight="1"/>
  <cols>
    <col min="1" max="1" width="2.85546875" style="838" customWidth="1"/>
    <col min="2" max="2" width="14.85546875" style="838" customWidth="1"/>
    <col min="3" max="3" width="32.5703125" style="838" customWidth="1"/>
    <col min="4" max="4" width="24.28515625" style="838" customWidth="1"/>
    <col min="5" max="5" width="9" style="838" bestFit="1" customWidth="1"/>
    <col min="6" max="6" width="9.7109375" style="838" bestFit="1" customWidth="1"/>
    <col min="7" max="7" width="12.140625" style="838" bestFit="1" customWidth="1"/>
    <col min="8" max="8" width="6.42578125" style="838" customWidth="1"/>
    <col min="9" max="9" width="12.28515625" style="838" customWidth="1"/>
    <col min="10" max="10" width="4.140625" style="838" customWidth="1"/>
    <col min="11" max="257" width="11.42578125" style="838" hidden="1"/>
    <col min="258" max="258" width="14.85546875" style="838" hidden="1"/>
    <col min="259" max="259" width="32.5703125" style="838" hidden="1"/>
    <col min="260" max="260" width="24.28515625" style="838" hidden="1"/>
    <col min="261" max="261" width="9" style="838" hidden="1"/>
    <col min="262" max="262" width="9.7109375" style="838" hidden="1"/>
    <col min="263" max="263" width="12.140625" style="838" hidden="1"/>
    <col min="264" max="264" width="56" style="838" hidden="1"/>
    <col min="265" max="265" width="5.5703125" style="838" hidden="1"/>
    <col min="266" max="513" width="11.42578125" style="838" hidden="1"/>
    <col min="514" max="514" width="14.85546875" style="838" hidden="1"/>
    <col min="515" max="515" width="32.5703125" style="838" hidden="1"/>
    <col min="516" max="516" width="24.28515625" style="838" hidden="1"/>
    <col min="517" max="517" width="9" style="838" hidden="1"/>
    <col min="518" max="518" width="9.7109375" style="838" hidden="1"/>
    <col min="519" max="519" width="12.140625" style="838" hidden="1"/>
    <col min="520" max="520" width="56" style="838" hidden="1"/>
    <col min="521" max="521" width="5.5703125" style="838" hidden="1"/>
    <col min="522" max="769" width="11.42578125" style="838" hidden="1"/>
    <col min="770" max="770" width="14.85546875" style="838" hidden="1"/>
    <col min="771" max="771" width="32.5703125" style="838" hidden="1"/>
    <col min="772" max="772" width="24.28515625" style="838" hidden="1"/>
    <col min="773" max="773" width="9" style="838" hidden="1"/>
    <col min="774" max="774" width="9.7109375" style="838" hidden="1"/>
    <col min="775" max="775" width="12.140625" style="838" hidden="1"/>
    <col min="776" max="776" width="56" style="838" hidden="1"/>
    <col min="777" max="777" width="5.5703125" style="838" hidden="1"/>
    <col min="778" max="1025" width="11.42578125" style="838" hidden="1"/>
    <col min="1026" max="1026" width="14.85546875" style="838" hidden="1"/>
    <col min="1027" max="1027" width="32.5703125" style="838" hidden="1"/>
    <col min="1028" max="1028" width="24.28515625" style="838" hidden="1"/>
    <col min="1029" max="1029" width="9" style="838" hidden="1"/>
    <col min="1030" max="1030" width="9.7109375" style="838" hidden="1"/>
    <col min="1031" max="1031" width="12.140625" style="838" hidden="1"/>
    <col min="1032" max="1032" width="56" style="838" hidden="1"/>
    <col min="1033" max="1033" width="5.5703125" style="838" hidden="1"/>
    <col min="1034" max="1281" width="11.42578125" style="838" hidden="1"/>
    <col min="1282" max="1282" width="14.85546875" style="838" hidden="1"/>
    <col min="1283" max="1283" width="32.5703125" style="838" hidden="1"/>
    <col min="1284" max="1284" width="24.28515625" style="838" hidden="1"/>
    <col min="1285" max="1285" width="9" style="838" hidden="1"/>
    <col min="1286" max="1286" width="9.7109375" style="838" hidden="1"/>
    <col min="1287" max="1287" width="12.140625" style="838" hidden="1"/>
    <col min="1288" max="1288" width="56" style="838" hidden="1"/>
    <col min="1289" max="1289" width="5.5703125" style="838" hidden="1"/>
    <col min="1290" max="1537" width="11.42578125" style="838" hidden="1"/>
    <col min="1538" max="1538" width="14.85546875" style="838" hidden="1"/>
    <col min="1539" max="1539" width="32.5703125" style="838" hidden="1"/>
    <col min="1540" max="1540" width="24.28515625" style="838" hidden="1"/>
    <col min="1541" max="1541" width="9" style="838" hidden="1"/>
    <col min="1542" max="1542" width="9.7109375" style="838" hidden="1"/>
    <col min="1543" max="1543" width="12.140625" style="838" hidden="1"/>
    <col min="1544" max="1544" width="56" style="838" hidden="1"/>
    <col min="1545" max="1545" width="5.5703125" style="838" hidden="1"/>
    <col min="1546" max="1793" width="11.42578125" style="838" hidden="1"/>
    <col min="1794" max="1794" width="14.85546875" style="838" hidden="1"/>
    <col min="1795" max="1795" width="32.5703125" style="838" hidden="1"/>
    <col min="1796" max="1796" width="24.28515625" style="838" hidden="1"/>
    <col min="1797" max="1797" width="9" style="838" hidden="1"/>
    <col min="1798" max="1798" width="9.7109375" style="838" hidden="1"/>
    <col min="1799" max="1799" width="12.140625" style="838" hidden="1"/>
    <col min="1800" max="1800" width="56" style="838" hidden="1"/>
    <col min="1801" max="1801" width="5.5703125" style="838" hidden="1"/>
    <col min="1802" max="2049" width="11.42578125" style="838" hidden="1"/>
    <col min="2050" max="2050" width="14.85546875" style="838" hidden="1"/>
    <col min="2051" max="2051" width="32.5703125" style="838" hidden="1"/>
    <col min="2052" max="2052" width="24.28515625" style="838" hidden="1"/>
    <col min="2053" max="2053" width="9" style="838" hidden="1"/>
    <col min="2054" max="2054" width="9.7109375" style="838" hidden="1"/>
    <col min="2055" max="2055" width="12.140625" style="838" hidden="1"/>
    <col min="2056" max="2056" width="56" style="838" hidden="1"/>
    <col min="2057" max="2057" width="5.5703125" style="838" hidden="1"/>
    <col min="2058" max="2305" width="11.42578125" style="838" hidden="1"/>
    <col min="2306" max="2306" width="14.85546875" style="838" hidden="1"/>
    <col min="2307" max="2307" width="32.5703125" style="838" hidden="1"/>
    <col min="2308" max="2308" width="24.28515625" style="838" hidden="1"/>
    <col min="2309" max="2309" width="9" style="838" hidden="1"/>
    <col min="2310" max="2310" width="9.7109375" style="838" hidden="1"/>
    <col min="2311" max="2311" width="12.140625" style="838" hidden="1"/>
    <col min="2312" max="2312" width="56" style="838" hidden="1"/>
    <col min="2313" max="2313" width="5.5703125" style="838" hidden="1"/>
    <col min="2314" max="2561" width="11.42578125" style="838" hidden="1"/>
    <col min="2562" max="2562" width="14.85546875" style="838" hidden="1"/>
    <col min="2563" max="2563" width="32.5703125" style="838" hidden="1"/>
    <col min="2564" max="2564" width="24.28515625" style="838" hidden="1"/>
    <col min="2565" max="2565" width="9" style="838" hidden="1"/>
    <col min="2566" max="2566" width="9.7109375" style="838" hidden="1"/>
    <col min="2567" max="2567" width="12.140625" style="838" hidden="1"/>
    <col min="2568" max="2568" width="56" style="838" hidden="1"/>
    <col min="2569" max="2569" width="5.5703125" style="838" hidden="1"/>
    <col min="2570" max="2817" width="11.42578125" style="838" hidden="1"/>
    <col min="2818" max="2818" width="14.85546875" style="838" hidden="1"/>
    <col min="2819" max="2819" width="32.5703125" style="838" hidden="1"/>
    <col min="2820" max="2820" width="24.28515625" style="838" hidden="1"/>
    <col min="2821" max="2821" width="9" style="838" hidden="1"/>
    <col min="2822" max="2822" width="9.7109375" style="838" hidden="1"/>
    <col min="2823" max="2823" width="12.140625" style="838" hidden="1"/>
    <col min="2824" max="2824" width="56" style="838" hidden="1"/>
    <col min="2825" max="2825" width="5.5703125" style="838" hidden="1"/>
    <col min="2826" max="3073" width="11.42578125" style="838" hidden="1"/>
    <col min="3074" max="3074" width="14.85546875" style="838" hidden="1"/>
    <col min="3075" max="3075" width="32.5703125" style="838" hidden="1"/>
    <col min="3076" max="3076" width="24.28515625" style="838" hidden="1"/>
    <col min="3077" max="3077" width="9" style="838" hidden="1"/>
    <col min="3078" max="3078" width="9.7109375" style="838" hidden="1"/>
    <col min="3079" max="3079" width="12.140625" style="838" hidden="1"/>
    <col min="3080" max="3080" width="56" style="838" hidden="1"/>
    <col min="3081" max="3081" width="5.5703125" style="838" hidden="1"/>
    <col min="3082" max="3329" width="11.42578125" style="838" hidden="1"/>
    <col min="3330" max="3330" width="14.85546875" style="838" hidden="1"/>
    <col min="3331" max="3331" width="32.5703125" style="838" hidden="1"/>
    <col min="3332" max="3332" width="24.28515625" style="838" hidden="1"/>
    <col min="3333" max="3333" width="9" style="838" hidden="1"/>
    <col min="3334" max="3334" width="9.7109375" style="838" hidden="1"/>
    <col min="3335" max="3335" width="12.140625" style="838" hidden="1"/>
    <col min="3336" max="3336" width="56" style="838" hidden="1"/>
    <col min="3337" max="3337" width="5.5703125" style="838" hidden="1"/>
    <col min="3338" max="3585" width="11.42578125" style="838" hidden="1"/>
    <col min="3586" max="3586" width="14.85546875" style="838" hidden="1"/>
    <col min="3587" max="3587" width="32.5703125" style="838" hidden="1"/>
    <col min="3588" max="3588" width="24.28515625" style="838" hidden="1"/>
    <col min="3589" max="3589" width="9" style="838" hidden="1"/>
    <col min="3590" max="3590" width="9.7109375" style="838" hidden="1"/>
    <col min="3591" max="3591" width="12.140625" style="838" hidden="1"/>
    <col min="3592" max="3592" width="56" style="838" hidden="1"/>
    <col min="3593" max="3593" width="5.5703125" style="838" hidden="1"/>
    <col min="3594" max="3841" width="11.42578125" style="838" hidden="1"/>
    <col min="3842" max="3842" width="14.85546875" style="838" hidden="1"/>
    <col min="3843" max="3843" width="32.5703125" style="838" hidden="1"/>
    <col min="3844" max="3844" width="24.28515625" style="838" hidden="1"/>
    <col min="3845" max="3845" width="9" style="838" hidden="1"/>
    <col min="3846" max="3846" width="9.7109375" style="838" hidden="1"/>
    <col min="3847" max="3847" width="12.140625" style="838" hidden="1"/>
    <col min="3848" max="3848" width="56" style="838" hidden="1"/>
    <col min="3849" max="3849" width="5.5703125" style="838" hidden="1"/>
    <col min="3850" max="4097" width="11.42578125" style="838" hidden="1"/>
    <col min="4098" max="4098" width="14.85546875" style="838" hidden="1"/>
    <col min="4099" max="4099" width="32.5703125" style="838" hidden="1"/>
    <col min="4100" max="4100" width="24.28515625" style="838" hidden="1"/>
    <col min="4101" max="4101" width="9" style="838" hidden="1"/>
    <col min="4102" max="4102" width="9.7109375" style="838" hidden="1"/>
    <col min="4103" max="4103" width="12.140625" style="838" hidden="1"/>
    <col min="4104" max="4104" width="56" style="838" hidden="1"/>
    <col min="4105" max="4105" width="5.5703125" style="838" hidden="1"/>
    <col min="4106" max="4353" width="11.42578125" style="838" hidden="1"/>
    <col min="4354" max="4354" width="14.85546875" style="838" hidden="1"/>
    <col min="4355" max="4355" width="32.5703125" style="838" hidden="1"/>
    <col min="4356" max="4356" width="24.28515625" style="838" hidden="1"/>
    <col min="4357" max="4357" width="9" style="838" hidden="1"/>
    <col min="4358" max="4358" width="9.7109375" style="838" hidden="1"/>
    <col min="4359" max="4359" width="12.140625" style="838" hidden="1"/>
    <col min="4360" max="4360" width="56" style="838" hidden="1"/>
    <col min="4361" max="4361" width="5.5703125" style="838" hidden="1"/>
    <col min="4362" max="4609" width="11.42578125" style="838" hidden="1"/>
    <col min="4610" max="4610" width="14.85546875" style="838" hidden="1"/>
    <col min="4611" max="4611" width="32.5703125" style="838" hidden="1"/>
    <col min="4612" max="4612" width="24.28515625" style="838" hidden="1"/>
    <col min="4613" max="4613" width="9" style="838" hidden="1"/>
    <col min="4614" max="4614" width="9.7109375" style="838" hidden="1"/>
    <col min="4615" max="4615" width="12.140625" style="838" hidden="1"/>
    <col min="4616" max="4616" width="56" style="838" hidden="1"/>
    <col min="4617" max="4617" width="5.5703125" style="838" hidden="1"/>
    <col min="4618" max="4865" width="11.42578125" style="838" hidden="1"/>
    <col min="4866" max="4866" width="14.85546875" style="838" hidden="1"/>
    <col min="4867" max="4867" width="32.5703125" style="838" hidden="1"/>
    <col min="4868" max="4868" width="24.28515625" style="838" hidden="1"/>
    <col min="4869" max="4869" width="9" style="838" hidden="1"/>
    <col min="4870" max="4870" width="9.7109375" style="838" hidden="1"/>
    <col min="4871" max="4871" width="12.140625" style="838" hidden="1"/>
    <col min="4872" max="4872" width="56" style="838" hidden="1"/>
    <col min="4873" max="4873" width="5.5703125" style="838" hidden="1"/>
    <col min="4874" max="5121" width="11.42578125" style="838" hidden="1"/>
    <col min="5122" max="5122" width="14.85546875" style="838" hidden="1"/>
    <col min="5123" max="5123" width="32.5703125" style="838" hidden="1"/>
    <col min="5124" max="5124" width="24.28515625" style="838" hidden="1"/>
    <col min="5125" max="5125" width="9" style="838" hidden="1"/>
    <col min="5126" max="5126" width="9.7109375" style="838" hidden="1"/>
    <col min="5127" max="5127" width="12.140625" style="838" hidden="1"/>
    <col min="5128" max="5128" width="56" style="838" hidden="1"/>
    <col min="5129" max="5129" width="5.5703125" style="838" hidden="1"/>
    <col min="5130" max="5377" width="11.42578125" style="838" hidden="1"/>
    <col min="5378" max="5378" width="14.85546875" style="838" hidden="1"/>
    <col min="5379" max="5379" width="32.5703125" style="838" hidden="1"/>
    <col min="5380" max="5380" width="24.28515625" style="838" hidden="1"/>
    <col min="5381" max="5381" width="9" style="838" hidden="1"/>
    <col min="5382" max="5382" width="9.7109375" style="838" hidden="1"/>
    <col min="5383" max="5383" width="12.140625" style="838" hidden="1"/>
    <col min="5384" max="5384" width="56" style="838" hidden="1"/>
    <col min="5385" max="5385" width="5.5703125" style="838" hidden="1"/>
    <col min="5386" max="5633" width="11.42578125" style="838" hidden="1"/>
    <col min="5634" max="5634" width="14.85546875" style="838" hidden="1"/>
    <col min="5635" max="5635" width="32.5703125" style="838" hidden="1"/>
    <col min="5636" max="5636" width="24.28515625" style="838" hidden="1"/>
    <col min="5637" max="5637" width="9" style="838" hidden="1"/>
    <col min="5638" max="5638" width="9.7109375" style="838" hidden="1"/>
    <col min="5639" max="5639" width="12.140625" style="838" hidden="1"/>
    <col min="5640" max="5640" width="56" style="838" hidden="1"/>
    <col min="5641" max="5641" width="5.5703125" style="838" hidden="1"/>
    <col min="5642" max="5889" width="11.42578125" style="838" hidden="1"/>
    <col min="5890" max="5890" width="14.85546875" style="838" hidden="1"/>
    <col min="5891" max="5891" width="32.5703125" style="838" hidden="1"/>
    <col min="5892" max="5892" width="24.28515625" style="838" hidden="1"/>
    <col min="5893" max="5893" width="9" style="838" hidden="1"/>
    <col min="5894" max="5894" width="9.7109375" style="838" hidden="1"/>
    <col min="5895" max="5895" width="12.140625" style="838" hidden="1"/>
    <col min="5896" max="5896" width="56" style="838" hidden="1"/>
    <col min="5897" max="5897" width="5.5703125" style="838" hidden="1"/>
    <col min="5898" max="6145" width="11.42578125" style="838" hidden="1"/>
    <col min="6146" max="6146" width="14.85546875" style="838" hidden="1"/>
    <col min="6147" max="6147" width="32.5703125" style="838" hidden="1"/>
    <col min="6148" max="6148" width="24.28515625" style="838" hidden="1"/>
    <col min="6149" max="6149" width="9" style="838" hidden="1"/>
    <col min="6150" max="6150" width="9.7109375" style="838" hidden="1"/>
    <col min="6151" max="6151" width="12.140625" style="838" hidden="1"/>
    <col min="6152" max="6152" width="56" style="838" hidden="1"/>
    <col min="6153" max="6153" width="5.5703125" style="838" hidden="1"/>
    <col min="6154" max="6401" width="11.42578125" style="838" hidden="1"/>
    <col min="6402" max="6402" width="14.85546875" style="838" hidden="1"/>
    <col min="6403" max="6403" width="32.5703125" style="838" hidden="1"/>
    <col min="6404" max="6404" width="24.28515625" style="838" hidden="1"/>
    <col min="6405" max="6405" width="9" style="838" hidden="1"/>
    <col min="6406" max="6406" width="9.7109375" style="838" hidden="1"/>
    <col min="6407" max="6407" width="12.140625" style="838" hidden="1"/>
    <col min="6408" max="6408" width="56" style="838" hidden="1"/>
    <col min="6409" max="6409" width="5.5703125" style="838" hidden="1"/>
    <col min="6410" max="6657" width="11.42578125" style="838" hidden="1"/>
    <col min="6658" max="6658" width="14.85546875" style="838" hidden="1"/>
    <col min="6659" max="6659" width="32.5703125" style="838" hidden="1"/>
    <col min="6660" max="6660" width="24.28515625" style="838" hidden="1"/>
    <col min="6661" max="6661" width="9" style="838" hidden="1"/>
    <col min="6662" max="6662" width="9.7109375" style="838" hidden="1"/>
    <col min="6663" max="6663" width="12.140625" style="838" hidden="1"/>
    <col min="6664" max="6664" width="56" style="838" hidden="1"/>
    <col min="6665" max="6665" width="5.5703125" style="838" hidden="1"/>
    <col min="6666" max="6913" width="11.42578125" style="838" hidden="1"/>
    <col min="6914" max="6914" width="14.85546875" style="838" hidden="1"/>
    <col min="6915" max="6915" width="32.5703125" style="838" hidden="1"/>
    <col min="6916" max="6916" width="24.28515625" style="838" hidden="1"/>
    <col min="6917" max="6917" width="9" style="838" hidden="1"/>
    <col min="6918" max="6918" width="9.7109375" style="838" hidden="1"/>
    <col min="6919" max="6919" width="12.140625" style="838" hidden="1"/>
    <col min="6920" max="6920" width="56" style="838" hidden="1"/>
    <col min="6921" max="6921" width="5.5703125" style="838" hidden="1"/>
    <col min="6922" max="7169" width="11.42578125" style="838" hidden="1"/>
    <col min="7170" max="7170" width="14.85546875" style="838" hidden="1"/>
    <col min="7171" max="7171" width="32.5703125" style="838" hidden="1"/>
    <col min="7172" max="7172" width="24.28515625" style="838" hidden="1"/>
    <col min="7173" max="7173" width="9" style="838" hidden="1"/>
    <col min="7174" max="7174" width="9.7109375" style="838" hidden="1"/>
    <col min="7175" max="7175" width="12.140625" style="838" hidden="1"/>
    <col min="7176" max="7176" width="56" style="838" hidden="1"/>
    <col min="7177" max="7177" width="5.5703125" style="838" hidden="1"/>
    <col min="7178" max="7425" width="11.42578125" style="838" hidden="1"/>
    <col min="7426" max="7426" width="14.85546875" style="838" hidden="1"/>
    <col min="7427" max="7427" width="32.5703125" style="838" hidden="1"/>
    <col min="7428" max="7428" width="24.28515625" style="838" hidden="1"/>
    <col min="7429" max="7429" width="9" style="838" hidden="1"/>
    <col min="7430" max="7430" width="9.7109375" style="838" hidden="1"/>
    <col min="7431" max="7431" width="12.140625" style="838" hidden="1"/>
    <col min="7432" max="7432" width="56" style="838" hidden="1"/>
    <col min="7433" max="7433" width="5.5703125" style="838" hidden="1"/>
    <col min="7434" max="7681" width="11.42578125" style="838" hidden="1"/>
    <col min="7682" max="7682" width="14.85546875" style="838" hidden="1"/>
    <col min="7683" max="7683" width="32.5703125" style="838" hidden="1"/>
    <col min="7684" max="7684" width="24.28515625" style="838" hidden="1"/>
    <col min="7685" max="7685" width="9" style="838" hidden="1"/>
    <col min="7686" max="7686" width="9.7109375" style="838" hidden="1"/>
    <col min="7687" max="7687" width="12.140625" style="838" hidden="1"/>
    <col min="7688" max="7688" width="56" style="838" hidden="1"/>
    <col min="7689" max="7689" width="5.5703125" style="838" hidden="1"/>
    <col min="7690" max="7937" width="11.42578125" style="838" hidden="1"/>
    <col min="7938" max="7938" width="14.85546875" style="838" hidden="1"/>
    <col min="7939" max="7939" width="32.5703125" style="838" hidden="1"/>
    <col min="7940" max="7940" width="24.28515625" style="838" hidden="1"/>
    <col min="7941" max="7941" width="9" style="838" hidden="1"/>
    <col min="7942" max="7942" width="9.7109375" style="838" hidden="1"/>
    <col min="7943" max="7943" width="12.140625" style="838" hidden="1"/>
    <col min="7944" max="7944" width="56" style="838" hidden="1"/>
    <col min="7945" max="7945" width="5.5703125" style="838" hidden="1"/>
    <col min="7946" max="8193" width="11.42578125" style="838" hidden="1"/>
    <col min="8194" max="8194" width="14.85546875" style="838" hidden="1"/>
    <col min="8195" max="8195" width="32.5703125" style="838" hidden="1"/>
    <col min="8196" max="8196" width="24.28515625" style="838" hidden="1"/>
    <col min="8197" max="8197" width="9" style="838" hidden="1"/>
    <col min="8198" max="8198" width="9.7109375" style="838" hidden="1"/>
    <col min="8199" max="8199" width="12.140625" style="838" hidden="1"/>
    <col min="8200" max="8200" width="56" style="838" hidden="1"/>
    <col min="8201" max="8201" width="5.5703125" style="838" hidden="1"/>
    <col min="8202" max="8449" width="11.42578125" style="838" hidden="1"/>
    <col min="8450" max="8450" width="14.85546875" style="838" hidden="1"/>
    <col min="8451" max="8451" width="32.5703125" style="838" hidden="1"/>
    <col min="8452" max="8452" width="24.28515625" style="838" hidden="1"/>
    <col min="8453" max="8453" width="9" style="838" hidden="1"/>
    <col min="8454" max="8454" width="9.7109375" style="838" hidden="1"/>
    <col min="8455" max="8455" width="12.140625" style="838" hidden="1"/>
    <col min="8456" max="8456" width="56" style="838" hidden="1"/>
    <col min="8457" max="8457" width="5.5703125" style="838" hidden="1"/>
    <col min="8458" max="8705" width="11.42578125" style="838" hidden="1"/>
    <col min="8706" max="8706" width="14.85546875" style="838" hidden="1"/>
    <col min="8707" max="8707" width="32.5703125" style="838" hidden="1"/>
    <col min="8708" max="8708" width="24.28515625" style="838" hidden="1"/>
    <col min="8709" max="8709" width="9" style="838" hidden="1"/>
    <col min="8710" max="8710" width="9.7109375" style="838" hidden="1"/>
    <col min="8711" max="8711" width="12.140625" style="838" hidden="1"/>
    <col min="8712" max="8712" width="56" style="838" hidden="1"/>
    <col min="8713" max="8713" width="5.5703125" style="838" hidden="1"/>
    <col min="8714" max="8961" width="11.42578125" style="838" hidden="1"/>
    <col min="8962" max="8962" width="14.85546875" style="838" hidden="1"/>
    <col min="8963" max="8963" width="32.5703125" style="838" hidden="1"/>
    <col min="8964" max="8964" width="24.28515625" style="838" hidden="1"/>
    <col min="8965" max="8965" width="9" style="838" hidden="1"/>
    <col min="8966" max="8966" width="9.7109375" style="838" hidden="1"/>
    <col min="8967" max="8967" width="12.140625" style="838" hidden="1"/>
    <col min="8968" max="8968" width="56" style="838" hidden="1"/>
    <col min="8969" max="8969" width="5.5703125" style="838" hidden="1"/>
    <col min="8970" max="9217" width="11.42578125" style="838" hidden="1"/>
    <col min="9218" max="9218" width="14.85546875" style="838" hidden="1"/>
    <col min="9219" max="9219" width="32.5703125" style="838" hidden="1"/>
    <col min="9220" max="9220" width="24.28515625" style="838" hidden="1"/>
    <col min="9221" max="9221" width="9" style="838" hidden="1"/>
    <col min="9222" max="9222" width="9.7109375" style="838" hidden="1"/>
    <col min="9223" max="9223" width="12.140625" style="838" hidden="1"/>
    <col min="9224" max="9224" width="56" style="838" hidden="1"/>
    <col min="9225" max="9225" width="5.5703125" style="838" hidden="1"/>
    <col min="9226" max="9473" width="11.42578125" style="838" hidden="1"/>
    <col min="9474" max="9474" width="14.85546875" style="838" hidden="1"/>
    <col min="9475" max="9475" width="32.5703125" style="838" hidden="1"/>
    <col min="9476" max="9476" width="24.28515625" style="838" hidden="1"/>
    <col min="9477" max="9477" width="9" style="838" hidden="1"/>
    <col min="9478" max="9478" width="9.7109375" style="838" hidden="1"/>
    <col min="9479" max="9479" width="12.140625" style="838" hidden="1"/>
    <col min="9480" max="9480" width="56" style="838" hidden="1"/>
    <col min="9481" max="9481" width="5.5703125" style="838" hidden="1"/>
    <col min="9482" max="9729" width="11.42578125" style="838" hidden="1"/>
    <col min="9730" max="9730" width="14.85546875" style="838" hidden="1"/>
    <col min="9731" max="9731" width="32.5703125" style="838" hidden="1"/>
    <col min="9732" max="9732" width="24.28515625" style="838" hidden="1"/>
    <col min="9733" max="9733" width="9" style="838" hidden="1"/>
    <col min="9734" max="9734" width="9.7109375" style="838" hidden="1"/>
    <col min="9735" max="9735" width="12.140625" style="838" hidden="1"/>
    <col min="9736" max="9736" width="56" style="838" hidden="1"/>
    <col min="9737" max="9737" width="5.5703125" style="838" hidden="1"/>
    <col min="9738" max="9985" width="11.42578125" style="838" hidden="1"/>
    <col min="9986" max="9986" width="14.85546875" style="838" hidden="1"/>
    <col min="9987" max="9987" width="32.5703125" style="838" hidden="1"/>
    <col min="9988" max="9988" width="24.28515625" style="838" hidden="1"/>
    <col min="9989" max="9989" width="9" style="838" hidden="1"/>
    <col min="9990" max="9990" width="9.7109375" style="838" hidden="1"/>
    <col min="9991" max="9991" width="12.140625" style="838" hidden="1"/>
    <col min="9992" max="9992" width="56" style="838" hidden="1"/>
    <col min="9993" max="9993" width="5.5703125" style="838" hidden="1"/>
    <col min="9994" max="10241" width="11.42578125" style="838" hidden="1"/>
    <col min="10242" max="10242" width="14.85546875" style="838" hidden="1"/>
    <col min="10243" max="10243" width="32.5703125" style="838" hidden="1"/>
    <col min="10244" max="10244" width="24.28515625" style="838" hidden="1"/>
    <col min="10245" max="10245" width="9" style="838" hidden="1"/>
    <col min="10246" max="10246" width="9.7109375" style="838" hidden="1"/>
    <col min="10247" max="10247" width="12.140625" style="838" hidden="1"/>
    <col min="10248" max="10248" width="56" style="838" hidden="1"/>
    <col min="10249" max="10249" width="5.5703125" style="838" hidden="1"/>
    <col min="10250" max="10497" width="11.42578125" style="838" hidden="1"/>
    <col min="10498" max="10498" width="14.85546875" style="838" hidden="1"/>
    <col min="10499" max="10499" width="32.5703125" style="838" hidden="1"/>
    <col min="10500" max="10500" width="24.28515625" style="838" hidden="1"/>
    <col min="10501" max="10501" width="9" style="838" hidden="1"/>
    <col min="10502" max="10502" width="9.7109375" style="838" hidden="1"/>
    <col min="10503" max="10503" width="12.140625" style="838" hidden="1"/>
    <col min="10504" max="10504" width="56" style="838" hidden="1"/>
    <col min="10505" max="10505" width="5.5703125" style="838" hidden="1"/>
    <col min="10506" max="10753" width="11.42578125" style="838" hidden="1"/>
    <col min="10754" max="10754" width="14.85546875" style="838" hidden="1"/>
    <col min="10755" max="10755" width="32.5703125" style="838" hidden="1"/>
    <col min="10756" max="10756" width="24.28515625" style="838" hidden="1"/>
    <col min="10757" max="10757" width="9" style="838" hidden="1"/>
    <col min="10758" max="10758" width="9.7109375" style="838" hidden="1"/>
    <col min="10759" max="10759" width="12.140625" style="838" hidden="1"/>
    <col min="10760" max="10760" width="56" style="838" hidden="1"/>
    <col min="10761" max="10761" width="5.5703125" style="838" hidden="1"/>
    <col min="10762" max="11009" width="11.42578125" style="838" hidden="1"/>
    <col min="11010" max="11010" width="14.85546875" style="838" hidden="1"/>
    <col min="11011" max="11011" width="32.5703125" style="838" hidden="1"/>
    <col min="11012" max="11012" width="24.28515625" style="838" hidden="1"/>
    <col min="11013" max="11013" width="9" style="838" hidden="1"/>
    <col min="11014" max="11014" width="9.7109375" style="838" hidden="1"/>
    <col min="11015" max="11015" width="12.140625" style="838" hidden="1"/>
    <col min="11016" max="11016" width="56" style="838" hidden="1"/>
    <col min="11017" max="11017" width="5.5703125" style="838" hidden="1"/>
    <col min="11018" max="11265" width="11.42578125" style="838" hidden="1"/>
    <col min="11266" max="11266" width="14.85546875" style="838" hidden="1"/>
    <col min="11267" max="11267" width="32.5703125" style="838" hidden="1"/>
    <col min="11268" max="11268" width="24.28515625" style="838" hidden="1"/>
    <col min="11269" max="11269" width="9" style="838" hidden="1"/>
    <col min="11270" max="11270" width="9.7109375" style="838" hidden="1"/>
    <col min="11271" max="11271" width="12.140625" style="838" hidden="1"/>
    <col min="11272" max="11272" width="56" style="838" hidden="1"/>
    <col min="11273" max="11273" width="5.5703125" style="838" hidden="1"/>
    <col min="11274" max="11521" width="11.42578125" style="838" hidden="1"/>
    <col min="11522" max="11522" width="14.85546875" style="838" hidden="1"/>
    <col min="11523" max="11523" width="32.5703125" style="838" hidden="1"/>
    <col min="11524" max="11524" width="24.28515625" style="838" hidden="1"/>
    <col min="11525" max="11525" width="9" style="838" hidden="1"/>
    <col min="11526" max="11526" width="9.7109375" style="838" hidden="1"/>
    <col min="11527" max="11527" width="12.140625" style="838" hidden="1"/>
    <col min="11528" max="11528" width="56" style="838" hidden="1"/>
    <col min="11529" max="11529" width="5.5703125" style="838" hidden="1"/>
    <col min="11530" max="11777" width="11.42578125" style="838" hidden="1"/>
    <col min="11778" max="11778" width="14.85546875" style="838" hidden="1"/>
    <col min="11779" max="11779" width="32.5703125" style="838" hidden="1"/>
    <col min="11780" max="11780" width="24.28515625" style="838" hidden="1"/>
    <col min="11781" max="11781" width="9" style="838" hidden="1"/>
    <col min="11782" max="11782" width="9.7109375" style="838" hidden="1"/>
    <col min="11783" max="11783" width="12.140625" style="838" hidden="1"/>
    <col min="11784" max="11784" width="56" style="838" hidden="1"/>
    <col min="11785" max="11785" width="5.5703125" style="838" hidden="1"/>
    <col min="11786" max="12033" width="11.42578125" style="838" hidden="1"/>
    <col min="12034" max="12034" width="14.85546875" style="838" hidden="1"/>
    <col min="12035" max="12035" width="32.5703125" style="838" hidden="1"/>
    <col min="12036" max="12036" width="24.28515625" style="838" hidden="1"/>
    <col min="12037" max="12037" width="9" style="838" hidden="1"/>
    <col min="12038" max="12038" width="9.7109375" style="838" hidden="1"/>
    <col min="12039" max="12039" width="12.140625" style="838" hidden="1"/>
    <col min="12040" max="12040" width="56" style="838" hidden="1"/>
    <col min="12041" max="12041" width="5.5703125" style="838" hidden="1"/>
    <col min="12042" max="12289" width="11.42578125" style="838" hidden="1"/>
    <col min="12290" max="12290" width="14.85546875" style="838" hidden="1"/>
    <col min="12291" max="12291" width="32.5703125" style="838" hidden="1"/>
    <col min="12292" max="12292" width="24.28515625" style="838" hidden="1"/>
    <col min="12293" max="12293" width="9" style="838" hidden="1"/>
    <col min="12294" max="12294" width="9.7109375" style="838" hidden="1"/>
    <col min="12295" max="12295" width="12.140625" style="838" hidden="1"/>
    <col min="12296" max="12296" width="56" style="838" hidden="1"/>
    <col min="12297" max="12297" width="5.5703125" style="838" hidden="1"/>
    <col min="12298" max="12545" width="11.42578125" style="838" hidden="1"/>
    <col min="12546" max="12546" width="14.85546875" style="838" hidden="1"/>
    <col min="12547" max="12547" width="32.5703125" style="838" hidden="1"/>
    <col min="12548" max="12548" width="24.28515625" style="838" hidden="1"/>
    <col min="12549" max="12549" width="9" style="838" hidden="1"/>
    <col min="12550" max="12550" width="9.7109375" style="838" hidden="1"/>
    <col min="12551" max="12551" width="12.140625" style="838" hidden="1"/>
    <col min="12552" max="12552" width="56" style="838" hidden="1"/>
    <col min="12553" max="12553" width="5.5703125" style="838" hidden="1"/>
    <col min="12554" max="12801" width="11.42578125" style="838" hidden="1"/>
    <col min="12802" max="12802" width="14.85546875" style="838" hidden="1"/>
    <col min="12803" max="12803" width="32.5703125" style="838" hidden="1"/>
    <col min="12804" max="12804" width="24.28515625" style="838" hidden="1"/>
    <col min="12805" max="12805" width="9" style="838" hidden="1"/>
    <col min="12806" max="12806" width="9.7109375" style="838" hidden="1"/>
    <col min="12807" max="12807" width="12.140625" style="838" hidden="1"/>
    <col min="12808" max="12808" width="56" style="838" hidden="1"/>
    <col min="12809" max="12809" width="5.5703125" style="838" hidden="1"/>
    <col min="12810" max="13057" width="11.42578125" style="838" hidden="1"/>
    <col min="13058" max="13058" width="14.85546875" style="838" hidden="1"/>
    <col min="13059" max="13059" width="32.5703125" style="838" hidden="1"/>
    <col min="13060" max="13060" width="24.28515625" style="838" hidden="1"/>
    <col min="13061" max="13061" width="9" style="838" hidden="1"/>
    <col min="13062" max="13062" width="9.7109375" style="838" hidden="1"/>
    <col min="13063" max="13063" width="12.140625" style="838" hidden="1"/>
    <col min="13064" max="13064" width="56" style="838" hidden="1"/>
    <col min="13065" max="13065" width="5.5703125" style="838" hidden="1"/>
    <col min="13066" max="13313" width="11.42578125" style="838" hidden="1"/>
    <col min="13314" max="13314" width="14.85546875" style="838" hidden="1"/>
    <col min="13315" max="13315" width="32.5703125" style="838" hidden="1"/>
    <col min="13316" max="13316" width="24.28515625" style="838" hidden="1"/>
    <col min="13317" max="13317" width="9" style="838" hidden="1"/>
    <col min="13318" max="13318" width="9.7109375" style="838" hidden="1"/>
    <col min="13319" max="13319" width="12.140625" style="838" hidden="1"/>
    <col min="13320" max="13320" width="56" style="838" hidden="1"/>
    <col min="13321" max="13321" width="5.5703125" style="838" hidden="1"/>
    <col min="13322" max="13569" width="11.42578125" style="838" hidden="1"/>
    <col min="13570" max="13570" width="14.85546875" style="838" hidden="1"/>
    <col min="13571" max="13571" width="32.5703125" style="838" hidden="1"/>
    <col min="13572" max="13572" width="24.28515625" style="838" hidden="1"/>
    <col min="13573" max="13573" width="9" style="838" hidden="1"/>
    <col min="13574" max="13574" width="9.7109375" style="838" hidden="1"/>
    <col min="13575" max="13575" width="12.140625" style="838" hidden="1"/>
    <col min="13576" max="13576" width="56" style="838" hidden="1"/>
    <col min="13577" max="13577" width="5.5703125" style="838" hidden="1"/>
    <col min="13578" max="13825" width="11.42578125" style="838" hidden="1"/>
    <col min="13826" max="13826" width="14.85546875" style="838" hidden="1"/>
    <col min="13827" max="13827" width="32.5703125" style="838" hidden="1"/>
    <col min="13828" max="13828" width="24.28515625" style="838" hidden="1"/>
    <col min="13829" max="13829" width="9" style="838" hidden="1"/>
    <col min="13830" max="13830" width="9.7109375" style="838" hidden="1"/>
    <col min="13831" max="13831" width="12.140625" style="838" hidden="1"/>
    <col min="13832" max="13832" width="56" style="838" hidden="1"/>
    <col min="13833" max="13833" width="5.5703125" style="838" hidden="1"/>
    <col min="13834" max="14081" width="11.42578125" style="838" hidden="1"/>
    <col min="14082" max="14082" width="14.85546875" style="838" hidden="1"/>
    <col min="14083" max="14083" width="32.5703125" style="838" hidden="1"/>
    <col min="14084" max="14084" width="24.28515625" style="838" hidden="1"/>
    <col min="14085" max="14085" width="9" style="838" hidden="1"/>
    <col min="14086" max="14086" width="9.7109375" style="838" hidden="1"/>
    <col min="14087" max="14087" width="12.140625" style="838" hidden="1"/>
    <col min="14088" max="14088" width="56" style="838" hidden="1"/>
    <col min="14089" max="14089" width="5.5703125" style="838" hidden="1"/>
    <col min="14090" max="14337" width="11.42578125" style="838" hidden="1"/>
    <col min="14338" max="14338" width="14.85546875" style="838" hidden="1"/>
    <col min="14339" max="14339" width="32.5703125" style="838" hidden="1"/>
    <col min="14340" max="14340" width="24.28515625" style="838" hidden="1"/>
    <col min="14341" max="14341" width="9" style="838" hidden="1"/>
    <col min="14342" max="14342" width="9.7109375" style="838" hidden="1"/>
    <col min="14343" max="14343" width="12.140625" style="838" hidden="1"/>
    <col min="14344" max="14344" width="56" style="838" hidden="1"/>
    <col min="14345" max="14345" width="5.5703125" style="838" hidden="1"/>
    <col min="14346" max="14593" width="11.42578125" style="838" hidden="1"/>
    <col min="14594" max="14594" width="14.85546875" style="838" hidden="1"/>
    <col min="14595" max="14595" width="32.5703125" style="838" hidden="1"/>
    <col min="14596" max="14596" width="24.28515625" style="838" hidden="1"/>
    <col min="14597" max="14597" width="9" style="838" hidden="1"/>
    <col min="14598" max="14598" width="9.7109375" style="838" hidden="1"/>
    <col min="14599" max="14599" width="12.140625" style="838" hidden="1"/>
    <col min="14600" max="14600" width="56" style="838" hidden="1"/>
    <col min="14601" max="14601" width="5.5703125" style="838" hidden="1"/>
    <col min="14602" max="14849" width="11.42578125" style="838" hidden="1"/>
    <col min="14850" max="14850" width="14.85546875" style="838" hidden="1"/>
    <col min="14851" max="14851" width="32.5703125" style="838" hidden="1"/>
    <col min="14852" max="14852" width="24.28515625" style="838" hidden="1"/>
    <col min="14853" max="14853" width="9" style="838" hidden="1"/>
    <col min="14854" max="14854" width="9.7109375" style="838" hidden="1"/>
    <col min="14855" max="14855" width="12.140625" style="838" hidden="1"/>
    <col min="14856" max="14856" width="56" style="838" hidden="1"/>
    <col min="14857" max="14857" width="5.5703125" style="838" hidden="1"/>
    <col min="14858" max="15105" width="11.42578125" style="838" hidden="1"/>
    <col min="15106" max="15106" width="14.85546875" style="838" hidden="1"/>
    <col min="15107" max="15107" width="32.5703125" style="838" hidden="1"/>
    <col min="15108" max="15108" width="24.28515625" style="838" hidden="1"/>
    <col min="15109" max="15109" width="9" style="838" hidden="1"/>
    <col min="15110" max="15110" width="9.7109375" style="838" hidden="1"/>
    <col min="15111" max="15111" width="12.140625" style="838" hidden="1"/>
    <col min="15112" max="15112" width="56" style="838" hidden="1"/>
    <col min="15113" max="15113" width="5.5703125" style="838" hidden="1"/>
    <col min="15114" max="15361" width="11.42578125" style="838" hidden="1"/>
    <col min="15362" max="15362" width="14.85546875" style="838" hidden="1"/>
    <col min="15363" max="15363" width="32.5703125" style="838" hidden="1"/>
    <col min="15364" max="15364" width="24.28515625" style="838" hidden="1"/>
    <col min="15365" max="15365" width="9" style="838" hidden="1"/>
    <col min="15366" max="15366" width="9.7109375" style="838" hidden="1"/>
    <col min="15367" max="15367" width="12.140625" style="838" hidden="1"/>
    <col min="15368" max="15368" width="56" style="838" hidden="1"/>
    <col min="15369" max="15369" width="5.5703125" style="838" hidden="1"/>
    <col min="15370" max="15617" width="11.42578125" style="838" hidden="1"/>
    <col min="15618" max="15618" width="14.85546875" style="838" hidden="1"/>
    <col min="15619" max="15619" width="32.5703125" style="838" hidden="1"/>
    <col min="15620" max="15620" width="24.28515625" style="838" hidden="1"/>
    <col min="15621" max="15621" width="9" style="838" hidden="1"/>
    <col min="15622" max="15622" width="9.7109375" style="838" hidden="1"/>
    <col min="15623" max="15623" width="12.140625" style="838" hidden="1"/>
    <col min="15624" max="15624" width="56" style="838" hidden="1"/>
    <col min="15625" max="15625" width="5.5703125" style="838" hidden="1"/>
    <col min="15626" max="15873" width="11.42578125" style="838" hidden="1"/>
    <col min="15874" max="15874" width="14.85546875" style="838" hidden="1"/>
    <col min="15875" max="15875" width="32.5703125" style="838" hidden="1"/>
    <col min="15876" max="15876" width="24.28515625" style="838" hidden="1"/>
    <col min="15877" max="15877" width="9" style="838" hidden="1"/>
    <col min="15878" max="15878" width="9.7109375" style="838" hidden="1"/>
    <col min="15879" max="15879" width="12.140625" style="838" hidden="1"/>
    <col min="15880" max="15880" width="56" style="838" hidden="1"/>
    <col min="15881" max="15881" width="5.5703125" style="838" hidden="1"/>
    <col min="15882" max="16129" width="11.42578125" style="838" hidden="1"/>
    <col min="16130" max="16130" width="14.85546875" style="838" hidden="1"/>
    <col min="16131" max="16131" width="32.5703125" style="838" hidden="1"/>
    <col min="16132" max="16132" width="24.28515625" style="838" hidden="1"/>
    <col min="16133" max="16133" width="9" style="838" hidden="1"/>
    <col min="16134" max="16134" width="9.7109375" style="838" hidden="1"/>
    <col min="16135" max="16135" width="12.140625" style="838" hidden="1"/>
    <col min="16136" max="16136" width="56" style="838" hidden="1"/>
    <col min="16137" max="16137" width="5.5703125" style="838" hidden="1"/>
    <col min="16138" max="16384" width="11.42578125" style="838" hidden="1"/>
  </cols>
  <sheetData>
    <row r="1" spans="1:7" ht="9.9499999999999993" customHeight="1">
      <c r="A1" s="2446"/>
      <c r="B1" s="2645" t="s">
        <v>1278</v>
      </c>
      <c r="C1" s="2645"/>
      <c r="D1" s="2645"/>
      <c r="E1" s="2645"/>
      <c r="F1" s="2645"/>
      <c r="G1" s="2645"/>
    </row>
    <row r="2" spans="1:7">
      <c r="B2" s="2655" t="s">
        <v>1</v>
      </c>
      <c r="C2" s="2655"/>
      <c r="D2" s="2655"/>
      <c r="E2" s="2655"/>
      <c r="F2" s="2655"/>
      <c r="G2" s="2655"/>
    </row>
    <row r="3" spans="1:7">
      <c r="B3" s="1246" t="s">
        <v>0</v>
      </c>
      <c r="C3" s="1246" t="s">
        <v>108</v>
      </c>
      <c r="D3" s="1246" t="s">
        <v>255</v>
      </c>
      <c r="E3" s="1247" t="s">
        <v>1279</v>
      </c>
      <c r="F3" s="1247" t="s">
        <v>85</v>
      </c>
      <c r="G3" s="1248" t="s">
        <v>86</v>
      </c>
    </row>
    <row r="4" spans="1:7">
      <c r="B4" s="1249"/>
      <c r="C4" s="1250"/>
      <c r="D4" s="1250"/>
      <c r="E4" s="1251" t="s">
        <v>23</v>
      </c>
      <c r="F4" s="1251" t="s">
        <v>24</v>
      </c>
      <c r="G4" s="1251" t="s">
        <v>1275</v>
      </c>
    </row>
    <row r="5" spans="1:7" ht="31.5">
      <c r="B5" s="839" t="s">
        <v>1280</v>
      </c>
      <c r="C5" s="839" t="s">
        <v>1281</v>
      </c>
      <c r="D5" s="839" t="s">
        <v>1282</v>
      </c>
      <c r="E5" s="377"/>
      <c r="F5" s="377">
        <v>542.53371162600001</v>
      </c>
      <c r="G5" s="377">
        <v>542.53371162600001</v>
      </c>
    </row>
    <row r="6" spans="1:7" ht="31.5">
      <c r="B6" s="840" t="s">
        <v>1283</v>
      </c>
      <c r="C6" s="841" t="s">
        <v>1284</v>
      </c>
      <c r="D6" s="841" t="s">
        <v>1282</v>
      </c>
      <c r="E6" s="842">
        <v>20.014246644</v>
      </c>
      <c r="F6" s="842">
        <v>-20.014246644</v>
      </c>
      <c r="G6" s="842">
        <v>0</v>
      </c>
    </row>
    <row r="7" spans="1:7" ht="21">
      <c r="B7" s="839" t="s">
        <v>1285</v>
      </c>
      <c r="C7" s="843" t="s">
        <v>1286</v>
      </c>
      <c r="D7" s="844" t="s">
        <v>1287</v>
      </c>
      <c r="E7" s="377">
        <v>28.739175473</v>
      </c>
      <c r="F7" s="377">
        <v>0</v>
      </c>
      <c r="G7" s="377">
        <v>28.739175473</v>
      </c>
    </row>
    <row r="8" spans="1:7" ht="21">
      <c r="B8" s="841" t="s">
        <v>1280</v>
      </c>
      <c r="C8" s="841" t="s">
        <v>1288</v>
      </c>
      <c r="D8" s="845" t="s">
        <v>1289</v>
      </c>
      <c r="E8" s="842">
        <v>15394.701320855</v>
      </c>
      <c r="F8" s="842">
        <v>1534.7042590000001</v>
      </c>
      <c r="G8" s="842">
        <v>16929.405579855</v>
      </c>
    </row>
    <row r="9" spans="1:7" ht="21">
      <c r="B9" s="839" t="s">
        <v>1290</v>
      </c>
      <c r="C9" s="843" t="s">
        <v>1291</v>
      </c>
      <c r="D9" s="846" t="s">
        <v>1292</v>
      </c>
      <c r="E9" s="377">
        <v>42.692469000000003</v>
      </c>
      <c r="F9" s="377"/>
      <c r="G9" s="377">
        <v>42.692469000000003</v>
      </c>
    </row>
    <row r="10" spans="1:7">
      <c r="B10" s="1252" t="s">
        <v>1293</v>
      </c>
      <c r="C10" s="1252"/>
      <c r="D10" s="1252"/>
      <c r="E10" s="1244">
        <v>15486.147211972</v>
      </c>
      <c r="F10" s="1244">
        <v>2057.2237239820001</v>
      </c>
      <c r="G10" s="1244">
        <v>17543.370935954001</v>
      </c>
    </row>
    <row r="11" spans="1:7" ht="13.5" customHeight="1">
      <c r="B11" s="847" t="s">
        <v>110</v>
      </c>
      <c r="C11" s="56"/>
      <c r="D11" s="56"/>
      <c r="E11" s="848"/>
      <c r="F11" s="848"/>
      <c r="G11" s="848"/>
    </row>
    <row r="12" spans="1:7" ht="13.5" customHeight="1">
      <c r="B12" s="849" t="s">
        <v>1432</v>
      </c>
      <c r="C12" s="56"/>
      <c r="D12" s="56"/>
      <c r="E12" s="848"/>
      <c r="F12" s="848"/>
      <c r="G12" s="848"/>
    </row>
    <row r="13" spans="1:7"/>
    <row r="20"/>
  </sheetData>
  <mergeCells count="2">
    <mergeCell ref="B1:G1"/>
    <mergeCell ref="B2:G2"/>
  </mergeCells>
  <pageMargins left="0.7" right="0.7" top="0.75" bottom="0.75" header="0.3" footer="0.3"/>
  <pageSetup orientation="portrait" r:id="rId1"/>
  <ignoredErrors>
    <ignoredError sqref="E4:G4" numberStoredAsText="1"/>
  </ignoredErrors>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91EDD-D496-45FA-B440-744D533F120A}">
  <sheetPr codeName="Hoja52"/>
  <dimension ref="A1:WVQ18"/>
  <sheetViews>
    <sheetView showGridLines="0" zoomScale="93" zoomScaleNormal="93" workbookViewId="0"/>
  </sheetViews>
  <sheetFormatPr baseColWidth="10" defaultColWidth="0" defaultRowHeight="10.5" zeroHeight="1"/>
  <cols>
    <col min="1" max="1" width="2.42578125" style="40" customWidth="1"/>
    <col min="2" max="2" width="32" style="40" customWidth="1"/>
    <col min="3" max="3" width="11.28515625" style="40" customWidth="1"/>
    <col min="4" max="4" width="10.140625" style="40" bestFit="1" customWidth="1"/>
    <col min="5" max="5" width="8.140625" style="40" customWidth="1"/>
    <col min="6" max="6" width="9.42578125" style="40" customWidth="1"/>
    <col min="7" max="7" width="10.7109375" style="40" customWidth="1"/>
    <col min="8" max="9" width="9.28515625" style="40" customWidth="1"/>
    <col min="10" max="10" width="5.28515625" style="40" customWidth="1"/>
    <col min="11" max="11" width="11.42578125" style="40" customWidth="1"/>
    <col min="12" max="12" width="4.140625" style="40" customWidth="1"/>
    <col min="13" max="257" width="11.42578125" style="40" hidden="1"/>
    <col min="258" max="258" width="32" style="40" hidden="1"/>
    <col min="259" max="259" width="11.28515625" style="40" hidden="1"/>
    <col min="260" max="260" width="10.140625" style="40" hidden="1"/>
    <col min="261" max="261" width="8.140625" style="40" hidden="1"/>
    <col min="262" max="262" width="9.42578125" style="40" hidden="1"/>
    <col min="263" max="263" width="10.7109375" style="40" hidden="1"/>
    <col min="264" max="265" width="9.28515625" style="40" hidden="1"/>
    <col min="266" max="513" width="11.42578125" style="40" hidden="1"/>
    <col min="514" max="514" width="32" style="40" hidden="1"/>
    <col min="515" max="515" width="11.28515625" style="40" hidden="1"/>
    <col min="516" max="516" width="10.140625" style="40" hidden="1"/>
    <col min="517" max="517" width="8.140625" style="40" hidden="1"/>
    <col min="518" max="518" width="9.42578125" style="40" hidden="1"/>
    <col min="519" max="519" width="10.7109375" style="40" hidden="1"/>
    <col min="520" max="521" width="9.28515625" style="40" hidden="1"/>
    <col min="522" max="769" width="11.42578125" style="40" hidden="1"/>
    <col min="770" max="770" width="32" style="40" hidden="1"/>
    <col min="771" max="771" width="11.28515625" style="40" hidden="1"/>
    <col min="772" max="772" width="10.140625" style="40" hidden="1"/>
    <col min="773" max="773" width="8.140625" style="40" hidden="1"/>
    <col min="774" max="774" width="9.42578125" style="40" hidden="1"/>
    <col min="775" max="775" width="10.7109375" style="40" hidden="1"/>
    <col min="776" max="777" width="9.28515625" style="40" hidden="1"/>
    <col min="778" max="1025" width="11.42578125" style="40" hidden="1"/>
    <col min="1026" max="1026" width="32" style="40" hidden="1"/>
    <col min="1027" max="1027" width="11.28515625" style="40" hidden="1"/>
    <col min="1028" max="1028" width="10.140625" style="40" hidden="1"/>
    <col min="1029" max="1029" width="8.140625" style="40" hidden="1"/>
    <col min="1030" max="1030" width="9.42578125" style="40" hidden="1"/>
    <col min="1031" max="1031" width="10.7109375" style="40" hidden="1"/>
    <col min="1032" max="1033" width="9.28515625" style="40" hidden="1"/>
    <col min="1034" max="1281" width="11.42578125" style="40" hidden="1"/>
    <col min="1282" max="1282" width="32" style="40" hidden="1"/>
    <col min="1283" max="1283" width="11.28515625" style="40" hidden="1"/>
    <col min="1284" max="1284" width="10.140625" style="40" hidden="1"/>
    <col min="1285" max="1285" width="8.140625" style="40" hidden="1"/>
    <col min="1286" max="1286" width="9.42578125" style="40" hidden="1"/>
    <col min="1287" max="1287" width="10.7109375" style="40" hidden="1"/>
    <col min="1288" max="1289" width="9.28515625" style="40" hidden="1"/>
    <col min="1290" max="1537" width="11.42578125" style="40" hidden="1"/>
    <col min="1538" max="1538" width="32" style="40" hidden="1"/>
    <col min="1539" max="1539" width="11.28515625" style="40" hidden="1"/>
    <col min="1540" max="1540" width="10.140625" style="40" hidden="1"/>
    <col min="1541" max="1541" width="8.140625" style="40" hidden="1"/>
    <col min="1542" max="1542" width="9.42578125" style="40" hidden="1"/>
    <col min="1543" max="1543" width="10.7109375" style="40" hidden="1"/>
    <col min="1544" max="1545" width="9.28515625" style="40" hidden="1"/>
    <col min="1546" max="1793" width="11.42578125" style="40" hidden="1"/>
    <col min="1794" max="1794" width="32" style="40" hidden="1"/>
    <col min="1795" max="1795" width="11.28515625" style="40" hidden="1"/>
    <col min="1796" max="1796" width="10.140625" style="40" hidden="1"/>
    <col min="1797" max="1797" width="8.140625" style="40" hidden="1"/>
    <col min="1798" max="1798" width="9.42578125" style="40" hidden="1"/>
    <col min="1799" max="1799" width="10.7109375" style="40" hidden="1"/>
    <col min="1800" max="1801" width="9.28515625" style="40" hidden="1"/>
    <col min="1802" max="2049" width="11.42578125" style="40" hidden="1"/>
    <col min="2050" max="2050" width="32" style="40" hidden="1"/>
    <col min="2051" max="2051" width="11.28515625" style="40" hidden="1"/>
    <col min="2052" max="2052" width="10.140625" style="40" hidden="1"/>
    <col min="2053" max="2053" width="8.140625" style="40" hidden="1"/>
    <col min="2054" max="2054" width="9.42578125" style="40" hidden="1"/>
    <col min="2055" max="2055" width="10.7109375" style="40" hidden="1"/>
    <col min="2056" max="2057" width="9.28515625" style="40" hidden="1"/>
    <col min="2058" max="2305" width="11.42578125" style="40" hidden="1"/>
    <col min="2306" max="2306" width="32" style="40" hidden="1"/>
    <col min="2307" max="2307" width="11.28515625" style="40" hidden="1"/>
    <col min="2308" max="2308" width="10.140625" style="40" hidden="1"/>
    <col min="2309" max="2309" width="8.140625" style="40" hidden="1"/>
    <col min="2310" max="2310" width="9.42578125" style="40" hidden="1"/>
    <col min="2311" max="2311" width="10.7109375" style="40" hidden="1"/>
    <col min="2312" max="2313" width="9.28515625" style="40" hidden="1"/>
    <col min="2314" max="2561" width="11.42578125" style="40" hidden="1"/>
    <col min="2562" max="2562" width="32" style="40" hidden="1"/>
    <col min="2563" max="2563" width="11.28515625" style="40" hidden="1"/>
    <col min="2564" max="2564" width="10.140625" style="40" hidden="1"/>
    <col min="2565" max="2565" width="8.140625" style="40" hidden="1"/>
    <col min="2566" max="2566" width="9.42578125" style="40" hidden="1"/>
    <col min="2567" max="2567" width="10.7109375" style="40" hidden="1"/>
    <col min="2568" max="2569" width="9.28515625" style="40" hidden="1"/>
    <col min="2570" max="2817" width="11.42578125" style="40" hidden="1"/>
    <col min="2818" max="2818" width="32" style="40" hidden="1"/>
    <col min="2819" max="2819" width="11.28515625" style="40" hidden="1"/>
    <col min="2820" max="2820" width="10.140625" style="40" hidden="1"/>
    <col min="2821" max="2821" width="8.140625" style="40" hidden="1"/>
    <col min="2822" max="2822" width="9.42578125" style="40" hidden="1"/>
    <col min="2823" max="2823" width="10.7109375" style="40" hidden="1"/>
    <col min="2824" max="2825" width="9.28515625" style="40" hidden="1"/>
    <col min="2826" max="3073" width="11.42578125" style="40" hidden="1"/>
    <col min="3074" max="3074" width="32" style="40" hidden="1"/>
    <col min="3075" max="3075" width="11.28515625" style="40" hidden="1"/>
    <col min="3076" max="3076" width="10.140625" style="40" hidden="1"/>
    <col min="3077" max="3077" width="8.140625" style="40" hidden="1"/>
    <col min="3078" max="3078" width="9.42578125" style="40" hidden="1"/>
    <col min="3079" max="3079" width="10.7109375" style="40" hidden="1"/>
    <col min="3080" max="3081" width="9.28515625" style="40" hidden="1"/>
    <col min="3082" max="3329" width="11.42578125" style="40" hidden="1"/>
    <col min="3330" max="3330" width="32" style="40" hidden="1"/>
    <col min="3331" max="3331" width="11.28515625" style="40" hidden="1"/>
    <col min="3332" max="3332" width="10.140625" style="40" hidden="1"/>
    <col min="3333" max="3333" width="8.140625" style="40" hidden="1"/>
    <col min="3334" max="3334" width="9.42578125" style="40" hidden="1"/>
    <col min="3335" max="3335" width="10.7109375" style="40" hidden="1"/>
    <col min="3336" max="3337" width="9.28515625" style="40" hidden="1"/>
    <col min="3338" max="3585" width="11.42578125" style="40" hidden="1"/>
    <col min="3586" max="3586" width="32" style="40" hidden="1"/>
    <col min="3587" max="3587" width="11.28515625" style="40" hidden="1"/>
    <col min="3588" max="3588" width="10.140625" style="40" hidden="1"/>
    <col min="3589" max="3589" width="8.140625" style="40" hidden="1"/>
    <col min="3590" max="3590" width="9.42578125" style="40" hidden="1"/>
    <col min="3591" max="3591" width="10.7109375" style="40" hidden="1"/>
    <col min="3592" max="3593" width="9.28515625" style="40" hidden="1"/>
    <col min="3594" max="3841" width="11.42578125" style="40" hidden="1"/>
    <col min="3842" max="3842" width="32" style="40" hidden="1"/>
    <col min="3843" max="3843" width="11.28515625" style="40" hidden="1"/>
    <col min="3844" max="3844" width="10.140625" style="40" hidden="1"/>
    <col min="3845" max="3845" width="8.140625" style="40" hidden="1"/>
    <col min="3846" max="3846" width="9.42578125" style="40" hidden="1"/>
    <col min="3847" max="3847" width="10.7109375" style="40" hidden="1"/>
    <col min="3848" max="3849" width="9.28515625" style="40" hidden="1"/>
    <col min="3850" max="4097" width="11.42578125" style="40" hidden="1"/>
    <col min="4098" max="4098" width="32" style="40" hidden="1"/>
    <col min="4099" max="4099" width="11.28515625" style="40" hidden="1"/>
    <col min="4100" max="4100" width="10.140625" style="40" hidden="1"/>
    <col min="4101" max="4101" width="8.140625" style="40" hidden="1"/>
    <col min="4102" max="4102" width="9.42578125" style="40" hidden="1"/>
    <col min="4103" max="4103" width="10.7109375" style="40" hidden="1"/>
    <col min="4104" max="4105" width="9.28515625" style="40" hidden="1"/>
    <col min="4106" max="4353" width="11.42578125" style="40" hidden="1"/>
    <col min="4354" max="4354" width="32" style="40" hidden="1"/>
    <col min="4355" max="4355" width="11.28515625" style="40" hidden="1"/>
    <col min="4356" max="4356" width="10.140625" style="40" hidden="1"/>
    <col min="4357" max="4357" width="8.140625" style="40" hidden="1"/>
    <col min="4358" max="4358" width="9.42578125" style="40" hidden="1"/>
    <col min="4359" max="4359" width="10.7109375" style="40" hidden="1"/>
    <col min="4360" max="4361" width="9.28515625" style="40" hidden="1"/>
    <col min="4362" max="4609" width="11.42578125" style="40" hidden="1"/>
    <col min="4610" max="4610" width="32" style="40" hidden="1"/>
    <col min="4611" max="4611" width="11.28515625" style="40" hidden="1"/>
    <col min="4612" max="4612" width="10.140625" style="40" hidden="1"/>
    <col min="4613" max="4613" width="8.140625" style="40" hidden="1"/>
    <col min="4614" max="4614" width="9.42578125" style="40" hidden="1"/>
    <col min="4615" max="4615" width="10.7109375" style="40" hidden="1"/>
    <col min="4616" max="4617" width="9.28515625" style="40" hidden="1"/>
    <col min="4618" max="4865" width="11.42578125" style="40" hidden="1"/>
    <col min="4866" max="4866" width="32" style="40" hidden="1"/>
    <col min="4867" max="4867" width="11.28515625" style="40" hidden="1"/>
    <col min="4868" max="4868" width="10.140625" style="40" hidden="1"/>
    <col min="4869" max="4869" width="8.140625" style="40" hidden="1"/>
    <col min="4870" max="4870" width="9.42578125" style="40" hidden="1"/>
    <col min="4871" max="4871" width="10.7109375" style="40" hidden="1"/>
    <col min="4872" max="4873" width="9.28515625" style="40" hidden="1"/>
    <col min="4874" max="5121" width="11.42578125" style="40" hidden="1"/>
    <col min="5122" max="5122" width="32" style="40" hidden="1"/>
    <col min="5123" max="5123" width="11.28515625" style="40" hidden="1"/>
    <col min="5124" max="5124" width="10.140625" style="40" hidden="1"/>
    <col min="5125" max="5125" width="8.140625" style="40" hidden="1"/>
    <col min="5126" max="5126" width="9.42578125" style="40" hidden="1"/>
    <col min="5127" max="5127" width="10.7109375" style="40" hidden="1"/>
    <col min="5128" max="5129" width="9.28515625" style="40" hidden="1"/>
    <col min="5130" max="5377" width="11.42578125" style="40" hidden="1"/>
    <col min="5378" max="5378" width="32" style="40" hidden="1"/>
    <col min="5379" max="5379" width="11.28515625" style="40" hidden="1"/>
    <col min="5380" max="5380" width="10.140625" style="40" hidden="1"/>
    <col min="5381" max="5381" width="8.140625" style="40" hidden="1"/>
    <col min="5382" max="5382" width="9.42578125" style="40" hidden="1"/>
    <col min="5383" max="5383" width="10.7109375" style="40" hidden="1"/>
    <col min="5384" max="5385" width="9.28515625" style="40" hidden="1"/>
    <col min="5386" max="5633" width="11.42578125" style="40" hidden="1"/>
    <col min="5634" max="5634" width="32" style="40" hidden="1"/>
    <col min="5635" max="5635" width="11.28515625" style="40" hidden="1"/>
    <col min="5636" max="5636" width="10.140625" style="40" hidden="1"/>
    <col min="5637" max="5637" width="8.140625" style="40" hidden="1"/>
    <col min="5638" max="5638" width="9.42578125" style="40" hidden="1"/>
    <col min="5639" max="5639" width="10.7109375" style="40" hidden="1"/>
    <col min="5640" max="5641" width="9.28515625" style="40" hidden="1"/>
    <col min="5642" max="5889" width="11.42578125" style="40" hidden="1"/>
    <col min="5890" max="5890" width="32" style="40" hidden="1"/>
    <col min="5891" max="5891" width="11.28515625" style="40" hidden="1"/>
    <col min="5892" max="5892" width="10.140625" style="40" hidden="1"/>
    <col min="5893" max="5893" width="8.140625" style="40" hidden="1"/>
    <col min="5894" max="5894" width="9.42578125" style="40" hidden="1"/>
    <col min="5895" max="5895" width="10.7109375" style="40" hidden="1"/>
    <col min="5896" max="5897" width="9.28515625" style="40" hidden="1"/>
    <col min="5898" max="6145" width="11.42578125" style="40" hidden="1"/>
    <col min="6146" max="6146" width="32" style="40" hidden="1"/>
    <col min="6147" max="6147" width="11.28515625" style="40" hidden="1"/>
    <col min="6148" max="6148" width="10.140625" style="40" hidden="1"/>
    <col min="6149" max="6149" width="8.140625" style="40" hidden="1"/>
    <col min="6150" max="6150" width="9.42578125" style="40" hidden="1"/>
    <col min="6151" max="6151" width="10.7109375" style="40" hidden="1"/>
    <col min="6152" max="6153" width="9.28515625" style="40" hidden="1"/>
    <col min="6154" max="6401" width="11.42578125" style="40" hidden="1"/>
    <col min="6402" max="6402" width="32" style="40" hidden="1"/>
    <col min="6403" max="6403" width="11.28515625" style="40" hidden="1"/>
    <col min="6404" max="6404" width="10.140625" style="40" hidden="1"/>
    <col min="6405" max="6405" width="8.140625" style="40" hidden="1"/>
    <col min="6406" max="6406" width="9.42578125" style="40" hidden="1"/>
    <col min="6407" max="6407" width="10.7109375" style="40" hidden="1"/>
    <col min="6408" max="6409" width="9.28515625" style="40" hidden="1"/>
    <col min="6410" max="6657" width="11.42578125" style="40" hidden="1"/>
    <col min="6658" max="6658" width="32" style="40" hidden="1"/>
    <col min="6659" max="6659" width="11.28515625" style="40" hidden="1"/>
    <col min="6660" max="6660" width="10.140625" style="40" hidden="1"/>
    <col min="6661" max="6661" width="8.140625" style="40" hidden="1"/>
    <col min="6662" max="6662" width="9.42578125" style="40" hidden="1"/>
    <col min="6663" max="6663" width="10.7109375" style="40" hidden="1"/>
    <col min="6664" max="6665" width="9.28515625" style="40" hidden="1"/>
    <col min="6666" max="6913" width="11.42578125" style="40" hidden="1"/>
    <col min="6914" max="6914" width="32" style="40" hidden="1"/>
    <col min="6915" max="6915" width="11.28515625" style="40" hidden="1"/>
    <col min="6916" max="6916" width="10.140625" style="40" hidden="1"/>
    <col min="6917" max="6917" width="8.140625" style="40" hidden="1"/>
    <col min="6918" max="6918" width="9.42578125" style="40" hidden="1"/>
    <col min="6919" max="6919" width="10.7109375" style="40" hidden="1"/>
    <col min="6920" max="6921" width="9.28515625" style="40" hidden="1"/>
    <col min="6922" max="7169" width="11.42578125" style="40" hidden="1"/>
    <col min="7170" max="7170" width="32" style="40" hidden="1"/>
    <col min="7171" max="7171" width="11.28515625" style="40" hidden="1"/>
    <col min="7172" max="7172" width="10.140625" style="40" hidden="1"/>
    <col min="7173" max="7173" width="8.140625" style="40" hidden="1"/>
    <col min="7174" max="7174" width="9.42578125" style="40" hidden="1"/>
    <col min="7175" max="7175" width="10.7109375" style="40" hidden="1"/>
    <col min="7176" max="7177" width="9.28515625" style="40" hidden="1"/>
    <col min="7178" max="7425" width="11.42578125" style="40" hidden="1"/>
    <col min="7426" max="7426" width="32" style="40" hidden="1"/>
    <col min="7427" max="7427" width="11.28515625" style="40" hidden="1"/>
    <col min="7428" max="7428" width="10.140625" style="40" hidden="1"/>
    <col min="7429" max="7429" width="8.140625" style="40" hidden="1"/>
    <col min="7430" max="7430" width="9.42578125" style="40" hidden="1"/>
    <col min="7431" max="7431" width="10.7109375" style="40" hidden="1"/>
    <col min="7432" max="7433" width="9.28515625" style="40" hidden="1"/>
    <col min="7434" max="7681" width="11.42578125" style="40" hidden="1"/>
    <col min="7682" max="7682" width="32" style="40" hidden="1"/>
    <col min="7683" max="7683" width="11.28515625" style="40" hidden="1"/>
    <col min="7684" max="7684" width="10.140625" style="40" hidden="1"/>
    <col min="7685" max="7685" width="8.140625" style="40" hidden="1"/>
    <col min="7686" max="7686" width="9.42578125" style="40" hidden="1"/>
    <col min="7687" max="7687" width="10.7109375" style="40" hidden="1"/>
    <col min="7688" max="7689" width="9.28515625" style="40" hidden="1"/>
    <col min="7690" max="7937" width="11.42578125" style="40" hidden="1"/>
    <col min="7938" max="7938" width="32" style="40" hidden="1"/>
    <col min="7939" max="7939" width="11.28515625" style="40" hidden="1"/>
    <col min="7940" max="7940" width="10.140625" style="40" hidden="1"/>
    <col min="7941" max="7941" width="8.140625" style="40" hidden="1"/>
    <col min="7942" max="7942" width="9.42578125" style="40" hidden="1"/>
    <col min="7943" max="7943" width="10.7109375" style="40" hidden="1"/>
    <col min="7944" max="7945" width="9.28515625" style="40" hidden="1"/>
    <col min="7946" max="8193" width="11.42578125" style="40" hidden="1"/>
    <col min="8194" max="8194" width="32" style="40" hidden="1"/>
    <col min="8195" max="8195" width="11.28515625" style="40" hidden="1"/>
    <col min="8196" max="8196" width="10.140625" style="40" hidden="1"/>
    <col min="8197" max="8197" width="8.140625" style="40" hidden="1"/>
    <col min="8198" max="8198" width="9.42578125" style="40" hidden="1"/>
    <col min="8199" max="8199" width="10.7109375" style="40" hidden="1"/>
    <col min="8200" max="8201" width="9.28515625" style="40" hidden="1"/>
    <col min="8202" max="8449" width="11.42578125" style="40" hidden="1"/>
    <col min="8450" max="8450" width="32" style="40" hidden="1"/>
    <col min="8451" max="8451" width="11.28515625" style="40" hidden="1"/>
    <col min="8452" max="8452" width="10.140625" style="40" hidden="1"/>
    <col min="8453" max="8453" width="8.140625" style="40" hidden="1"/>
    <col min="8454" max="8454" width="9.42578125" style="40" hidden="1"/>
    <col min="8455" max="8455" width="10.7109375" style="40" hidden="1"/>
    <col min="8456" max="8457" width="9.28515625" style="40" hidden="1"/>
    <col min="8458" max="8705" width="11.42578125" style="40" hidden="1"/>
    <col min="8706" max="8706" width="32" style="40" hidden="1"/>
    <col min="8707" max="8707" width="11.28515625" style="40" hidden="1"/>
    <col min="8708" max="8708" width="10.140625" style="40" hidden="1"/>
    <col min="8709" max="8709" width="8.140625" style="40" hidden="1"/>
    <col min="8710" max="8710" width="9.42578125" style="40" hidden="1"/>
    <col min="8711" max="8711" width="10.7109375" style="40" hidden="1"/>
    <col min="8712" max="8713" width="9.28515625" style="40" hidden="1"/>
    <col min="8714" max="8961" width="11.42578125" style="40" hidden="1"/>
    <col min="8962" max="8962" width="32" style="40" hidden="1"/>
    <col min="8963" max="8963" width="11.28515625" style="40" hidden="1"/>
    <col min="8964" max="8964" width="10.140625" style="40" hidden="1"/>
    <col min="8965" max="8965" width="8.140625" style="40" hidden="1"/>
    <col min="8966" max="8966" width="9.42578125" style="40" hidden="1"/>
    <col min="8967" max="8967" width="10.7109375" style="40" hidden="1"/>
    <col min="8968" max="8969" width="9.28515625" style="40" hidden="1"/>
    <col min="8970" max="9217" width="11.42578125" style="40" hidden="1"/>
    <col min="9218" max="9218" width="32" style="40" hidden="1"/>
    <col min="9219" max="9219" width="11.28515625" style="40" hidden="1"/>
    <col min="9220" max="9220" width="10.140625" style="40" hidden="1"/>
    <col min="9221" max="9221" width="8.140625" style="40" hidden="1"/>
    <col min="9222" max="9222" width="9.42578125" style="40" hidden="1"/>
    <col min="9223" max="9223" width="10.7109375" style="40" hidden="1"/>
    <col min="9224" max="9225" width="9.28515625" style="40" hidden="1"/>
    <col min="9226" max="9473" width="11.42578125" style="40" hidden="1"/>
    <col min="9474" max="9474" width="32" style="40" hidden="1"/>
    <col min="9475" max="9475" width="11.28515625" style="40" hidden="1"/>
    <col min="9476" max="9476" width="10.140625" style="40" hidden="1"/>
    <col min="9477" max="9477" width="8.140625" style="40" hidden="1"/>
    <col min="9478" max="9478" width="9.42578125" style="40" hidden="1"/>
    <col min="9479" max="9479" width="10.7109375" style="40" hidden="1"/>
    <col min="9480" max="9481" width="9.28515625" style="40" hidden="1"/>
    <col min="9482" max="9729" width="11.42578125" style="40" hidden="1"/>
    <col min="9730" max="9730" width="32" style="40" hidden="1"/>
    <col min="9731" max="9731" width="11.28515625" style="40" hidden="1"/>
    <col min="9732" max="9732" width="10.140625" style="40" hidden="1"/>
    <col min="9733" max="9733" width="8.140625" style="40" hidden="1"/>
    <col min="9734" max="9734" width="9.42578125" style="40" hidden="1"/>
    <col min="9735" max="9735" width="10.7109375" style="40" hidden="1"/>
    <col min="9736" max="9737" width="9.28515625" style="40" hidden="1"/>
    <col min="9738" max="9985" width="11.42578125" style="40" hidden="1"/>
    <col min="9986" max="9986" width="32" style="40" hidden="1"/>
    <col min="9987" max="9987" width="11.28515625" style="40" hidden="1"/>
    <col min="9988" max="9988" width="10.140625" style="40" hidden="1"/>
    <col min="9989" max="9989" width="8.140625" style="40" hidden="1"/>
    <col min="9990" max="9990" width="9.42578125" style="40" hidden="1"/>
    <col min="9991" max="9991" width="10.7109375" style="40" hidden="1"/>
    <col min="9992" max="9993" width="9.28515625" style="40" hidden="1"/>
    <col min="9994" max="10241" width="11.42578125" style="40" hidden="1"/>
    <col min="10242" max="10242" width="32" style="40" hidden="1"/>
    <col min="10243" max="10243" width="11.28515625" style="40" hidden="1"/>
    <col min="10244" max="10244" width="10.140625" style="40" hidden="1"/>
    <col min="10245" max="10245" width="8.140625" style="40" hidden="1"/>
    <col min="10246" max="10246" width="9.42578125" style="40" hidden="1"/>
    <col min="10247" max="10247" width="10.7109375" style="40" hidden="1"/>
    <col min="10248" max="10249" width="9.28515625" style="40" hidden="1"/>
    <col min="10250" max="10497" width="11.42578125" style="40" hidden="1"/>
    <col min="10498" max="10498" width="32" style="40" hidden="1"/>
    <col min="10499" max="10499" width="11.28515625" style="40" hidden="1"/>
    <col min="10500" max="10500" width="10.140625" style="40" hidden="1"/>
    <col min="10501" max="10501" width="8.140625" style="40" hidden="1"/>
    <col min="10502" max="10502" width="9.42578125" style="40" hidden="1"/>
    <col min="10503" max="10503" width="10.7109375" style="40" hidden="1"/>
    <col min="10504" max="10505" width="9.28515625" style="40" hidden="1"/>
    <col min="10506" max="10753" width="11.42578125" style="40" hidden="1"/>
    <col min="10754" max="10754" width="32" style="40" hidden="1"/>
    <col min="10755" max="10755" width="11.28515625" style="40" hidden="1"/>
    <col min="10756" max="10756" width="10.140625" style="40" hidden="1"/>
    <col min="10757" max="10757" width="8.140625" style="40" hidden="1"/>
    <col min="10758" max="10758" width="9.42578125" style="40" hidden="1"/>
    <col min="10759" max="10759" width="10.7109375" style="40" hidden="1"/>
    <col min="10760" max="10761" width="9.28515625" style="40" hidden="1"/>
    <col min="10762" max="11009" width="11.42578125" style="40" hidden="1"/>
    <col min="11010" max="11010" width="32" style="40" hidden="1"/>
    <col min="11011" max="11011" width="11.28515625" style="40" hidden="1"/>
    <col min="11012" max="11012" width="10.140625" style="40" hidden="1"/>
    <col min="11013" max="11013" width="8.140625" style="40" hidden="1"/>
    <col min="11014" max="11014" width="9.42578125" style="40" hidden="1"/>
    <col min="11015" max="11015" width="10.7109375" style="40" hidden="1"/>
    <col min="11016" max="11017" width="9.28515625" style="40" hidden="1"/>
    <col min="11018" max="11265" width="11.42578125" style="40" hidden="1"/>
    <col min="11266" max="11266" width="32" style="40" hidden="1"/>
    <col min="11267" max="11267" width="11.28515625" style="40" hidden="1"/>
    <col min="11268" max="11268" width="10.140625" style="40" hidden="1"/>
    <col min="11269" max="11269" width="8.140625" style="40" hidden="1"/>
    <col min="11270" max="11270" width="9.42578125" style="40" hidden="1"/>
    <col min="11271" max="11271" width="10.7109375" style="40" hidden="1"/>
    <col min="11272" max="11273" width="9.28515625" style="40" hidden="1"/>
    <col min="11274" max="11521" width="11.42578125" style="40" hidden="1"/>
    <col min="11522" max="11522" width="32" style="40" hidden="1"/>
    <col min="11523" max="11523" width="11.28515625" style="40" hidden="1"/>
    <col min="11524" max="11524" width="10.140625" style="40" hidden="1"/>
    <col min="11525" max="11525" width="8.140625" style="40" hidden="1"/>
    <col min="11526" max="11526" width="9.42578125" style="40" hidden="1"/>
    <col min="11527" max="11527" width="10.7109375" style="40" hidden="1"/>
    <col min="11528" max="11529" width="9.28515625" style="40" hidden="1"/>
    <col min="11530" max="11777" width="11.42578125" style="40" hidden="1"/>
    <col min="11778" max="11778" width="32" style="40" hidden="1"/>
    <col min="11779" max="11779" width="11.28515625" style="40" hidden="1"/>
    <col min="11780" max="11780" width="10.140625" style="40" hidden="1"/>
    <col min="11781" max="11781" width="8.140625" style="40" hidden="1"/>
    <col min="11782" max="11782" width="9.42578125" style="40" hidden="1"/>
    <col min="11783" max="11783" width="10.7109375" style="40" hidden="1"/>
    <col min="11784" max="11785" width="9.28515625" style="40" hidden="1"/>
    <col min="11786" max="12033" width="11.42578125" style="40" hidden="1"/>
    <col min="12034" max="12034" width="32" style="40" hidden="1"/>
    <col min="12035" max="12035" width="11.28515625" style="40" hidden="1"/>
    <col min="12036" max="12036" width="10.140625" style="40" hidden="1"/>
    <col min="12037" max="12037" width="8.140625" style="40" hidden="1"/>
    <col min="12038" max="12038" width="9.42578125" style="40" hidden="1"/>
    <col min="12039" max="12039" width="10.7109375" style="40" hidden="1"/>
    <col min="12040" max="12041" width="9.28515625" style="40" hidden="1"/>
    <col min="12042" max="12289" width="11.42578125" style="40" hidden="1"/>
    <col min="12290" max="12290" width="32" style="40" hidden="1"/>
    <col min="12291" max="12291" width="11.28515625" style="40" hidden="1"/>
    <col min="12292" max="12292" width="10.140625" style="40" hidden="1"/>
    <col min="12293" max="12293" width="8.140625" style="40" hidden="1"/>
    <col min="12294" max="12294" width="9.42578125" style="40" hidden="1"/>
    <col min="12295" max="12295" width="10.7109375" style="40" hidden="1"/>
    <col min="12296" max="12297" width="9.28515625" style="40" hidden="1"/>
    <col min="12298" max="12545" width="11.42578125" style="40" hidden="1"/>
    <col min="12546" max="12546" width="32" style="40" hidden="1"/>
    <col min="12547" max="12547" width="11.28515625" style="40" hidden="1"/>
    <col min="12548" max="12548" width="10.140625" style="40" hidden="1"/>
    <col min="12549" max="12549" width="8.140625" style="40" hidden="1"/>
    <col min="12550" max="12550" width="9.42578125" style="40" hidden="1"/>
    <col min="12551" max="12551" width="10.7109375" style="40" hidden="1"/>
    <col min="12552" max="12553" width="9.28515625" style="40" hidden="1"/>
    <col min="12554" max="12801" width="11.42578125" style="40" hidden="1"/>
    <col min="12802" max="12802" width="32" style="40" hidden="1"/>
    <col min="12803" max="12803" width="11.28515625" style="40" hidden="1"/>
    <col min="12804" max="12804" width="10.140625" style="40" hidden="1"/>
    <col min="12805" max="12805" width="8.140625" style="40" hidden="1"/>
    <col min="12806" max="12806" width="9.42578125" style="40" hidden="1"/>
    <col min="12807" max="12807" width="10.7109375" style="40" hidden="1"/>
    <col min="12808" max="12809" width="9.28515625" style="40" hidden="1"/>
    <col min="12810" max="13057" width="11.42578125" style="40" hidden="1"/>
    <col min="13058" max="13058" width="32" style="40" hidden="1"/>
    <col min="13059" max="13059" width="11.28515625" style="40" hidden="1"/>
    <col min="13060" max="13060" width="10.140625" style="40" hidden="1"/>
    <col min="13061" max="13061" width="8.140625" style="40" hidden="1"/>
    <col min="13062" max="13062" width="9.42578125" style="40" hidden="1"/>
    <col min="13063" max="13063" width="10.7109375" style="40" hidden="1"/>
    <col min="13064" max="13065" width="9.28515625" style="40" hidden="1"/>
    <col min="13066" max="13313" width="11.42578125" style="40" hidden="1"/>
    <col min="13314" max="13314" width="32" style="40" hidden="1"/>
    <col min="13315" max="13315" width="11.28515625" style="40" hidden="1"/>
    <col min="13316" max="13316" width="10.140625" style="40" hidden="1"/>
    <col min="13317" max="13317" width="8.140625" style="40" hidden="1"/>
    <col min="13318" max="13318" width="9.42578125" style="40" hidden="1"/>
    <col min="13319" max="13319" width="10.7109375" style="40" hidden="1"/>
    <col min="13320" max="13321" width="9.28515625" style="40" hidden="1"/>
    <col min="13322" max="13569" width="11.42578125" style="40" hidden="1"/>
    <col min="13570" max="13570" width="32" style="40" hidden="1"/>
    <col min="13571" max="13571" width="11.28515625" style="40" hidden="1"/>
    <col min="13572" max="13572" width="10.140625" style="40" hidden="1"/>
    <col min="13573" max="13573" width="8.140625" style="40" hidden="1"/>
    <col min="13574" max="13574" width="9.42578125" style="40" hidden="1"/>
    <col min="13575" max="13575" width="10.7109375" style="40" hidden="1"/>
    <col min="13576" max="13577" width="9.28515625" style="40" hidden="1"/>
    <col min="13578" max="13825" width="11.42578125" style="40" hidden="1"/>
    <col min="13826" max="13826" width="32" style="40" hidden="1"/>
    <col min="13827" max="13827" width="11.28515625" style="40" hidden="1"/>
    <col min="13828" max="13828" width="10.140625" style="40" hidden="1"/>
    <col min="13829" max="13829" width="8.140625" style="40" hidden="1"/>
    <col min="13830" max="13830" width="9.42578125" style="40" hidden="1"/>
    <col min="13831" max="13831" width="10.7109375" style="40" hidden="1"/>
    <col min="13832" max="13833" width="9.28515625" style="40" hidden="1"/>
    <col min="13834" max="14081" width="11.42578125" style="40" hidden="1"/>
    <col min="14082" max="14082" width="32" style="40" hidden="1"/>
    <col min="14083" max="14083" width="11.28515625" style="40" hidden="1"/>
    <col min="14084" max="14084" width="10.140625" style="40" hidden="1"/>
    <col min="14085" max="14085" width="8.140625" style="40" hidden="1"/>
    <col min="14086" max="14086" width="9.42578125" style="40" hidden="1"/>
    <col min="14087" max="14087" width="10.7109375" style="40" hidden="1"/>
    <col min="14088" max="14089" width="9.28515625" style="40" hidden="1"/>
    <col min="14090" max="14337" width="11.42578125" style="40" hidden="1"/>
    <col min="14338" max="14338" width="32" style="40" hidden="1"/>
    <col min="14339" max="14339" width="11.28515625" style="40" hidden="1"/>
    <col min="14340" max="14340" width="10.140625" style="40" hidden="1"/>
    <col min="14341" max="14341" width="8.140625" style="40" hidden="1"/>
    <col min="14342" max="14342" width="9.42578125" style="40" hidden="1"/>
    <col min="14343" max="14343" width="10.7109375" style="40" hidden="1"/>
    <col min="14344" max="14345" width="9.28515625" style="40" hidden="1"/>
    <col min="14346" max="14593" width="11.42578125" style="40" hidden="1"/>
    <col min="14594" max="14594" width="32" style="40" hidden="1"/>
    <col min="14595" max="14595" width="11.28515625" style="40" hidden="1"/>
    <col min="14596" max="14596" width="10.140625" style="40" hidden="1"/>
    <col min="14597" max="14597" width="8.140625" style="40" hidden="1"/>
    <col min="14598" max="14598" width="9.42578125" style="40" hidden="1"/>
    <col min="14599" max="14599" width="10.7109375" style="40" hidden="1"/>
    <col min="14600" max="14601" width="9.28515625" style="40" hidden="1"/>
    <col min="14602" max="14849" width="11.42578125" style="40" hidden="1"/>
    <col min="14850" max="14850" width="32" style="40" hidden="1"/>
    <col min="14851" max="14851" width="11.28515625" style="40" hidden="1"/>
    <col min="14852" max="14852" width="10.140625" style="40" hidden="1"/>
    <col min="14853" max="14853" width="8.140625" style="40" hidden="1"/>
    <col min="14854" max="14854" width="9.42578125" style="40" hidden="1"/>
    <col min="14855" max="14855" width="10.7109375" style="40" hidden="1"/>
    <col min="14856" max="14857" width="9.28515625" style="40" hidden="1"/>
    <col min="14858" max="15105" width="11.42578125" style="40" hidden="1"/>
    <col min="15106" max="15106" width="32" style="40" hidden="1"/>
    <col min="15107" max="15107" width="11.28515625" style="40" hidden="1"/>
    <col min="15108" max="15108" width="10.140625" style="40" hidden="1"/>
    <col min="15109" max="15109" width="8.140625" style="40" hidden="1"/>
    <col min="15110" max="15110" width="9.42578125" style="40" hidden="1"/>
    <col min="15111" max="15111" width="10.7109375" style="40" hidden="1"/>
    <col min="15112" max="15113" width="9.28515625" style="40" hidden="1"/>
    <col min="15114" max="15361" width="11.42578125" style="40" hidden="1"/>
    <col min="15362" max="15362" width="32" style="40" hidden="1"/>
    <col min="15363" max="15363" width="11.28515625" style="40" hidden="1"/>
    <col min="15364" max="15364" width="10.140625" style="40" hidden="1"/>
    <col min="15365" max="15365" width="8.140625" style="40" hidden="1"/>
    <col min="15366" max="15366" width="9.42578125" style="40" hidden="1"/>
    <col min="15367" max="15367" width="10.7109375" style="40" hidden="1"/>
    <col min="15368" max="15369" width="9.28515625" style="40" hidden="1"/>
    <col min="15370" max="15617" width="11.42578125" style="40" hidden="1"/>
    <col min="15618" max="15618" width="32" style="40" hidden="1"/>
    <col min="15619" max="15619" width="11.28515625" style="40" hidden="1"/>
    <col min="15620" max="15620" width="10.140625" style="40" hidden="1"/>
    <col min="15621" max="15621" width="8.140625" style="40" hidden="1"/>
    <col min="15622" max="15622" width="9.42578125" style="40" hidden="1"/>
    <col min="15623" max="15623" width="10.7109375" style="40" hidden="1"/>
    <col min="15624" max="15625" width="9.28515625" style="40" hidden="1"/>
    <col min="15626" max="15873" width="11.42578125" style="40" hidden="1"/>
    <col min="15874" max="15874" width="32" style="40" hidden="1"/>
    <col min="15875" max="15875" width="11.28515625" style="40" hidden="1"/>
    <col min="15876" max="15876" width="10.140625" style="40" hidden="1"/>
    <col min="15877" max="15877" width="8.140625" style="40" hidden="1"/>
    <col min="15878" max="15878" width="9.42578125" style="40" hidden="1"/>
    <col min="15879" max="15879" width="10.7109375" style="40" hidden="1"/>
    <col min="15880" max="15881" width="9.28515625" style="40" hidden="1"/>
    <col min="15882" max="16129" width="11.42578125" style="40" hidden="1"/>
    <col min="16130" max="16130" width="32" style="40" hidden="1"/>
    <col min="16131" max="16131" width="11.28515625" style="40" hidden="1"/>
    <col min="16132" max="16132" width="10.140625" style="40" hidden="1"/>
    <col min="16133" max="16133" width="8.140625" style="40" hidden="1"/>
    <col min="16134" max="16134" width="9.42578125" style="40" hidden="1"/>
    <col min="16135" max="16135" width="10.7109375" style="40" hidden="1"/>
    <col min="16136" max="16137" width="9.28515625" style="40" hidden="1"/>
    <col min="16138" max="16384" width="11.42578125" style="40" hidden="1"/>
  </cols>
  <sheetData>
    <row r="1" spans="1:9" ht="12.95" customHeight="1">
      <c r="A1" s="2435"/>
      <c r="B1" s="2645" t="s">
        <v>1294</v>
      </c>
      <c r="C1" s="2645"/>
      <c r="D1" s="2645"/>
      <c r="E1" s="2645"/>
      <c r="F1" s="2645"/>
      <c r="G1" s="2645"/>
      <c r="H1" s="2645"/>
      <c r="I1" s="2645"/>
    </row>
    <row r="2" spans="1:9">
      <c r="B2" s="2655" t="s">
        <v>1</v>
      </c>
      <c r="C2" s="2655"/>
      <c r="D2" s="2655"/>
      <c r="E2" s="2655"/>
      <c r="F2" s="2655"/>
      <c r="G2" s="2655"/>
      <c r="H2" s="2655"/>
      <c r="I2" s="2655"/>
    </row>
    <row r="3" spans="1:9" ht="24.75" customHeight="1">
      <c r="B3" s="2656" t="s">
        <v>0</v>
      </c>
      <c r="C3" s="2657" t="s">
        <v>51</v>
      </c>
      <c r="D3" s="1253" t="s">
        <v>33</v>
      </c>
      <c r="E3" s="2658" t="s">
        <v>34</v>
      </c>
      <c r="F3" s="2659"/>
      <c r="G3" s="1237" t="s">
        <v>40</v>
      </c>
      <c r="H3" s="2660" t="s">
        <v>22</v>
      </c>
      <c r="I3" s="2658"/>
    </row>
    <row r="4" spans="1:9">
      <c r="B4" s="2656"/>
      <c r="C4" s="2657"/>
      <c r="D4" s="1254"/>
      <c r="E4" s="1255">
        <v>2022</v>
      </c>
      <c r="F4" s="1254">
        <v>2023</v>
      </c>
      <c r="G4" s="1255" t="s">
        <v>911</v>
      </c>
      <c r="H4" s="1256">
        <v>2022</v>
      </c>
      <c r="I4" s="1255">
        <v>2023</v>
      </c>
    </row>
    <row r="5" spans="1:9">
      <c r="B5" s="1239"/>
      <c r="C5" s="1240" t="s">
        <v>23</v>
      </c>
      <c r="D5" s="1257" t="s">
        <v>24</v>
      </c>
      <c r="E5" s="1240" t="s">
        <v>36</v>
      </c>
      <c r="F5" s="1258" t="s">
        <v>37</v>
      </c>
      <c r="G5" s="1240" t="s">
        <v>26</v>
      </c>
      <c r="H5" s="1259" t="s">
        <v>38</v>
      </c>
      <c r="I5" s="1240" t="s">
        <v>39</v>
      </c>
    </row>
    <row r="6" spans="1:9">
      <c r="B6" s="850" t="s">
        <v>1276</v>
      </c>
      <c r="C6" s="851">
        <v>401394.00924132805</v>
      </c>
      <c r="D6" s="852">
        <v>373623.8548300548</v>
      </c>
      <c r="E6" s="853">
        <v>91.390106579316893</v>
      </c>
      <c r="F6" s="834">
        <v>93.081572277632787</v>
      </c>
      <c r="G6" s="854">
        <v>22.489462687703199</v>
      </c>
      <c r="H6" s="855">
        <v>20.7529712116269</v>
      </c>
      <c r="I6" s="855">
        <v>23.757471117002268</v>
      </c>
    </row>
    <row r="7" spans="1:9">
      <c r="B7" s="40" t="s">
        <v>27</v>
      </c>
      <c r="C7" s="856">
        <v>275633.74500000005</v>
      </c>
      <c r="D7" s="857">
        <v>264183.9409819034</v>
      </c>
      <c r="E7" s="858">
        <v>124.83258895394751</v>
      </c>
      <c r="F7" s="859">
        <v>95.846007890617074</v>
      </c>
      <c r="G7" s="860">
        <v>23.860842240358092</v>
      </c>
      <c r="H7" s="861">
        <v>14.511650222340538</v>
      </c>
      <c r="I7" s="861">
        <v>16.798558941875477</v>
      </c>
    </row>
    <row r="8" spans="1:9">
      <c r="B8" s="40" t="s">
        <v>28</v>
      </c>
      <c r="C8" s="856">
        <v>108476.134191645</v>
      </c>
      <c r="D8" s="857">
        <v>90748.649938249961</v>
      </c>
      <c r="E8" s="858">
        <v>50.061727868840691</v>
      </c>
      <c r="F8" s="859">
        <v>83.657710163162832</v>
      </c>
      <c r="G8" s="860">
        <v>23.454149199009834</v>
      </c>
      <c r="H8" s="861">
        <v>5.0012538445964356</v>
      </c>
      <c r="I8" s="861">
        <v>5.770398227906445</v>
      </c>
    </row>
    <row r="9" spans="1:9">
      <c r="B9" s="40" t="s">
        <v>29</v>
      </c>
      <c r="C9" s="856">
        <v>14576.747674607001</v>
      </c>
      <c r="D9" s="857">
        <v>16134.9167926887</v>
      </c>
      <c r="E9" s="861">
        <v>114.10001089530022</v>
      </c>
      <c r="F9" s="859">
        <v>110.68941545030695</v>
      </c>
      <c r="G9" s="860">
        <v>3.7441350484691105</v>
      </c>
      <c r="H9" s="861">
        <v>1.0581508672004931</v>
      </c>
      <c r="I9" s="861">
        <v>1.025964522131207</v>
      </c>
    </row>
    <row r="10" spans="1:9">
      <c r="B10" s="40" t="s">
        <v>30</v>
      </c>
      <c r="C10" s="856">
        <v>2707.3823750759998</v>
      </c>
      <c r="D10" s="857">
        <v>2556.3471172127201</v>
      </c>
      <c r="E10" s="861">
        <v>109.81081806180441</v>
      </c>
      <c r="F10" s="859">
        <v>94.421354764893891</v>
      </c>
      <c r="G10" s="860">
        <v>-4.3923418642381362</v>
      </c>
      <c r="H10" s="861">
        <v>0.1819162774894342</v>
      </c>
      <c r="I10" s="861">
        <v>0.16254942508913867</v>
      </c>
    </row>
    <row r="11" spans="1:9" ht="21">
      <c r="B11" s="833" t="s">
        <v>1277</v>
      </c>
      <c r="C11" s="851">
        <v>21778.454694626002</v>
      </c>
      <c r="D11" s="852">
        <v>25061.604856784161</v>
      </c>
      <c r="E11" s="835">
        <v>125.79786323694491</v>
      </c>
      <c r="F11" s="834">
        <v>115.07522093828035</v>
      </c>
      <c r="G11" s="854">
        <v>5.4257636948453758</v>
      </c>
      <c r="H11" s="855">
        <v>1.6173594068816584</v>
      </c>
      <c r="I11" s="855">
        <v>1.5935822775598605</v>
      </c>
    </row>
    <row r="12" spans="1:9" s="90" customFormat="1">
      <c r="B12" s="40" t="s">
        <v>27</v>
      </c>
      <c r="C12" s="856">
        <v>11022.412797731</v>
      </c>
      <c r="D12" s="857">
        <v>14013.0167933623</v>
      </c>
      <c r="E12" s="858">
        <v>132.25642841116607</v>
      </c>
      <c r="F12" s="859">
        <v>127.13202681219602</v>
      </c>
      <c r="G12" s="860">
        <v>-6.296829506825552</v>
      </c>
      <c r="H12" s="861">
        <v>1.0174703750397165</v>
      </c>
      <c r="I12" s="861">
        <v>0.89104011274066153</v>
      </c>
    </row>
    <row r="13" spans="1:9" s="90" customFormat="1">
      <c r="B13" s="40" t="s">
        <v>28</v>
      </c>
      <c r="C13" s="856">
        <v>4873.5282520950004</v>
      </c>
      <c r="D13" s="857">
        <v>4768.8969424458701</v>
      </c>
      <c r="E13" s="858">
        <v>114.01026213877354</v>
      </c>
      <c r="F13" s="859">
        <v>97.853068572975815</v>
      </c>
      <c r="G13" s="860">
        <v>43.504798816484723</v>
      </c>
      <c r="H13" s="861">
        <v>0.22609758802441979</v>
      </c>
      <c r="I13" s="861">
        <v>0.30323794882329452</v>
      </c>
    </row>
    <row r="14" spans="1:9" s="90" customFormat="1">
      <c r="B14" s="40" t="s">
        <v>29</v>
      </c>
      <c r="C14" s="856">
        <v>871.06958607299998</v>
      </c>
      <c r="D14" s="857">
        <v>1028.7228250319499</v>
      </c>
      <c r="E14" s="861">
        <v>138.61482327346627</v>
      </c>
      <c r="F14" s="859">
        <v>118.0988111029901</v>
      </c>
      <c r="G14" s="860">
        <v>18.19645258022058</v>
      </c>
      <c r="H14" s="861">
        <v>5.9215902124859929E-2</v>
      </c>
      <c r="I14" s="861">
        <v>6.5412988188921051E-2</v>
      </c>
    </row>
    <row r="15" spans="1:9" s="90" customFormat="1">
      <c r="B15" s="40" t="s">
        <v>30</v>
      </c>
      <c r="C15" s="856">
        <v>5011.4440587270001</v>
      </c>
      <c r="D15" s="857">
        <v>5250.9682959440397</v>
      </c>
      <c r="E15" s="861">
        <v>114.25317009344408</v>
      </c>
      <c r="F15" s="859">
        <v>104.77954526500059</v>
      </c>
      <c r="G15" s="860">
        <v>13.568753544455259</v>
      </c>
      <c r="H15" s="861">
        <v>0.31457554169266244</v>
      </c>
      <c r="I15" s="861">
        <v>0.33389122780698344</v>
      </c>
    </row>
    <row r="16" spans="1:9" ht="15.75" customHeight="1">
      <c r="B16" s="1260" t="s">
        <v>31</v>
      </c>
      <c r="C16" s="1261">
        <v>423172.46393595403</v>
      </c>
      <c r="D16" s="1262">
        <v>398685.45968683896</v>
      </c>
      <c r="E16" s="1263">
        <v>93.233808816708773</v>
      </c>
      <c r="F16" s="1264">
        <v>94.213469368644667</v>
      </c>
      <c r="G16" s="1265">
        <v>21.255769071236831</v>
      </c>
      <c r="H16" s="1266">
        <v>22.370330618508561</v>
      </c>
      <c r="I16" s="1266">
        <v>25.351053394562129</v>
      </c>
    </row>
    <row r="17" spans="2:9">
      <c r="B17" s="90" t="s">
        <v>110</v>
      </c>
      <c r="C17" s="90"/>
      <c r="D17" s="862"/>
      <c r="E17" s="90"/>
      <c r="F17" s="90"/>
      <c r="G17" s="90"/>
      <c r="H17" s="90"/>
      <c r="I17" s="90"/>
    </row>
    <row r="18" spans="2:9">
      <c r="B18" s="90"/>
      <c r="C18" s="646"/>
      <c r="D18" s="90"/>
      <c r="E18" s="90"/>
      <c r="F18" s="90"/>
      <c r="G18" s="90"/>
      <c r="H18" s="90"/>
      <c r="I18" s="863"/>
    </row>
  </sheetData>
  <mergeCells count="8">
    <mergeCell ref="B1:G1"/>
    <mergeCell ref="H1:I1"/>
    <mergeCell ref="B2:G2"/>
    <mergeCell ref="H2:I2"/>
    <mergeCell ref="B3:B4"/>
    <mergeCell ref="C3:C4"/>
    <mergeCell ref="E3:F3"/>
    <mergeCell ref="H3:I3"/>
  </mergeCells>
  <printOptions horizontalCentered="1" verticalCentered="1"/>
  <pageMargins left="0.19685039370078741" right="0.23622047244094491" top="0.23622047244094491" bottom="0.43307086614173229" header="0" footer="0"/>
  <pageSetup scale="130" orientation="landscape" r:id="rId1"/>
  <headerFooter alignWithMargins="0">
    <oddFooter>&amp;L&amp;8&amp;Z&amp;F&amp;A&amp;R&amp;D</oddFooter>
  </headerFooter>
  <ignoredErrors>
    <ignoredError sqref="C5:I5" numberStoredAsText="1"/>
  </ignoredErrors>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6E1EA-BEB1-4213-96E2-1624B8E375A8}">
  <sheetPr codeName="Hoja53">
    <pageSetUpPr fitToPage="1"/>
  </sheetPr>
  <dimension ref="A1:WVQ36"/>
  <sheetViews>
    <sheetView showGridLines="0" workbookViewId="0"/>
  </sheetViews>
  <sheetFormatPr baseColWidth="10" defaultColWidth="0" defaultRowHeight="10.5" zeroHeight="1"/>
  <cols>
    <col min="1" max="1" width="2.5703125" style="600" customWidth="1"/>
    <col min="2" max="2" width="53.5703125" style="600" customWidth="1"/>
    <col min="3" max="3" width="10.42578125" style="600" customWidth="1"/>
    <col min="4" max="4" width="10.85546875" style="600" bestFit="1" customWidth="1"/>
    <col min="5" max="5" width="10.42578125" style="600" bestFit="1" customWidth="1"/>
    <col min="6" max="6" width="10.28515625" style="600" bestFit="1" customWidth="1"/>
    <col min="7" max="7" width="11.28515625" style="600" customWidth="1"/>
    <col min="8" max="9" width="8.140625" style="600" bestFit="1" customWidth="1"/>
    <col min="10" max="10" width="4.5703125" style="600" customWidth="1"/>
    <col min="11" max="11" width="11.42578125" style="600" customWidth="1"/>
    <col min="12" max="12" width="4.140625" style="600" customWidth="1"/>
    <col min="13" max="257" width="11.42578125" style="600" hidden="1"/>
    <col min="258" max="258" width="53.5703125" style="600" hidden="1"/>
    <col min="259" max="259" width="10.42578125" style="600" hidden="1"/>
    <col min="260" max="260" width="10.85546875" style="600" hidden="1"/>
    <col min="261" max="261" width="10.42578125" style="600" hidden="1"/>
    <col min="262" max="262" width="10.28515625" style="600" hidden="1"/>
    <col min="263" max="263" width="11.28515625" style="600" hidden="1"/>
    <col min="264" max="265" width="8.140625" style="600" hidden="1"/>
    <col min="266" max="513" width="11.42578125" style="600" hidden="1"/>
    <col min="514" max="514" width="53.5703125" style="600" hidden="1"/>
    <col min="515" max="515" width="10.42578125" style="600" hidden="1"/>
    <col min="516" max="516" width="10.85546875" style="600" hidden="1"/>
    <col min="517" max="517" width="10.42578125" style="600" hidden="1"/>
    <col min="518" max="518" width="10.28515625" style="600" hidden="1"/>
    <col min="519" max="519" width="11.28515625" style="600" hidden="1"/>
    <col min="520" max="521" width="8.140625" style="600" hidden="1"/>
    <col min="522" max="769" width="11.42578125" style="600" hidden="1"/>
    <col min="770" max="770" width="53.5703125" style="600" hidden="1"/>
    <col min="771" max="771" width="10.42578125" style="600" hidden="1"/>
    <col min="772" max="772" width="10.85546875" style="600" hidden="1"/>
    <col min="773" max="773" width="10.42578125" style="600" hidden="1"/>
    <col min="774" max="774" width="10.28515625" style="600" hidden="1"/>
    <col min="775" max="775" width="11.28515625" style="600" hidden="1"/>
    <col min="776" max="777" width="8.140625" style="600" hidden="1"/>
    <col min="778" max="1025" width="11.42578125" style="600" hidden="1"/>
    <col min="1026" max="1026" width="53.5703125" style="600" hidden="1"/>
    <col min="1027" max="1027" width="10.42578125" style="600" hidden="1"/>
    <col min="1028" max="1028" width="10.85546875" style="600" hidden="1"/>
    <col min="1029" max="1029" width="10.42578125" style="600" hidden="1"/>
    <col min="1030" max="1030" width="10.28515625" style="600" hidden="1"/>
    <col min="1031" max="1031" width="11.28515625" style="600" hidden="1"/>
    <col min="1032" max="1033" width="8.140625" style="600" hidden="1"/>
    <col min="1034" max="1281" width="11.42578125" style="600" hidden="1"/>
    <col min="1282" max="1282" width="53.5703125" style="600" hidden="1"/>
    <col min="1283" max="1283" width="10.42578125" style="600" hidden="1"/>
    <col min="1284" max="1284" width="10.85546875" style="600" hidden="1"/>
    <col min="1285" max="1285" width="10.42578125" style="600" hidden="1"/>
    <col min="1286" max="1286" width="10.28515625" style="600" hidden="1"/>
    <col min="1287" max="1287" width="11.28515625" style="600" hidden="1"/>
    <col min="1288" max="1289" width="8.140625" style="600" hidden="1"/>
    <col min="1290" max="1537" width="11.42578125" style="600" hidden="1"/>
    <col min="1538" max="1538" width="53.5703125" style="600" hidden="1"/>
    <col min="1539" max="1539" width="10.42578125" style="600" hidden="1"/>
    <col min="1540" max="1540" width="10.85546875" style="600" hidden="1"/>
    <col min="1541" max="1541" width="10.42578125" style="600" hidden="1"/>
    <col min="1542" max="1542" width="10.28515625" style="600" hidden="1"/>
    <col min="1543" max="1543" width="11.28515625" style="600" hidden="1"/>
    <col min="1544" max="1545" width="8.140625" style="600" hidden="1"/>
    <col min="1546" max="1793" width="11.42578125" style="600" hidden="1"/>
    <col min="1794" max="1794" width="53.5703125" style="600" hidden="1"/>
    <col min="1795" max="1795" width="10.42578125" style="600" hidden="1"/>
    <col min="1796" max="1796" width="10.85546875" style="600" hidden="1"/>
    <col min="1797" max="1797" width="10.42578125" style="600" hidden="1"/>
    <col min="1798" max="1798" width="10.28515625" style="600" hidden="1"/>
    <col min="1799" max="1799" width="11.28515625" style="600" hidden="1"/>
    <col min="1800" max="1801" width="8.140625" style="600" hidden="1"/>
    <col min="1802" max="2049" width="11.42578125" style="600" hidden="1"/>
    <col min="2050" max="2050" width="53.5703125" style="600" hidden="1"/>
    <col min="2051" max="2051" width="10.42578125" style="600" hidden="1"/>
    <col min="2052" max="2052" width="10.85546875" style="600" hidden="1"/>
    <col min="2053" max="2053" width="10.42578125" style="600" hidden="1"/>
    <col min="2054" max="2054" width="10.28515625" style="600" hidden="1"/>
    <col min="2055" max="2055" width="11.28515625" style="600" hidden="1"/>
    <col min="2056" max="2057" width="8.140625" style="600" hidden="1"/>
    <col min="2058" max="2305" width="11.42578125" style="600" hidden="1"/>
    <col min="2306" max="2306" width="53.5703125" style="600" hidden="1"/>
    <col min="2307" max="2307" width="10.42578125" style="600" hidden="1"/>
    <col min="2308" max="2308" width="10.85546875" style="600" hidden="1"/>
    <col min="2309" max="2309" width="10.42578125" style="600" hidden="1"/>
    <col min="2310" max="2310" width="10.28515625" style="600" hidden="1"/>
    <col min="2311" max="2311" width="11.28515625" style="600" hidden="1"/>
    <col min="2312" max="2313" width="8.140625" style="600" hidden="1"/>
    <col min="2314" max="2561" width="11.42578125" style="600" hidden="1"/>
    <col min="2562" max="2562" width="53.5703125" style="600" hidden="1"/>
    <col min="2563" max="2563" width="10.42578125" style="600" hidden="1"/>
    <col min="2564" max="2564" width="10.85546875" style="600" hidden="1"/>
    <col min="2565" max="2565" width="10.42578125" style="600" hidden="1"/>
    <col min="2566" max="2566" width="10.28515625" style="600" hidden="1"/>
    <col min="2567" max="2567" width="11.28515625" style="600" hidden="1"/>
    <col min="2568" max="2569" width="8.140625" style="600" hidden="1"/>
    <col min="2570" max="2817" width="11.42578125" style="600" hidden="1"/>
    <col min="2818" max="2818" width="53.5703125" style="600" hidden="1"/>
    <col min="2819" max="2819" width="10.42578125" style="600" hidden="1"/>
    <col min="2820" max="2820" width="10.85546875" style="600" hidden="1"/>
    <col min="2821" max="2821" width="10.42578125" style="600" hidden="1"/>
    <col min="2822" max="2822" width="10.28515625" style="600" hidden="1"/>
    <col min="2823" max="2823" width="11.28515625" style="600" hidden="1"/>
    <col min="2824" max="2825" width="8.140625" style="600" hidden="1"/>
    <col min="2826" max="3073" width="11.42578125" style="600" hidden="1"/>
    <col min="3074" max="3074" width="53.5703125" style="600" hidden="1"/>
    <col min="3075" max="3075" width="10.42578125" style="600" hidden="1"/>
    <col min="3076" max="3076" width="10.85546875" style="600" hidden="1"/>
    <col min="3077" max="3077" width="10.42578125" style="600" hidden="1"/>
    <col min="3078" max="3078" width="10.28515625" style="600" hidden="1"/>
    <col min="3079" max="3079" width="11.28515625" style="600" hidden="1"/>
    <col min="3080" max="3081" width="8.140625" style="600" hidden="1"/>
    <col min="3082" max="3329" width="11.42578125" style="600" hidden="1"/>
    <col min="3330" max="3330" width="53.5703125" style="600" hidden="1"/>
    <col min="3331" max="3331" width="10.42578125" style="600" hidden="1"/>
    <col min="3332" max="3332" width="10.85546875" style="600" hidden="1"/>
    <col min="3333" max="3333" width="10.42578125" style="600" hidden="1"/>
    <col min="3334" max="3334" width="10.28515625" style="600" hidden="1"/>
    <col min="3335" max="3335" width="11.28515625" style="600" hidden="1"/>
    <col min="3336" max="3337" width="8.140625" style="600" hidden="1"/>
    <col min="3338" max="3585" width="11.42578125" style="600" hidden="1"/>
    <col min="3586" max="3586" width="53.5703125" style="600" hidden="1"/>
    <col min="3587" max="3587" width="10.42578125" style="600" hidden="1"/>
    <col min="3588" max="3588" width="10.85546875" style="600" hidden="1"/>
    <col min="3589" max="3589" width="10.42578125" style="600" hidden="1"/>
    <col min="3590" max="3590" width="10.28515625" style="600" hidden="1"/>
    <col min="3591" max="3591" width="11.28515625" style="600" hidden="1"/>
    <col min="3592" max="3593" width="8.140625" style="600" hidden="1"/>
    <col min="3594" max="3841" width="11.42578125" style="600" hidden="1"/>
    <col min="3842" max="3842" width="53.5703125" style="600" hidden="1"/>
    <col min="3843" max="3843" width="10.42578125" style="600" hidden="1"/>
    <col min="3844" max="3844" width="10.85546875" style="600" hidden="1"/>
    <col min="3845" max="3845" width="10.42578125" style="600" hidden="1"/>
    <col min="3846" max="3846" width="10.28515625" style="600" hidden="1"/>
    <col min="3847" max="3847" width="11.28515625" style="600" hidden="1"/>
    <col min="3848" max="3849" width="8.140625" style="600" hidden="1"/>
    <col min="3850" max="4097" width="11.42578125" style="600" hidden="1"/>
    <col min="4098" max="4098" width="53.5703125" style="600" hidden="1"/>
    <col min="4099" max="4099" width="10.42578125" style="600" hidden="1"/>
    <col min="4100" max="4100" width="10.85546875" style="600" hidden="1"/>
    <col min="4101" max="4101" width="10.42578125" style="600" hidden="1"/>
    <col min="4102" max="4102" width="10.28515625" style="600" hidden="1"/>
    <col min="4103" max="4103" width="11.28515625" style="600" hidden="1"/>
    <col min="4104" max="4105" width="8.140625" style="600" hidden="1"/>
    <col min="4106" max="4353" width="11.42578125" style="600" hidden="1"/>
    <col min="4354" max="4354" width="53.5703125" style="600" hidden="1"/>
    <col min="4355" max="4355" width="10.42578125" style="600" hidden="1"/>
    <col min="4356" max="4356" width="10.85546875" style="600" hidden="1"/>
    <col min="4357" max="4357" width="10.42578125" style="600" hidden="1"/>
    <col min="4358" max="4358" width="10.28515625" style="600" hidden="1"/>
    <col min="4359" max="4359" width="11.28515625" style="600" hidden="1"/>
    <col min="4360" max="4361" width="8.140625" style="600" hidden="1"/>
    <col min="4362" max="4609" width="11.42578125" style="600" hidden="1"/>
    <col min="4610" max="4610" width="53.5703125" style="600" hidden="1"/>
    <col min="4611" max="4611" width="10.42578125" style="600" hidden="1"/>
    <col min="4612" max="4612" width="10.85546875" style="600" hidden="1"/>
    <col min="4613" max="4613" width="10.42578125" style="600" hidden="1"/>
    <col min="4614" max="4614" width="10.28515625" style="600" hidden="1"/>
    <col min="4615" max="4615" width="11.28515625" style="600" hidden="1"/>
    <col min="4616" max="4617" width="8.140625" style="600" hidden="1"/>
    <col min="4618" max="4865" width="11.42578125" style="600" hidden="1"/>
    <col min="4866" max="4866" width="53.5703125" style="600" hidden="1"/>
    <col min="4867" max="4867" width="10.42578125" style="600" hidden="1"/>
    <col min="4868" max="4868" width="10.85546875" style="600" hidden="1"/>
    <col min="4869" max="4869" width="10.42578125" style="600" hidden="1"/>
    <col min="4870" max="4870" width="10.28515625" style="600" hidden="1"/>
    <col min="4871" max="4871" width="11.28515625" style="600" hidden="1"/>
    <col min="4872" max="4873" width="8.140625" style="600" hidden="1"/>
    <col min="4874" max="5121" width="11.42578125" style="600" hidden="1"/>
    <col min="5122" max="5122" width="53.5703125" style="600" hidden="1"/>
    <col min="5123" max="5123" width="10.42578125" style="600" hidden="1"/>
    <col min="5124" max="5124" width="10.85546875" style="600" hidden="1"/>
    <col min="5125" max="5125" width="10.42578125" style="600" hidden="1"/>
    <col min="5126" max="5126" width="10.28515625" style="600" hidden="1"/>
    <col min="5127" max="5127" width="11.28515625" style="600" hidden="1"/>
    <col min="5128" max="5129" width="8.140625" style="600" hidden="1"/>
    <col min="5130" max="5377" width="11.42578125" style="600" hidden="1"/>
    <col min="5378" max="5378" width="53.5703125" style="600" hidden="1"/>
    <col min="5379" max="5379" width="10.42578125" style="600" hidden="1"/>
    <col min="5380" max="5380" width="10.85546875" style="600" hidden="1"/>
    <col min="5381" max="5381" width="10.42578125" style="600" hidden="1"/>
    <col min="5382" max="5382" width="10.28515625" style="600" hidden="1"/>
    <col min="5383" max="5383" width="11.28515625" style="600" hidden="1"/>
    <col min="5384" max="5385" width="8.140625" style="600" hidden="1"/>
    <col min="5386" max="5633" width="11.42578125" style="600" hidden="1"/>
    <col min="5634" max="5634" width="53.5703125" style="600" hidden="1"/>
    <col min="5635" max="5635" width="10.42578125" style="600" hidden="1"/>
    <col min="5636" max="5636" width="10.85546875" style="600" hidden="1"/>
    <col min="5637" max="5637" width="10.42578125" style="600" hidden="1"/>
    <col min="5638" max="5638" width="10.28515625" style="600" hidden="1"/>
    <col min="5639" max="5639" width="11.28515625" style="600" hidden="1"/>
    <col min="5640" max="5641" width="8.140625" style="600" hidden="1"/>
    <col min="5642" max="5889" width="11.42578125" style="600" hidden="1"/>
    <col min="5890" max="5890" width="53.5703125" style="600" hidden="1"/>
    <col min="5891" max="5891" width="10.42578125" style="600" hidden="1"/>
    <col min="5892" max="5892" width="10.85546875" style="600" hidden="1"/>
    <col min="5893" max="5893" width="10.42578125" style="600" hidden="1"/>
    <col min="5894" max="5894" width="10.28515625" style="600" hidden="1"/>
    <col min="5895" max="5895" width="11.28515625" style="600" hidden="1"/>
    <col min="5896" max="5897" width="8.140625" style="600" hidden="1"/>
    <col min="5898" max="6145" width="11.42578125" style="600" hidden="1"/>
    <col min="6146" max="6146" width="53.5703125" style="600" hidden="1"/>
    <col min="6147" max="6147" width="10.42578125" style="600" hidden="1"/>
    <col min="6148" max="6148" width="10.85546875" style="600" hidden="1"/>
    <col min="6149" max="6149" width="10.42578125" style="600" hidden="1"/>
    <col min="6150" max="6150" width="10.28515625" style="600" hidden="1"/>
    <col min="6151" max="6151" width="11.28515625" style="600" hidden="1"/>
    <col min="6152" max="6153" width="8.140625" style="600" hidden="1"/>
    <col min="6154" max="6401" width="11.42578125" style="600" hidden="1"/>
    <col min="6402" max="6402" width="53.5703125" style="600" hidden="1"/>
    <col min="6403" max="6403" width="10.42578125" style="600" hidden="1"/>
    <col min="6404" max="6404" width="10.85546875" style="600" hidden="1"/>
    <col min="6405" max="6405" width="10.42578125" style="600" hidden="1"/>
    <col min="6406" max="6406" width="10.28515625" style="600" hidden="1"/>
    <col min="6407" max="6407" width="11.28515625" style="600" hidden="1"/>
    <col min="6408" max="6409" width="8.140625" style="600" hidden="1"/>
    <col min="6410" max="6657" width="11.42578125" style="600" hidden="1"/>
    <col min="6658" max="6658" width="53.5703125" style="600" hidden="1"/>
    <col min="6659" max="6659" width="10.42578125" style="600" hidden="1"/>
    <col min="6660" max="6660" width="10.85546875" style="600" hidden="1"/>
    <col min="6661" max="6661" width="10.42578125" style="600" hidden="1"/>
    <col min="6662" max="6662" width="10.28515625" style="600" hidden="1"/>
    <col min="6663" max="6663" width="11.28515625" style="600" hidden="1"/>
    <col min="6664" max="6665" width="8.140625" style="600" hidden="1"/>
    <col min="6666" max="6913" width="11.42578125" style="600" hidden="1"/>
    <col min="6914" max="6914" width="53.5703125" style="600" hidden="1"/>
    <col min="6915" max="6915" width="10.42578125" style="600" hidden="1"/>
    <col min="6916" max="6916" width="10.85546875" style="600" hidden="1"/>
    <col min="6917" max="6917" width="10.42578125" style="600" hidden="1"/>
    <col min="6918" max="6918" width="10.28515625" style="600" hidden="1"/>
    <col min="6919" max="6919" width="11.28515625" style="600" hidden="1"/>
    <col min="6920" max="6921" width="8.140625" style="600" hidden="1"/>
    <col min="6922" max="7169" width="11.42578125" style="600" hidden="1"/>
    <col min="7170" max="7170" width="53.5703125" style="600" hidden="1"/>
    <col min="7171" max="7171" width="10.42578125" style="600" hidden="1"/>
    <col min="7172" max="7172" width="10.85546875" style="600" hidden="1"/>
    <col min="7173" max="7173" width="10.42578125" style="600" hidden="1"/>
    <col min="7174" max="7174" width="10.28515625" style="600" hidden="1"/>
    <col min="7175" max="7175" width="11.28515625" style="600" hidden="1"/>
    <col min="7176" max="7177" width="8.140625" style="600" hidden="1"/>
    <col min="7178" max="7425" width="11.42578125" style="600" hidden="1"/>
    <col min="7426" max="7426" width="53.5703125" style="600" hidden="1"/>
    <col min="7427" max="7427" width="10.42578125" style="600" hidden="1"/>
    <col min="7428" max="7428" width="10.85546875" style="600" hidden="1"/>
    <col min="7429" max="7429" width="10.42578125" style="600" hidden="1"/>
    <col min="7430" max="7430" width="10.28515625" style="600" hidden="1"/>
    <col min="7431" max="7431" width="11.28515625" style="600" hidden="1"/>
    <col min="7432" max="7433" width="8.140625" style="600" hidden="1"/>
    <col min="7434" max="7681" width="11.42578125" style="600" hidden="1"/>
    <col min="7682" max="7682" width="53.5703125" style="600" hidden="1"/>
    <col min="7683" max="7683" width="10.42578125" style="600" hidden="1"/>
    <col min="7684" max="7684" width="10.85546875" style="600" hidden="1"/>
    <col min="7685" max="7685" width="10.42578125" style="600" hidden="1"/>
    <col min="7686" max="7686" width="10.28515625" style="600" hidden="1"/>
    <col min="7687" max="7687" width="11.28515625" style="600" hidden="1"/>
    <col min="7688" max="7689" width="8.140625" style="600" hidden="1"/>
    <col min="7690" max="7937" width="11.42578125" style="600" hidden="1"/>
    <col min="7938" max="7938" width="53.5703125" style="600" hidden="1"/>
    <col min="7939" max="7939" width="10.42578125" style="600" hidden="1"/>
    <col min="7940" max="7940" width="10.85546875" style="600" hidden="1"/>
    <col min="7941" max="7941" width="10.42578125" style="600" hidden="1"/>
    <col min="7942" max="7942" width="10.28515625" style="600" hidden="1"/>
    <col min="7943" max="7943" width="11.28515625" style="600" hidden="1"/>
    <col min="7944" max="7945" width="8.140625" style="600" hidden="1"/>
    <col min="7946" max="8193" width="11.42578125" style="600" hidden="1"/>
    <col min="8194" max="8194" width="53.5703125" style="600" hidden="1"/>
    <col min="8195" max="8195" width="10.42578125" style="600" hidden="1"/>
    <col min="8196" max="8196" width="10.85546875" style="600" hidden="1"/>
    <col min="8197" max="8197" width="10.42578125" style="600" hidden="1"/>
    <col min="8198" max="8198" width="10.28515625" style="600" hidden="1"/>
    <col min="8199" max="8199" width="11.28515625" style="600" hidden="1"/>
    <col min="8200" max="8201" width="8.140625" style="600" hidden="1"/>
    <col min="8202" max="8449" width="11.42578125" style="600" hidden="1"/>
    <col min="8450" max="8450" width="53.5703125" style="600" hidden="1"/>
    <col min="8451" max="8451" width="10.42578125" style="600" hidden="1"/>
    <col min="8452" max="8452" width="10.85546875" style="600" hidden="1"/>
    <col min="8453" max="8453" width="10.42578125" style="600" hidden="1"/>
    <col min="8454" max="8454" width="10.28515625" style="600" hidden="1"/>
    <col min="8455" max="8455" width="11.28515625" style="600" hidden="1"/>
    <col min="8456" max="8457" width="8.140625" style="600" hidden="1"/>
    <col min="8458" max="8705" width="11.42578125" style="600" hidden="1"/>
    <col min="8706" max="8706" width="53.5703125" style="600" hidden="1"/>
    <col min="8707" max="8707" width="10.42578125" style="600" hidden="1"/>
    <col min="8708" max="8708" width="10.85546875" style="600" hidden="1"/>
    <col min="8709" max="8709" width="10.42578125" style="600" hidden="1"/>
    <col min="8710" max="8710" width="10.28515625" style="600" hidden="1"/>
    <col min="8711" max="8711" width="11.28515625" style="600" hidden="1"/>
    <col min="8712" max="8713" width="8.140625" style="600" hidden="1"/>
    <col min="8714" max="8961" width="11.42578125" style="600" hidden="1"/>
    <col min="8962" max="8962" width="53.5703125" style="600" hidden="1"/>
    <col min="8963" max="8963" width="10.42578125" style="600" hidden="1"/>
    <col min="8964" max="8964" width="10.85546875" style="600" hidden="1"/>
    <col min="8965" max="8965" width="10.42578125" style="600" hidden="1"/>
    <col min="8966" max="8966" width="10.28515625" style="600" hidden="1"/>
    <col min="8967" max="8967" width="11.28515625" style="600" hidden="1"/>
    <col min="8968" max="8969" width="8.140625" style="600" hidden="1"/>
    <col min="8970" max="9217" width="11.42578125" style="600" hidden="1"/>
    <col min="9218" max="9218" width="53.5703125" style="600" hidden="1"/>
    <col min="9219" max="9219" width="10.42578125" style="600" hidden="1"/>
    <col min="9220" max="9220" width="10.85546875" style="600" hidden="1"/>
    <col min="9221" max="9221" width="10.42578125" style="600" hidden="1"/>
    <col min="9222" max="9222" width="10.28515625" style="600" hidden="1"/>
    <col min="9223" max="9223" width="11.28515625" style="600" hidden="1"/>
    <col min="9224" max="9225" width="8.140625" style="600" hidden="1"/>
    <col min="9226" max="9473" width="11.42578125" style="600" hidden="1"/>
    <col min="9474" max="9474" width="53.5703125" style="600" hidden="1"/>
    <col min="9475" max="9475" width="10.42578125" style="600" hidden="1"/>
    <col min="9476" max="9476" width="10.85546875" style="600" hidden="1"/>
    <col min="9477" max="9477" width="10.42578125" style="600" hidden="1"/>
    <col min="9478" max="9478" width="10.28515625" style="600" hidden="1"/>
    <col min="9479" max="9479" width="11.28515625" style="600" hidden="1"/>
    <col min="9480" max="9481" width="8.140625" style="600" hidden="1"/>
    <col min="9482" max="9729" width="11.42578125" style="600" hidden="1"/>
    <col min="9730" max="9730" width="53.5703125" style="600" hidden="1"/>
    <col min="9731" max="9731" width="10.42578125" style="600" hidden="1"/>
    <col min="9732" max="9732" width="10.85546875" style="600" hidden="1"/>
    <col min="9733" max="9733" width="10.42578125" style="600" hidden="1"/>
    <col min="9734" max="9734" width="10.28515625" style="600" hidden="1"/>
    <col min="9735" max="9735" width="11.28515625" style="600" hidden="1"/>
    <col min="9736" max="9737" width="8.140625" style="600" hidden="1"/>
    <col min="9738" max="9985" width="11.42578125" style="600" hidden="1"/>
    <col min="9986" max="9986" width="53.5703125" style="600" hidden="1"/>
    <col min="9987" max="9987" width="10.42578125" style="600" hidden="1"/>
    <col min="9988" max="9988" width="10.85546875" style="600" hidden="1"/>
    <col min="9989" max="9989" width="10.42578125" style="600" hidden="1"/>
    <col min="9990" max="9990" width="10.28515625" style="600" hidden="1"/>
    <col min="9991" max="9991" width="11.28515625" style="600" hidden="1"/>
    <col min="9992" max="9993" width="8.140625" style="600" hidden="1"/>
    <col min="9994" max="10241" width="11.42578125" style="600" hidden="1"/>
    <col min="10242" max="10242" width="53.5703125" style="600" hidden="1"/>
    <col min="10243" max="10243" width="10.42578125" style="600" hidden="1"/>
    <col min="10244" max="10244" width="10.85546875" style="600" hidden="1"/>
    <col min="10245" max="10245" width="10.42578125" style="600" hidden="1"/>
    <col min="10246" max="10246" width="10.28515625" style="600" hidden="1"/>
    <col min="10247" max="10247" width="11.28515625" style="600" hidden="1"/>
    <col min="10248" max="10249" width="8.140625" style="600" hidden="1"/>
    <col min="10250" max="10497" width="11.42578125" style="600" hidden="1"/>
    <col min="10498" max="10498" width="53.5703125" style="600" hidden="1"/>
    <col min="10499" max="10499" width="10.42578125" style="600" hidden="1"/>
    <col min="10500" max="10500" width="10.85546875" style="600" hidden="1"/>
    <col min="10501" max="10501" width="10.42578125" style="600" hidden="1"/>
    <col min="10502" max="10502" width="10.28515625" style="600" hidden="1"/>
    <col min="10503" max="10503" width="11.28515625" style="600" hidden="1"/>
    <col min="10504" max="10505" width="8.140625" style="600" hidden="1"/>
    <col min="10506" max="10753" width="11.42578125" style="600" hidden="1"/>
    <col min="10754" max="10754" width="53.5703125" style="600" hidden="1"/>
    <col min="10755" max="10755" width="10.42578125" style="600" hidden="1"/>
    <col min="10756" max="10756" width="10.85546875" style="600" hidden="1"/>
    <col min="10757" max="10757" width="10.42578125" style="600" hidden="1"/>
    <col min="10758" max="10758" width="10.28515625" style="600" hidden="1"/>
    <col min="10759" max="10759" width="11.28515625" style="600" hidden="1"/>
    <col min="10760" max="10761" width="8.140625" style="600" hidden="1"/>
    <col min="10762" max="11009" width="11.42578125" style="600" hidden="1"/>
    <col min="11010" max="11010" width="53.5703125" style="600" hidden="1"/>
    <col min="11011" max="11011" width="10.42578125" style="600" hidden="1"/>
    <col min="11012" max="11012" width="10.85546875" style="600" hidden="1"/>
    <col min="11013" max="11013" width="10.42578125" style="600" hidden="1"/>
    <col min="11014" max="11014" width="10.28515625" style="600" hidden="1"/>
    <col min="11015" max="11015" width="11.28515625" style="600" hidden="1"/>
    <col min="11016" max="11017" width="8.140625" style="600" hidden="1"/>
    <col min="11018" max="11265" width="11.42578125" style="600" hidden="1"/>
    <col min="11266" max="11266" width="53.5703125" style="600" hidden="1"/>
    <col min="11267" max="11267" width="10.42578125" style="600" hidden="1"/>
    <col min="11268" max="11268" width="10.85546875" style="600" hidden="1"/>
    <col min="11269" max="11269" width="10.42578125" style="600" hidden="1"/>
    <col min="11270" max="11270" width="10.28515625" style="600" hidden="1"/>
    <col min="11271" max="11271" width="11.28515625" style="600" hidden="1"/>
    <col min="11272" max="11273" width="8.140625" style="600" hidden="1"/>
    <col min="11274" max="11521" width="11.42578125" style="600" hidden="1"/>
    <col min="11522" max="11522" width="53.5703125" style="600" hidden="1"/>
    <col min="11523" max="11523" width="10.42578125" style="600" hidden="1"/>
    <col min="11524" max="11524" width="10.85546875" style="600" hidden="1"/>
    <col min="11525" max="11525" width="10.42578125" style="600" hidden="1"/>
    <col min="11526" max="11526" width="10.28515625" style="600" hidden="1"/>
    <col min="11527" max="11527" width="11.28515625" style="600" hidden="1"/>
    <col min="11528" max="11529" width="8.140625" style="600" hidden="1"/>
    <col min="11530" max="11777" width="11.42578125" style="600" hidden="1"/>
    <col min="11778" max="11778" width="53.5703125" style="600" hidden="1"/>
    <col min="11779" max="11779" width="10.42578125" style="600" hidden="1"/>
    <col min="11780" max="11780" width="10.85546875" style="600" hidden="1"/>
    <col min="11781" max="11781" width="10.42578125" style="600" hidden="1"/>
    <col min="11782" max="11782" width="10.28515625" style="600" hidden="1"/>
    <col min="11783" max="11783" width="11.28515625" style="600" hidden="1"/>
    <col min="11784" max="11785" width="8.140625" style="600" hidden="1"/>
    <col min="11786" max="12033" width="11.42578125" style="600" hidden="1"/>
    <col min="12034" max="12034" width="53.5703125" style="600" hidden="1"/>
    <col min="12035" max="12035" width="10.42578125" style="600" hidden="1"/>
    <col min="12036" max="12036" width="10.85546875" style="600" hidden="1"/>
    <col min="12037" max="12037" width="10.42578125" style="600" hidden="1"/>
    <col min="12038" max="12038" width="10.28515625" style="600" hidden="1"/>
    <col min="12039" max="12039" width="11.28515625" style="600" hidden="1"/>
    <col min="12040" max="12041" width="8.140625" style="600" hidden="1"/>
    <col min="12042" max="12289" width="11.42578125" style="600" hidden="1"/>
    <col min="12290" max="12290" width="53.5703125" style="600" hidden="1"/>
    <col min="12291" max="12291" width="10.42578125" style="600" hidden="1"/>
    <col min="12292" max="12292" width="10.85546875" style="600" hidden="1"/>
    <col min="12293" max="12293" width="10.42578125" style="600" hidden="1"/>
    <col min="12294" max="12294" width="10.28515625" style="600" hidden="1"/>
    <col min="12295" max="12295" width="11.28515625" style="600" hidden="1"/>
    <col min="12296" max="12297" width="8.140625" style="600" hidden="1"/>
    <col min="12298" max="12545" width="11.42578125" style="600" hidden="1"/>
    <col min="12546" max="12546" width="53.5703125" style="600" hidden="1"/>
    <col min="12547" max="12547" width="10.42578125" style="600" hidden="1"/>
    <col min="12548" max="12548" width="10.85546875" style="600" hidden="1"/>
    <col min="12549" max="12549" width="10.42578125" style="600" hidden="1"/>
    <col min="12550" max="12550" width="10.28515625" style="600" hidden="1"/>
    <col min="12551" max="12551" width="11.28515625" style="600" hidden="1"/>
    <col min="12552" max="12553" width="8.140625" style="600" hidden="1"/>
    <col min="12554" max="12801" width="11.42578125" style="600" hidden="1"/>
    <col min="12802" max="12802" width="53.5703125" style="600" hidden="1"/>
    <col min="12803" max="12803" width="10.42578125" style="600" hidden="1"/>
    <col min="12804" max="12804" width="10.85546875" style="600" hidden="1"/>
    <col min="12805" max="12805" width="10.42578125" style="600" hidden="1"/>
    <col min="12806" max="12806" width="10.28515625" style="600" hidden="1"/>
    <col min="12807" max="12807" width="11.28515625" style="600" hidden="1"/>
    <col min="12808" max="12809" width="8.140625" style="600" hidden="1"/>
    <col min="12810" max="13057" width="11.42578125" style="600" hidden="1"/>
    <col min="13058" max="13058" width="53.5703125" style="600" hidden="1"/>
    <col min="13059" max="13059" width="10.42578125" style="600" hidden="1"/>
    <col min="13060" max="13060" width="10.85546875" style="600" hidden="1"/>
    <col min="13061" max="13061" width="10.42578125" style="600" hidden="1"/>
    <col min="13062" max="13062" width="10.28515625" style="600" hidden="1"/>
    <col min="13063" max="13063" width="11.28515625" style="600" hidden="1"/>
    <col min="13064" max="13065" width="8.140625" style="600" hidden="1"/>
    <col min="13066" max="13313" width="11.42578125" style="600" hidden="1"/>
    <col min="13314" max="13314" width="53.5703125" style="600" hidden="1"/>
    <col min="13315" max="13315" width="10.42578125" style="600" hidden="1"/>
    <col min="13316" max="13316" width="10.85546875" style="600" hidden="1"/>
    <col min="13317" max="13317" width="10.42578125" style="600" hidden="1"/>
    <col min="13318" max="13318" width="10.28515625" style="600" hidden="1"/>
    <col min="13319" max="13319" width="11.28515625" style="600" hidden="1"/>
    <col min="13320" max="13321" width="8.140625" style="600" hidden="1"/>
    <col min="13322" max="13569" width="11.42578125" style="600" hidden="1"/>
    <col min="13570" max="13570" width="53.5703125" style="600" hidden="1"/>
    <col min="13571" max="13571" width="10.42578125" style="600" hidden="1"/>
    <col min="13572" max="13572" width="10.85546875" style="600" hidden="1"/>
    <col min="13573" max="13573" width="10.42578125" style="600" hidden="1"/>
    <col min="13574" max="13574" width="10.28515625" style="600" hidden="1"/>
    <col min="13575" max="13575" width="11.28515625" style="600" hidden="1"/>
    <col min="13576" max="13577" width="8.140625" style="600" hidden="1"/>
    <col min="13578" max="13825" width="11.42578125" style="600" hidden="1"/>
    <col min="13826" max="13826" width="53.5703125" style="600" hidden="1"/>
    <col min="13827" max="13827" width="10.42578125" style="600" hidden="1"/>
    <col min="13828" max="13828" width="10.85546875" style="600" hidden="1"/>
    <col min="13829" max="13829" width="10.42578125" style="600" hidden="1"/>
    <col min="13830" max="13830" width="10.28515625" style="600" hidden="1"/>
    <col min="13831" max="13831" width="11.28515625" style="600" hidden="1"/>
    <col min="13832" max="13833" width="8.140625" style="600" hidden="1"/>
    <col min="13834" max="14081" width="11.42578125" style="600" hidden="1"/>
    <col min="14082" max="14082" width="53.5703125" style="600" hidden="1"/>
    <col min="14083" max="14083" width="10.42578125" style="600" hidden="1"/>
    <col min="14084" max="14084" width="10.85546875" style="600" hidden="1"/>
    <col min="14085" max="14085" width="10.42578125" style="600" hidden="1"/>
    <col min="14086" max="14086" width="10.28515625" style="600" hidden="1"/>
    <col min="14087" max="14087" width="11.28515625" style="600" hidden="1"/>
    <col min="14088" max="14089" width="8.140625" style="600" hidden="1"/>
    <col min="14090" max="14337" width="11.42578125" style="600" hidden="1"/>
    <col min="14338" max="14338" width="53.5703125" style="600" hidden="1"/>
    <col min="14339" max="14339" width="10.42578125" style="600" hidden="1"/>
    <col min="14340" max="14340" width="10.85546875" style="600" hidden="1"/>
    <col min="14341" max="14341" width="10.42578125" style="600" hidden="1"/>
    <col min="14342" max="14342" width="10.28515625" style="600" hidden="1"/>
    <col min="14343" max="14343" width="11.28515625" style="600" hidden="1"/>
    <col min="14344" max="14345" width="8.140625" style="600" hidden="1"/>
    <col min="14346" max="14593" width="11.42578125" style="600" hidden="1"/>
    <col min="14594" max="14594" width="53.5703125" style="600" hidden="1"/>
    <col min="14595" max="14595" width="10.42578125" style="600" hidden="1"/>
    <col min="14596" max="14596" width="10.85546875" style="600" hidden="1"/>
    <col min="14597" max="14597" width="10.42578125" style="600" hidden="1"/>
    <col min="14598" max="14598" width="10.28515625" style="600" hidden="1"/>
    <col min="14599" max="14599" width="11.28515625" style="600" hidden="1"/>
    <col min="14600" max="14601" width="8.140625" style="600" hidden="1"/>
    <col min="14602" max="14849" width="11.42578125" style="600" hidden="1"/>
    <col min="14850" max="14850" width="53.5703125" style="600" hidden="1"/>
    <col min="14851" max="14851" width="10.42578125" style="600" hidden="1"/>
    <col min="14852" max="14852" width="10.85546875" style="600" hidden="1"/>
    <col min="14853" max="14853" width="10.42578125" style="600" hidden="1"/>
    <col min="14854" max="14854" width="10.28515625" style="600" hidden="1"/>
    <col min="14855" max="14855" width="11.28515625" style="600" hidden="1"/>
    <col min="14856" max="14857" width="8.140625" style="600" hidden="1"/>
    <col min="14858" max="15105" width="11.42578125" style="600" hidden="1"/>
    <col min="15106" max="15106" width="53.5703125" style="600" hidden="1"/>
    <col min="15107" max="15107" width="10.42578125" style="600" hidden="1"/>
    <col min="15108" max="15108" width="10.85546875" style="600" hidden="1"/>
    <col min="15109" max="15109" width="10.42578125" style="600" hidden="1"/>
    <col min="15110" max="15110" width="10.28515625" style="600" hidden="1"/>
    <col min="15111" max="15111" width="11.28515625" style="600" hidden="1"/>
    <col min="15112" max="15113" width="8.140625" style="600" hidden="1"/>
    <col min="15114" max="15361" width="11.42578125" style="600" hidden="1"/>
    <col min="15362" max="15362" width="53.5703125" style="600" hidden="1"/>
    <col min="15363" max="15363" width="10.42578125" style="600" hidden="1"/>
    <col min="15364" max="15364" width="10.85546875" style="600" hidden="1"/>
    <col min="15365" max="15365" width="10.42578125" style="600" hidden="1"/>
    <col min="15366" max="15366" width="10.28515625" style="600" hidden="1"/>
    <col min="15367" max="15367" width="11.28515625" style="600" hidden="1"/>
    <col min="15368" max="15369" width="8.140625" style="600" hidden="1"/>
    <col min="15370" max="15617" width="11.42578125" style="600" hidden="1"/>
    <col min="15618" max="15618" width="53.5703125" style="600" hidden="1"/>
    <col min="15619" max="15619" width="10.42578125" style="600" hidden="1"/>
    <col min="15620" max="15620" width="10.85546875" style="600" hidden="1"/>
    <col min="15621" max="15621" width="10.42578125" style="600" hidden="1"/>
    <col min="15622" max="15622" width="10.28515625" style="600" hidden="1"/>
    <col min="15623" max="15623" width="11.28515625" style="600" hidden="1"/>
    <col min="15624" max="15625" width="8.140625" style="600" hidden="1"/>
    <col min="15626" max="15873" width="11.42578125" style="600" hidden="1"/>
    <col min="15874" max="15874" width="53.5703125" style="600" hidden="1"/>
    <col min="15875" max="15875" width="10.42578125" style="600" hidden="1"/>
    <col min="15876" max="15876" width="10.85546875" style="600" hidden="1"/>
    <col min="15877" max="15877" width="10.42578125" style="600" hidden="1"/>
    <col min="15878" max="15878" width="10.28515625" style="600" hidden="1"/>
    <col min="15879" max="15879" width="11.28515625" style="600" hidden="1"/>
    <col min="15880" max="15881" width="8.140625" style="600" hidden="1"/>
    <col min="15882" max="16129" width="11.42578125" style="600" hidden="1"/>
    <col min="16130" max="16130" width="53.5703125" style="600" hidden="1"/>
    <col min="16131" max="16131" width="10.42578125" style="600" hidden="1"/>
    <col min="16132" max="16132" width="10.85546875" style="600" hidden="1"/>
    <col min="16133" max="16133" width="10.42578125" style="600" hidden="1"/>
    <col min="16134" max="16134" width="10.28515625" style="600" hidden="1"/>
    <col min="16135" max="16135" width="11.28515625" style="600" hidden="1"/>
    <col min="16136" max="16137" width="8.140625" style="600" hidden="1"/>
    <col min="16138" max="16384" width="11.42578125" style="600" hidden="1"/>
  </cols>
  <sheetData>
    <row r="1" spans="1:9" ht="14.25">
      <c r="A1" s="2447"/>
      <c r="B1" s="2661" t="s">
        <v>1119</v>
      </c>
      <c r="C1" s="2661"/>
      <c r="D1" s="2661"/>
      <c r="E1" s="2661"/>
      <c r="F1" s="2661"/>
      <c r="G1" s="2661"/>
      <c r="H1" s="2661"/>
      <c r="I1" s="2661"/>
    </row>
    <row r="2" spans="1:9">
      <c r="B2" s="2662" t="s">
        <v>1</v>
      </c>
      <c r="C2" s="2662"/>
      <c r="D2" s="2662"/>
      <c r="E2" s="2662"/>
      <c r="F2" s="2662"/>
      <c r="G2" s="2662"/>
      <c r="H2" s="2662"/>
      <c r="I2" s="2662"/>
    </row>
    <row r="3" spans="1:9" ht="25.5" customHeight="1">
      <c r="B3" s="2663" t="s">
        <v>0</v>
      </c>
      <c r="C3" s="2664" t="s">
        <v>32</v>
      </c>
      <c r="D3" s="2665" t="s">
        <v>33</v>
      </c>
      <c r="E3" s="2666" t="s">
        <v>34</v>
      </c>
      <c r="F3" s="2667"/>
      <c r="G3" s="1269" t="s">
        <v>40</v>
      </c>
      <c r="H3" s="2668" t="s">
        <v>22</v>
      </c>
      <c r="I3" s="2668"/>
    </row>
    <row r="4" spans="1:9">
      <c r="B4" s="2663"/>
      <c r="C4" s="2664"/>
      <c r="D4" s="2665"/>
      <c r="E4" s="1270">
        <v>2022</v>
      </c>
      <c r="F4" s="1271">
        <v>2023</v>
      </c>
      <c r="G4" s="1272" t="s">
        <v>911</v>
      </c>
      <c r="H4" s="1273">
        <v>2022</v>
      </c>
      <c r="I4" s="1273">
        <v>2023</v>
      </c>
    </row>
    <row r="5" spans="1:9" ht="11.25" customHeight="1">
      <c r="B5" s="1274"/>
      <c r="C5" s="1275" t="s">
        <v>23</v>
      </c>
      <c r="D5" s="1275" t="s">
        <v>24</v>
      </c>
      <c r="E5" s="1276" t="s">
        <v>36</v>
      </c>
      <c r="F5" s="1277" t="s">
        <v>37</v>
      </c>
      <c r="G5" s="1278" t="s">
        <v>26</v>
      </c>
      <c r="H5" s="1275" t="s">
        <v>38</v>
      </c>
      <c r="I5" s="1275" t="s">
        <v>39</v>
      </c>
    </row>
    <row r="6" spans="1:9">
      <c r="B6" s="601" t="s">
        <v>41</v>
      </c>
      <c r="C6" s="602">
        <v>274167.74500000005</v>
      </c>
      <c r="D6" s="603">
        <v>262907.2430632367</v>
      </c>
      <c r="E6" s="604">
        <v>125.291980930905</v>
      </c>
      <c r="F6" s="605">
        <v>95.892842195290569</v>
      </c>
      <c r="G6" s="606">
        <v>23.894251810051024</v>
      </c>
      <c r="H6" s="607">
        <v>14.437626749137516</v>
      </c>
      <c r="I6" s="607">
        <v>16.717378060259506</v>
      </c>
    </row>
    <row r="7" spans="1:9">
      <c r="B7" s="608" t="s">
        <v>42</v>
      </c>
      <c r="C7" s="33">
        <v>148670.54600000003</v>
      </c>
      <c r="D7" s="609">
        <v>141417.911351544</v>
      </c>
      <c r="E7" s="610">
        <v>118.94778075794133</v>
      </c>
      <c r="F7" s="31">
        <v>95.121673496473178</v>
      </c>
      <c r="G7" s="34">
        <v>46.600874216042421</v>
      </c>
      <c r="H7" s="30">
        <v>6.5631491651121827</v>
      </c>
      <c r="I7" s="30">
        <v>8.99228435478053</v>
      </c>
    </row>
    <row r="8" spans="1:9">
      <c r="B8" s="611" t="s">
        <v>912</v>
      </c>
      <c r="C8" s="33">
        <v>144840.13800000001</v>
      </c>
      <c r="D8" s="609">
        <v>139516.15419171701</v>
      </c>
      <c r="E8" s="610">
        <v>118.81166410144446</v>
      </c>
      <c r="F8" s="31">
        <v>96.324234509992664</v>
      </c>
      <c r="G8" s="34">
        <v>46.142545093734654</v>
      </c>
      <c r="H8" s="30">
        <v>6.49519577922623</v>
      </c>
      <c r="I8" s="30">
        <v>8.8713580803682799</v>
      </c>
    </row>
    <row r="9" spans="1:9">
      <c r="B9" s="611" t="s">
        <v>1120</v>
      </c>
      <c r="C9" s="33">
        <v>1774.6510000000001</v>
      </c>
      <c r="D9" s="609">
        <v>1211.230309323</v>
      </c>
      <c r="E9" s="610">
        <v>0</v>
      </c>
      <c r="F9" s="31">
        <v>68.251746925057375</v>
      </c>
      <c r="G9" s="34">
        <v>1552.1791243770142</v>
      </c>
      <c r="H9" s="30">
        <v>4.9878572501804684E-3</v>
      </c>
      <c r="I9" s="30">
        <v>7.7018018838405644E-2</v>
      </c>
    </row>
    <row r="10" spans="1:9">
      <c r="B10" s="611" t="s">
        <v>1121</v>
      </c>
      <c r="C10" s="33">
        <v>0</v>
      </c>
      <c r="D10" s="609">
        <v>10.533635725</v>
      </c>
      <c r="E10" s="610">
        <v>0</v>
      </c>
      <c r="F10" s="31">
        <v>0</v>
      </c>
      <c r="G10" s="34">
        <v>-25.251590026451044</v>
      </c>
      <c r="H10" s="30">
        <v>9.5878394445196623E-4</v>
      </c>
      <c r="I10" s="30">
        <v>6.6979809575472553E-4</v>
      </c>
    </row>
    <row r="11" spans="1:9">
      <c r="B11" s="611" t="s">
        <v>1122</v>
      </c>
      <c r="C11" s="33">
        <v>8.8550000000000004</v>
      </c>
      <c r="D11" s="609">
        <v>5.7891026160000001</v>
      </c>
      <c r="E11" s="610">
        <v>66.569216317777773</v>
      </c>
      <c r="F11" s="31">
        <v>65.376652919254653</v>
      </c>
      <c r="G11" s="34">
        <v>-97.584342810461251</v>
      </c>
      <c r="H11" s="30">
        <v>1.6304983412199422E-2</v>
      </c>
      <c r="I11" s="30">
        <v>3.6810936029644224E-4</v>
      </c>
    </row>
    <row r="12" spans="1:9">
      <c r="B12" s="611" t="s">
        <v>458</v>
      </c>
      <c r="C12" s="33">
        <v>2046.902</v>
      </c>
      <c r="D12" s="609">
        <v>674.20411216299999</v>
      </c>
      <c r="E12" s="610">
        <v>173.24659852266424</v>
      </c>
      <c r="F12" s="31">
        <v>32.937781689743815</v>
      </c>
      <c r="G12" s="34">
        <v>0.36975773501681797</v>
      </c>
      <c r="H12" s="30">
        <v>4.5701761279120637E-2</v>
      </c>
      <c r="I12" s="30">
        <v>4.2870348117794138E-2</v>
      </c>
    </row>
    <row r="13" spans="1:9">
      <c r="B13" s="608" t="s">
        <v>43</v>
      </c>
      <c r="C13" s="33">
        <v>85231.644</v>
      </c>
      <c r="D13" s="609">
        <v>82825.161952354712</v>
      </c>
      <c r="E13" s="610">
        <v>117.95981443277887</v>
      </c>
      <c r="F13" s="31">
        <v>97.176539211603981</v>
      </c>
      <c r="G13" s="34">
        <v>16.024784960438531</v>
      </c>
      <c r="H13" s="30">
        <v>4.8568639457903746</v>
      </c>
      <c r="I13" s="30">
        <v>5.2665705559382197</v>
      </c>
    </row>
    <row r="14" spans="1:9">
      <c r="B14" s="611" t="s">
        <v>1123</v>
      </c>
      <c r="C14" s="33">
        <v>63874</v>
      </c>
      <c r="D14" s="609">
        <v>61955.119044327599</v>
      </c>
      <c r="E14" s="610">
        <v>118.67602094577269</v>
      </c>
      <c r="F14" s="31">
        <v>96.99583405505777</v>
      </c>
      <c r="G14" s="34">
        <v>15.518796988824569</v>
      </c>
      <c r="H14" s="30">
        <v>3.6489587557559955</v>
      </c>
      <c r="I14" s="30">
        <v>3.9395154571047177</v>
      </c>
    </row>
    <row r="15" spans="1:9">
      <c r="B15" s="611" t="s">
        <v>913</v>
      </c>
      <c r="C15" s="33">
        <v>3432.904</v>
      </c>
      <c r="D15" s="609">
        <v>3331.8106313869998</v>
      </c>
      <c r="E15" s="610">
        <v>113.49653112064134</v>
      </c>
      <c r="F15" s="31">
        <v>97.055164705654448</v>
      </c>
      <c r="G15" s="34">
        <v>27.774582289890624</v>
      </c>
      <c r="H15" s="30">
        <v>0.17741088242566461</v>
      </c>
      <c r="I15" s="30">
        <v>0.21185851443693837</v>
      </c>
    </row>
    <row r="16" spans="1:9">
      <c r="B16" s="611" t="s">
        <v>44</v>
      </c>
      <c r="C16" s="612">
        <v>13933.624</v>
      </c>
      <c r="D16" s="613">
        <v>13619.701945000001</v>
      </c>
      <c r="E16" s="614">
        <v>119.83676967789296</v>
      </c>
      <c r="F16" s="615">
        <v>97.747017897138605</v>
      </c>
      <c r="G16" s="616">
        <v>11.597950640623278</v>
      </c>
      <c r="H16" s="617">
        <v>0.83033969543969166</v>
      </c>
      <c r="I16" s="617">
        <v>0.86603055826747155</v>
      </c>
    </row>
    <row r="17" spans="2:9">
      <c r="B17" s="611" t="s">
        <v>1124</v>
      </c>
      <c r="C17" s="33">
        <v>1952.2339999999999</v>
      </c>
      <c r="D17" s="609">
        <v>2172.9136960000001</v>
      </c>
      <c r="E17" s="610">
        <v>92.357802382387007</v>
      </c>
      <c r="F17" s="31">
        <v>111.30395721004757</v>
      </c>
      <c r="G17" s="34">
        <v>31.626988885243602</v>
      </c>
      <c r="H17" s="30">
        <v>0.11231608248961927</v>
      </c>
      <c r="I17" s="30">
        <v>0.13816819698501231</v>
      </c>
    </row>
    <row r="18" spans="2:9">
      <c r="B18" s="611" t="s">
        <v>45</v>
      </c>
      <c r="C18" s="33">
        <v>604.44200000000001</v>
      </c>
      <c r="D18" s="609">
        <v>555.03640099999996</v>
      </c>
      <c r="E18" s="610">
        <v>72.870316715660621</v>
      </c>
      <c r="F18" s="31">
        <v>91.82624652158519</v>
      </c>
      <c r="G18" s="34">
        <v>53.359832358579041</v>
      </c>
      <c r="H18" s="30">
        <v>2.4623753649328377E-2</v>
      </c>
      <c r="I18" s="30">
        <v>3.529287837266238E-2</v>
      </c>
    </row>
    <row r="19" spans="2:9">
      <c r="B19" s="611" t="s">
        <v>1125</v>
      </c>
      <c r="C19" s="33">
        <v>451.96600000000001</v>
      </c>
      <c r="D19" s="609">
        <v>528.11364432637004</v>
      </c>
      <c r="E19" s="610">
        <v>170.73815487531778</v>
      </c>
      <c r="F19" s="31">
        <v>116.84809130031242</v>
      </c>
      <c r="G19" s="34">
        <v>18.064333597920566</v>
      </c>
      <c r="H19" s="30">
        <v>3.0433582899313579E-2</v>
      </c>
      <c r="I19" s="30">
        <v>3.358095177644764E-2</v>
      </c>
    </row>
    <row r="20" spans="2:9">
      <c r="B20" s="611" t="s">
        <v>1126</v>
      </c>
      <c r="C20" s="33">
        <v>306.41800000000001</v>
      </c>
      <c r="D20" s="609">
        <v>373.85647266873997</v>
      </c>
      <c r="E20" s="610">
        <v>167.83488118699924</v>
      </c>
      <c r="F20" s="31">
        <v>122.00865245146824</v>
      </c>
      <c r="G20" s="34">
        <v>35.110450873656788</v>
      </c>
      <c r="H20" s="30">
        <v>1.8826100688231866E-2</v>
      </c>
      <c r="I20" s="30">
        <v>2.3772262494780799E-2</v>
      </c>
    </row>
    <row r="21" spans="2:9">
      <c r="B21" s="611" t="s">
        <v>1127</v>
      </c>
      <c r="C21" s="33">
        <v>551.89200000000005</v>
      </c>
      <c r="D21" s="609">
        <v>215.121882</v>
      </c>
      <c r="E21" s="610">
        <v>148.23153072612138</v>
      </c>
      <c r="F21" s="31">
        <v>38.978981757300332</v>
      </c>
      <c r="G21" s="34">
        <v>60.101481550503323</v>
      </c>
      <c r="H21" s="30">
        <v>9.1418408019915739E-3</v>
      </c>
      <c r="I21" s="30">
        <v>1.3678869355316802E-2</v>
      </c>
    </row>
    <row r="22" spans="2:9">
      <c r="B22" s="611" t="s">
        <v>1128</v>
      </c>
      <c r="C22" s="33">
        <v>124.164</v>
      </c>
      <c r="D22" s="609">
        <v>73.488235644989999</v>
      </c>
      <c r="E22" s="610">
        <v>168.91039185349663</v>
      </c>
      <c r="F22" s="31">
        <v>59.186427342055673</v>
      </c>
      <c r="G22" s="34">
        <v>3.8780215285016517</v>
      </c>
      <c r="H22" s="30">
        <v>4.8132516405393691E-3</v>
      </c>
      <c r="I22" s="30">
        <v>4.672867144870709E-3</v>
      </c>
    </row>
    <row r="23" spans="2:9">
      <c r="B23" s="608" t="s">
        <v>47</v>
      </c>
      <c r="C23" s="33">
        <v>40265.555</v>
      </c>
      <c r="D23" s="609">
        <v>38664.169759338001</v>
      </c>
      <c r="E23" s="610">
        <v>159.8207549903747</v>
      </c>
      <c r="F23" s="31">
        <v>96.022940101876159</v>
      </c>
      <c r="G23" s="34">
        <v>-12.825498746463637</v>
      </c>
      <c r="H23" s="30">
        <v>3.0176136382349594</v>
      </c>
      <c r="I23" s="30">
        <v>2.4585231495407576</v>
      </c>
    </row>
    <row r="24" spans="2:9">
      <c r="B24" s="611" t="s">
        <v>1129</v>
      </c>
      <c r="C24" s="33">
        <v>5685</v>
      </c>
      <c r="D24" s="609">
        <v>5459.2140520236253</v>
      </c>
      <c r="E24" s="610">
        <v>152.80965240466426</v>
      </c>
      <c r="F24" s="31">
        <v>96.028391416422608</v>
      </c>
      <c r="G24" s="34">
        <v>-12.825498746463637</v>
      </c>
      <c r="H24" s="30">
        <v>0.4260740339174553</v>
      </c>
      <c r="I24" s="30">
        <v>0.3471328676844731</v>
      </c>
    </row>
    <row r="25" spans="2:9">
      <c r="B25" s="611" t="s">
        <v>1130</v>
      </c>
      <c r="C25" s="33">
        <v>34580.543999999994</v>
      </c>
      <c r="D25" s="609">
        <v>33204.955707314373</v>
      </c>
      <c r="E25" s="610">
        <v>161.03549789785936</v>
      </c>
      <c r="F25" s="31">
        <v>96.022074456996336</v>
      </c>
      <c r="G25" s="34">
        <v>-12.825498746463648</v>
      </c>
      <c r="H25" s="30">
        <v>2.5915396043175045</v>
      </c>
      <c r="I25" s="30">
        <v>2.1113902818562842</v>
      </c>
    </row>
    <row r="26" spans="2:9">
      <c r="B26" s="601" t="s">
        <v>48</v>
      </c>
      <c r="C26" s="618">
        <v>1466</v>
      </c>
      <c r="D26" s="619">
        <v>1276.6979186667297</v>
      </c>
      <c r="E26" s="620">
        <v>72.783060766138405</v>
      </c>
      <c r="F26" s="621">
        <v>87.087170441113898</v>
      </c>
      <c r="G26" s="622">
        <v>17.344599808007356</v>
      </c>
      <c r="H26" s="623">
        <v>7.4023473203021384E-2</v>
      </c>
      <c r="I26" s="623">
        <v>8.1180881615971881E-2</v>
      </c>
    </row>
    <row r="27" spans="2:9">
      <c r="B27" s="611" t="s">
        <v>49</v>
      </c>
      <c r="C27" s="33">
        <v>1466</v>
      </c>
      <c r="D27" s="609">
        <v>1276.6979186667297</v>
      </c>
      <c r="E27" s="610">
        <v>72.783060766138405</v>
      </c>
      <c r="F27" s="31">
        <v>87.087170441113898</v>
      </c>
      <c r="G27" s="34">
        <v>17.344599808007356</v>
      </c>
      <c r="H27" s="30">
        <v>7.4023473203021384E-2</v>
      </c>
      <c r="I27" s="30">
        <v>8.1180881615971881E-2</v>
      </c>
    </row>
    <row r="28" spans="2:9">
      <c r="B28" s="1279" t="s">
        <v>50</v>
      </c>
      <c r="C28" s="1280">
        <v>275633.74500000005</v>
      </c>
      <c r="D28" s="1281">
        <v>264183.9409819034</v>
      </c>
      <c r="E28" s="1282">
        <v>124.83258895394751</v>
      </c>
      <c r="F28" s="1283">
        <v>95.846007890617074</v>
      </c>
      <c r="G28" s="1284">
        <v>23.860842240358203</v>
      </c>
      <c r="H28" s="1285">
        <v>14.511650222340524</v>
      </c>
      <c r="I28" s="1285">
        <v>16.798558941875477</v>
      </c>
    </row>
    <row r="29" spans="2:9">
      <c r="B29" s="600" t="s">
        <v>110</v>
      </c>
      <c r="C29" s="624"/>
      <c r="D29" s="624"/>
      <c r="E29" s="376"/>
      <c r="F29" s="376"/>
      <c r="G29" s="625"/>
      <c r="H29" s="626"/>
      <c r="I29" s="627"/>
    </row>
    <row r="30" spans="2:9"/>
    <row r="33" s="600" customFormat="1" hidden="1"/>
    <row r="34" s="600" customFormat="1" hidden="1"/>
    <row r="35" s="600" customFormat="1" hidden="1"/>
    <row r="36" s="600" customFormat="1" hidden="1"/>
  </sheetData>
  <mergeCells count="9">
    <mergeCell ref="B1:G1"/>
    <mergeCell ref="H1:I1"/>
    <mergeCell ref="B2:G2"/>
    <mergeCell ref="H2:I2"/>
    <mergeCell ref="B3:B4"/>
    <mergeCell ref="C3:C4"/>
    <mergeCell ref="D3:D4"/>
    <mergeCell ref="E3:F3"/>
    <mergeCell ref="H3:I3"/>
  </mergeCells>
  <printOptions horizontalCentered="1" verticalCentered="1"/>
  <pageMargins left="0.25" right="0.25" top="0.75" bottom="0.75" header="0.3" footer="0.3"/>
  <pageSetup scale="58" orientation="landscape" r:id="rId1"/>
  <headerFooter alignWithMargins="0">
    <oddFooter>&amp;L&amp;8&amp;Z&amp;F&amp;A&amp;R&amp;D</oddFooter>
  </headerFooter>
  <ignoredErrors>
    <ignoredError sqref="C5:I5" numberStoredAsText="1"/>
  </ignoredErrors>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FF218-1E2E-471A-A6FA-155189A699D9}">
  <sheetPr codeName="Hoja54"/>
  <dimension ref="A1:WVQ18"/>
  <sheetViews>
    <sheetView showGridLines="0" workbookViewId="0">
      <selection activeCell="C8" sqref="C8"/>
    </sheetView>
  </sheetViews>
  <sheetFormatPr baseColWidth="10" defaultColWidth="0" defaultRowHeight="10.5" zeroHeight="1"/>
  <cols>
    <col min="1" max="1" width="2.42578125" style="600" customWidth="1"/>
    <col min="2" max="2" width="51.7109375" style="600" bestFit="1" customWidth="1"/>
    <col min="3" max="3" width="10.140625" style="600" bestFit="1" customWidth="1"/>
    <col min="4" max="4" width="8.7109375" style="600" customWidth="1"/>
    <col min="5" max="5" width="6.7109375" style="600" bestFit="1" customWidth="1"/>
    <col min="6" max="6" width="9.7109375" style="600" customWidth="1"/>
    <col min="7" max="7" width="11.5703125" style="600" customWidth="1"/>
    <col min="8" max="8" width="7" style="600" customWidth="1"/>
    <col min="9" max="9" width="6.140625" style="600" customWidth="1"/>
    <col min="10" max="10" width="5.7109375" style="600" customWidth="1"/>
    <col min="11" max="11" width="11.42578125" style="600" customWidth="1"/>
    <col min="12" max="12" width="4.140625" style="600" customWidth="1"/>
    <col min="13" max="257" width="11.42578125" style="600" hidden="1"/>
    <col min="258" max="258" width="35" style="600" hidden="1"/>
    <col min="259" max="259" width="10.140625" style="600" hidden="1"/>
    <col min="260" max="260" width="10" style="600" hidden="1"/>
    <col min="261" max="261" width="6.7109375" style="600" hidden="1"/>
    <col min="262" max="262" width="10.28515625" style="600" hidden="1"/>
    <col min="263" max="263" width="13.5703125" style="600" hidden="1"/>
    <col min="264" max="264" width="7" style="600" hidden="1"/>
    <col min="265" max="265" width="6.140625" style="600" hidden="1"/>
    <col min="266" max="513" width="11.42578125" style="600" hidden="1"/>
    <col min="514" max="514" width="35" style="600" hidden="1"/>
    <col min="515" max="515" width="10.140625" style="600" hidden="1"/>
    <col min="516" max="516" width="10" style="600" hidden="1"/>
    <col min="517" max="517" width="6.7109375" style="600" hidden="1"/>
    <col min="518" max="518" width="10.28515625" style="600" hidden="1"/>
    <col min="519" max="519" width="13.5703125" style="600" hidden="1"/>
    <col min="520" max="520" width="7" style="600" hidden="1"/>
    <col min="521" max="521" width="6.140625" style="600" hidden="1"/>
    <col min="522" max="769" width="11.42578125" style="600" hidden="1"/>
    <col min="770" max="770" width="35" style="600" hidden="1"/>
    <col min="771" max="771" width="10.140625" style="600" hidden="1"/>
    <col min="772" max="772" width="10" style="600" hidden="1"/>
    <col min="773" max="773" width="6.7109375" style="600" hidden="1"/>
    <col min="774" max="774" width="10.28515625" style="600" hidden="1"/>
    <col min="775" max="775" width="13.5703125" style="600" hidden="1"/>
    <col min="776" max="776" width="7" style="600" hidden="1"/>
    <col min="777" max="777" width="6.140625" style="600" hidden="1"/>
    <col min="778" max="1025" width="11.42578125" style="600" hidden="1"/>
    <col min="1026" max="1026" width="35" style="600" hidden="1"/>
    <col min="1027" max="1027" width="10.140625" style="600" hidden="1"/>
    <col min="1028" max="1028" width="10" style="600" hidden="1"/>
    <col min="1029" max="1029" width="6.7109375" style="600" hidden="1"/>
    <col min="1030" max="1030" width="10.28515625" style="600" hidden="1"/>
    <col min="1031" max="1031" width="13.5703125" style="600" hidden="1"/>
    <col min="1032" max="1032" width="7" style="600" hidden="1"/>
    <col min="1033" max="1033" width="6.140625" style="600" hidden="1"/>
    <col min="1034" max="1281" width="11.42578125" style="600" hidden="1"/>
    <col min="1282" max="1282" width="35" style="600" hidden="1"/>
    <col min="1283" max="1283" width="10.140625" style="600" hidden="1"/>
    <col min="1284" max="1284" width="10" style="600" hidden="1"/>
    <col min="1285" max="1285" width="6.7109375" style="600" hidden="1"/>
    <col min="1286" max="1286" width="10.28515625" style="600" hidden="1"/>
    <col min="1287" max="1287" width="13.5703125" style="600" hidden="1"/>
    <col min="1288" max="1288" width="7" style="600" hidden="1"/>
    <col min="1289" max="1289" width="6.140625" style="600" hidden="1"/>
    <col min="1290" max="1537" width="11.42578125" style="600" hidden="1"/>
    <col min="1538" max="1538" width="35" style="600" hidden="1"/>
    <col min="1539" max="1539" width="10.140625" style="600" hidden="1"/>
    <col min="1540" max="1540" width="10" style="600" hidden="1"/>
    <col min="1541" max="1541" width="6.7109375" style="600" hidden="1"/>
    <col min="1542" max="1542" width="10.28515625" style="600" hidden="1"/>
    <col min="1543" max="1543" width="13.5703125" style="600" hidden="1"/>
    <col min="1544" max="1544" width="7" style="600" hidden="1"/>
    <col min="1545" max="1545" width="6.140625" style="600" hidden="1"/>
    <col min="1546" max="1793" width="11.42578125" style="600" hidden="1"/>
    <col min="1794" max="1794" width="35" style="600" hidden="1"/>
    <col min="1795" max="1795" width="10.140625" style="600" hidden="1"/>
    <col min="1796" max="1796" width="10" style="600" hidden="1"/>
    <col min="1797" max="1797" width="6.7109375" style="600" hidden="1"/>
    <col min="1798" max="1798" width="10.28515625" style="600" hidden="1"/>
    <col min="1799" max="1799" width="13.5703125" style="600" hidden="1"/>
    <col min="1800" max="1800" width="7" style="600" hidden="1"/>
    <col min="1801" max="1801" width="6.140625" style="600" hidden="1"/>
    <col min="1802" max="2049" width="11.42578125" style="600" hidden="1"/>
    <col min="2050" max="2050" width="35" style="600" hidden="1"/>
    <col min="2051" max="2051" width="10.140625" style="600" hidden="1"/>
    <col min="2052" max="2052" width="10" style="600" hidden="1"/>
    <col min="2053" max="2053" width="6.7109375" style="600" hidden="1"/>
    <col min="2054" max="2054" width="10.28515625" style="600" hidden="1"/>
    <col min="2055" max="2055" width="13.5703125" style="600" hidden="1"/>
    <col min="2056" max="2056" width="7" style="600" hidden="1"/>
    <col min="2057" max="2057" width="6.140625" style="600" hidden="1"/>
    <col min="2058" max="2305" width="11.42578125" style="600" hidden="1"/>
    <col min="2306" max="2306" width="35" style="600" hidden="1"/>
    <col min="2307" max="2307" width="10.140625" style="600" hidden="1"/>
    <col min="2308" max="2308" width="10" style="600" hidden="1"/>
    <col min="2309" max="2309" width="6.7109375" style="600" hidden="1"/>
    <col min="2310" max="2310" width="10.28515625" style="600" hidden="1"/>
    <col min="2311" max="2311" width="13.5703125" style="600" hidden="1"/>
    <col min="2312" max="2312" width="7" style="600" hidden="1"/>
    <col min="2313" max="2313" width="6.140625" style="600" hidden="1"/>
    <col min="2314" max="2561" width="11.42578125" style="600" hidden="1"/>
    <col min="2562" max="2562" width="35" style="600" hidden="1"/>
    <col min="2563" max="2563" width="10.140625" style="600" hidden="1"/>
    <col min="2564" max="2564" width="10" style="600" hidden="1"/>
    <col min="2565" max="2565" width="6.7109375" style="600" hidden="1"/>
    <col min="2566" max="2566" width="10.28515625" style="600" hidden="1"/>
    <col min="2567" max="2567" width="13.5703125" style="600" hidden="1"/>
    <col min="2568" max="2568" width="7" style="600" hidden="1"/>
    <col min="2569" max="2569" width="6.140625" style="600" hidden="1"/>
    <col min="2570" max="2817" width="11.42578125" style="600" hidden="1"/>
    <col min="2818" max="2818" width="35" style="600" hidden="1"/>
    <col min="2819" max="2819" width="10.140625" style="600" hidden="1"/>
    <col min="2820" max="2820" width="10" style="600" hidden="1"/>
    <col min="2821" max="2821" width="6.7109375" style="600" hidden="1"/>
    <col min="2822" max="2822" width="10.28515625" style="600" hidden="1"/>
    <col min="2823" max="2823" width="13.5703125" style="600" hidden="1"/>
    <col min="2824" max="2824" width="7" style="600" hidden="1"/>
    <col min="2825" max="2825" width="6.140625" style="600" hidden="1"/>
    <col min="2826" max="3073" width="11.42578125" style="600" hidden="1"/>
    <col min="3074" max="3074" width="35" style="600" hidden="1"/>
    <col min="3075" max="3075" width="10.140625" style="600" hidden="1"/>
    <col min="3076" max="3076" width="10" style="600" hidden="1"/>
    <col min="3077" max="3077" width="6.7109375" style="600" hidden="1"/>
    <col min="3078" max="3078" width="10.28515625" style="600" hidden="1"/>
    <col min="3079" max="3079" width="13.5703125" style="600" hidden="1"/>
    <col min="3080" max="3080" width="7" style="600" hidden="1"/>
    <col min="3081" max="3081" width="6.140625" style="600" hidden="1"/>
    <col min="3082" max="3329" width="11.42578125" style="600" hidden="1"/>
    <col min="3330" max="3330" width="35" style="600" hidden="1"/>
    <col min="3331" max="3331" width="10.140625" style="600" hidden="1"/>
    <col min="3332" max="3332" width="10" style="600" hidden="1"/>
    <col min="3333" max="3333" width="6.7109375" style="600" hidden="1"/>
    <col min="3334" max="3334" width="10.28515625" style="600" hidden="1"/>
    <col min="3335" max="3335" width="13.5703125" style="600" hidden="1"/>
    <col min="3336" max="3336" width="7" style="600" hidden="1"/>
    <col min="3337" max="3337" width="6.140625" style="600" hidden="1"/>
    <col min="3338" max="3585" width="11.42578125" style="600" hidden="1"/>
    <col min="3586" max="3586" width="35" style="600" hidden="1"/>
    <col min="3587" max="3587" width="10.140625" style="600" hidden="1"/>
    <col min="3588" max="3588" width="10" style="600" hidden="1"/>
    <col min="3589" max="3589" width="6.7109375" style="600" hidden="1"/>
    <col min="3590" max="3590" width="10.28515625" style="600" hidden="1"/>
    <col min="3591" max="3591" width="13.5703125" style="600" hidden="1"/>
    <col min="3592" max="3592" width="7" style="600" hidden="1"/>
    <col min="3593" max="3593" width="6.140625" style="600" hidden="1"/>
    <col min="3594" max="3841" width="11.42578125" style="600" hidden="1"/>
    <col min="3842" max="3842" width="35" style="600" hidden="1"/>
    <col min="3843" max="3843" width="10.140625" style="600" hidden="1"/>
    <col min="3844" max="3844" width="10" style="600" hidden="1"/>
    <col min="3845" max="3845" width="6.7109375" style="600" hidden="1"/>
    <col min="3846" max="3846" width="10.28515625" style="600" hidden="1"/>
    <col min="3847" max="3847" width="13.5703125" style="600" hidden="1"/>
    <col min="3848" max="3848" width="7" style="600" hidden="1"/>
    <col min="3849" max="3849" width="6.140625" style="600" hidden="1"/>
    <col min="3850" max="4097" width="11.42578125" style="600" hidden="1"/>
    <col min="4098" max="4098" width="35" style="600" hidden="1"/>
    <col min="4099" max="4099" width="10.140625" style="600" hidden="1"/>
    <col min="4100" max="4100" width="10" style="600" hidden="1"/>
    <col min="4101" max="4101" width="6.7109375" style="600" hidden="1"/>
    <col min="4102" max="4102" width="10.28515625" style="600" hidden="1"/>
    <col min="4103" max="4103" width="13.5703125" style="600" hidden="1"/>
    <col min="4104" max="4104" width="7" style="600" hidden="1"/>
    <col min="4105" max="4105" width="6.140625" style="600" hidden="1"/>
    <col min="4106" max="4353" width="11.42578125" style="600" hidden="1"/>
    <col min="4354" max="4354" width="35" style="600" hidden="1"/>
    <col min="4355" max="4355" width="10.140625" style="600" hidden="1"/>
    <col min="4356" max="4356" width="10" style="600" hidden="1"/>
    <col min="4357" max="4357" width="6.7109375" style="600" hidden="1"/>
    <col min="4358" max="4358" width="10.28515625" style="600" hidden="1"/>
    <col min="4359" max="4359" width="13.5703125" style="600" hidden="1"/>
    <col min="4360" max="4360" width="7" style="600" hidden="1"/>
    <col min="4361" max="4361" width="6.140625" style="600" hidden="1"/>
    <col min="4362" max="4609" width="11.42578125" style="600" hidden="1"/>
    <col min="4610" max="4610" width="35" style="600" hidden="1"/>
    <col min="4611" max="4611" width="10.140625" style="600" hidden="1"/>
    <col min="4612" max="4612" width="10" style="600" hidden="1"/>
    <col min="4613" max="4613" width="6.7109375" style="600" hidden="1"/>
    <col min="4614" max="4614" width="10.28515625" style="600" hidden="1"/>
    <col min="4615" max="4615" width="13.5703125" style="600" hidden="1"/>
    <col min="4616" max="4616" width="7" style="600" hidden="1"/>
    <col min="4617" max="4617" width="6.140625" style="600" hidden="1"/>
    <col min="4618" max="4865" width="11.42578125" style="600" hidden="1"/>
    <col min="4866" max="4866" width="35" style="600" hidden="1"/>
    <col min="4867" max="4867" width="10.140625" style="600" hidden="1"/>
    <col min="4868" max="4868" width="10" style="600" hidden="1"/>
    <col min="4869" max="4869" width="6.7109375" style="600" hidden="1"/>
    <col min="4870" max="4870" width="10.28515625" style="600" hidden="1"/>
    <col min="4871" max="4871" width="13.5703125" style="600" hidden="1"/>
    <col min="4872" max="4872" width="7" style="600" hidden="1"/>
    <col min="4873" max="4873" width="6.140625" style="600" hidden="1"/>
    <col min="4874" max="5121" width="11.42578125" style="600" hidden="1"/>
    <col min="5122" max="5122" width="35" style="600" hidden="1"/>
    <col min="5123" max="5123" width="10.140625" style="600" hidden="1"/>
    <col min="5124" max="5124" width="10" style="600" hidden="1"/>
    <col min="5125" max="5125" width="6.7109375" style="600" hidden="1"/>
    <col min="5126" max="5126" width="10.28515625" style="600" hidden="1"/>
    <col min="5127" max="5127" width="13.5703125" style="600" hidden="1"/>
    <col min="5128" max="5128" width="7" style="600" hidden="1"/>
    <col min="5129" max="5129" width="6.140625" style="600" hidden="1"/>
    <col min="5130" max="5377" width="11.42578125" style="600" hidden="1"/>
    <col min="5378" max="5378" width="35" style="600" hidden="1"/>
    <col min="5379" max="5379" width="10.140625" style="600" hidden="1"/>
    <col min="5380" max="5380" width="10" style="600" hidden="1"/>
    <col min="5381" max="5381" width="6.7109375" style="600" hidden="1"/>
    <col min="5382" max="5382" width="10.28515625" style="600" hidden="1"/>
    <col min="5383" max="5383" width="13.5703125" style="600" hidden="1"/>
    <col min="5384" max="5384" width="7" style="600" hidden="1"/>
    <col min="5385" max="5385" width="6.140625" style="600" hidden="1"/>
    <col min="5386" max="5633" width="11.42578125" style="600" hidden="1"/>
    <col min="5634" max="5634" width="35" style="600" hidden="1"/>
    <col min="5635" max="5635" width="10.140625" style="600" hidden="1"/>
    <col min="5636" max="5636" width="10" style="600" hidden="1"/>
    <col min="5637" max="5637" width="6.7109375" style="600" hidden="1"/>
    <col min="5638" max="5638" width="10.28515625" style="600" hidden="1"/>
    <col min="5639" max="5639" width="13.5703125" style="600" hidden="1"/>
    <col min="5640" max="5640" width="7" style="600" hidden="1"/>
    <col min="5641" max="5641" width="6.140625" style="600" hidden="1"/>
    <col min="5642" max="5889" width="11.42578125" style="600" hidden="1"/>
    <col min="5890" max="5890" width="35" style="600" hidden="1"/>
    <col min="5891" max="5891" width="10.140625" style="600" hidden="1"/>
    <col min="5892" max="5892" width="10" style="600" hidden="1"/>
    <col min="5893" max="5893" width="6.7109375" style="600" hidden="1"/>
    <col min="5894" max="5894" width="10.28515625" style="600" hidden="1"/>
    <col min="5895" max="5895" width="13.5703125" style="600" hidden="1"/>
    <col min="5896" max="5896" width="7" style="600" hidden="1"/>
    <col min="5897" max="5897" width="6.140625" style="600" hidden="1"/>
    <col min="5898" max="6145" width="11.42578125" style="600" hidden="1"/>
    <col min="6146" max="6146" width="35" style="600" hidden="1"/>
    <col min="6147" max="6147" width="10.140625" style="600" hidden="1"/>
    <col min="6148" max="6148" width="10" style="600" hidden="1"/>
    <col min="6149" max="6149" width="6.7109375" style="600" hidden="1"/>
    <col min="6150" max="6150" width="10.28515625" style="600" hidden="1"/>
    <col min="6151" max="6151" width="13.5703125" style="600" hidden="1"/>
    <col min="6152" max="6152" width="7" style="600" hidden="1"/>
    <col min="6153" max="6153" width="6.140625" style="600" hidden="1"/>
    <col min="6154" max="6401" width="11.42578125" style="600" hidden="1"/>
    <col min="6402" max="6402" width="35" style="600" hidden="1"/>
    <col min="6403" max="6403" width="10.140625" style="600" hidden="1"/>
    <col min="6404" max="6404" width="10" style="600" hidden="1"/>
    <col min="6405" max="6405" width="6.7109375" style="600" hidden="1"/>
    <col min="6406" max="6406" width="10.28515625" style="600" hidden="1"/>
    <col min="6407" max="6407" width="13.5703125" style="600" hidden="1"/>
    <col min="6408" max="6408" width="7" style="600" hidden="1"/>
    <col min="6409" max="6409" width="6.140625" style="600" hidden="1"/>
    <col min="6410" max="6657" width="11.42578125" style="600" hidden="1"/>
    <col min="6658" max="6658" width="35" style="600" hidden="1"/>
    <col min="6659" max="6659" width="10.140625" style="600" hidden="1"/>
    <col min="6660" max="6660" width="10" style="600" hidden="1"/>
    <col min="6661" max="6661" width="6.7109375" style="600" hidden="1"/>
    <col min="6662" max="6662" width="10.28515625" style="600" hidden="1"/>
    <col min="6663" max="6663" width="13.5703125" style="600" hidden="1"/>
    <col min="6664" max="6664" width="7" style="600" hidden="1"/>
    <col min="6665" max="6665" width="6.140625" style="600" hidden="1"/>
    <col min="6666" max="6913" width="11.42578125" style="600" hidden="1"/>
    <col min="6914" max="6914" width="35" style="600" hidden="1"/>
    <col min="6915" max="6915" width="10.140625" style="600" hidden="1"/>
    <col min="6916" max="6916" width="10" style="600" hidden="1"/>
    <col min="6917" max="6917" width="6.7109375" style="600" hidden="1"/>
    <col min="6918" max="6918" width="10.28515625" style="600" hidden="1"/>
    <col min="6919" max="6919" width="13.5703125" style="600" hidden="1"/>
    <col min="6920" max="6920" width="7" style="600" hidden="1"/>
    <col min="6921" max="6921" width="6.140625" style="600" hidden="1"/>
    <col min="6922" max="7169" width="11.42578125" style="600" hidden="1"/>
    <col min="7170" max="7170" width="35" style="600" hidden="1"/>
    <col min="7171" max="7171" width="10.140625" style="600" hidden="1"/>
    <col min="7172" max="7172" width="10" style="600" hidden="1"/>
    <col min="7173" max="7173" width="6.7109375" style="600" hidden="1"/>
    <col min="7174" max="7174" width="10.28515625" style="600" hidden="1"/>
    <col min="7175" max="7175" width="13.5703125" style="600" hidden="1"/>
    <col min="7176" max="7176" width="7" style="600" hidden="1"/>
    <col min="7177" max="7177" width="6.140625" style="600" hidden="1"/>
    <col min="7178" max="7425" width="11.42578125" style="600" hidden="1"/>
    <col min="7426" max="7426" width="35" style="600" hidden="1"/>
    <col min="7427" max="7427" width="10.140625" style="600" hidden="1"/>
    <col min="7428" max="7428" width="10" style="600" hidden="1"/>
    <col min="7429" max="7429" width="6.7109375" style="600" hidden="1"/>
    <col min="7430" max="7430" width="10.28515625" style="600" hidden="1"/>
    <col min="7431" max="7431" width="13.5703125" style="600" hidden="1"/>
    <col min="7432" max="7432" width="7" style="600" hidden="1"/>
    <col min="7433" max="7433" width="6.140625" style="600" hidden="1"/>
    <col min="7434" max="7681" width="11.42578125" style="600" hidden="1"/>
    <col min="7682" max="7682" width="35" style="600" hidden="1"/>
    <col min="7683" max="7683" width="10.140625" style="600" hidden="1"/>
    <col min="7684" max="7684" width="10" style="600" hidden="1"/>
    <col min="7685" max="7685" width="6.7109375" style="600" hidden="1"/>
    <col min="7686" max="7686" width="10.28515625" style="600" hidden="1"/>
    <col min="7687" max="7687" width="13.5703125" style="600" hidden="1"/>
    <col min="7688" max="7688" width="7" style="600" hidden="1"/>
    <col min="7689" max="7689" width="6.140625" style="600" hidden="1"/>
    <col min="7690" max="7937" width="11.42578125" style="600" hidden="1"/>
    <col min="7938" max="7938" width="35" style="600" hidden="1"/>
    <col min="7939" max="7939" width="10.140625" style="600" hidden="1"/>
    <col min="7940" max="7940" width="10" style="600" hidden="1"/>
    <col min="7941" max="7941" width="6.7109375" style="600" hidden="1"/>
    <col min="7942" max="7942" width="10.28515625" style="600" hidden="1"/>
    <col min="7943" max="7943" width="13.5703125" style="600" hidden="1"/>
    <col min="7944" max="7944" width="7" style="600" hidden="1"/>
    <col min="7945" max="7945" width="6.140625" style="600" hidden="1"/>
    <col min="7946" max="8193" width="11.42578125" style="600" hidden="1"/>
    <col min="8194" max="8194" width="35" style="600" hidden="1"/>
    <col min="8195" max="8195" width="10.140625" style="600" hidden="1"/>
    <col min="8196" max="8196" width="10" style="600" hidden="1"/>
    <col min="8197" max="8197" width="6.7109375" style="600" hidden="1"/>
    <col min="8198" max="8198" width="10.28515625" style="600" hidden="1"/>
    <col min="8199" max="8199" width="13.5703125" style="600" hidden="1"/>
    <col min="8200" max="8200" width="7" style="600" hidden="1"/>
    <col min="8201" max="8201" width="6.140625" style="600" hidden="1"/>
    <col min="8202" max="8449" width="11.42578125" style="600" hidden="1"/>
    <col min="8450" max="8450" width="35" style="600" hidden="1"/>
    <col min="8451" max="8451" width="10.140625" style="600" hidden="1"/>
    <col min="8452" max="8452" width="10" style="600" hidden="1"/>
    <col min="8453" max="8453" width="6.7109375" style="600" hidden="1"/>
    <col min="8454" max="8454" width="10.28515625" style="600" hidden="1"/>
    <col min="8455" max="8455" width="13.5703125" style="600" hidden="1"/>
    <col min="8456" max="8456" width="7" style="600" hidden="1"/>
    <col min="8457" max="8457" width="6.140625" style="600" hidden="1"/>
    <col min="8458" max="8705" width="11.42578125" style="600" hidden="1"/>
    <col min="8706" max="8706" width="35" style="600" hidden="1"/>
    <col min="8707" max="8707" width="10.140625" style="600" hidden="1"/>
    <col min="8708" max="8708" width="10" style="600" hidden="1"/>
    <col min="8709" max="8709" width="6.7109375" style="600" hidden="1"/>
    <col min="8710" max="8710" width="10.28515625" style="600" hidden="1"/>
    <col min="8711" max="8711" width="13.5703125" style="600" hidden="1"/>
    <col min="8712" max="8712" width="7" style="600" hidden="1"/>
    <col min="8713" max="8713" width="6.140625" style="600" hidden="1"/>
    <col min="8714" max="8961" width="11.42578125" style="600" hidden="1"/>
    <col min="8962" max="8962" width="35" style="600" hidden="1"/>
    <col min="8963" max="8963" width="10.140625" style="600" hidden="1"/>
    <col min="8964" max="8964" width="10" style="600" hidden="1"/>
    <col min="8965" max="8965" width="6.7109375" style="600" hidden="1"/>
    <col min="8966" max="8966" width="10.28515625" style="600" hidden="1"/>
    <col min="8967" max="8967" width="13.5703125" style="600" hidden="1"/>
    <col min="8968" max="8968" width="7" style="600" hidden="1"/>
    <col min="8969" max="8969" width="6.140625" style="600" hidden="1"/>
    <col min="8970" max="9217" width="11.42578125" style="600" hidden="1"/>
    <col min="9218" max="9218" width="35" style="600" hidden="1"/>
    <col min="9219" max="9219" width="10.140625" style="600" hidden="1"/>
    <col min="9220" max="9220" width="10" style="600" hidden="1"/>
    <col min="9221" max="9221" width="6.7109375" style="600" hidden="1"/>
    <col min="9222" max="9222" width="10.28515625" style="600" hidden="1"/>
    <col min="9223" max="9223" width="13.5703125" style="600" hidden="1"/>
    <col min="9224" max="9224" width="7" style="600" hidden="1"/>
    <col min="9225" max="9225" width="6.140625" style="600" hidden="1"/>
    <col min="9226" max="9473" width="11.42578125" style="600" hidden="1"/>
    <col min="9474" max="9474" width="35" style="600" hidden="1"/>
    <col min="9475" max="9475" width="10.140625" style="600" hidden="1"/>
    <col min="9476" max="9476" width="10" style="600" hidden="1"/>
    <col min="9477" max="9477" width="6.7109375" style="600" hidden="1"/>
    <col min="9478" max="9478" width="10.28515625" style="600" hidden="1"/>
    <col min="9479" max="9479" width="13.5703125" style="600" hidden="1"/>
    <col min="9480" max="9480" width="7" style="600" hidden="1"/>
    <col min="9481" max="9481" width="6.140625" style="600" hidden="1"/>
    <col min="9482" max="9729" width="11.42578125" style="600" hidden="1"/>
    <col min="9730" max="9730" width="35" style="600" hidden="1"/>
    <col min="9731" max="9731" width="10.140625" style="600" hidden="1"/>
    <col min="9732" max="9732" width="10" style="600" hidden="1"/>
    <col min="9733" max="9733" width="6.7109375" style="600" hidden="1"/>
    <col min="9734" max="9734" width="10.28515625" style="600" hidden="1"/>
    <col min="9735" max="9735" width="13.5703125" style="600" hidden="1"/>
    <col min="9736" max="9736" width="7" style="600" hidden="1"/>
    <col min="9737" max="9737" width="6.140625" style="600" hidden="1"/>
    <col min="9738" max="9985" width="11.42578125" style="600" hidden="1"/>
    <col min="9986" max="9986" width="35" style="600" hidden="1"/>
    <col min="9987" max="9987" width="10.140625" style="600" hidden="1"/>
    <col min="9988" max="9988" width="10" style="600" hidden="1"/>
    <col min="9989" max="9989" width="6.7109375" style="600" hidden="1"/>
    <col min="9990" max="9990" width="10.28515625" style="600" hidden="1"/>
    <col min="9991" max="9991" width="13.5703125" style="600" hidden="1"/>
    <col min="9992" max="9992" width="7" style="600" hidden="1"/>
    <col min="9993" max="9993" width="6.140625" style="600" hidden="1"/>
    <col min="9994" max="10241" width="11.42578125" style="600" hidden="1"/>
    <col min="10242" max="10242" width="35" style="600" hidden="1"/>
    <col min="10243" max="10243" width="10.140625" style="600" hidden="1"/>
    <col min="10244" max="10244" width="10" style="600" hidden="1"/>
    <col min="10245" max="10245" width="6.7109375" style="600" hidden="1"/>
    <col min="10246" max="10246" width="10.28515625" style="600" hidden="1"/>
    <col min="10247" max="10247" width="13.5703125" style="600" hidden="1"/>
    <col min="10248" max="10248" width="7" style="600" hidden="1"/>
    <col min="10249" max="10249" width="6.140625" style="600" hidden="1"/>
    <col min="10250" max="10497" width="11.42578125" style="600" hidden="1"/>
    <col min="10498" max="10498" width="35" style="600" hidden="1"/>
    <col min="10499" max="10499" width="10.140625" style="600" hidden="1"/>
    <col min="10500" max="10500" width="10" style="600" hidden="1"/>
    <col min="10501" max="10501" width="6.7109375" style="600" hidden="1"/>
    <col min="10502" max="10502" width="10.28515625" style="600" hidden="1"/>
    <col min="10503" max="10503" width="13.5703125" style="600" hidden="1"/>
    <col min="10504" max="10504" width="7" style="600" hidden="1"/>
    <col min="10505" max="10505" width="6.140625" style="600" hidden="1"/>
    <col min="10506" max="10753" width="11.42578125" style="600" hidden="1"/>
    <col min="10754" max="10754" width="35" style="600" hidden="1"/>
    <col min="10755" max="10755" width="10.140625" style="600" hidden="1"/>
    <col min="10756" max="10756" width="10" style="600" hidden="1"/>
    <col min="10757" max="10757" width="6.7109375" style="600" hidden="1"/>
    <col min="10758" max="10758" width="10.28515625" style="600" hidden="1"/>
    <col min="10759" max="10759" width="13.5703125" style="600" hidden="1"/>
    <col min="10760" max="10760" width="7" style="600" hidden="1"/>
    <col min="10761" max="10761" width="6.140625" style="600" hidden="1"/>
    <col min="10762" max="11009" width="11.42578125" style="600" hidden="1"/>
    <col min="11010" max="11010" width="35" style="600" hidden="1"/>
    <col min="11011" max="11011" width="10.140625" style="600" hidden="1"/>
    <col min="11012" max="11012" width="10" style="600" hidden="1"/>
    <col min="11013" max="11013" width="6.7109375" style="600" hidden="1"/>
    <col min="11014" max="11014" width="10.28515625" style="600" hidden="1"/>
    <col min="11015" max="11015" width="13.5703125" style="600" hidden="1"/>
    <col min="11016" max="11016" width="7" style="600" hidden="1"/>
    <col min="11017" max="11017" width="6.140625" style="600" hidden="1"/>
    <col min="11018" max="11265" width="11.42578125" style="600" hidden="1"/>
    <col min="11266" max="11266" width="35" style="600" hidden="1"/>
    <col min="11267" max="11267" width="10.140625" style="600" hidden="1"/>
    <col min="11268" max="11268" width="10" style="600" hidden="1"/>
    <col min="11269" max="11269" width="6.7109375" style="600" hidden="1"/>
    <col min="11270" max="11270" width="10.28515625" style="600" hidden="1"/>
    <col min="11271" max="11271" width="13.5703125" style="600" hidden="1"/>
    <col min="11272" max="11272" width="7" style="600" hidden="1"/>
    <col min="11273" max="11273" width="6.140625" style="600" hidden="1"/>
    <col min="11274" max="11521" width="11.42578125" style="600" hidden="1"/>
    <col min="11522" max="11522" width="35" style="600" hidden="1"/>
    <col min="11523" max="11523" width="10.140625" style="600" hidden="1"/>
    <col min="11524" max="11524" width="10" style="600" hidden="1"/>
    <col min="11525" max="11525" width="6.7109375" style="600" hidden="1"/>
    <col min="11526" max="11526" width="10.28515625" style="600" hidden="1"/>
    <col min="11527" max="11527" width="13.5703125" style="600" hidden="1"/>
    <col min="11528" max="11528" width="7" style="600" hidden="1"/>
    <col min="11529" max="11529" width="6.140625" style="600" hidden="1"/>
    <col min="11530" max="11777" width="11.42578125" style="600" hidden="1"/>
    <col min="11778" max="11778" width="35" style="600" hidden="1"/>
    <col min="11779" max="11779" width="10.140625" style="600" hidden="1"/>
    <col min="11780" max="11780" width="10" style="600" hidden="1"/>
    <col min="11781" max="11781" width="6.7109375" style="600" hidden="1"/>
    <col min="11782" max="11782" width="10.28515625" style="600" hidden="1"/>
    <col min="11783" max="11783" width="13.5703125" style="600" hidden="1"/>
    <col min="11784" max="11784" width="7" style="600" hidden="1"/>
    <col min="11785" max="11785" width="6.140625" style="600" hidden="1"/>
    <col min="11786" max="12033" width="11.42578125" style="600" hidden="1"/>
    <col min="12034" max="12034" width="35" style="600" hidden="1"/>
    <col min="12035" max="12035" width="10.140625" style="600" hidden="1"/>
    <col min="12036" max="12036" width="10" style="600" hidden="1"/>
    <col min="12037" max="12037" width="6.7109375" style="600" hidden="1"/>
    <col min="12038" max="12038" width="10.28515625" style="600" hidden="1"/>
    <col min="12039" max="12039" width="13.5703125" style="600" hidden="1"/>
    <col min="12040" max="12040" width="7" style="600" hidden="1"/>
    <col min="12041" max="12041" width="6.140625" style="600" hidden="1"/>
    <col min="12042" max="12289" width="11.42578125" style="600" hidden="1"/>
    <col min="12290" max="12290" width="35" style="600" hidden="1"/>
    <col min="12291" max="12291" width="10.140625" style="600" hidden="1"/>
    <col min="12292" max="12292" width="10" style="600" hidden="1"/>
    <col min="12293" max="12293" width="6.7109375" style="600" hidden="1"/>
    <col min="12294" max="12294" width="10.28515625" style="600" hidden="1"/>
    <col min="12295" max="12295" width="13.5703125" style="600" hidden="1"/>
    <col min="12296" max="12296" width="7" style="600" hidden="1"/>
    <col min="12297" max="12297" width="6.140625" style="600" hidden="1"/>
    <col min="12298" max="12545" width="11.42578125" style="600" hidden="1"/>
    <col min="12546" max="12546" width="35" style="600" hidden="1"/>
    <col min="12547" max="12547" width="10.140625" style="600" hidden="1"/>
    <col min="12548" max="12548" width="10" style="600" hidden="1"/>
    <col min="12549" max="12549" width="6.7109375" style="600" hidden="1"/>
    <col min="12550" max="12550" width="10.28515625" style="600" hidden="1"/>
    <col min="12551" max="12551" width="13.5703125" style="600" hidden="1"/>
    <col min="12552" max="12552" width="7" style="600" hidden="1"/>
    <col min="12553" max="12553" width="6.140625" style="600" hidden="1"/>
    <col min="12554" max="12801" width="11.42578125" style="600" hidden="1"/>
    <col min="12802" max="12802" width="35" style="600" hidden="1"/>
    <col min="12803" max="12803" width="10.140625" style="600" hidden="1"/>
    <col min="12804" max="12804" width="10" style="600" hidden="1"/>
    <col min="12805" max="12805" width="6.7109375" style="600" hidden="1"/>
    <col min="12806" max="12806" width="10.28515625" style="600" hidden="1"/>
    <col min="12807" max="12807" width="13.5703125" style="600" hidden="1"/>
    <col min="12808" max="12808" width="7" style="600" hidden="1"/>
    <col min="12809" max="12809" width="6.140625" style="600" hidden="1"/>
    <col min="12810" max="13057" width="11.42578125" style="600" hidden="1"/>
    <col min="13058" max="13058" width="35" style="600" hidden="1"/>
    <col min="13059" max="13059" width="10.140625" style="600" hidden="1"/>
    <col min="13060" max="13060" width="10" style="600" hidden="1"/>
    <col min="13061" max="13061" width="6.7109375" style="600" hidden="1"/>
    <col min="13062" max="13062" width="10.28515625" style="600" hidden="1"/>
    <col min="13063" max="13063" width="13.5703125" style="600" hidden="1"/>
    <col min="13064" max="13064" width="7" style="600" hidden="1"/>
    <col min="13065" max="13065" width="6.140625" style="600" hidden="1"/>
    <col min="13066" max="13313" width="11.42578125" style="600" hidden="1"/>
    <col min="13314" max="13314" width="35" style="600" hidden="1"/>
    <col min="13315" max="13315" width="10.140625" style="600" hidden="1"/>
    <col min="13316" max="13316" width="10" style="600" hidden="1"/>
    <col min="13317" max="13317" width="6.7109375" style="600" hidden="1"/>
    <col min="13318" max="13318" width="10.28515625" style="600" hidden="1"/>
    <col min="13319" max="13319" width="13.5703125" style="600" hidden="1"/>
    <col min="13320" max="13320" width="7" style="600" hidden="1"/>
    <col min="13321" max="13321" width="6.140625" style="600" hidden="1"/>
    <col min="13322" max="13569" width="11.42578125" style="600" hidden="1"/>
    <col min="13570" max="13570" width="35" style="600" hidden="1"/>
    <col min="13571" max="13571" width="10.140625" style="600" hidden="1"/>
    <col min="13572" max="13572" width="10" style="600" hidden="1"/>
    <col min="13573" max="13573" width="6.7109375" style="600" hidden="1"/>
    <col min="13574" max="13574" width="10.28515625" style="600" hidden="1"/>
    <col min="13575" max="13575" width="13.5703125" style="600" hidden="1"/>
    <col min="13576" max="13576" width="7" style="600" hidden="1"/>
    <col min="13577" max="13577" width="6.140625" style="600" hidden="1"/>
    <col min="13578" max="13825" width="11.42578125" style="600" hidden="1"/>
    <col min="13826" max="13826" width="35" style="600" hidden="1"/>
    <col min="13827" max="13827" width="10.140625" style="600" hidden="1"/>
    <col min="13828" max="13828" width="10" style="600" hidden="1"/>
    <col min="13829" max="13829" width="6.7109375" style="600" hidden="1"/>
    <col min="13830" max="13830" width="10.28515625" style="600" hidden="1"/>
    <col min="13831" max="13831" width="13.5703125" style="600" hidden="1"/>
    <col min="13832" max="13832" width="7" style="600" hidden="1"/>
    <col min="13833" max="13833" width="6.140625" style="600" hidden="1"/>
    <col min="13834" max="14081" width="11.42578125" style="600" hidden="1"/>
    <col min="14082" max="14082" width="35" style="600" hidden="1"/>
    <col min="14083" max="14083" width="10.140625" style="600" hidden="1"/>
    <col min="14084" max="14084" width="10" style="600" hidden="1"/>
    <col min="14085" max="14085" width="6.7109375" style="600" hidden="1"/>
    <col min="14086" max="14086" width="10.28515625" style="600" hidden="1"/>
    <col min="14087" max="14087" width="13.5703125" style="600" hidden="1"/>
    <col min="14088" max="14088" width="7" style="600" hidden="1"/>
    <col min="14089" max="14089" width="6.140625" style="600" hidden="1"/>
    <col min="14090" max="14337" width="11.42578125" style="600" hidden="1"/>
    <col min="14338" max="14338" width="35" style="600" hidden="1"/>
    <col min="14339" max="14339" width="10.140625" style="600" hidden="1"/>
    <col min="14340" max="14340" width="10" style="600" hidden="1"/>
    <col min="14341" max="14341" width="6.7109375" style="600" hidden="1"/>
    <col min="14342" max="14342" width="10.28515625" style="600" hidden="1"/>
    <col min="14343" max="14343" width="13.5703125" style="600" hidden="1"/>
    <col min="14344" max="14344" width="7" style="600" hidden="1"/>
    <col min="14345" max="14345" width="6.140625" style="600" hidden="1"/>
    <col min="14346" max="14593" width="11.42578125" style="600" hidden="1"/>
    <col min="14594" max="14594" width="35" style="600" hidden="1"/>
    <col min="14595" max="14595" width="10.140625" style="600" hidden="1"/>
    <col min="14596" max="14596" width="10" style="600" hidden="1"/>
    <col min="14597" max="14597" width="6.7109375" style="600" hidden="1"/>
    <col min="14598" max="14598" width="10.28515625" style="600" hidden="1"/>
    <col min="14599" max="14599" width="13.5703125" style="600" hidden="1"/>
    <col min="14600" max="14600" width="7" style="600" hidden="1"/>
    <col min="14601" max="14601" width="6.140625" style="600" hidden="1"/>
    <col min="14602" max="14849" width="11.42578125" style="600" hidden="1"/>
    <col min="14850" max="14850" width="35" style="600" hidden="1"/>
    <col min="14851" max="14851" width="10.140625" style="600" hidden="1"/>
    <col min="14852" max="14852" width="10" style="600" hidden="1"/>
    <col min="14853" max="14853" width="6.7109375" style="600" hidden="1"/>
    <col min="14854" max="14854" width="10.28515625" style="600" hidden="1"/>
    <col min="14855" max="14855" width="13.5703125" style="600" hidden="1"/>
    <col min="14856" max="14856" width="7" style="600" hidden="1"/>
    <col min="14857" max="14857" width="6.140625" style="600" hidden="1"/>
    <col min="14858" max="15105" width="11.42578125" style="600" hidden="1"/>
    <col min="15106" max="15106" width="35" style="600" hidden="1"/>
    <col min="15107" max="15107" width="10.140625" style="600" hidden="1"/>
    <col min="15108" max="15108" width="10" style="600" hidden="1"/>
    <col min="15109" max="15109" width="6.7109375" style="600" hidden="1"/>
    <col min="15110" max="15110" width="10.28515625" style="600" hidden="1"/>
    <col min="15111" max="15111" width="13.5703125" style="600" hidden="1"/>
    <col min="15112" max="15112" width="7" style="600" hidden="1"/>
    <col min="15113" max="15113" width="6.140625" style="600" hidden="1"/>
    <col min="15114" max="15361" width="11.42578125" style="600" hidden="1"/>
    <col min="15362" max="15362" width="35" style="600" hidden="1"/>
    <col min="15363" max="15363" width="10.140625" style="600" hidden="1"/>
    <col min="15364" max="15364" width="10" style="600" hidden="1"/>
    <col min="15365" max="15365" width="6.7109375" style="600" hidden="1"/>
    <col min="15366" max="15366" width="10.28515625" style="600" hidden="1"/>
    <col min="15367" max="15367" width="13.5703125" style="600" hidden="1"/>
    <col min="15368" max="15368" width="7" style="600" hidden="1"/>
    <col min="15369" max="15369" width="6.140625" style="600" hidden="1"/>
    <col min="15370" max="15617" width="11.42578125" style="600" hidden="1"/>
    <col min="15618" max="15618" width="35" style="600" hidden="1"/>
    <col min="15619" max="15619" width="10.140625" style="600" hidden="1"/>
    <col min="15620" max="15620" width="10" style="600" hidden="1"/>
    <col min="15621" max="15621" width="6.7109375" style="600" hidden="1"/>
    <col min="15622" max="15622" width="10.28515625" style="600" hidden="1"/>
    <col min="15623" max="15623" width="13.5703125" style="600" hidden="1"/>
    <col min="15624" max="15624" width="7" style="600" hidden="1"/>
    <col min="15625" max="15625" width="6.140625" style="600" hidden="1"/>
    <col min="15626" max="15873" width="11.42578125" style="600" hidden="1"/>
    <col min="15874" max="15874" width="35" style="600" hidden="1"/>
    <col min="15875" max="15875" width="10.140625" style="600" hidden="1"/>
    <col min="15876" max="15876" width="10" style="600" hidden="1"/>
    <col min="15877" max="15877" width="6.7109375" style="600" hidden="1"/>
    <col min="15878" max="15878" width="10.28515625" style="600" hidden="1"/>
    <col min="15879" max="15879" width="13.5703125" style="600" hidden="1"/>
    <col min="15880" max="15880" width="7" style="600" hidden="1"/>
    <col min="15881" max="15881" width="6.140625" style="600" hidden="1"/>
    <col min="15882" max="16129" width="11.42578125" style="600" hidden="1"/>
    <col min="16130" max="16130" width="35" style="600" hidden="1"/>
    <col min="16131" max="16131" width="10.140625" style="600" hidden="1"/>
    <col min="16132" max="16132" width="10" style="600" hidden="1"/>
    <col min="16133" max="16133" width="6.7109375" style="600" hidden="1"/>
    <col min="16134" max="16134" width="10.28515625" style="600" hidden="1"/>
    <col min="16135" max="16135" width="13.5703125" style="600" hidden="1"/>
    <col min="16136" max="16136" width="7" style="600" hidden="1"/>
    <col min="16137" max="16137" width="6.140625" style="600" hidden="1"/>
    <col min="16138" max="16384" width="11.42578125" style="600" hidden="1"/>
  </cols>
  <sheetData>
    <row r="1" spans="1:9" ht="14.25">
      <c r="A1" s="2447"/>
      <c r="B1" s="2661" t="s">
        <v>1131</v>
      </c>
      <c r="C1" s="2661"/>
      <c r="D1" s="2661"/>
      <c r="E1" s="2661"/>
      <c r="F1" s="2661"/>
      <c r="G1" s="2661"/>
      <c r="H1" s="2661"/>
      <c r="I1" s="2661"/>
    </row>
    <row r="2" spans="1:9">
      <c r="B2" s="2662" t="s">
        <v>1</v>
      </c>
      <c r="C2" s="2662"/>
      <c r="D2" s="2662"/>
      <c r="E2" s="2662"/>
      <c r="F2" s="2662"/>
      <c r="G2" s="2662"/>
      <c r="H2" s="2662"/>
      <c r="I2" s="2662"/>
    </row>
    <row r="3" spans="1:9" ht="21">
      <c r="B3" s="2669" t="s">
        <v>0</v>
      </c>
      <c r="C3" s="2665" t="s">
        <v>51</v>
      </c>
      <c r="D3" s="2665" t="s">
        <v>52</v>
      </c>
      <c r="E3" s="2670" t="s">
        <v>78</v>
      </c>
      <c r="F3" s="2671"/>
      <c r="G3" s="1290" t="s">
        <v>35</v>
      </c>
      <c r="H3" s="2670" t="s">
        <v>333</v>
      </c>
      <c r="I3" s="2672"/>
    </row>
    <row r="4" spans="1:9">
      <c r="B4" s="2669"/>
      <c r="C4" s="2665"/>
      <c r="D4" s="2665"/>
      <c r="E4" s="1270">
        <v>2022</v>
      </c>
      <c r="F4" s="1271">
        <v>2023</v>
      </c>
      <c r="G4" s="1275" t="s">
        <v>911</v>
      </c>
      <c r="H4" s="1270">
        <v>2022</v>
      </c>
      <c r="I4" s="1291">
        <v>2023</v>
      </c>
    </row>
    <row r="5" spans="1:9">
      <c r="B5" s="1292"/>
      <c r="C5" s="1275" t="s">
        <v>23</v>
      </c>
      <c r="D5" s="1275" t="s">
        <v>24</v>
      </c>
      <c r="E5" s="1293" t="s">
        <v>36</v>
      </c>
      <c r="F5" s="1271" t="s">
        <v>37</v>
      </c>
      <c r="G5" s="1275" t="s">
        <v>26</v>
      </c>
      <c r="H5" s="1293" t="s">
        <v>38</v>
      </c>
      <c r="I5" s="1275" t="s">
        <v>39</v>
      </c>
    </row>
    <row r="6" spans="1:9">
      <c r="B6" s="628" t="s">
        <v>53</v>
      </c>
      <c r="C6" s="33">
        <v>46887.599994443</v>
      </c>
      <c r="D6" s="33">
        <v>38460.718379816601</v>
      </c>
      <c r="E6" s="32">
        <v>58.043775872786526</v>
      </c>
      <c r="F6" s="30">
        <v>82.027483565750586</v>
      </c>
      <c r="G6" s="32">
        <v>5.3730963349724492</v>
      </c>
      <c r="H6" s="32">
        <v>2.4833164554942853</v>
      </c>
      <c r="I6" s="30">
        <v>2.44558636777426</v>
      </c>
    </row>
    <row r="7" spans="1:9">
      <c r="B7" s="628" t="s">
        <v>54</v>
      </c>
      <c r="C7" s="33">
        <v>27471.000000000004</v>
      </c>
      <c r="D7" s="33">
        <v>27170.050726171605</v>
      </c>
      <c r="E7" s="32">
        <v>52.746132696013539</v>
      </c>
      <c r="F7" s="30">
        <v>98.904483732560152</v>
      </c>
      <c r="G7" s="32">
        <v>31.031190565006426</v>
      </c>
      <c r="H7" s="32">
        <v>1.4107828722217541</v>
      </c>
      <c r="I7" s="30">
        <v>1.727651184553284</v>
      </c>
    </row>
    <row r="8" spans="1:9" ht="21">
      <c r="B8" s="628" t="s">
        <v>1132</v>
      </c>
      <c r="C8" s="377">
        <v>28350.342305899001</v>
      </c>
      <c r="D8" s="377">
        <v>20303.405267379749</v>
      </c>
      <c r="E8" s="378">
        <v>117.4594172074484</v>
      </c>
      <c r="F8" s="379">
        <v>71.616085083936056</v>
      </c>
      <c r="G8" s="378">
        <v>73.504793032348033</v>
      </c>
      <c r="H8" s="378">
        <v>0.79616269268374207</v>
      </c>
      <c r="I8" s="379">
        <v>1.2910245370600588</v>
      </c>
    </row>
    <row r="9" spans="1:9">
      <c r="B9" s="628" t="s">
        <v>1133</v>
      </c>
      <c r="C9" s="33">
        <v>1998.3771708679999</v>
      </c>
      <c r="D9" s="33">
        <v>1115.0017985188799</v>
      </c>
      <c r="E9" s="32">
        <v>286.49981354303003</v>
      </c>
      <c r="F9" s="30">
        <v>55.795363096275572</v>
      </c>
      <c r="G9" s="32">
        <v>-35.136560548382612</v>
      </c>
      <c r="H9" s="32">
        <v>0.11695532774783489</v>
      </c>
      <c r="I9" s="30">
        <v>7.0899174882093241E-2</v>
      </c>
    </row>
    <row r="10" spans="1:9">
      <c r="B10" s="628" t="s">
        <v>449</v>
      </c>
      <c r="C10" s="33">
        <v>1245.6129608419999</v>
      </c>
      <c r="D10" s="33">
        <v>980.70773682244999</v>
      </c>
      <c r="E10" s="32">
        <v>77.118510538432986</v>
      </c>
      <c r="F10" s="30">
        <v>78.732942547379949</v>
      </c>
      <c r="G10" s="32">
        <v>123.64428457599179</v>
      </c>
      <c r="H10" s="32">
        <v>2.9835011794390499E-2</v>
      </c>
      <c r="I10" s="30">
        <v>6.2359871915506508E-2</v>
      </c>
    </row>
    <row r="11" spans="1:9">
      <c r="B11" s="628" t="s">
        <v>1134</v>
      </c>
      <c r="C11" s="33">
        <v>648.39710292899997</v>
      </c>
      <c r="D11" s="33">
        <v>0</v>
      </c>
      <c r="E11" s="32">
        <v>0</v>
      </c>
      <c r="F11" s="30">
        <v>0</v>
      </c>
      <c r="G11" s="32"/>
      <c r="H11" s="32">
        <v>0</v>
      </c>
      <c r="I11" s="30">
        <v>0</v>
      </c>
    </row>
    <row r="12" spans="1:9">
      <c r="B12" s="628" t="s">
        <v>1135</v>
      </c>
      <c r="C12" s="33">
        <v>254.38703915799999</v>
      </c>
      <c r="D12" s="33">
        <v>2676.35543851392</v>
      </c>
      <c r="E12" s="32">
        <v>911.00000146099035</v>
      </c>
      <c r="F12" s="30">
        <v>1052.0801088657797</v>
      </c>
      <c r="G12" s="32">
        <v>26.970297095471608</v>
      </c>
      <c r="H12" s="32">
        <v>0.14341219095720206</v>
      </c>
      <c r="I12" s="30">
        <v>0.17018034637603033</v>
      </c>
    </row>
    <row r="13" spans="1:9">
      <c r="B13" s="628" t="s">
        <v>1136</v>
      </c>
      <c r="C13" s="33">
        <v>98.574683225000001</v>
      </c>
      <c r="D13" s="33">
        <v>42.145556343769996</v>
      </c>
      <c r="E13" s="32">
        <v>70.406333731560068</v>
      </c>
      <c r="F13" s="30">
        <v>42.754949815635072</v>
      </c>
      <c r="G13" s="32">
        <v>-69.146546879688529</v>
      </c>
      <c r="H13" s="32">
        <v>9.2937809050239132E-3</v>
      </c>
      <c r="I13" s="30">
        <v>2.6798926904775455E-3</v>
      </c>
    </row>
    <row r="14" spans="1:9">
      <c r="B14" s="628" t="s">
        <v>508</v>
      </c>
      <c r="C14" s="33">
        <v>0</v>
      </c>
      <c r="D14" s="33">
        <v>0.26503468299999999</v>
      </c>
      <c r="E14" s="32">
        <v>2.3797184848408452</v>
      </c>
      <c r="F14" s="30">
        <v>0</v>
      </c>
      <c r="G14" s="32">
        <v>-99.843137628129796</v>
      </c>
      <c r="H14" s="32">
        <v>1.1495512792206513E-2</v>
      </c>
      <c r="I14" s="30">
        <v>1.685265473544343E-5</v>
      </c>
    </row>
    <row r="15" spans="1:9">
      <c r="B15" s="628" t="s">
        <v>1137</v>
      </c>
      <c r="C15" s="33">
        <v>1521.842934281</v>
      </c>
      <c r="D15" s="33">
        <v>0</v>
      </c>
      <c r="E15" s="32">
        <v>0</v>
      </c>
      <c r="F15" s="30">
        <v>0</v>
      </c>
      <c r="G15" s="32">
        <v>0</v>
      </c>
      <c r="H15" s="32">
        <v>0</v>
      </c>
      <c r="I15" s="30">
        <v>0</v>
      </c>
    </row>
    <row r="16" spans="1:9">
      <c r="B16" s="1286" t="s">
        <v>55</v>
      </c>
      <c r="C16" s="1287">
        <v>108476.134191645</v>
      </c>
      <c r="D16" s="1287">
        <v>90748.649938249961</v>
      </c>
      <c r="E16" s="1288">
        <v>50.061727868840698</v>
      </c>
      <c r="F16" s="1289">
        <v>83.657710163162832</v>
      </c>
      <c r="G16" s="1288">
        <v>23.45414919900972</v>
      </c>
      <c r="H16" s="1288">
        <v>5.001253844596441</v>
      </c>
      <c r="I16" s="1289">
        <v>5.770398227906445</v>
      </c>
    </row>
    <row r="17" spans="2:9">
      <c r="B17" s="600" t="s">
        <v>110</v>
      </c>
    </row>
    <row r="18" spans="2:9">
      <c r="B18" s="629"/>
      <c r="C18" s="629"/>
      <c r="D18" s="629"/>
      <c r="E18" s="629"/>
      <c r="F18" s="629"/>
      <c r="G18" s="629"/>
      <c r="H18" s="629"/>
      <c r="I18" s="629"/>
    </row>
  </sheetData>
  <mergeCells count="9">
    <mergeCell ref="B1:G1"/>
    <mergeCell ref="H1:I1"/>
    <mergeCell ref="B2:G2"/>
    <mergeCell ref="H2:I2"/>
    <mergeCell ref="B3:B4"/>
    <mergeCell ref="C3:C4"/>
    <mergeCell ref="D3:D4"/>
    <mergeCell ref="E3:F3"/>
    <mergeCell ref="H3:I3"/>
  </mergeCells>
  <printOptions horizontalCentered="1" verticalCentered="1"/>
  <pageMargins left="0.19685039370078741" right="0.23622047244094491" top="0.19685039370078741" bottom="0.47244094488188981" header="0" footer="0"/>
  <pageSetup scale="130" orientation="landscape" r:id="rId1"/>
  <headerFooter alignWithMargins="0">
    <oddFooter>&amp;L&amp;8&amp;Z&amp;F&amp;A&amp;R&amp;D</oddFooter>
  </headerFooter>
  <ignoredErrors>
    <ignoredError sqref="C5:I5" numberStoredAsText="1"/>
  </ignoredErrors>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4C8F2-B636-44E7-8B61-9A6AA45CDFE4}">
  <sheetPr codeName="Hoja55"/>
  <dimension ref="A1:WVU41"/>
  <sheetViews>
    <sheetView showGridLines="0" workbookViewId="0"/>
  </sheetViews>
  <sheetFormatPr baseColWidth="10" defaultColWidth="0" defaultRowHeight="10.5" zeroHeight="1"/>
  <cols>
    <col min="1" max="1" width="2.140625" style="600" customWidth="1"/>
    <col min="2" max="2" width="37.5703125" style="600" customWidth="1"/>
    <col min="3" max="3" width="9" style="600" bestFit="1" customWidth="1"/>
    <col min="4" max="4" width="8.85546875" style="600" bestFit="1" customWidth="1"/>
    <col min="5" max="5" width="11.140625" style="600" bestFit="1" customWidth="1"/>
    <col min="6" max="6" width="13.140625" style="600" bestFit="1" customWidth="1"/>
    <col min="7" max="7" width="4" style="600" customWidth="1"/>
    <col min="8" max="8" width="15.42578125" style="600" customWidth="1"/>
    <col min="9" max="9" width="3.140625" style="600" hidden="1"/>
    <col min="10" max="12" width="11.42578125" style="600" hidden="1"/>
    <col min="13" max="13" width="17.5703125" style="600" hidden="1"/>
    <col min="14" max="257" width="11.42578125" style="600" hidden="1"/>
    <col min="258" max="258" width="37.5703125" style="600" hidden="1"/>
    <col min="259" max="259" width="9" style="600" hidden="1"/>
    <col min="260" max="260" width="8.85546875" style="600" hidden="1"/>
    <col min="261" max="261" width="11.140625" style="600" hidden="1"/>
    <col min="262" max="262" width="13.140625" style="600" hidden="1"/>
    <col min="263" max="263" width="38.28515625" style="600" hidden="1"/>
    <col min="264" max="264" width="8.42578125" style="600" hidden="1"/>
    <col min="265" max="265" width="17.5703125" style="600" hidden="1"/>
    <col min="266" max="268" width="11.42578125" style="600" hidden="1"/>
    <col min="269" max="269" width="17.5703125" style="600" hidden="1"/>
    <col min="270" max="513" width="11.42578125" style="600" hidden="1"/>
    <col min="514" max="514" width="37.5703125" style="600" hidden="1"/>
    <col min="515" max="515" width="9" style="600" hidden="1"/>
    <col min="516" max="516" width="8.85546875" style="600" hidden="1"/>
    <col min="517" max="517" width="11.140625" style="600" hidden="1"/>
    <col min="518" max="518" width="13.140625" style="600" hidden="1"/>
    <col min="519" max="519" width="38.28515625" style="600" hidden="1"/>
    <col min="520" max="520" width="8.42578125" style="600" hidden="1"/>
    <col min="521" max="521" width="17.5703125" style="600" hidden="1"/>
    <col min="522" max="524" width="11.42578125" style="600" hidden="1"/>
    <col min="525" max="525" width="17.5703125" style="600" hidden="1"/>
    <col min="526" max="769" width="11.42578125" style="600" hidden="1"/>
    <col min="770" max="770" width="37.5703125" style="600" hidden="1"/>
    <col min="771" max="771" width="9" style="600" hidden="1"/>
    <col min="772" max="772" width="8.85546875" style="600" hidden="1"/>
    <col min="773" max="773" width="11.140625" style="600" hidden="1"/>
    <col min="774" max="774" width="13.140625" style="600" hidden="1"/>
    <col min="775" max="775" width="38.28515625" style="600" hidden="1"/>
    <col min="776" max="776" width="8.42578125" style="600" hidden="1"/>
    <col min="777" max="777" width="17.5703125" style="600" hidden="1"/>
    <col min="778" max="780" width="11.42578125" style="600" hidden="1"/>
    <col min="781" max="781" width="17.5703125" style="600" hidden="1"/>
    <col min="782" max="1025" width="11.42578125" style="600" hidden="1"/>
    <col min="1026" max="1026" width="37.5703125" style="600" hidden="1"/>
    <col min="1027" max="1027" width="9" style="600" hidden="1"/>
    <col min="1028" max="1028" width="8.85546875" style="600" hidden="1"/>
    <col min="1029" max="1029" width="11.140625" style="600" hidden="1"/>
    <col min="1030" max="1030" width="13.140625" style="600" hidden="1"/>
    <col min="1031" max="1031" width="38.28515625" style="600" hidden="1"/>
    <col min="1032" max="1032" width="8.42578125" style="600" hidden="1"/>
    <col min="1033" max="1033" width="17.5703125" style="600" hidden="1"/>
    <col min="1034" max="1036" width="11.42578125" style="600" hidden="1"/>
    <col min="1037" max="1037" width="17.5703125" style="600" hidden="1"/>
    <col min="1038" max="1281" width="11.42578125" style="600" hidden="1"/>
    <col min="1282" max="1282" width="37.5703125" style="600" hidden="1"/>
    <col min="1283" max="1283" width="9" style="600" hidden="1"/>
    <col min="1284" max="1284" width="8.85546875" style="600" hidden="1"/>
    <col min="1285" max="1285" width="11.140625" style="600" hidden="1"/>
    <col min="1286" max="1286" width="13.140625" style="600" hidden="1"/>
    <col min="1287" max="1287" width="38.28515625" style="600" hidden="1"/>
    <col min="1288" max="1288" width="8.42578125" style="600" hidden="1"/>
    <col min="1289" max="1289" width="17.5703125" style="600" hidden="1"/>
    <col min="1290" max="1292" width="11.42578125" style="600" hidden="1"/>
    <col min="1293" max="1293" width="17.5703125" style="600" hidden="1"/>
    <col min="1294" max="1537" width="11.42578125" style="600" hidden="1"/>
    <col min="1538" max="1538" width="37.5703125" style="600" hidden="1"/>
    <col min="1539" max="1539" width="9" style="600" hidden="1"/>
    <col min="1540" max="1540" width="8.85546875" style="600" hidden="1"/>
    <col min="1541" max="1541" width="11.140625" style="600" hidden="1"/>
    <col min="1542" max="1542" width="13.140625" style="600" hidden="1"/>
    <col min="1543" max="1543" width="38.28515625" style="600" hidden="1"/>
    <col min="1544" max="1544" width="8.42578125" style="600" hidden="1"/>
    <col min="1545" max="1545" width="17.5703125" style="600" hidden="1"/>
    <col min="1546" max="1548" width="11.42578125" style="600" hidden="1"/>
    <col min="1549" max="1549" width="17.5703125" style="600" hidden="1"/>
    <col min="1550" max="1793" width="11.42578125" style="600" hidden="1"/>
    <col min="1794" max="1794" width="37.5703125" style="600" hidden="1"/>
    <col min="1795" max="1795" width="9" style="600" hidden="1"/>
    <col min="1796" max="1796" width="8.85546875" style="600" hidden="1"/>
    <col min="1797" max="1797" width="11.140625" style="600" hidden="1"/>
    <col min="1798" max="1798" width="13.140625" style="600" hidden="1"/>
    <col min="1799" max="1799" width="38.28515625" style="600" hidden="1"/>
    <col min="1800" max="1800" width="8.42578125" style="600" hidden="1"/>
    <col min="1801" max="1801" width="17.5703125" style="600" hidden="1"/>
    <col min="1802" max="1804" width="11.42578125" style="600" hidden="1"/>
    <col min="1805" max="1805" width="17.5703125" style="600" hidden="1"/>
    <col min="1806" max="2049" width="11.42578125" style="600" hidden="1"/>
    <col min="2050" max="2050" width="37.5703125" style="600" hidden="1"/>
    <col min="2051" max="2051" width="9" style="600" hidden="1"/>
    <col min="2052" max="2052" width="8.85546875" style="600" hidden="1"/>
    <col min="2053" max="2053" width="11.140625" style="600" hidden="1"/>
    <col min="2054" max="2054" width="13.140625" style="600" hidden="1"/>
    <col min="2055" max="2055" width="38.28515625" style="600" hidden="1"/>
    <col min="2056" max="2056" width="8.42578125" style="600" hidden="1"/>
    <col min="2057" max="2057" width="17.5703125" style="600" hidden="1"/>
    <col min="2058" max="2060" width="11.42578125" style="600" hidden="1"/>
    <col min="2061" max="2061" width="17.5703125" style="600" hidden="1"/>
    <col min="2062" max="2305" width="11.42578125" style="600" hidden="1"/>
    <col min="2306" max="2306" width="37.5703125" style="600" hidden="1"/>
    <col min="2307" max="2307" width="9" style="600" hidden="1"/>
    <col min="2308" max="2308" width="8.85546875" style="600" hidden="1"/>
    <col min="2309" max="2309" width="11.140625" style="600" hidden="1"/>
    <col min="2310" max="2310" width="13.140625" style="600" hidden="1"/>
    <col min="2311" max="2311" width="38.28515625" style="600" hidden="1"/>
    <col min="2312" max="2312" width="8.42578125" style="600" hidden="1"/>
    <col min="2313" max="2313" width="17.5703125" style="600" hidden="1"/>
    <col min="2314" max="2316" width="11.42578125" style="600" hidden="1"/>
    <col min="2317" max="2317" width="17.5703125" style="600" hidden="1"/>
    <col min="2318" max="2561" width="11.42578125" style="600" hidden="1"/>
    <col min="2562" max="2562" width="37.5703125" style="600" hidden="1"/>
    <col min="2563" max="2563" width="9" style="600" hidden="1"/>
    <col min="2564" max="2564" width="8.85546875" style="600" hidden="1"/>
    <col min="2565" max="2565" width="11.140625" style="600" hidden="1"/>
    <col min="2566" max="2566" width="13.140625" style="600" hidden="1"/>
    <col min="2567" max="2567" width="38.28515625" style="600" hidden="1"/>
    <col min="2568" max="2568" width="8.42578125" style="600" hidden="1"/>
    <col min="2569" max="2569" width="17.5703125" style="600" hidden="1"/>
    <col min="2570" max="2572" width="11.42578125" style="600" hidden="1"/>
    <col min="2573" max="2573" width="17.5703125" style="600" hidden="1"/>
    <col min="2574" max="2817" width="11.42578125" style="600" hidden="1"/>
    <col min="2818" max="2818" width="37.5703125" style="600" hidden="1"/>
    <col min="2819" max="2819" width="9" style="600" hidden="1"/>
    <col min="2820" max="2820" width="8.85546875" style="600" hidden="1"/>
    <col min="2821" max="2821" width="11.140625" style="600" hidden="1"/>
    <col min="2822" max="2822" width="13.140625" style="600" hidden="1"/>
    <col min="2823" max="2823" width="38.28515625" style="600" hidden="1"/>
    <col min="2824" max="2824" width="8.42578125" style="600" hidden="1"/>
    <col min="2825" max="2825" width="17.5703125" style="600" hidden="1"/>
    <col min="2826" max="2828" width="11.42578125" style="600" hidden="1"/>
    <col min="2829" max="2829" width="17.5703125" style="600" hidden="1"/>
    <col min="2830" max="3073" width="11.42578125" style="600" hidden="1"/>
    <col min="3074" max="3074" width="37.5703125" style="600" hidden="1"/>
    <col min="3075" max="3075" width="9" style="600" hidden="1"/>
    <col min="3076" max="3076" width="8.85546875" style="600" hidden="1"/>
    <col min="3077" max="3077" width="11.140625" style="600" hidden="1"/>
    <col min="3078" max="3078" width="13.140625" style="600" hidden="1"/>
    <col min="3079" max="3079" width="38.28515625" style="600" hidden="1"/>
    <col min="3080" max="3080" width="8.42578125" style="600" hidden="1"/>
    <col min="3081" max="3081" width="17.5703125" style="600" hidden="1"/>
    <col min="3082" max="3084" width="11.42578125" style="600" hidden="1"/>
    <col min="3085" max="3085" width="17.5703125" style="600" hidden="1"/>
    <col min="3086" max="3329" width="11.42578125" style="600" hidden="1"/>
    <col min="3330" max="3330" width="37.5703125" style="600" hidden="1"/>
    <col min="3331" max="3331" width="9" style="600" hidden="1"/>
    <col min="3332" max="3332" width="8.85546875" style="600" hidden="1"/>
    <col min="3333" max="3333" width="11.140625" style="600" hidden="1"/>
    <col min="3334" max="3334" width="13.140625" style="600" hidden="1"/>
    <col min="3335" max="3335" width="38.28515625" style="600" hidden="1"/>
    <col min="3336" max="3336" width="8.42578125" style="600" hidden="1"/>
    <col min="3337" max="3337" width="17.5703125" style="600" hidden="1"/>
    <col min="3338" max="3340" width="11.42578125" style="600" hidden="1"/>
    <col min="3341" max="3341" width="17.5703125" style="600" hidden="1"/>
    <col min="3342" max="3585" width="11.42578125" style="600" hidden="1"/>
    <col min="3586" max="3586" width="37.5703125" style="600" hidden="1"/>
    <col min="3587" max="3587" width="9" style="600" hidden="1"/>
    <col min="3588" max="3588" width="8.85546875" style="600" hidden="1"/>
    <col min="3589" max="3589" width="11.140625" style="600" hidden="1"/>
    <col min="3590" max="3590" width="13.140625" style="600" hidden="1"/>
    <col min="3591" max="3591" width="38.28515625" style="600" hidden="1"/>
    <col min="3592" max="3592" width="8.42578125" style="600" hidden="1"/>
    <col min="3593" max="3593" width="17.5703125" style="600" hidden="1"/>
    <col min="3594" max="3596" width="11.42578125" style="600" hidden="1"/>
    <col min="3597" max="3597" width="17.5703125" style="600" hidden="1"/>
    <col min="3598" max="3841" width="11.42578125" style="600" hidden="1"/>
    <col min="3842" max="3842" width="37.5703125" style="600" hidden="1"/>
    <col min="3843" max="3843" width="9" style="600" hidden="1"/>
    <col min="3844" max="3844" width="8.85546875" style="600" hidden="1"/>
    <col min="3845" max="3845" width="11.140625" style="600" hidden="1"/>
    <col min="3846" max="3846" width="13.140625" style="600" hidden="1"/>
    <col min="3847" max="3847" width="38.28515625" style="600" hidden="1"/>
    <col min="3848" max="3848" width="8.42578125" style="600" hidden="1"/>
    <col min="3849" max="3849" width="17.5703125" style="600" hidden="1"/>
    <col min="3850" max="3852" width="11.42578125" style="600" hidden="1"/>
    <col min="3853" max="3853" width="17.5703125" style="600" hidden="1"/>
    <col min="3854" max="4097" width="11.42578125" style="600" hidden="1"/>
    <col min="4098" max="4098" width="37.5703125" style="600" hidden="1"/>
    <col min="4099" max="4099" width="9" style="600" hidden="1"/>
    <col min="4100" max="4100" width="8.85546875" style="600" hidden="1"/>
    <col min="4101" max="4101" width="11.140625" style="600" hidden="1"/>
    <col min="4102" max="4102" width="13.140625" style="600" hidden="1"/>
    <col min="4103" max="4103" width="38.28515625" style="600" hidden="1"/>
    <col min="4104" max="4104" width="8.42578125" style="600" hidden="1"/>
    <col min="4105" max="4105" width="17.5703125" style="600" hidden="1"/>
    <col min="4106" max="4108" width="11.42578125" style="600" hidden="1"/>
    <col min="4109" max="4109" width="17.5703125" style="600" hidden="1"/>
    <col min="4110" max="4353" width="11.42578125" style="600" hidden="1"/>
    <col min="4354" max="4354" width="37.5703125" style="600" hidden="1"/>
    <col min="4355" max="4355" width="9" style="600" hidden="1"/>
    <col min="4356" max="4356" width="8.85546875" style="600" hidden="1"/>
    <col min="4357" max="4357" width="11.140625" style="600" hidden="1"/>
    <col min="4358" max="4358" width="13.140625" style="600" hidden="1"/>
    <col min="4359" max="4359" width="38.28515625" style="600" hidden="1"/>
    <col min="4360" max="4360" width="8.42578125" style="600" hidden="1"/>
    <col min="4361" max="4361" width="17.5703125" style="600" hidden="1"/>
    <col min="4362" max="4364" width="11.42578125" style="600" hidden="1"/>
    <col min="4365" max="4365" width="17.5703125" style="600" hidden="1"/>
    <col min="4366" max="4609" width="11.42578125" style="600" hidden="1"/>
    <col min="4610" max="4610" width="37.5703125" style="600" hidden="1"/>
    <col min="4611" max="4611" width="9" style="600" hidden="1"/>
    <col min="4612" max="4612" width="8.85546875" style="600" hidden="1"/>
    <col min="4613" max="4613" width="11.140625" style="600" hidden="1"/>
    <col min="4614" max="4614" width="13.140625" style="600" hidden="1"/>
    <col min="4615" max="4615" width="38.28515625" style="600" hidden="1"/>
    <col min="4616" max="4616" width="8.42578125" style="600" hidden="1"/>
    <col min="4617" max="4617" width="17.5703125" style="600" hidden="1"/>
    <col min="4618" max="4620" width="11.42578125" style="600" hidden="1"/>
    <col min="4621" max="4621" width="17.5703125" style="600" hidden="1"/>
    <col min="4622" max="4865" width="11.42578125" style="600" hidden="1"/>
    <col min="4866" max="4866" width="37.5703125" style="600" hidden="1"/>
    <col min="4867" max="4867" width="9" style="600" hidden="1"/>
    <col min="4868" max="4868" width="8.85546875" style="600" hidden="1"/>
    <col min="4869" max="4869" width="11.140625" style="600" hidden="1"/>
    <col min="4870" max="4870" width="13.140625" style="600" hidden="1"/>
    <col min="4871" max="4871" width="38.28515625" style="600" hidden="1"/>
    <col min="4872" max="4872" width="8.42578125" style="600" hidden="1"/>
    <col min="4873" max="4873" width="17.5703125" style="600" hidden="1"/>
    <col min="4874" max="4876" width="11.42578125" style="600" hidden="1"/>
    <col min="4877" max="4877" width="17.5703125" style="600" hidden="1"/>
    <col min="4878" max="5121" width="11.42578125" style="600" hidden="1"/>
    <col min="5122" max="5122" width="37.5703125" style="600" hidden="1"/>
    <col min="5123" max="5123" width="9" style="600" hidden="1"/>
    <col min="5124" max="5124" width="8.85546875" style="600" hidden="1"/>
    <col min="5125" max="5125" width="11.140625" style="600" hidden="1"/>
    <col min="5126" max="5126" width="13.140625" style="600" hidden="1"/>
    <col min="5127" max="5127" width="38.28515625" style="600" hidden="1"/>
    <col min="5128" max="5128" width="8.42578125" style="600" hidden="1"/>
    <col min="5129" max="5129" width="17.5703125" style="600" hidden="1"/>
    <col min="5130" max="5132" width="11.42578125" style="600" hidden="1"/>
    <col min="5133" max="5133" width="17.5703125" style="600" hidden="1"/>
    <col min="5134" max="5377" width="11.42578125" style="600" hidden="1"/>
    <col min="5378" max="5378" width="37.5703125" style="600" hidden="1"/>
    <col min="5379" max="5379" width="9" style="600" hidden="1"/>
    <col min="5380" max="5380" width="8.85546875" style="600" hidden="1"/>
    <col min="5381" max="5381" width="11.140625" style="600" hidden="1"/>
    <col min="5382" max="5382" width="13.140625" style="600" hidden="1"/>
    <col min="5383" max="5383" width="38.28515625" style="600" hidden="1"/>
    <col min="5384" max="5384" width="8.42578125" style="600" hidden="1"/>
    <col min="5385" max="5385" width="17.5703125" style="600" hidden="1"/>
    <col min="5386" max="5388" width="11.42578125" style="600" hidden="1"/>
    <col min="5389" max="5389" width="17.5703125" style="600" hidden="1"/>
    <col min="5390" max="5633" width="11.42578125" style="600" hidden="1"/>
    <col min="5634" max="5634" width="37.5703125" style="600" hidden="1"/>
    <col min="5635" max="5635" width="9" style="600" hidden="1"/>
    <col min="5636" max="5636" width="8.85546875" style="600" hidden="1"/>
    <col min="5637" max="5637" width="11.140625" style="600" hidden="1"/>
    <col min="5638" max="5638" width="13.140625" style="600" hidden="1"/>
    <col min="5639" max="5639" width="38.28515625" style="600" hidden="1"/>
    <col min="5640" max="5640" width="8.42578125" style="600" hidden="1"/>
    <col min="5641" max="5641" width="17.5703125" style="600" hidden="1"/>
    <col min="5642" max="5644" width="11.42578125" style="600" hidden="1"/>
    <col min="5645" max="5645" width="17.5703125" style="600" hidden="1"/>
    <col min="5646" max="5889" width="11.42578125" style="600" hidden="1"/>
    <col min="5890" max="5890" width="37.5703125" style="600" hidden="1"/>
    <col min="5891" max="5891" width="9" style="600" hidden="1"/>
    <col min="5892" max="5892" width="8.85546875" style="600" hidden="1"/>
    <col min="5893" max="5893" width="11.140625" style="600" hidden="1"/>
    <col min="5894" max="5894" width="13.140625" style="600" hidden="1"/>
    <col min="5895" max="5895" width="38.28515625" style="600" hidden="1"/>
    <col min="5896" max="5896" width="8.42578125" style="600" hidden="1"/>
    <col min="5897" max="5897" width="17.5703125" style="600" hidden="1"/>
    <col min="5898" max="5900" width="11.42578125" style="600" hidden="1"/>
    <col min="5901" max="5901" width="17.5703125" style="600" hidden="1"/>
    <col min="5902" max="6145" width="11.42578125" style="600" hidden="1"/>
    <col min="6146" max="6146" width="37.5703125" style="600" hidden="1"/>
    <col min="6147" max="6147" width="9" style="600" hidden="1"/>
    <col min="6148" max="6148" width="8.85546875" style="600" hidden="1"/>
    <col min="6149" max="6149" width="11.140625" style="600" hidden="1"/>
    <col min="6150" max="6150" width="13.140625" style="600" hidden="1"/>
    <col min="6151" max="6151" width="38.28515625" style="600" hidden="1"/>
    <col min="6152" max="6152" width="8.42578125" style="600" hidden="1"/>
    <col min="6153" max="6153" width="17.5703125" style="600" hidden="1"/>
    <col min="6154" max="6156" width="11.42578125" style="600" hidden="1"/>
    <col min="6157" max="6157" width="17.5703125" style="600" hidden="1"/>
    <col min="6158" max="6401" width="11.42578125" style="600" hidden="1"/>
    <col min="6402" max="6402" width="37.5703125" style="600" hidden="1"/>
    <col min="6403" max="6403" width="9" style="600" hidden="1"/>
    <col min="6404" max="6404" width="8.85546875" style="600" hidden="1"/>
    <col min="6405" max="6405" width="11.140625" style="600" hidden="1"/>
    <col min="6406" max="6406" width="13.140625" style="600" hidden="1"/>
    <col min="6407" max="6407" width="38.28515625" style="600" hidden="1"/>
    <col min="6408" max="6408" width="8.42578125" style="600" hidden="1"/>
    <col min="6409" max="6409" width="17.5703125" style="600" hidden="1"/>
    <col min="6410" max="6412" width="11.42578125" style="600" hidden="1"/>
    <col min="6413" max="6413" width="17.5703125" style="600" hidden="1"/>
    <col min="6414" max="6657" width="11.42578125" style="600" hidden="1"/>
    <col min="6658" max="6658" width="37.5703125" style="600" hidden="1"/>
    <col min="6659" max="6659" width="9" style="600" hidden="1"/>
    <col min="6660" max="6660" width="8.85546875" style="600" hidden="1"/>
    <col min="6661" max="6661" width="11.140625" style="600" hidden="1"/>
    <col min="6662" max="6662" width="13.140625" style="600" hidden="1"/>
    <col min="6663" max="6663" width="38.28515625" style="600" hidden="1"/>
    <col min="6664" max="6664" width="8.42578125" style="600" hidden="1"/>
    <col min="6665" max="6665" width="17.5703125" style="600" hidden="1"/>
    <col min="6666" max="6668" width="11.42578125" style="600" hidden="1"/>
    <col min="6669" max="6669" width="17.5703125" style="600" hidden="1"/>
    <col min="6670" max="6913" width="11.42578125" style="600" hidden="1"/>
    <col min="6914" max="6914" width="37.5703125" style="600" hidden="1"/>
    <col min="6915" max="6915" width="9" style="600" hidden="1"/>
    <col min="6916" max="6916" width="8.85546875" style="600" hidden="1"/>
    <col min="6917" max="6917" width="11.140625" style="600" hidden="1"/>
    <col min="6918" max="6918" width="13.140625" style="600" hidden="1"/>
    <col min="6919" max="6919" width="38.28515625" style="600" hidden="1"/>
    <col min="6920" max="6920" width="8.42578125" style="600" hidden="1"/>
    <col min="6921" max="6921" width="17.5703125" style="600" hidden="1"/>
    <col min="6922" max="6924" width="11.42578125" style="600" hidden="1"/>
    <col min="6925" max="6925" width="17.5703125" style="600" hidden="1"/>
    <col min="6926" max="7169" width="11.42578125" style="600" hidden="1"/>
    <col min="7170" max="7170" width="37.5703125" style="600" hidden="1"/>
    <col min="7171" max="7171" width="9" style="600" hidden="1"/>
    <col min="7172" max="7172" width="8.85546875" style="600" hidden="1"/>
    <col min="7173" max="7173" width="11.140625" style="600" hidden="1"/>
    <col min="7174" max="7174" width="13.140625" style="600" hidden="1"/>
    <col min="7175" max="7175" width="38.28515625" style="600" hidden="1"/>
    <col min="7176" max="7176" width="8.42578125" style="600" hidden="1"/>
    <col min="7177" max="7177" width="17.5703125" style="600" hidden="1"/>
    <col min="7178" max="7180" width="11.42578125" style="600" hidden="1"/>
    <col min="7181" max="7181" width="17.5703125" style="600" hidden="1"/>
    <col min="7182" max="7425" width="11.42578125" style="600" hidden="1"/>
    <col min="7426" max="7426" width="37.5703125" style="600" hidden="1"/>
    <col min="7427" max="7427" width="9" style="600" hidden="1"/>
    <col min="7428" max="7428" width="8.85546875" style="600" hidden="1"/>
    <col min="7429" max="7429" width="11.140625" style="600" hidden="1"/>
    <col min="7430" max="7430" width="13.140625" style="600" hidden="1"/>
    <col min="7431" max="7431" width="38.28515625" style="600" hidden="1"/>
    <col min="7432" max="7432" width="8.42578125" style="600" hidden="1"/>
    <col min="7433" max="7433" width="17.5703125" style="600" hidden="1"/>
    <col min="7434" max="7436" width="11.42578125" style="600" hidden="1"/>
    <col min="7437" max="7437" width="17.5703125" style="600" hidden="1"/>
    <col min="7438" max="7681" width="11.42578125" style="600" hidden="1"/>
    <col min="7682" max="7682" width="37.5703125" style="600" hidden="1"/>
    <col min="7683" max="7683" width="9" style="600" hidden="1"/>
    <col min="7684" max="7684" width="8.85546875" style="600" hidden="1"/>
    <col min="7685" max="7685" width="11.140625" style="600" hidden="1"/>
    <col min="7686" max="7686" width="13.140625" style="600" hidden="1"/>
    <col min="7687" max="7687" width="38.28515625" style="600" hidden="1"/>
    <col min="7688" max="7688" width="8.42578125" style="600" hidden="1"/>
    <col min="7689" max="7689" width="17.5703125" style="600" hidden="1"/>
    <col min="7690" max="7692" width="11.42578125" style="600" hidden="1"/>
    <col min="7693" max="7693" width="17.5703125" style="600" hidden="1"/>
    <col min="7694" max="7937" width="11.42578125" style="600" hidden="1"/>
    <col min="7938" max="7938" width="37.5703125" style="600" hidden="1"/>
    <col min="7939" max="7939" width="9" style="600" hidden="1"/>
    <col min="7940" max="7940" width="8.85546875" style="600" hidden="1"/>
    <col min="7941" max="7941" width="11.140625" style="600" hidden="1"/>
    <col min="7942" max="7942" width="13.140625" style="600" hidden="1"/>
    <col min="7943" max="7943" width="38.28515625" style="600" hidden="1"/>
    <col min="7944" max="7944" width="8.42578125" style="600" hidden="1"/>
    <col min="7945" max="7945" width="17.5703125" style="600" hidden="1"/>
    <col min="7946" max="7948" width="11.42578125" style="600" hidden="1"/>
    <col min="7949" max="7949" width="17.5703125" style="600" hidden="1"/>
    <col min="7950" max="8193" width="11.42578125" style="600" hidden="1"/>
    <col min="8194" max="8194" width="37.5703125" style="600" hidden="1"/>
    <col min="8195" max="8195" width="9" style="600" hidden="1"/>
    <col min="8196" max="8196" width="8.85546875" style="600" hidden="1"/>
    <col min="8197" max="8197" width="11.140625" style="600" hidden="1"/>
    <col min="8198" max="8198" width="13.140625" style="600" hidden="1"/>
    <col min="8199" max="8199" width="38.28515625" style="600" hidden="1"/>
    <col min="8200" max="8200" width="8.42578125" style="600" hidden="1"/>
    <col min="8201" max="8201" width="17.5703125" style="600" hidden="1"/>
    <col min="8202" max="8204" width="11.42578125" style="600" hidden="1"/>
    <col min="8205" max="8205" width="17.5703125" style="600" hidden="1"/>
    <col min="8206" max="8449" width="11.42578125" style="600" hidden="1"/>
    <col min="8450" max="8450" width="37.5703125" style="600" hidden="1"/>
    <col min="8451" max="8451" width="9" style="600" hidden="1"/>
    <col min="8452" max="8452" width="8.85546875" style="600" hidden="1"/>
    <col min="8453" max="8453" width="11.140625" style="600" hidden="1"/>
    <col min="8454" max="8454" width="13.140625" style="600" hidden="1"/>
    <col min="8455" max="8455" width="38.28515625" style="600" hidden="1"/>
    <col min="8456" max="8456" width="8.42578125" style="600" hidden="1"/>
    <col min="8457" max="8457" width="17.5703125" style="600" hidden="1"/>
    <col min="8458" max="8460" width="11.42578125" style="600" hidden="1"/>
    <col min="8461" max="8461" width="17.5703125" style="600" hidden="1"/>
    <col min="8462" max="8705" width="11.42578125" style="600" hidden="1"/>
    <col min="8706" max="8706" width="37.5703125" style="600" hidden="1"/>
    <col min="8707" max="8707" width="9" style="600" hidden="1"/>
    <col min="8708" max="8708" width="8.85546875" style="600" hidden="1"/>
    <col min="8709" max="8709" width="11.140625" style="600" hidden="1"/>
    <col min="8710" max="8710" width="13.140625" style="600" hidden="1"/>
    <col min="8711" max="8711" width="38.28515625" style="600" hidden="1"/>
    <col min="8712" max="8712" width="8.42578125" style="600" hidden="1"/>
    <col min="8713" max="8713" width="17.5703125" style="600" hidden="1"/>
    <col min="8714" max="8716" width="11.42578125" style="600" hidden="1"/>
    <col min="8717" max="8717" width="17.5703125" style="600" hidden="1"/>
    <col min="8718" max="8961" width="11.42578125" style="600" hidden="1"/>
    <col min="8962" max="8962" width="37.5703125" style="600" hidden="1"/>
    <col min="8963" max="8963" width="9" style="600" hidden="1"/>
    <col min="8964" max="8964" width="8.85546875" style="600" hidden="1"/>
    <col min="8965" max="8965" width="11.140625" style="600" hidden="1"/>
    <col min="8966" max="8966" width="13.140625" style="600" hidden="1"/>
    <col min="8967" max="8967" width="38.28515625" style="600" hidden="1"/>
    <col min="8968" max="8968" width="8.42578125" style="600" hidden="1"/>
    <col min="8969" max="8969" width="17.5703125" style="600" hidden="1"/>
    <col min="8970" max="8972" width="11.42578125" style="600" hidden="1"/>
    <col min="8973" max="8973" width="17.5703125" style="600" hidden="1"/>
    <col min="8974" max="9217" width="11.42578125" style="600" hidden="1"/>
    <col min="9218" max="9218" width="37.5703125" style="600" hidden="1"/>
    <col min="9219" max="9219" width="9" style="600" hidden="1"/>
    <col min="9220" max="9220" width="8.85546875" style="600" hidden="1"/>
    <col min="9221" max="9221" width="11.140625" style="600" hidden="1"/>
    <col min="9222" max="9222" width="13.140625" style="600" hidden="1"/>
    <col min="9223" max="9223" width="38.28515625" style="600" hidden="1"/>
    <col min="9224" max="9224" width="8.42578125" style="600" hidden="1"/>
    <col min="9225" max="9225" width="17.5703125" style="600" hidden="1"/>
    <col min="9226" max="9228" width="11.42578125" style="600" hidden="1"/>
    <col min="9229" max="9229" width="17.5703125" style="600" hidden="1"/>
    <col min="9230" max="9473" width="11.42578125" style="600" hidden="1"/>
    <col min="9474" max="9474" width="37.5703125" style="600" hidden="1"/>
    <col min="9475" max="9475" width="9" style="600" hidden="1"/>
    <col min="9476" max="9476" width="8.85546875" style="600" hidden="1"/>
    <col min="9477" max="9477" width="11.140625" style="600" hidden="1"/>
    <col min="9478" max="9478" width="13.140625" style="600" hidden="1"/>
    <col min="9479" max="9479" width="38.28515625" style="600" hidden="1"/>
    <col min="9480" max="9480" width="8.42578125" style="600" hidden="1"/>
    <col min="9481" max="9481" width="17.5703125" style="600" hidden="1"/>
    <col min="9482" max="9484" width="11.42578125" style="600" hidden="1"/>
    <col min="9485" max="9485" width="17.5703125" style="600" hidden="1"/>
    <col min="9486" max="9729" width="11.42578125" style="600" hidden="1"/>
    <col min="9730" max="9730" width="37.5703125" style="600" hidden="1"/>
    <col min="9731" max="9731" width="9" style="600" hidden="1"/>
    <col min="9732" max="9732" width="8.85546875" style="600" hidden="1"/>
    <col min="9733" max="9733" width="11.140625" style="600" hidden="1"/>
    <col min="9734" max="9734" width="13.140625" style="600" hidden="1"/>
    <col min="9735" max="9735" width="38.28515625" style="600" hidden="1"/>
    <col min="9736" max="9736" width="8.42578125" style="600" hidden="1"/>
    <col min="9737" max="9737" width="17.5703125" style="600" hidden="1"/>
    <col min="9738" max="9740" width="11.42578125" style="600" hidden="1"/>
    <col min="9741" max="9741" width="17.5703125" style="600" hidden="1"/>
    <col min="9742" max="9985" width="11.42578125" style="600" hidden="1"/>
    <col min="9986" max="9986" width="37.5703125" style="600" hidden="1"/>
    <col min="9987" max="9987" width="9" style="600" hidden="1"/>
    <col min="9988" max="9988" width="8.85546875" style="600" hidden="1"/>
    <col min="9989" max="9989" width="11.140625" style="600" hidden="1"/>
    <col min="9990" max="9990" width="13.140625" style="600" hidden="1"/>
    <col min="9991" max="9991" width="38.28515625" style="600" hidden="1"/>
    <col min="9992" max="9992" width="8.42578125" style="600" hidden="1"/>
    <col min="9993" max="9993" width="17.5703125" style="600" hidden="1"/>
    <col min="9994" max="9996" width="11.42578125" style="600" hidden="1"/>
    <col min="9997" max="9997" width="17.5703125" style="600" hidden="1"/>
    <col min="9998" max="10241" width="11.42578125" style="600" hidden="1"/>
    <col min="10242" max="10242" width="37.5703125" style="600" hidden="1"/>
    <col min="10243" max="10243" width="9" style="600" hidden="1"/>
    <col min="10244" max="10244" width="8.85546875" style="600" hidden="1"/>
    <col min="10245" max="10245" width="11.140625" style="600" hidden="1"/>
    <col min="10246" max="10246" width="13.140625" style="600" hidden="1"/>
    <col min="10247" max="10247" width="38.28515625" style="600" hidden="1"/>
    <col min="10248" max="10248" width="8.42578125" style="600" hidden="1"/>
    <col min="10249" max="10249" width="17.5703125" style="600" hidden="1"/>
    <col min="10250" max="10252" width="11.42578125" style="600" hidden="1"/>
    <col min="10253" max="10253" width="17.5703125" style="600" hidden="1"/>
    <col min="10254" max="10497" width="11.42578125" style="600" hidden="1"/>
    <col min="10498" max="10498" width="37.5703125" style="600" hidden="1"/>
    <col min="10499" max="10499" width="9" style="600" hidden="1"/>
    <col min="10500" max="10500" width="8.85546875" style="600" hidden="1"/>
    <col min="10501" max="10501" width="11.140625" style="600" hidden="1"/>
    <col min="10502" max="10502" width="13.140625" style="600" hidden="1"/>
    <col min="10503" max="10503" width="38.28515625" style="600" hidden="1"/>
    <col min="10504" max="10504" width="8.42578125" style="600" hidden="1"/>
    <col min="10505" max="10505" width="17.5703125" style="600" hidden="1"/>
    <col min="10506" max="10508" width="11.42578125" style="600" hidden="1"/>
    <col min="10509" max="10509" width="17.5703125" style="600" hidden="1"/>
    <col min="10510" max="10753" width="11.42578125" style="600" hidden="1"/>
    <col min="10754" max="10754" width="37.5703125" style="600" hidden="1"/>
    <col min="10755" max="10755" width="9" style="600" hidden="1"/>
    <col min="10756" max="10756" width="8.85546875" style="600" hidden="1"/>
    <col min="10757" max="10757" width="11.140625" style="600" hidden="1"/>
    <col min="10758" max="10758" width="13.140625" style="600" hidden="1"/>
    <col min="10759" max="10759" width="38.28515625" style="600" hidden="1"/>
    <col min="10760" max="10760" width="8.42578125" style="600" hidden="1"/>
    <col min="10761" max="10761" width="17.5703125" style="600" hidden="1"/>
    <col min="10762" max="10764" width="11.42578125" style="600" hidden="1"/>
    <col min="10765" max="10765" width="17.5703125" style="600" hidden="1"/>
    <col min="10766" max="11009" width="11.42578125" style="600" hidden="1"/>
    <col min="11010" max="11010" width="37.5703125" style="600" hidden="1"/>
    <col min="11011" max="11011" width="9" style="600" hidden="1"/>
    <col min="11012" max="11012" width="8.85546875" style="600" hidden="1"/>
    <col min="11013" max="11013" width="11.140625" style="600" hidden="1"/>
    <col min="11014" max="11014" width="13.140625" style="600" hidden="1"/>
    <col min="11015" max="11015" width="38.28515625" style="600" hidden="1"/>
    <col min="11016" max="11016" width="8.42578125" style="600" hidden="1"/>
    <col min="11017" max="11017" width="17.5703125" style="600" hidden="1"/>
    <col min="11018" max="11020" width="11.42578125" style="600" hidden="1"/>
    <col min="11021" max="11021" width="17.5703125" style="600" hidden="1"/>
    <col min="11022" max="11265" width="11.42578125" style="600" hidden="1"/>
    <col min="11266" max="11266" width="37.5703125" style="600" hidden="1"/>
    <col min="11267" max="11267" width="9" style="600" hidden="1"/>
    <col min="11268" max="11268" width="8.85546875" style="600" hidden="1"/>
    <col min="11269" max="11269" width="11.140625" style="600" hidden="1"/>
    <col min="11270" max="11270" width="13.140625" style="600" hidden="1"/>
    <col min="11271" max="11271" width="38.28515625" style="600" hidden="1"/>
    <col min="11272" max="11272" width="8.42578125" style="600" hidden="1"/>
    <col min="11273" max="11273" width="17.5703125" style="600" hidden="1"/>
    <col min="11274" max="11276" width="11.42578125" style="600" hidden="1"/>
    <col min="11277" max="11277" width="17.5703125" style="600" hidden="1"/>
    <col min="11278" max="11521" width="11.42578125" style="600" hidden="1"/>
    <col min="11522" max="11522" width="37.5703125" style="600" hidden="1"/>
    <col min="11523" max="11523" width="9" style="600" hidden="1"/>
    <col min="11524" max="11524" width="8.85546875" style="600" hidden="1"/>
    <col min="11525" max="11525" width="11.140625" style="600" hidden="1"/>
    <col min="11526" max="11526" width="13.140625" style="600" hidden="1"/>
    <col min="11527" max="11527" width="38.28515625" style="600" hidden="1"/>
    <col min="11528" max="11528" width="8.42578125" style="600" hidden="1"/>
    <col min="11529" max="11529" width="17.5703125" style="600" hidden="1"/>
    <col min="11530" max="11532" width="11.42578125" style="600" hidden="1"/>
    <col min="11533" max="11533" width="17.5703125" style="600" hidden="1"/>
    <col min="11534" max="11777" width="11.42578125" style="600" hidden="1"/>
    <col min="11778" max="11778" width="37.5703125" style="600" hidden="1"/>
    <col min="11779" max="11779" width="9" style="600" hidden="1"/>
    <col min="11780" max="11780" width="8.85546875" style="600" hidden="1"/>
    <col min="11781" max="11781" width="11.140625" style="600" hidden="1"/>
    <col min="11782" max="11782" width="13.140625" style="600" hidden="1"/>
    <col min="11783" max="11783" width="38.28515625" style="600" hidden="1"/>
    <col min="11784" max="11784" width="8.42578125" style="600" hidden="1"/>
    <col min="11785" max="11785" width="17.5703125" style="600" hidden="1"/>
    <col min="11786" max="11788" width="11.42578125" style="600" hidden="1"/>
    <col min="11789" max="11789" width="17.5703125" style="600" hidden="1"/>
    <col min="11790" max="12033" width="11.42578125" style="600" hidden="1"/>
    <col min="12034" max="12034" width="37.5703125" style="600" hidden="1"/>
    <col min="12035" max="12035" width="9" style="600" hidden="1"/>
    <col min="12036" max="12036" width="8.85546875" style="600" hidden="1"/>
    <col min="12037" max="12037" width="11.140625" style="600" hidden="1"/>
    <col min="12038" max="12038" width="13.140625" style="600" hidden="1"/>
    <col min="12039" max="12039" width="38.28515625" style="600" hidden="1"/>
    <col min="12040" max="12040" width="8.42578125" style="600" hidden="1"/>
    <col min="12041" max="12041" width="17.5703125" style="600" hidden="1"/>
    <col min="12042" max="12044" width="11.42578125" style="600" hidden="1"/>
    <col min="12045" max="12045" width="17.5703125" style="600" hidden="1"/>
    <col min="12046" max="12289" width="11.42578125" style="600" hidden="1"/>
    <col min="12290" max="12290" width="37.5703125" style="600" hidden="1"/>
    <col min="12291" max="12291" width="9" style="600" hidden="1"/>
    <col min="12292" max="12292" width="8.85546875" style="600" hidden="1"/>
    <col min="12293" max="12293" width="11.140625" style="600" hidden="1"/>
    <col min="12294" max="12294" width="13.140625" style="600" hidden="1"/>
    <col min="12295" max="12295" width="38.28515625" style="600" hidden="1"/>
    <col min="12296" max="12296" width="8.42578125" style="600" hidden="1"/>
    <col min="12297" max="12297" width="17.5703125" style="600" hidden="1"/>
    <col min="12298" max="12300" width="11.42578125" style="600" hidden="1"/>
    <col min="12301" max="12301" width="17.5703125" style="600" hidden="1"/>
    <col min="12302" max="12545" width="11.42578125" style="600" hidden="1"/>
    <col min="12546" max="12546" width="37.5703125" style="600" hidden="1"/>
    <col min="12547" max="12547" width="9" style="600" hidden="1"/>
    <col min="12548" max="12548" width="8.85546875" style="600" hidden="1"/>
    <col min="12549" max="12549" width="11.140625" style="600" hidden="1"/>
    <col min="12550" max="12550" width="13.140625" style="600" hidden="1"/>
    <col min="12551" max="12551" width="38.28515625" style="600" hidden="1"/>
    <col min="12552" max="12552" width="8.42578125" style="600" hidden="1"/>
    <col min="12553" max="12553" width="17.5703125" style="600" hidden="1"/>
    <col min="12554" max="12556" width="11.42578125" style="600" hidden="1"/>
    <col min="12557" max="12557" width="17.5703125" style="600" hidden="1"/>
    <col min="12558" max="12801" width="11.42578125" style="600" hidden="1"/>
    <col min="12802" max="12802" width="37.5703125" style="600" hidden="1"/>
    <col min="12803" max="12803" width="9" style="600" hidden="1"/>
    <col min="12804" max="12804" width="8.85546875" style="600" hidden="1"/>
    <col min="12805" max="12805" width="11.140625" style="600" hidden="1"/>
    <col min="12806" max="12806" width="13.140625" style="600" hidden="1"/>
    <col min="12807" max="12807" width="38.28515625" style="600" hidden="1"/>
    <col min="12808" max="12808" width="8.42578125" style="600" hidden="1"/>
    <col min="12809" max="12809" width="17.5703125" style="600" hidden="1"/>
    <col min="12810" max="12812" width="11.42578125" style="600" hidden="1"/>
    <col min="12813" max="12813" width="17.5703125" style="600" hidden="1"/>
    <col min="12814" max="13057" width="11.42578125" style="600" hidden="1"/>
    <col min="13058" max="13058" width="37.5703125" style="600" hidden="1"/>
    <col min="13059" max="13059" width="9" style="600" hidden="1"/>
    <col min="13060" max="13060" width="8.85546875" style="600" hidden="1"/>
    <col min="13061" max="13061" width="11.140625" style="600" hidden="1"/>
    <col min="13062" max="13062" width="13.140625" style="600" hidden="1"/>
    <col min="13063" max="13063" width="38.28515625" style="600" hidden="1"/>
    <col min="13064" max="13064" width="8.42578125" style="600" hidden="1"/>
    <col min="13065" max="13065" width="17.5703125" style="600" hidden="1"/>
    <col min="13066" max="13068" width="11.42578125" style="600" hidden="1"/>
    <col min="13069" max="13069" width="17.5703125" style="600" hidden="1"/>
    <col min="13070" max="13313" width="11.42578125" style="600" hidden="1"/>
    <col min="13314" max="13314" width="37.5703125" style="600" hidden="1"/>
    <col min="13315" max="13315" width="9" style="600" hidden="1"/>
    <col min="13316" max="13316" width="8.85546875" style="600" hidden="1"/>
    <col min="13317" max="13317" width="11.140625" style="600" hidden="1"/>
    <col min="13318" max="13318" width="13.140625" style="600" hidden="1"/>
    <col min="13319" max="13319" width="38.28515625" style="600" hidden="1"/>
    <col min="13320" max="13320" width="8.42578125" style="600" hidden="1"/>
    <col min="13321" max="13321" width="17.5703125" style="600" hidden="1"/>
    <col min="13322" max="13324" width="11.42578125" style="600" hidden="1"/>
    <col min="13325" max="13325" width="17.5703125" style="600" hidden="1"/>
    <col min="13326" max="13569" width="11.42578125" style="600" hidden="1"/>
    <col min="13570" max="13570" width="37.5703125" style="600" hidden="1"/>
    <col min="13571" max="13571" width="9" style="600" hidden="1"/>
    <col min="13572" max="13572" width="8.85546875" style="600" hidden="1"/>
    <col min="13573" max="13573" width="11.140625" style="600" hidden="1"/>
    <col min="13574" max="13574" width="13.140625" style="600" hidden="1"/>
    <col min="13575" max="13575" width="38.28515625" style="600" hidden="1"/>
    <col min="13576" max="13576" width="8.42578125" style="600" hidden="1"/>
    <col min="13577" max="13577" width="17.5703125" style="600" hidden="1"/>
    <col min="13578" max="13580" width="11.42578125" style="600" hidden="1"/>
    <col min="13581" max="13581" width="17.5703125" style="600" hidden="1"/>
    <col min="13582" max="13825" width="11.42578125" style="600" hidden="1"/>
    <col min="13826" max="13826" width="37.5703125" style="600" hidden="1"/>
    <col min="13827" max="13827" width="9" style="600" hidden="1"/>
    <col min="13828" max="13828" width="8.85546875" style="600" hidden="1"/>
    <col min="13829" max="13829" width="11.140625" style="600" hidden="1"/>
    <col min="13830" max="13830" width="13.140625" style="600" hidden="1"/>
    <col min="13831" max="13831" width="38.28515625" style="600" hidden="1"/>
    <col min="13832" max="13832" width="8.42578125" style="600" hidden="1"/>
    <col min="13833" max="13833" width="17.5703125" style="600" hidden="1"/>
    <col min="13834" max="13836" width="11.42578125" style="600" hidden="1"/>
    <col min="13837" max="13837" width="17.5703125" style="600" hidden="1"/>
    <col min="13838" max="14081" width="11.42578125" style="600" hidden="1"/>
    <col min="14082" max="14082" width="37.5703125" style="600" hidden="1"/>
    <col min="14083" max="14083" width="9" style="600" hidden="1"/>
    <col min="14084" max="14084" width="8.85546875" style="600" hidden="1"/>
    <col min="14085" max="14085" width="11.140625" style="600" hidden="1"/>
    <col min="14086" max="14086" width="13.140625" style="600" hidden="1"/>
    <col min="14087" max="14087" width="38.28515625" style="600" hidden="1"/>
    <col min="14088" max="14088" width="8.42578125" style="600" hidden="1"/>
    <col min="14089" max="14089" width="17.5703125" style="600" hidden="1"/>
    <col min="14090" max="14092" width="11.42578125" style="600" hidden="1"/>
    <col min="14093" max="14093" width="17.5703125" style="600" hidden="1"/>
    <col min="14094" max="14337" width="11.42578125" style="600" hidden="1"/>
    <col min="14338" max="14338" width="37.5703125" style="600" hidden="1"/>
    <col min="14339" max="14339" width="9" style="600" hidden="1"/>
    <col min="14340" max="14340" width="8.85546875" style="600" hidden="1"/>
    <col min="14341" max="14341" width="11.140625" style="600" hidden="1"/>
    <col min="14342" max="14342" width="13.140625" style="600" hidden="1"/>
    <col min="14343" max="14343" width="38.28515625" style="600" hidden="1"/>
    <col min="14344" max="14344" width="8.42578125" style="600" hidden="1"/>
    <col min="14345" max="14345" width="17.5703125" style="600" hidden="1"/>
    <col min="14346" max="14348" width="11.42578125" style="600" hidden="1"/>
    <col min="14349" max="14349" width="17.5703125" style="600" hidden="1"/>
    <col min="14350" max="14593" width="11.42578125" style="600" hidden="1"/>
    <col min="14594" max="14594" width="37.5703125" style="600" hidden="1"/>
    <col min="14595" max="14595" width="9" style="600" hidden="1"/>
    <col min="14596" max="14596" width="8.85546875" style="600" hidden="1"/>
    <col min="14597" max="14597" width="11.140625" style="600" hidden="1"/>
    <col min="14598" max="14598" width="13.140625" style="600" hidden="1"/>
    <col min="14599" max="14599" width="38.28515625" style="600" hidden="1"/>
    <col min="14600" max="14600" width="8.42578125" style="600" hidden="1"/>
    <col min="14601" max="14601" width="17.5703125" style="600" hidden="1"/>
    <col min="14602" max="14604" width="11.42578125" style="600" hidden="1"/>
    <col min="14605" max="14605" width="17.5703125" style="600" hidden="1"/>
    <col min="14606" max="14849" width="11.42578125" style="600" hidden="1"/>
    <col min="14850" max="14850" width="37.5703125" style="600" hidden="1"/>
    <col min="14851" max="14851" width="9" style="600" hidden="1"/>
    <col min="14852" max="14852" width="8.85546875" style="600" hidden="1"/>
    <col min="14853" max="14853" width="11.140625" style="600" hidden="1"/>
    <col min="14854" max="14854" width="13.140625" style="600" hidden="1"/>
    <col min="14855" max="14855" width="38.28515625" style="600" hidden="1"/>
    <col min="14856" max="14856" width="8.42578125" style="600" hidden="1"/>
    <col min="14857" max="14857" width="17.5703125" style="600" hidden="1"/>
    <col min="14858" max="14860" width="11.42578125" style="600" hidden="1"/>
    <col min="14861" max="14861" width="17.5703125" style="600" hidden="1"/>
    <col min="14862" max="15105" width="11.42578125" style="600" hidden="1"/>
    <col min="15106" max="15106" width="37.5703125" style="600" hidden="1"/>
    <col min="15107" max="15107" width="9" style="600" hidden="1"/>
    <col min="15108" max="15108" width="8.85546875" style="600" hidden="1"/>
    <col min="15109" max="15109" width="11.140625" style="600" hidden="1"/>
    <col min="15110" max="15110" width="13.140625" style="600" hidden="1"/>
    <col min="15111" max="15111" width="38.28515625" style="600" hidden="1"/>
    <col min="15112" max="15112" width="8.42578125" style="600" hidden="1"/>
    <col min="15113" max="15113" width="17.5703125" style="600" hidden="1"/>
    <col min="15114" max="15116" width="11.42578125" style="600" hidden="1"/>
    <col min="15117" max="15117" width="17.5703125" style="600" hidden="1"/>
    <col min="15118" max="15361" width="11.42578125" style="600" hidden="1"/>
    <col min="15362" max="15362" width="37.5703125" style="600" hidden="1"/>
    <col min="15363" max="15363" width="9" style="600" hidden="1"/>
    <col min="15364" max="15364" width="8.85546875" style="600" hidden="1"/>
    <col min="15365" max="15365" width="11.140625" style="600" hidden="1"/>
    <col min="15366" max="15366" width="13.140625" style="600" hidden="1"/>
    <col min="15367" max="15367" width="38.28515625" style="600" hidden="1"/>
    <col min="15368" max="15368" width="8.42578125" style="600" hidden="1"/>
    <col min="15369" max="15369" width="17.5703125" style="600" hidden="1"/>
    <col min="15370" max="15372" width="11.42578125" style="600" hidden="1"/>
    <col min="15373" max="15373" width="17.5703125" style="600" hidden="1"/>
    <col min="15374" max="15617" width="11.42578125" style="600" hidden="1"/>
    <col min="15618" max="15618" width="37.5703125" style="600" hidden="1"/>
    <col min="15619" max="15619" width="9" style="600" hidden="1"/>
    <col min="15620" max="15620" width="8.85546875" style="600" hidden="1"/>
    <col min="15621" max="15621" width="11.140625" style="600" hidden="1"/>
    <col min="15622" max="15622" width="13.140625" style="600" hidden="1"/>
    <col min="15623" max="15623" width="38.28515625" style="600" hidden="1"/>
    <col min="15624" max="15624" width="8.42578125" style="600" hidden="1"/>
    <col min="15625" max="15625" width="17.5703125" style="600" hidden="1"/>
    <col min="15626" max="15628" width="11.42578125" style="600" hidden="1"/>
    <col min="15629" max="15629" width="17.5703125" style="600" hidden="1"/>
    <col min="15630" max="15873" width="11.42578125" style="600" hidden="1"/>
    <col min="15874" max="15874" width="37.5703125" style="600" hidden="1"/>
    <col min="15875" max="15875" width="9" style="600" hidden="1"/>
    <col min="15876" max="15876" width="8.85546875" style="600" hidden="1"/>
    <col min="15877" max="15877" width="11.140625" style="600" hidden="1"/>
    <col min="15878" max="15878" width="13.140625" style="600" hidden="1"/>
    <col min="15879" max="15879" width="38.28515625" style="600" hidden="1"/>
    <col min="15880" max="15880" width="8.42578125" style="600" hidden="1"/>
    <col min="15881" max="15881" width="17.5703125" style="600" hidden="1"/>
    <col min="15882" max="15884" width="11.42578125" style="600" hidden="1"/>
    <col min="15885" max="15885" width="17.5703125" style="600" hidden="1"/>
    <col min="15886" max="16129" width="11.42578125" style="600" hidden="1"/>
    <col min="16130" max="16130" width="37.5703125" style="600" hidden="1"/>
    <col min="16131" max="16131" width="9" style="600" hidden="1"/>
    <col min="16132" max="16132" width="8.85546875" style="600" hidden="1"/>
    <col min="16133" max="16133" width="11.140625" style="600" hidden="1"/>
    <col min="16134" max="16134" width="13.140625" style="600" hidden="1"/>
    <col min="16135" max="16135" width="38.28515625" style="600" hidden="1"/>
    <col min="16136" max="16136" width="8.42578125" style="600" hidden="1"/>
    <col min="16137" max="16137" width="17.5703125" style="600" hidden="1"/>
    <col min="16138" max="16140" width="11.42578125" style="600" hidden="1"/>
    <col min="16141" max="16141" width="17.5703125" style="600" hidden="1"/>
    <col min="16142" max="16384" width="11.42578125" style="600" hidden="1"/>
  </cols>
  <sheetData>
    <row r="1" spans="1:15" ht="24.75" customHeight="1">
      <c r="A1" s="2447"/>
      <c r="B1" s="2661" t="s">
        <v>1138</v>
      </c>
      <c r="C1" s="2661"/>
      <c r="D1" s="2661"/>
      <c r="E1" s="2661"/>
      <c r="F1" s="2661"/>
    </row>
    <row r="2" spans="1:15">
      <c r="B2" s="2662" t="s">
        <v>1</v>
      </c>
      <c r="C2" s="2662"/>
      <c r="D2" s="2662"/>
      <c r="E2" s="2662"/>
      <c r="F2" s="2662"/>
    </row>
    <row r="3" spans="1:15" ht="21" customHeight="1">
      <c r="B3" s="1267" t="s">
        <v>56</v>
      </c>
      <c r="C3" s="1294" t="s">
        <v>51</v>
      </c>
      <c r="D3" s="1294" t="s">
        <v>33</v>
      </c>
      <c r="E3" s="1295" t="s">
        <v>57</v>
      </c>
      <c r="F3" s="1268" t="s">
        <v>58</v>
      </c>
    </row>
    <row r="4" spans="1:15">
      <c r="B4" s="1296"/>
      <c r="C4" s="1275" t="s">
        <v>23</v>
      </c>
      <c r="D4" s="1275" t="s">
        <v>24</v>
      </c>
      <c r="E4" s="1275" t="s">
        <v>59</v>
      </c>
      <c r="F4" s="1275" t="s">
        <v>60</v>
      </c>
    </row>
    <row r="5" spans="1:15" ht="13.5" customHeight="1">
      <c r="B5" s="630" t="s">
        <v>61</v>
      </c>
      <c r="C5" s="631">
        <v>24336.662886793401</v>
      </c>
      <c r="D5" s="631">
        <v>16828.365729935998</v>
      </c>
      <c r="E5" s="632">
        <v>69.148205767636796</v>
      </c>
      <c r="F5" s="633">
        <v>82.884449718260385</v>
      </c>
      <c r="G5" s="630"/>
      <c r="H5" s="628"/>
      <c r="I5" s="629"/>
      <c r="N5" s="634"/>
      <c r="O5" s="635"/>
    </row>
    <row r="6" spans="1:15" ht="13.5" customHeight="1">
      <c r="B6" s="630" t="s">
        <v>1139</v>
      </c>
      <c r="C6" s="631">
        <v>1270.301171287</v>
      </c>
      <c r="D6" s="631">
        <v>1270.30117</v>
      </c>
      <c r="E6" s="632">
        <v>99.999999898685445</v>
      </c>
      <c r="F6" s="633">
        <v>6.2565917060273426</v>
      </c>
      <c r="G6" s="630"/>
      <c r="H6" s="628"/>
      <c r="I6" s="629"/>
      <c r="N6" s="634"/>
      <c r="O6" s="635"/>
    </row>
    <row r="7" spans="1:15" ht="13.5" customHeight="1">
      <c r="B7" s="630" t="s">
        <v>62</v>
      </c>
      <c r="C7" s="631">
        <v>1555.0609053705814</v>
      </c>
      <c r="D7" s="631">
        <v>1609.1521751658499</v>
      </c>
      <c r="E7" s="632">
        <v>103.47840201039446</v>
      </c>
      <c r="F7" s="633">
        <v>7.9255285208298405</v>
      </c>
    </row>
    <row r="8" spans="1:15" ht="21">
      <c r="B8" s="636" t="s">
        <v>1140</v>
      </c>
      <c r="C8" s="631">
        <v>397.54530999999997</v>
      </c>
      <c r="D8" s="631">
        <v>367.54505999999998</v>
      </c>
      <c r="E8" s="632">
        <v>92.45362748714102</v>
      </c>
      <c r="F8" s="633">
        <v>1.8102631315275588</v>
      </c>
      <c r="G8" s="630"/>
      <c r="H8" s="628"/>
      <c r="I8" s="629"/>
      <c r="N8" s="634"/>
      <c r="O8" s="635"/>
    </row>
    <row r="9" spans="1:15" ht="13.5" customHeight="1">
      <c r="B9" s="630" t="s">
        <v>1141</v>
      </c>
      <c r="C9" s="631">
        <v>185.2954</v>
      </c>
      <c r="D9" s="631">
        <v>185.2954</v>
      </c>
      <c r="E9" s="632">
        <v>100</v>
      </c>
      <c r="F9" s="633">
        <v>0.9126321302254794</v>
      </c>
      <c r="G9" s="630"/>
      <c r="H9" s="628"/>
      <c r="I9" s="629"/>
      <c r="N9" s="634"/>
      <c r="O9" s="635"/>
    </row>
    <row r="10" spans="1:15" ht="13.5" customHeight="1">
      <c r="B10" s="630" t="s">
        <v>46</v>
      </c>
      <c r="C10" s="631">
        <v>605.47663244801879</v>
      </c>
      <c r="D10" s="631">
        <v>42.74573227790097</v>
      </c>
      <c r="E10" s="632">
        <v>7.0598483883803338</v>
      </c>
      <c r="F10" s="633">
        <v>0.2105347931293966</v>
      </c>
      <c r="G10" s="630"/>
      <c r="H10" s="628"/>
      <c r="I10" s="629"/>
      <c r="N10" s="634"/>
      <c r="O10" s="635"/>
    </row>
    <row r="11" spans="1:15" ht="21">
      <c r="B11" s="1297" t="s">
        <v>1142</v>
      </c>
      <c r="C11" s="1298">
        <v>28350.342305899001</v>
      </c>
      <c r="D11" s="1298">
        <v>20303.405267379749</v>
      </c>
      <c r="E11" s="1299">
        <v>71.616085083936056</v>
      </c>
      <c r="F11" s="1299">
        <v>100</v>
      </c>
      <c r="G11" s="630"/>
      <c r="H11" s="637"/>
      <c r="I11" s="638"/>
      <c r="K11" s="639"/>
      <c r="N11" s="634"/>
      <c r="O11" s="635"/>
    </row>
    <row r="12" spans="1:15" s="629" customFormat="1">
      <c r="B12" s="600" t="s">
        <v>110</v>
      </c>
      <c r="C12" s="600"/>
      <c r="D12" s="600"/>
      <c r="E12" s="600"/>
      <c r="F12" s="600"/>
      <c r="N12" s="640"/>
      <c r="O12" s="641"/>
    </row>
    <row r="13" spans="1:15">
      <c r="C13" s="642"/>
      <c r="D13" s="643"/>
      <c r="E13" s="643"/>
      <c r="I13" s="629"/>
      <c r="J13" s="629"/>
      <c r="K13" s="629"/>
      <c r="N13" s="634"/>
      <c r="O13" s="635"/>
    </row>
    <row r="14" spans="1:15" hidden="1">
      <c r="C14" s="644"/>
      <c r="D14" s="644"/>
      <c r="E14" s="645"/>
      <c r="J14" s="629"/>
      <c r="K14" s="629"/>
      <c r="N14" s="634"/>
      <c r="O14" s="635"/>
    </row>
    <row r="15" spans="1:15" hidden="1">
      <c r="B15" s="629"/>
      <c r="C15" s="646"/>
      <c r="D15" s="645"/>
      <c r="E15" s="645"/>
      <c r="F15" s="647"/>
      <c r="J15" s="637"/>
      <c r="N15" s="648"/>
      <c r="O15" s="635"/>
    </row>
    <row r="16" spans="1:15" hidden="1">
      <c r="B16" s="629"/>
      <c r="C16" s="637"/>
      <c r="D16" s="646"/>
      <c r="E16" s="646"/>
      <c r="N16" s="634"/>
      <c r="O16" s="635"/>
    </row>
    <row r="17" spans="4:15" hidden="1">
      <c r="D17" s="645"/>
      <c r="E17" s="645"/>
      <c r="H17" s="628"/>
      <c r="N17" s="634"/>
      <c r="O17" s="635"/>
    </row>
    <row r="18" spans="4:15" hidden="1">
      <c r="D18" s="646"/>
      <c r="E18" s="646"/>
      <c r="N18" s="634"/>
      <c r="O18" s="635"/>
    </row>
    <row r="19" spans="4:15" hidden="1">
      <c r="D19" s="646"/>
      <c r="E19" s="646"/>
      <c r="G19" s="649"/>
      <c r="N19" s="634"/>
    </row>
    <row r="20" spans="4:15" hidden="1">
      <c r="D20" s="637"/>
      <c r="E20" s="637"/>
      <c r="G20" s="637"/>
      <c r="H20" s="628"/>
    </row>
    <row r="21" spans="4:15" hidden="1">
      <c r="D21" s="650"/>
      <c r="E21" s="650"/>
      <c r="G21" s="637"/>
    </row>
    <row r="22" spans="4:15" hidden="1">
      <c r="D22" s="647"/>
      <c r="E22" s="647"/>
      <c r="H22" s="628"/>
    </row>
    <row r="23" spans="4:15" ht="9" hidden="1" customHeight="1">
      <c r="H23" s="628"/>
    </row>
    <row r="24" spans="4:15" hidden="1">
      <c r="M24" s="651"/>
    </row>
    <row r="25" spans="4:15" hidden="1">
      <c r="M25" s="651"/>
    </row>
    <row r="26" spans="4:15" hidden="1">
      <c r="M26" s="651"/>
    </row>
    <row r="27" spans="4:15" hidden="1">
      <c r="M27" s="651"/>
    </row>
    <row r="28" spans="4:15" hidden="1">
      <c r="M28" s="651"/>
    </row>
    <row r="29" spans="4:15" hidden="1">
      <c r="M29" s="651"/>
    </row>
    <row r="33" spans="7:8" ht="9" hidden="1" customHeight="1"/>
    <row r="37" spans="7:8" hidden="1">
      <c r="G37" s="652"/>
      <c r="H37" s="645"/>
    </row>
    <row r="38" spans="7:8" hidden="1">
      <c r="G38" s="645"/>
      <c r="H38" s="653"/>
    </row>
    <row r="39" spans="7:8" hidden="1">
      <c r="G39" s="652"/>
      <c r="H39" s="653"/>
    </row>
    <row r="40" spans="7:8" hidden="1">
      <c r="G40" s="652"/>
      <c r="H40" s="653"/>
    </row>
    <row r="41" spans="7:8" hidden="1">
      <c r="H41" s="654"/>
    </row>
  </sheetData>
  <mergeCells count="2">
    <mergeCell ref="B1:F1"/>
    <mergeCell ref="B2:F2"/>
  </mergeCells>
  <printOptions horizontalCentered="1" verticalCentered="1"/>
  <pageMargins left="0.2" right="0.23" top="0.22" bottom="0.41" header="0" footer="0"/>
  <pageSetup scale="120" orientation="landscape" r:id="rId1"/>
  <headerFooter alignWithMargins="0">
    <oddFooter>&amp;L&amp;Z&amp;F&amp;A&amp;R&amp;D</oddFooter>
  </headerFooter>
  <ignoredErrors>
    <ignoredError sqref="C4:F4" numberStoredAsText="1"/>
  </ignoredErrors>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74624-C549-4703-B038-B714539C832F}">
  <sheetPr codeName="Hoja56"/>
  <dimension ref="A1:WVS10"/>
  <sheetViews>
    <sheetView showGridLines="0" workbookViewId="0"/>
  </sheetViews>
  <sheetFormatPr baseColWidth="10" defaultColWidth="0" defaultRowHeight="10.5" zeroHeight="1"/>
  <cols>
    <col min="1" max="1" width="2.140625" style="600" customWidth="1"/>
    <col min="2" max="2" width="32.5703125" style="600" customWidth="1"/>
    <col min="3" max="3" width="8.5703125" style="600" customWidth="1"/>
    <col min="4" max="4" width="13.140625" style="600" bestFit="1" customWidth="1"/>
    <col min="5" max="5" width="10.42578125" style="600" customWidth="1"/>
    <col min="6" max="6" width="9.42578125" style="600" customWidth="1"/>
    <col min="7" max="7" width="11.42578125" style="600" customWidth="1"/>
    <col min="8" max="8" width="9.7109375" style="600" customWidth="1"/>
    <col min="9" max="9" width="7.85546875" style="600" customWidth="1"/>
    <col min="10" max="10" width="5.85546875" style="600" customWidth="1"/>
    <col min="11" max="11" width="14.5703125" style="600" customWidth="1"/>
    <col min="12" max="257" width="11.42578125" style="600" hidden="1"/>
    <col min="258" max="258" width="32.5703125" style="600" hidden="1"/>
    <col min="259" max="259" width="8.5703125" style="600" hidden="1"/>
    <col min="260" max="260" width="13.140625" style="600" hidden="1"/>
    <col min="261" max="261" width="10.42578125" style="600" hidden="1"/>
    <col min="262" max="262" width="9.42578125" style="600" hidden="1"/>
    <col min="263" max="263" width="11.42578125" style="600" hidden="1"/>
    <col min="264" max="264" width="9.7109375" style="600" hidden="1"/>
    <col min="265" max="265" width="7.85546875" style="600" hidden="1"/>
    <col min="266" max="266" width="11.42578125" style="600" hidden="1"/>
    <col min="267" max="267" width="16.140625" style="600" hidden="1"/>
    <col min="268" max="513" width="11.42578125" style="600" hidden="1"/>
    <col min="514" max="514" width="32.5703125" style="600" hidden="1"/>
    <col min="515" max="515" width="8.5703125" style="600" hidden="1"/>
    <col min="516" max="516" width="13.140625" style="600" hidden="1"/>
    <col min="517" max="517" width="10.42578125" style="600" hidden="1"/>
    <col min="518" max="518" width="9.42578125" style="600" hidden="1"/>
    <col min="519" max="519" width="11.42578125" style="600" hidden="1"/>
    <col min="520" max="520" width="9.7109375" style="600" hidden="1"/>
    <col min="521" max="521" width="7.85546875" style="600" hidden="1"/>
    <col min="522" max="522" width="11.42578125" style="600" hidden="1"/>
    <col min="523" max="523" width="16.140625" style="600" hidden="1"/>
    <col min="524" max="769" width="11.42578125" style="600" hidden="1"/>
    <col min="770" max="770" width="32.5703125" style="600" hidden="1"/>
    <col min="771" max="771" width="8.5703125" style="600" hidden="1"/>
    <col min="772" max="772" width="13.140625" style="600" hidden="1"/>
    <col min="773" max="773" width="10.42578125" style="600" hidden="1"/>
    <col min="774" max="774" width="9.42578125" style="600" hidden="1"/>
    <col min="775" max="775" width="11.42578125" style="600" hidden="1"/>
    <col min="776" max="776" width="9.7109375" style="600" hidden="1"/>
    <col min="777" max="777" width="7.85546875" style="600" hidden="1"/>
    <col min="778" max="778" width="11.42578125" style="600" hidden="1"/>
    <col min="779" max="779" width="16.140625" style="600" hidden="1"/>
    <col min="780" max="1025" width="11.42578125" style="600" hidden="1"/>
    <col min="1026" max="1026" width="32.5703125" style="600" hidden="1"/>
    <col min="1027" max="1027" width="8.5703125" style="600" hidden="1"/>
    <col min="1028" max="1028" width="13.140625" style="600" hidden="1"/>
    <col min="1029" max="1029" width="10.42578125" style="600" hidden="1"/>
    <col min="1030" max="1030" width="9.42578125" style="600" hidden="1"/>
    <col min="1031" max="1031" width="11.42578125" style="600" hidden="1"/>
    <col min="1032" max="1032" width="9.7109375" style="600" hidden="1"/>
    <col min="1033" max="1033" width="7.85546875" style="600" hidden="1"/>
    <col min="1034" max="1034" width="11.42578125" style="600" hidden="1"/>
    <col min="1035" max="1035" width="16.140625" style="600" hidden="1"/>
    <col min="1036" max="1281" width="11.42578125" style="600" hidden="1"/>
    <col min="1282" max="1282" width="32.5703125" style="600" hidden="1"/>
    <col min="1283" max="1283" width="8.5703125" style="600" hidden="1"/>
    <col min="1284" max="1284" width="13.140625" style="600" hidden="1"/>
    <col min="1285" max="1285" width="10.42578125" style="600" hidden="1"/>
    <col min="1286" max="1286" width="9.42578125" style="600" hidden="1"/>
    <col min="1287" max="1287" width="11.42578125" style="600" hidden="1"/>
    <col min="1288" max="1288" width="9.7109375" style="600" hidden="1"/>
    <col min="1289" max="1289" width="7.85546875" style="600" hidden="1"/>
    <col min="1290" max="1290" width="11.42578125" style="600" hidden="1"/>
    <col min="1291" max="1291" width="16.140625" style="600" hidden="1"/>
    <col min="1292" max="1537" width="11.42578125" style="600" hidden="1"/>
    <col min="1538" max="1538" width="32.5703125" style="600" hidden="1"/>
    <col min="1539" max="1539" width="8.5703125" style="600" hidden="1"/>
    <col min="1540" max="1540" width="13.140625" style="600" hidden="1"/>
    <col min="1541" max="1541" width="10.42578125" style="600" hidden="1"/>
    <col min="1542" max="1542" width="9.42578125" style="600" hidden="1"/>
    <col min="1543" max="1543" width="11.42578125" style="600" hidden="1"/>
    <col min="1544" max="1544" width="9.7109375" style="600" hidden="1"/>
    <col min="1545" max="1545" width="7.85546875" style="600" hidden="1"/>
    <col min="1546" max="1546" width="11.42578125" style="600" hidden="1"/>
    <col min="1547" max="1547" width="16.140625" style="600" hidden="1"/>
    <col min="1548" max="1793" width="11.42578125" style="600" hidden="1"/>
    <col min="1794" max="1794" width="32.5703125" style="600" hidden="1"/>
    <col min="1795" max="1795" width="8.5703125" style="600" hidden="1"/>
    <col min="1796" max="1796" width="13.140625" style="600" hidden="1"/>
    <col min="1797" max="1797" width="10.42578125" style="600" hidden="1"/>
    <col min="1798" max="1798" width="9.42578125" style="600" hidden="1"/>
    <col min="1799" max="1799" width="11.42578125" style="600" hidden="1"/>
    <col min="1800" max="1800" width="9.7109375" style="600" hidden="1"/>
    <col min="1801" max="1801" width="7.85546875" style="600" hidden="1"/>
    <col min="1802" max="1802" width="11.42578125" style="600" hidden="1"/>
    <col min="1803" max="1803" width="16.140625" style="600" hidden="1"/>
    <col min="1804" max="2049" width="11.42578125" style="600" hidden="1"/>
    <col min="2050" max="2050" width="32.5703125" style="600" hidden="1"/>
    <col min="2051" max="2051" width="8.5703125" style="600" hidden="1"/>
    <col min="2052" max="2052" width="13.140625" style="600" hidden="1"/>
    <col min="2053" max="2053" width="10.42578125" style="600" hidden="1"/>
    <col min="2054" max="2054" width="9.42578125" style="600" hidden="1"/>
    <col min="2055" max="2055" width="11.42578125" style="600" hidden="1"/>
    <col min="2056" max="2056" width="9.7109375" style="600" hidden="1"/>
    <col min="2057" max="2057" width="7.85546875" style="600" hidden="1"/>
    <col min="2058" max="2058" width="11.42578125" style="600" hidden="1"/>
    <col min="2059" max="2059" width="16.140625" style="600" hidden="1"/>
    <col min="2060" max="2305" width="11.42578125" style="600" hidden="1"/>
    <col min="2306" max="2306" width="32.5703125" style="600" hidden="1"/>
    <col min="2307" max="2307" width="8.5703125" style="600" hidden="1"/>
    <col min="2308" max="2308" width="13.140625" style="600" hidden="1"/>
    <col min="2309" max="2309" width="10.42578125" style="600" hidden="1"/>
    <col min="2310" max="2310" width="9.42578125" style="600" hidden="1"/>
    <col min="2311" max="2311" width="11.42578125" style="600" hidden="1"/>
    <col min="2312" max="2312" width="9.7109375" style="600" hidden="1"/>
    <col min="2313" max="2313" width="7.85546875" style="600" hidden="1"/>
    <col min="2314" max="2314" width="11.42578125" style="600" hidden="1"/>
    <col min="2315" max="2315" width="16.140625" style="600" hidden="1"/>
    <col min="2316" max="2561" width="11.42578125" style="600" hidden="1"/>
    <col min="2562" max="2562" width="32.5703125" style="600" hidden="1"/>
    <col min="2563" max="2563" width="8.5703125" style="600" hidden="1"/>
    <col min="2564" max="2564" width="13.140625" style="600" hidden="1"/>
    <col min="2565" max="2565" width="10.42578125" style="600" hidden="1"/>
    <col min="2566" max="2566" width="9.42578125" style="600" hidden="1"/>
    <col min="2567" max="2567" width="11.42578125" style="600" hidden="1"/>
    <col min="2568" max="2568" width="9.7109375" style="600" hidden="1"/>
    <col min="2569" max="2569" width="7.85546875" style="600" hidden="1"/>
    <col min="2570" max="2570" width="11.42578125" style="600" hidden="1"/>
    <col min="2571" max="2571" width="16.140625" style="600" hidden="1"/>
    <col min="2572" max="2817" width="11.42578125" style="600" hidden="1"/>
    <col min="2818" max="2818" width="32.5703125" style="600" hidden="1"/>
    <col min="2819" max="2819" width="8.5703125" style="600" hidden="1"/>
    <col min="2820" max="2820" width="13.140625" style="600" hidden="1"/>
    <col min="2821" max="2821" width="10.42578125" style="600" hidden="1"/>
    <col min="2822" max="2822" width="9.42578125" style="600" hidden="1"/>
    <col min="2823" max="2823" width="11.42578125" style="600" hidden="1"/>
    <col min="2824" max="2824" width="9.7109375" style="600" hidden="1"/>
    <col min="2825" max="2825" width="7.85546875" style="600" hidden="1"/>
    <col min="2826" max="2826" width="11.42578125" style="600" hidden="1"/>
    <col min="2827" max="2827" width="16.140625" style="600" hidden="1"/>
    <col min="2828" max="3073" width="11.42578125" style="600" hidden="1"/>
    <col min="3074" max="3074" width="32.5703125" style="600" hidden="1"/>
    <col min="3075" max="3075" width="8.5703125" style="600" hidden="1"/>
    <col min="3076" max="3076" width="13.140625" style="600" hidden="1"/>
    <col min="3077" max="3077" width="10.42578125" style="600" hidden="1"/>
    <col min="3078" max="3078" width="9.42578125" style="600" hidden="1"/>
    <col min="3079" max="3079" width="11.42578125" style="600" hidden="1"/>
    <col min="3080" max="3080" width="9.7109375" style="600" hidden="1"/>
    <col min="3081" max="3081" width="7.85546875" style="600" hidden="1"/>
    <col min="3082" max="3082" width="11.42578125" style="600" hidden="1"/>
    <col min="3083" max="3083" width="16.140625" style="600" hidden="1"/>
    <col min="3084" max="3329" width="11.42578125" style="600" hidden="1"/>
    <col min="3330" max="3330" width="32.5703125" style="600" hidden="1"/>
    <col min="3331" max="3331" width="8.5703125" style="600" hidden="1"/>
    <col min="3332" max="3332" width="13.140625" style="600" hidden="1"/>
    <col min="3333" max="3333" width="10.42578125" style="600" hidden="1"/>
    <col min="3334" max="3334" width="9.42578125" style="600" hidden="1"/>
    <col min="3335" max="3335" width="11.42578125" style="600" hidden="1"/>
    <col min="3336" max="3336" width="9.7109375" style="600" hidden="1"/>
    <col min="3337" max="3337" width="7.85546875" style="600" hidden="1"/>
    <col min="3338" max="3338" width="11.42578125" style="600" hidden="1"/>
    <col min="3339" max="3339" width="16.140625" style="600" hidden="1"/>
    <col min="3340" max="3585" width="11.42578125" style="600" hidden="1"/>
    <col min="3586" max="3586" width="32.5703125" style="600" hidden="1"/>
    <col min="3587" max="3587" width="8.5703125" style="600" hidden="1"/>
    <col min="3588" max="3588" width="13.140625" style="600" hidden="1"/>
    <col min="3589" max="3589" width="10.42578125" style="600" hidden="1"/>
    <col min="3590" max="3590" width="9.42578125" style="600" hidden="1"/>
    <col min="3591" max="3591" width="11.42578125" style="600" hidden="1"/>
    <col min="3592" max="3592" width="9.7109375" style="600" hidden="1"/>
    <col min="3593" max="3593" width="7.85546875" style="600" hidden="1"/>
    <col min="3594" max="3594" width="11.42578125" style="600" hidden="1"/>
    <col min="3595" max="3595" width="16.140625" style="600" hidden="1"/>
    <col min="3596" max="3841" width="11.42578125" style="600" hidden="1"/>
    <col min="3842" max="3842" width="32.5703125" style="600" hidden="1"/>
    <col min="3843" max="3843" width="8.5703125" style="600" hidden="1"/>
    <col min="3844" max="3844" width="13.140625" style="600" hidden="1"/>
    <col min="3845" max="3845" width="10.42578125" style="600" hidden="1"/>
    <col min="3846" max="3846" width="9.42578125" style="600" hidden="1"/>
    <col min="3847" max="3847" width="11.42578125" style="600" hidden="1"/>
    <col min="3848" max="3848" width="9.7109375" style="600" hidden="1"/>
    <col min="3849" max="3849" width="7.85546875" style="600" hidden="1"/>
    <col min="3850" max="3850" width="11.42578125" style="600" hidden="1"/>
    <col min="3851" max="3851" width="16.140625" style="600" hidden="1"/>
    <col min="3852" max="4097" width="11.42578125" style="600" hidden="1"/>
    <col min="4098" max="4098" width="32.5703125" style="600" hidden="1"/>
    <col min="4099" max="4099" width="8.5703125" style="600" hidden="1"/>
    <col min="4100" max="4100" width="13.140625" style="600" hidden="1"/>
    <col min="4101" max="4101" width="10.42578125" style="600" hidden="1"/>
    <col min="4102" max="4102" width="9.42578125" style="600" hidden="1"/>
    <col min="4103" max="4103" width="11.42578125" style="600" hidden="1"/>
    <col min="4104" max="4104" width="9.7109375" style="600" hidden="1"/>
    <col min="4105" max="4105" width="7.85546875" style="600" hidden="1"/>
    <col min="4106" max="4106" width="11.42578125" style="600" hidden="1"/>
    <col min="4107" max="4107" width="16.140625" style="600" hidden="1"/>
    <col min="4108" max="4353" width="11.42578125" style="600" hidden="1"/>
    <col min="4354" max="4354" width="32.5703125" style="600" hidden="1"/>
    <col min="4355" max="4355" width="8.5703125" style="600" hidden="1"/>
    <col min="4356" max="4356" width="13.140625" style="600" hidden="1"/>
    <col min="4357" max="4357" width="10.42578125" style="600" hidden="1"/>
    <col min="4358" max="4358" width="9.42578125" style="600" hidden="1"/>
    <col min="4359" max="4359" width="11.42578125" style="600" hidden="1"/>
    <col min="4360" max="4360" width="9.7109375" style="600" hidden="1"/>
    <col min="4361" max="4361" width="7.85546875" style="600" hidden="1"/>
    <col min="4362" max="4362" width="11.42578125" style="600" hidden="1"/>
    <col min="4363" max="4363" width="16.140625" style="600" hidden="1"/>
    <col min="4364" max="4609" width="11.42578125" style="600" hidden="1"/>
    <col min="4610" max="4610" width="32.5703125" style="600" hidden="1"/>
    <col min="4611" max="4611" width="8.5703125" style="600" hidden="1"/>
    <col min="4612" max="4612" width="13.140625" style="600" hidden="1"/>
    <col min="4613" max="4613" width="10.42578125" style="600" hidden="1"/>
    <col min="4614" max="4614" width="9.42578125" style="600" hidden="1"/>
    <col min="4615" max="4615" width="11.42578125" style="600" hidden="1"/>
    <col min="4616" max="4616" width="9.7109375" style="600" hidden="1"/>
    <col min="4617" max="4617" width="7.85546875" style="600" hidden="1"/>
    <col min="4618" max="4618" width="11.42578125" style="600" hidden="1"/>
    <col min="4619" max="4619" width="16.140625" style="600" hidden="1"/>
    <col min="4620" max="4865" width="11.42578125" style="600" hidden="1"/>
    <col min="4866" max="4866" width="32.5703125" style="600" hidden="1"/>
    <col min="4867" max="4867" width="8.5703125" style="600" hidden="1"/>
    <col min="4868" max="4868" width="13.140625" style="600" hidden="1"/>
    <col min="4869" max="4869" width="10.42578125" style="600" hidden="1"/>
    <col min="4870" max="4870" width="9.42578125" style="600" hidden="1"/>
    <col min="4871" max="4871" width="11.42578125" style="600" hidden="1"/>
    <col min="4872" max="4872" width="9.7109375" style="600" hidden="1"/>
    <col min="4873" max="4873" width="7.85546875" style="600" hidden="1"/>
    <col min="4874" max="4874" width="11.42578125" style="600" hidden="1"/>
    <col min="4875" max="4875" width="16.140625" style="600" hidden="1"/>
    <col min="4876" max="5121" width="11.42578125" style="600" hidden="1"/>
    <col min="5122" max="5122" width="32.5703125" style="600" hidden="1"/>
    <col min="5123" max="5123" width="8.5703125" style="600" hidden="1"/>
    <col min="5124" max="5124" width="13.140625" style="600" hidden="1"/>
    <col min="5125" max="5125" width="10.42578125" style="600" hidden="1"/>
    <col min="5126" max="5126" width="9.42578125" style="600" hidden="1"/>
    <col min="5127" max="5127" width="11.42578125" style="600" hidden="1"/>
    <col min="5128" max="5128" width="9.7109375" style="600" hidden="1"/>
    <col min="5129" max="5129" width="7.85546875" style="600" hidden="1"/>
    <col min="5130" max="5130" width="11.42578125" style="600" hidden="1"/>
    <col min="5131" max="5131" width="16.140625" style="600" hidden="1"/>
    <col min="5132" max="5377" width="11.42578125" style="600" hidden="1"/>
    <col min="5378" max="5378" width="32.5703125" style="600" hidden="1"/>
    <col min="5379" max="5379" width="8.5703125" style="600" hidden="1"/>
    <col min="5380" max="5380" width="13.140625" style="600" hidden="1"/>
    <col min="5381" max="5381" width="10.42578125" style="600" hidden="1"/>
    <col min="5382" max="5382" width="9.42578125" style="600" hidden="1"/>
    <col min="5383" max="5383" width="11.42578125" style="600" hidden="1"/>
    <col min="5384" max="5384" width="9.7109375" style="600" hidden="1"/>
    <col min="5385" max="5385" width="7.85546875" style="600" hidden="1"/>
    <col min="5386" max="5386" width="11.42578125" style="600" hidden="1"/>
    <col min="5387" max="5387" width="16.140625" style="600" hidden="1"/>
    <col min="5388" max="5633" width="11.42578125" style="600" hidden="1"/>
    <col min="5634" max="5634" width="32.5703125" style="600" hidden="1"/>
    <col min="5635" max="5635" width="8.5703125" style="600" hidden="1"/>
    <col min="5636" max="5636" width="13.140625" style="600" hidden="1"/>
    <col min="5637" max="5637" width="10.42578125" style="600" hidden="1"/>
    <col min="5638" max="5638" width="9.42578125" style="600" hidden="1"/>
    <col min="5639" max="5639" width="11.42578125" style="600" hidden="1"/>
    <col min="5640" max="5640" width="9.7109375" style="600" hidden="1"/>
    <col min="5641" max="5641" width="7.85546875" style="600" hidden="1"/>
    <col min="5642" max="5642" width="11.42578125" style="600" hidden="1"/>
    <col min="5643" max="5643" width="16.140625" style="600" hidden="1"/>
    <col min="5644" max="5889" width="11.42578125" style="600" hidden="1"/>
    <col min="5890" max="5890" width="32.5703125" style="600" hidden="1"/>
    <col min="5891" max="5891" width="8.5703125" style="600" hidden="1"/>
    <col min="5892" max="5892" width="13.140625" style="600" hidden="1"/>
    <col min="5893" max="5893" width="10.42578125" style="600" hidden="1"/>
    <col min="5894" max="5894" width="9.42578125" style="600" hidden="1"/>
    <col min="5895" max="5895" width="11.42578125" style="600" hidden="1"/>
    <col min="5896" max="5896" width="9.7109375" style="600" hidden="1"/>
    <col min="5897" max="5897" width="7.85546875" style="600" hidden="1"/>
    <col min="5898" max="5898" width="11.42578125" style="600" hidden="1"/>
    <col min="5899" max="5899" width="16.140625" style="600" hidden="1"/>
    <col min="5900" max="6145" width="11.42578125" style="600" hidden="1"/>
    <col min="6146" max="6146" width="32.5703125" style="600" hidden="1"/>
    <col min="6147" max="6147" width="8.5703125" style="600" hidden="1"/>
    <col min="6148" max="6148" width="13.140625" style="600" hidden="1"/>
    <col min="6149" max="6149" width="10.42578125" style="600" hidden="1"/>
    <col min="6150" max="6150" width="9.42578125" style="600" hidden="1"/>
    <col min="6151" max="6151" width="11.42578125" style="600" hidden="1"/>
    <col min="6152" max="6152" width="9.7109375" style="600" hidden="1"/>
    <col min="6153" max="6153" width="7.85546875" style="600" hidden="1"/>
    <col min="6154" max="6154" width="11.42578125" style="600" hidden="1"/>
    <col min="6155" max="6155" width="16.140625" style="600" hidden="1"/>
    <col min="6156" max="6401" width="11.42578125" style="600" hidden="1"/>
    <col min="6402" max="6402" width="32.5703125" style="600" hidden="1"/>
    <col min="6403" max="6403" width="8.5703125" style="600" hidden="1"/>
    <col min="6404" max="6404" width="13.140625" style="600" hidden="1"/>
    <col min="6405" max="6405" width="10.42578125" style="600" hidden="1"/>
    <col min="6406" max="6406" width="9.42578125" style="600" hidden="1"/>
    <col min="6407" max="6407" width="11.42578125" style="600" hidden="1"/>
    <col min="6408" max="6408" width="9.7109375" style="600" hidden="1"/>
    <col min="6409" max="6409" width="7.85546875" style="600" hidden="1"/>
    <col min="6410" max="6410" width="11.42578125" style="600" hidden="1"/>
    <col min="6411" max="6411" width="16.140625" style="600" hidden="1"/>
    <col min="6412" max="6657" width="11.42578125" style="600" hidden="1"/>
    <col min="6658" max="6658" width="32.5703125" style="600" hidden="1"/>
    <col min="6659" max="6659" width="8.5703125" style="600" hidden="1"/>
    <col min="6660" max="6660" width="13.140625" style="600" hidden="1"/>
    <col min="6661" max="6661" width="10.42578125" style="600" hidden="1"/>
    <col min="6662" max="6662" width="9.42578125" style="600" hidden="1"/>
    <col min="6663" max="6663" width="11.42578125" style="600" hidden="1"/>
    <col min="6664" max="6664" width="9.7109375" style="600" hidden="1"/>
    <col min="6665" max="6665" width="7.85546875" style="600" hidden="1"/>
    <col min="6666" max="6666" width="11.42578125" style="600" hidden="1"/>
    <col min="6667" max="6667" width="16.140625" style="600" hidden="1"/>
    <col min="6668" max="6913" width="11.42578125" style="600" hidden="1"/>
    <col min="6914" max="6914" width="32.5703125" style="600" hidden="1"/>
    <col min="6915" max="6915" width="8.5703125" style="600" hidden="1"/>
    <col min="6916" max="6916" width="13.140625" style="600" hidden="1"/>
    <col min="6917" max="6917" width="10.42578125" style="600" hidden="1"/>
    <col min="6918" max="6918" width="9.42578125" style="600" hidden="1"/>
    <col min="6919" max="6919" width="11.42578125" style="600" hidden="1"/>
    <col min="6920" max="6920" width="9.7109375" style="600" hidden="1"/>
    <col min="6921" max="6921" width="7.85546875" style="600" hidden="1"/>
    <col min="6922" max="6922" width="11.42578125" style="600" hidden="1"/>
    <col min="6923" max="6923" width="16.140625" style="600" hidden="1"/>
    <col min="6924" max="7169" width="11.42578125" style="600" hidden="1"/>
    <col min="7170" max="7170" width="32.5703125" style="600" hidden="1"/>
    <col min="7171" max="7171" width="8.5703125" style="600" hidden="1"/>
    <col min="7172" max="7172" width="13.140625" style="600" hidden="1"/>
    <col min="7173" max="7173" width="10.42578125" style="600" hidden="1"/>
    <col min="7174" max="7174" width="9.42578125" style="600" hidden="1"/>
    <col min="7175" max="7175" width="11.42578125" style="600" hidden="1"/>
    <col min="7176" max="7176" width="9.7109375" style="600" hidden="1"/>
    <col min="7177" max="7177" width="7.85546875" style="600" hidden="1"/>
    <col min="7178" max="7178" width="11.42578125" style="600" hidden="1"/>
    <col min="7179" max="7179" width="16.140625" style="600" hidden="1"/>
    <col min="7180" max="7425" width="11.42578125" style="600" hidden="1"/>
    <col min="7426" max="7426" width="32.5703125" style="600" hidden="1"/>
    <col min="7427" max="7427" width="8.5703125" style="600" hidden="1"/>
    <col min="7428" max="7428" width="13.140625" style="600" hidden="1"/>
    <col min="7429" max="7429" width="10.42578125" style="600" hidden="1"/>
    <col min="7430" max="7430" width="9.42578125" style="600" hidden="1"/>
    <col min="7431" max="7431" width="11.42578125" style="600" hidden="1"/>
    <col min="7432" max="7432" width="9.7109375" style="600" hidden="1"/>
    <col min="7433" max="7433" width="7.85546875" style="600" hidden="1"/>
    <col min="7434" max="7434" width="11.42578125" style="600" hidden="1"/>
    <col min="7435" max="7435" width="16.140625" style="600" hidden="1"/>
    <col min="7436" max="7681" width="11.42578125" style="600" hidden="1"/>
    <col min="7682" max="7682" width="32.5703125" style="600" hidden="1"/>
    <col min="7683" max="7683" width="8.5703125" style="600" hidden="1"/>
    <col min="7684" max="7684" width="13.140625" style="600" hidden="1"/>
    <col min="7685" max="7685" width="10.42578125" style="600" hidden="1"/>
    <col min="7686" max="7686" width="9.42578125" style="600" hidden="1"/>
    <col min="7687" max="7687" width="11.42578125" style="600" hidden="1"/>
    <col min="7688" max="7688" width="9.7109375" style="600" hidden="1"/>
    <col min="7689" max="7689" width="7.85546875" style="600" hidden="1"/>
    <col min="7690" max="7690" width="11.42578125" style="600" hidden="1"/>
    <col min="7691" max="7691" width="16.140625" style="600" hidden="1"/>
    <col min="7692" max="7937" width="11.42578125" style="600" hidden="1"/>
    <col min="7938" max="7938" width="32.5703125" style="600" hidden="1"/>
    <col min="7939" max="7939" width="8.5703125" style="600" hidden="1"/>
    <col min="7940" max="7940" width="13.140625" style="600" hidden="1"/>
    <col min="7941" max="7941" width="10.42578125" style="600" hidden="1"/>
    <col min="7942" max="7942" width="9.42578125" style="600" hidden="1"/>
    <col min="7943" max="7943" width="11.42578125" style="600" hidden="1"/>
    <col min="7944" max="7944" width="9.7109375" style="600" hidden="1"/>
    <col min="7945" max="7945" width="7.85546875" style="600" hidden="1"/>
    <col min="7946" max="7946" width="11.42578125" style="600" hidden="1"/>
    <col min="7947" max="7947" width="16.140625" style="600" hidden="1"/>
    <col min="7948" max="8193" width="11.42578125" style="600" hidden="1"/>
    <col min="8194" max="8194" width="32.5703125" style="600" hidden="1"/>
    <col min="8195" max="8195" width="8.5703125" style="600" hidden="1"/>
    <col min="8196" max="8196" width="13.140625" style="600" hidden="1"/>
    <col min="8197" max="8197" width="10.42578125" style="600" hidden="1"/>
    <col min="8198" max="8198" width="9.42578125" style="600" hidden="1"/>
    <col min="8199" max="8199" width="11.42578125" style="600" hidden="1"/>
    <col min="8200" max="8200" width="9.7109375" style="600" hidden="1"/>
    <col min="8201" max="8201" width="7.85546875" style="600" hidden="1"/>
    <col min="8202" max="8202" width="11.42578125" style="600" hidden="1"/>
    <col min="8203" max="8203" width="16.140625" style="600" hidden="1"/>
    <col min="8204" max="8449" width="11.42578125" style="600" hidden="1"/>
    <col min="8450" max="8450" width="32.5703125" style="600" hidden="1"/>
    <col min="8451" max="8451" width="8.5703125" style="600" hidden="1"/>
    <col min="8452" max="8452" width="13.140625" style="600" hidden="1"/>
    <col min="8453" max="8453" width="10.42578125" style="600" hidden="1"/>
    <col min="8454" max="8454" width="9.42578125" style="600" hidden="1"/>
    <col min="8455" max="8455" width="11.42578125" style="600" hidden="1"/>
    <col min="8456" max="8456" width="9.7109375" style="600" hidden="1"/>
    <col min="8457" max="8457" width="7.85546875" style="600" hidden="1"/>
    <col min="8458" max="8458" width="11.42578125" style="600" hidden="1"/>
    <col min="8459" max="8459" width="16.140625" style="600" hidden="1"/>
    <col min="8460" max="8705" width="11.42578125" style="600" hidden="1"/>
    <col min="8706" max="8706" width="32.5703125" style="600" hidden="1"/>
    <col min="8707" max="8707" width="8.5703125" style="600" hidden="1"/>
    <col min="8708" max="8708" width="13.140625" style="600" hidden="1"/>
    <col min="8709" max="8709" width="10.42578125" style="600" hidden="1"/>
    <col min="8710" max="8710" width="9.42578125" style="600" hidden="1"/>
    <col min="8711" max="8711" width="11.42578125" style="600" hidden="1"/>
    <col min="8712" max="8712" width="9.7109375" style="600" hidden="1"/>
    <col min="8713" max="8713" width="7.85546875" style="600" hidden="1"/>
    <col min="8714" max="8714" width="11.42578125" style="600" hidden="1"/>
    <col min="8715" max="8715" width="16.140625" style="600" hidden="1"/>
    <col min="8716" max="8961" width="11.42578125" style="600" hidden="1"/>
    <col min="8962" max="8962" width="32.5703125" style="600" hidden="1"/>
    <col min="8963" max="8963" width="8.5703125" style="600" hidden="1"/>
    <col min="8964" max="8964" width="13.140625" style="600" hidden="1"/>
    <col min="8965" max="8965" width="10.42578125" style="600" hidden="1"/>
    <col min="8966" max="8966" width="9.42578125" style="600" hidden="1"/>
    <col min="8967" max="8967" width="11.42578125" style="600" hidden="1"/>
    <col min="8968" max="8968" width="9.7109375" style="600" hidden="1"/>
    <col min="8969" max="8969" width="7.85546875" style="600" hidden="1"/>
    <col min="8970" max="8970" width="11.42578125" style="600" hidden="1"/>
    <col min="8971" max="8971" width="16.140625" style="600" hidden="1"/>
    <col min="8972" max="9217" width="11.42578125" style="600" hidden="1"/>
    <col min="9218" max="9218" width="32.5703125" style="600" hidden="1"/>
    <col min="9219" max="9219" width="8.5703125" style="600" hidden="1"/>
    <col min="9220" max="9220" width="13.140625" style="600" hidden="1"/>
    <col min="9221" max="9221" width="10.42578125" style="600" hidden="1"/>
    <col min="9222" max="9222" width="9.42578125" style="600" hidden="1"/>
    <col min="9223" max="9223" width="11.42578125" style="600" hidden="1"/>
    <col min="9224" max="9224" width="9.7109375" style="600" hidden="1"/>
    <col min="9225" max="9225" width="7.85546875" style="600" hidden="1"/>
    <col min="9226" max="9226" width="11.42578125" style="600" hidden="1"/>
    <col min="9227" max="9227" width="16.140625" style="600" hidden="1"/>
    <col min="9228" max="9473" width="11.42578125" style="600" hidden="1"/>
    <col min="9474" max="9474" width="32.5703125" style="600" hidden="1"/>
    <col min="9475" max="9475" width="8.5703125" style="600" hidden="1"/>
    <col min="9476" max="9476" width="13.140625" style="600" hidden="1"/>
    <col min="9477" max="9477" width="10.42578125" style="600" hidden="1"/>
    <col min="9478" max="9478" width="9.42578125" style="600" hidden="1"/>
    <col min="9479" max="9479" width="11.42578125" style="600" hidden="1"/>
    <col min="9480" max="9480" width="9.7109375" style="600" hidden="1"/>
    <col min="9481" max="9481" width="7.85546875" style="600" hidden="1"/>
    <col min="9482" max="9482" width="11.42578125" style="600" hidden="1"/>
    <col min="9483" max="9483" width="16.140625" style="600" hidden="1"/>
    <col min="9484" max="9729" width="11.42578125" style="600" hidden="1"/>
    <col min="9730" max="9730" width="32.5703125" style="600" hidden="1"/>
    <col min="9731" max="9731" width="8.5703125" style="600" hidden="1"/>
    <col min="9732" max="9732" width="13.140625" style="600" hidden="1"/>
    <col min="9733" max="9733" width="10.42578125" style="600" hidden="1"/>
    <col min="9734" max="9734" width="9.42578125" style="600" hidden="1"/>
    <col min="9735" max="9735" width="11.42578125" style="600" hidden="1"/>
    <col min="9736" max="9736" width="9.7109375" style="600" hidden="1"/>
    <col min="9737" max="9737" width="7.85546875" style="600" hidden="1"/>
    <col min="9738" max="9738" width="11.42578125" style="600" hidden="1"/>
    <col min="9739" max="9739" width="16.140625" style="600" hidden="1"/>
    <col min="9740" max="9985" width="11.42578125" style="600" hidden="1"/>
    <col min="9986" max="9986" width="32.5703125" style="600" hidden="1"/>
    <col min="9987" max="9987" width="8.5703125" style="600" hidden="1"/>
    <col min="9988" max="9988" width="13.140625" style="600" hidden="1"/>
    <col min="9989" max="9989" width="10.42578125" style="600" hidden="1"/>
    <col min="9990" max="9990" width="9.42578125" style="600" hidden="1"/>
    <col min="9991" max="9991" width="11.42578125" style="600" hidden="1"/>
    <col min="9992" max="9992" width="9.7109375" style="600" hidden="1"/>
    <col min="9993" max="9993" width="7.85546875" style="600" hidden="1"/>
    <col min="9994" max="9994" width="11.42578125" style="600" hidden="1"/>
    <col min="9995" max="9995" width="16.140625" style="600" hidden="1"/>
    <col min="9996" max="10241" width="11.42578125" style="600" hidden="1"/>
    <col min="10242" max="10242" width="32.5703125" style="600" hidden="1"/>
    <col min="10243" max="10243" width="8.5703125" style="600" hidden="1"/>
    <col min="10244" max="10244" width="13.140625" style="600" hidden="1"/>
    <col min="10245" max="10245" width="10.42578125" style="600" hidden="1"/>
    <col min="10246" max="10246" width="9.42578125" style="600" hidden="1"/>
    <col min="10247" max="10247" width="11.42578125" style="600" hidden="1"/>
    <col min="10248" max="10248" width="9.7109375" style="600" hidden="1"/>
    <col min="10249" max="10249" width="7.85546875" style="600" hidden="1"/>
    <col min="10250" max="10250" width="11.42578125" style="600" hidden="1"/>
    <col min="10251" max="10251" width="16.140625" style="600" hidden="1"/>
    <col min="10252" max="10497" width="11.42578125" style="600" hidden="1"/>
    <col min="10498" max="10498" width="32.5703125" style="600" hidden="1"/>
    <col min="10499" max="10499" width="8.5703125" style="600" hidden="1"/>
    <col min="10500" max="10500" width="13.140625" style="600" hidden="1"/>
    <col min="10501" max="10501" width="10.42578125" style="600" hidden="1"/>
    <col min="10502" max="10502" width="9.42578125" style="600" hidden="1"/>
    <col min="10503" max="10503" width="11.42578125" style="600" hidden="1"/>
    <col min="10504" max="10504" width="9.7109375" style="600" hidden="1"/>
    <col min="10505" max="10505" width="7.85546875" style="600" hidden="1"/>
    <col min="10506" max="10506" width="11.42578125" style="600" hidden="1"/>
    <col min="10507" max="10507" width="16.140625" style="600" hidden="1"/>
    <col min="10508" max="10753" width="11.42578125" style="600" hidden="1"/>
    <col min="10754" max="10754" width="32.5703125" style="600" hidden="1"/>
    <col min="10755" max="10755" width="8.5703125" style="600" hidden="1"/>
    <col min="10756" max="10756" width="13.140625" style="600" hidden="1"/>
    <col min="10757" max="10757" width="10.42578125" style="600" hidden="1"/>
    <col min="10758" max="10758" width="9.42578125" style="600" hidden="1"/>
    <col min="10759" max="10759" width="11.42578125" style="600" hidden="1"/>
    <col min="10760" max="10760" width="9.7109375" style="600" hidden="1"/>
    <col min="10761" max="10761" width="7.85546875" style="600" hidden="1"/>
    <col min="10762" max="10762" width="11.42578125" style="600" hidden="1"/>
    <col min="10763" max="10763" width="16.140625" style="600" hidden="1"/>
    <col min="10764" max="11009" width="11.42578125" style="600" hidden="1"/>
    <col min="11010" max="11010" width="32.5703125" style="600" hidden="1"/>
    <col min="11011" max="11011" width="8.5703125" style="600" hidden="1"/>
    <col min="11012" max="11012" width="13.140625" style="600" hidden="1"/>
    <col min="11013" max="11013" width="10.42578125" style="600" hidden="1"/>
    <col min="11014" max="11014" width="9.42578125" style="600" hidden="1"/>
    <col min="11015" max="11015" width="11.42578125" style="600" hidden="1"/>
    <col min="11016" max="11016" width="9.7109375" style="600" hidden="1"/>
    <col min="11017" max="11017" width="7.85546875" style="600" hidden="1"/>
    <col min="11018" max="11018" width="11.42578125" style="600" hidden="1"/>
    <col min="11019" max="11019" width="16.140625" style="600" hidden="1"/>
    <col min="11020" max="11265" width="11.42578125" style="600" hidden="1"/>
    <col min="11266" max="11266" width="32.5703125" style="600" hidden="1"/>
    <col min="11267" max="11267" width="8.5703125" style="600" hidden="1"/>
    <col min="11268" max="11268" width="13.140625" style="600" hidden="1"/>
    <col min="11269" max="11269" width="10.42578125" style="600" hidden="1"/>
    <col min="11270" max="11270" width="9.42578125" style="600" hidden="1"/>
    <col min="11271" max="11271" width="11.42578125" style="600" hidden="1"/>
    <col min="11272" max="11272" width="9.7109375" style="600" hidden="1"/>
    <col min="11273" max="11273" width="7.85546875" style="600" hidden="1"/>
    <col min="11274" max="11274" width="11.42578125" style="600" hidden="1"/>
    <col min="11275" max="11275" width="16.140625" style="600" hidden="1"/>
    <col min="11276" max="11521" width="11.42578125" style="600" hidden="1"/>
    <col min="11522" max="11522" width="32.5703125" style="600" hidden="1"/>
    <col min="11523" max="11523" width="8.5703125" style="600" hidden="1"/>
    <col min="11524" max="11524" width="13.140625" style="600" hidden="1"/>
    <col min="11525" max="11525" width="10.42578125" style="600" hidden="1"/>
    <col min="11526" max="11526" width="9.42578125" style="600" hidden="1"/>
    <col min="11527" max="11527" width="11.42578125" style="600" hidden="1"/>
    <col min="11528" max="11528" width="9.7109375" style="600" hidden="1"/>
    <col min="11529" max="11529" width="7.85546875" style="600" hidden="1"/>
    <col min="11530" max="11530" width="11.42578125" style="600" hidden="1"/>
    <col min="11531" max="11531" width="16.140625" style="600" hidden="1"/>
    <col min="11532" max="11777" width="11.42578125" style="600" hidden="1"/>
    <col min="11778" max="11778" width="32.5703125" style="600" hidden="1"/>
    <col min="11779" max="11779" width="8.5703125" style="600" hidden="1"/>
    <col min="11780" max="11780" width="13.140625" style="600" hidden="1"/>
    <col min="11781" max="11781" width="10.42578125" style="600" hidden="1"/>
    <col min="11782" max="11782" width="9.42578125" style="600" hidden="1"/>
    <col min="11783" max="11783" width="11.42578125" style="600" hidden="1"/>
    <col min="11784" max="11784" width="9.7109375" style="600" hidden="1"/>
    <col min="11785" max="11785" width="7.85546875" style="600" hidden="1"/>
    <col min="11786" max="11786" width="11.42578125" style="600" hidden="1"/>
    <col min="11787" max="11787" width="16.140625" style="600" hidden="1"/>
    <col min="11788" max="12033" width="11.42578125" style="600" hidden="1"/>
    <col min="12034" max="12034" width="32.5703125" style="600" hidden="1"/>
    <col min="12035" max="12035" width="8.5703125" style="600" hidden="1"/>
    <col min="12036" max="12036" width="13.140625" style="600" hidden="1"/>
    <col min="12037" max="12037" width="10.42578125" style="600" hidden="1"/>
    <col min="12038" max="12038" width="9.42578125" style="600" hidden="1"/>
    <col min="12039" max="12039" width="11.42578125" style="600" hidden="1"/>
    <col min="12040" max="12040" width="9.7109375" style="600" hidden="1"/>
    <col min="12041" max="12041" width="7.85546875" style="600" hidden="1"/>
    <col min="12042" max="12042" width="11.42578125" style="600" hidden="1"/>
    <col min="12043" max="12043" width="16.140625" style="600" hidden="1"/>
    <col min="12044" max="12289" width="11.42578125" style="600" hidden="1"/>
    <col min="12290" max="12290" width="32.5703125" style="600" hidden="1"/>
    <col min="12291" max="12291" width="8.5703125" style="600" hidden="1"/>
    <col min="12292" max="12292" width="13.140625" style="600" hidden="1"/>
    <col min="12293" max="12293" width="10.42578125" style="600" hidden="1"/>
    <col min="12294" max="12294" width="9.42578125" style="600" hidden="1"/>
    <col min="12295" max="12295" width="11.42578125" style="600" hidden="1"/>
    <col min="12296" max="12296" width="9.7109375" style="600" hidden="1"/>
    <col min="12297" max="12297" width="7.85546875" style="600" hidden="1"/>
    <col min="12298" max="12298" width="11.42578125" style="600" hidden="1"/>
    <col min="12299" max="12299" width="16.140625" style="600" hidden="1"/>
    <col min="12300" max="12545" width="11.42578125" style="600" hidden="1"/>
    <col min="12546" max="12546" width="32.5703125" style="600" hidden="1"/>
    <col min="12547" max="12547" width="8.5703125" style="600" hidden="1"/>
    <col min="12548" max="12548" width="13.140625" style="600" hidden="1"/>
    <col min="12549" max="12549" width="10.42578125" style="600" hidden="1"/>
    <col min="12550" max="12550" width="9.42578125" style="600" hidden="1"/>
    <col min="12551" max="12551" width="11.42578125" style="600" hidden="1"/>
    <col min="12552" max="12552" width="9.7109375" style="600" hidden="1"/>
    <col min="12553" max="12553" width="7.85546875" style="600" hidden="1"/>
    <col min="12554" max="12554" width="11.42578125" style="600" hidden="1"/>
    <col min="12555" max="12555" width="16.140625" style="600" hidden="1"/>
    <col min="12556" max="12801" width="11.42578125" style="600" hidden="1"/>
    <col min="12802" max="12802" width="32.5703125" style="600" hidden="1"/>
    <col min="12803" max="12803" width="8.5703125" style="600" hidden="1"/>
    <col min="12804" max="12804" width="13.140625" style="600" hidden="1"/>
    <col min="12805" max="12805" width="10.42578125" style="600" hidden="1"/>
    <col min="12806" max="12806" width="9.42578125" style="600" hidden="1"/>
    <col min="12807" max="12807" width="11.42578125" style="600" hidden="1"/>
    <col min="12808" max="12808" width="9.7109375" style="600" hidden="1"/>
    <col min="12809" max="12809" width="7.85546875" style="600" hidden="1"/>
    <col min="12810" max="12810" width="11.42578125" style="600" hidden="1"/>
    <col min="12811" max="12811" width="16.140625" style="600" hidden="1"/>
    <col min="12812" max="13057" width="11.42578125" style="600" hidden="1"/>
    <col min="13058" max="13058" width="32.5703125" style="600" hidden="1"/>
    <col min="13059" max="13059" width="8.5703125" style="600" hidden="1"/>
    <col min="13060" max="13060" width="13.140625" style="600" hidden="1"/>
    <col min="13061" max="13061" width="10.42578125" style="600" hidden="1"/>
    <col min="13062" max="13062" width="9.42578125" style="600" hidden="1"/>
    <col min="13063" max="13063" width="11.42578125" style="600" hidden="1"/>
    <col min="13064" max="13064" width="9.7109375" style="600" hidden="1"/>
    <col min="13065" max="13065" width="7.85546875" style="600" hidden="1"/>
    <col min="13066" max="13066" width="11.42578125" style="600" hidden="1"/>
    <col min="13067" max="13067" width="16.140625" style="600" hidden="1"/>
    <col min="13068" max="13313" width="11.42578125" style="600" hidden="1"/>
    <col min="13314" max="13314" width="32.5703125" style="600" hidden="1"/>
    <col min="13315" max="13315" width="8.5703125" style="600" hidden="1"/>
    <col min="13316" max="13316" width="13.140625" style="600" hidden="1"/>
    <col min="13317" max="13317" width="10.42578125" style="600" hidden="1"/>
    <col min="13318" max="13318" width="9.42578125" style="600" hidden="1"/>
    <col min="13319" max="13319" width="11.42578125" style="600" hidden="1"/>
    <col min="13320" max="13320" width="9.7109375" style="600" hidden="1"/>
    <col min="13321" max="13321" width="7.85546875" style="600" hidden="1"/>
    <col min="13322" max="13322" width="11.42578125" style="600" hidden="1"/>
    <col min="13323" max="13323" width="16.140625" style="600" hidden="1"/>
    <col min="13324" max="13569" width="11.42578125" style="600" hidden="1"/>
    <col min="13570" max="13570" width="32.5703125" style="600" hidden="1"/>
    <col min="13571" max="13571" width="8.5703125" style="600" hidden="1"/>
    <col min="13572" max="13572" width="13.140625" style="600" hidden="1"/>
    <col min="13573" max="13573" width="10.42578125" style="600" hidden="1"/>
    <col min="13574" max="13574" width="9.42578125" style="600" hidden="1"/>
    <col min="13575" max="13575" width="11.42578125" style="600" hidden="1"/>
    <col min="13576" max="13576" width="9.7109375" style="600" hidden="1"/>
    <col min="13577" max="13577" width="7.85546875" style="600" hidden="1"/>
    <col min="13578" max="13578" width="11.42578125" style="600" hidden="1"/>
    <col min="13579" max="13579" width="16.140625" style="600" hidden="1"/>
    <col min="13580" max="13825" width="11.42578125" style="600" hidden="1"/>
    <col min="13826" max="13826" width="32.5703125" style="600" hidden="1"/>
    <col min="13827" max="13827" width="8.5703125" style="600" hidden="1"/>
    <col min="13828" max="13828" width="13.140625" style="600" hidden="1"/>
    <col min="13829" max="13829" width="10.42578125" style="600" hidden="1"/>
    <col min="13830" max="13830" width="9.42578125" style="600" hidden="1"/>
    <col min="13831" max="13831" width="11.42578125" style="600" hidden="1"/>
    <col min="13832" max="13832" width="9.7109375" style="600" hidden="1"/>
    <col min="13833" max="13833" width="7.85546875" style="600" hidden="1"/>
    <col min="13834" max="13834" width="11.42578125" style="600" hidden="1"/>
    <col min="13835" max="13835" width="16.140625" style="600" hidden="1"/>
    <col min="13836" max="14081" width="11.42578125" style="600" hidden="1"/>
    <col min="14082" max="14082" width="32.5703125" style="600" hidden="1"/>
    <col min="14083" max="14083" width="8.5703125" style="600" hidden="1"/>
    <col min="14084" max="14084" width="13.140625" style="600" hidden="1"/>
    <col min="14085" max="14085" width="10.42578125" style="600" hidden="1"/>
    <col min="14086" max="14086" width="9.42578125" style="600" hidden="1"/>
    <col min="14087" max="14087" width="11.42578125" style="600" hidden="1"/>
    <col min="14088" max="14088" width="9.7109375" style="600" hidden="1"/>
    <col min="14089" max="14089" width="7.85546875" style="600" hidden="1"/>
    <col min="14090" max="14090" width="11.42578125" style="600" hidden="1"/>
    <col min="14091" max="14091" width="16.140625" style="600" hidden="1"/>
    <col min="14092" max="14337" width="11.42578125" style="600" hidden="1"/>
    <col min="14338" max="14338" width="32.5703125" style="600" hidden="1"/>
    <col min="14339" max="14339" width="8.5703125" style="600" hidden="1"/>
    <col min="14340" max="14340" width="13.140625" style="600" hidden="1"/>
    <col min="14341" max="14341" width="10.42578125" style="600" hidden="1"/>
    <col min="14342" max="14342" width="9.42578125" style="600" hidden="1"/>
    <col min="14343" max="14343" width="11.42578125" style="600" hidden="1"/>
    <col min="14344" max="14344" width="9.7109375" style="600" hidden="1"/>
    <col min="14345" max="14345" width="7.85546875" style="600" hidden="1"/>
    <col min="14346" max="14346" width="11.42578125" style="600" hidden="1"/>
    <col min="14347" max="14347" width="16.140625" style="600" hidden="1"/>
    <col min="14348" max="14593" width="11.42578125" style="600" hidden="1"/>
    <col min="14594" max="14594" width="32.5703125" style="600" hidden="1"/>
    <col min="14595" max="14595" width="8.5703125" style="600" hidden="1"/>
    <col min="14596" max="14596" width="13.140625" style="600" hidden="1"/>
    <col min="14597" max="14597" width="10.42578125" style="600" hidden="1"/>
    <col min="14598" max="14598" width="9.42578125" style="600" hidden="1"/>
    <col min="14599" max="14599" width="11.42578125" style="600" hidden="1"/>
    <col min="14600" max="14600" width="9.7109375" style="600" hidden="1"/>
    <col min="14601" max="14601" width="7.85546875" style="600" hidden="1"/>
    <col min="14602" max="14602" width="11.42578125" style="600" hidden="1"/>
    <col min="14603" max="14603" width="16.140625" style="600" hidden="1"/>
    <col min="14604" max="14849" width="11.42578125" style="600" hidden="1"/>
    <col min="14850" max="14850" width="32.5703125" style="600" hidden="1"/>
    <col min="14851" max="14851" width="8.5703125" style="600" hidden="1"/>
    <col min="14852" max="14852" width="13.140625" style="600" hidden="1"/>
    <col min="14853" max="14853" width="10.42578125" style="600" hidden="1"/>
    <col min="14854" max="14854" width="9.42578125" style="600" hidden="1"/>
    <col min="14855" max="14855" width="11.42578125" style="600" hidden="1"/>
    <col min="14856" max="14856" width="9.7109375" style="600" hidden="1"/>
    <col min="14857" max="14857" width="7.85546875" style="600" hidden="1"/>
    <col min="14858" max="14858" width="11.42578125" style="600" hidden="1"/>
    <col min="14859" max="14859" width="16.140625" style="600" hidden="1"/>
    <col min="14860" max="15105" width="11.42578125" style="600" hidden="1"/>
    <col min="15106" max="15106" width="32.5703125" style="600" hidden="1"/>
    <col min="15107" max="15107" width="8.5703125" style="600" hidden="1"/>
    <col min="15108" max="15108" width="13.140625" style="600" hidden="1"/>
    <col min="15109" max="15109" width="10.42578125" style="600" hidden="1"/>
    <col min="15110" max="15110" width="9.42578125" style="600" hidden="1"/>
    <col min="15111" max="15111" width="11.42578125" style="600" hidden="1"/>
    <col min="15112" max="15112" width="9.7109375" style="600" hidden="1"/>
    <col min="15113" max="15113" width="7.85546875" style="600" hidden="1"/>
    <col min="15114" max="15114" width="11.42578125" style="600" hidden="1"/>
    <col min="15115" max="15115" width="16.140625" style="600" hidden="1"/>
    <col min="15116" max="15361" width="11.42578125" style="600" hidden="1"/>
    <col min="15362" max="15362" width="32.5703125" style="600" hidden="1"/>
    <col min="15363" max="15363" width="8.5703125" style="600" hidden="1"/>
    <col min="15364" max="15364" width="13.140625" style="600" hidden="1"/>
    <col min="15365" max="15365" width="10.42578125" style="600" hidden="1"/>
    <col min="15366" max="15366" width="9.42578125" style="600" hidden="1"/>
    <col min="15367" max="15367" width="11.42578125" style="600" hidden="1"/>
    <col min="15368" max="15368" width="9.7109375" style="600" hidden="1"/>
    <col min="15369" max="15369" width="7.85546875" style="600" hidden="1"/>
    <col min="15370" max="15370" width="11.42578125" style="600" hidden="1"/>
    <col min="15371" max="15371" width="16.140625" style="600" hidden="1"/>
    <col min="15372" max="15617" width="11.42578125" style="600" hidden="1"/>
    <col min="15618" max="15618" width="32.5703125" style="600" hidden="1"/>
    <col min="15619" max="15619" width="8.5703125" style="600" hidden="1"/>
    <col min="15620" max="15620" width="13.140625" style="600" hidden="1"/>
    <col min="15621" max="15621" width="10.42578125" style="600" hidden="1"/>
    <col min="15622" max="15622" width="9.42578125" style="600" hidden="1"/>
    <col min="15623" max="15623" width="11.42578125" style="600" hidden="1"/>
    <col min="15624" max="15624" width="9.7109375" style="600" hidden="1"/>
    <col min="15625" max="15625" width="7.85546875" style="600" hidden="1"/>
    <col min="15626" max="15626" width="11.42578125" style="600" hidden="1"/>
    <col min="15627" max="15627" width="16.140625" style="600" hidden="1"/>
    <col min="15628" max="15873" width="11.42578125" style="600" hidden="1"/>
    <col min="15874" max="15874" width="32.5703125" style="600" hidden="1"/>
    <col min="15875" max="15875" width="8.5703125" style="600" hidden="1"/>
    <col min="15876" max="15876" width="13.140625" style="600" hidden="1"/>
    <col min="15877" max="15877" width="10.42578125" style="600" hidden="1"/>
    <col min="15878" max="15878" width="9.42578125" style="600" hidden="1"/>
    <col min="15879" max="15879" width="11.42578125" style="600" hidden="1"/>
    <col min="15880" max="15880" width="9.7109375" style="600" hidden="1"/>
    <col min="15881" max="15881" width="7.85546875" style="600" hidden="1"/>
    <col min="15882" max="15882" width="11.42578125" style="600" hidden="1"/>
    <col min="15883" max="15883" width="16.140625" style="600" hidden="1"/>
    <col min="15884" max="16129" width="11.42578125" style="600" hidden="1"/>
    <col min="16130" max="16130" width="32.5703125" style="600" hidden="1"/>
    <col min="16131" max="16131" width="8.5703125" style="600" hidden="1"/>
    <col min="16132" max="16132" width="13.140625" style="600" hidden="1"/>
    <col min="16133" max="16133" width="10.42578125" style="600" hidden="1"/>
    <col min="16134" max="16134" width="9.42578125" style="600" hidden="1"/>
    <col min="16135" max="16135" width="11.42578125" style="600" hidden="1"/>
    <col min="16136" max="16136" width="9.7109375" style="600" hidden="1"/>
    <col min="16137" max="16137" width="7.85546875" style="600" hidden="1"/>
    <col min="16138" max="16138" width="11.42578125" style="600" hidden="1"/>
    <col min="16139" max="16139" width="16.140625" style="600" hidden="1"/>
    <col min="16140" max="16384" width="11.42578125" style="600" hidden="1"/>
  </cols>
  <sheetData>
    <row r="1" spans="1:11" ht="12.6" customHeight="1">
      <c r="A1" s="2447"/>
      <c r="B1" s="2661" t="s">
        <v>1143</v>
      </c>
      <c r="C1" s="2661"/>
      <c r="D1" s="2661"/>
      <c r="E1" s="2661"/>
      <c r="F1" s="2661"/>
      <c r="G1" s="2661"/>
      <c r="H1" s="2661"/>
      <c r="I1" s="2661"/>
    </row>
    <row r="2" spans="1:11">
      <c r="B2" s="2662" t="s">
        <v>1</v>
      </c>
      <c r="C2" s="2662"/>
      <c r="D2" s="2662"/>
      <c r="E2" s="2662"/>
      <c r="F2" s="2662"/>
      <c r="G2" s="2662"/>
      <c r="H2" s="2662"/>
      <c r="I2" s="2662"/>
      <c r="K2" s="655"/>
    </row>
    <row r="3" spans="1:11" ht="21">
      <c r="B3" s="2673" t="s">
        <v>0</v>
      </c>
      <c r="C3" s="2674" t="s">
        <v>32</v>
      </c>
      <c r="D3" s="2675" t="s">
        <v>33</v>
      </c>
      <c r="E3" s="2676" t="s">
        <v>34</v>
      </c>
      <c r="F3" s="2677"/>
      <c r="G3" s="1302" t="s">
        <v>40</v>
      </c>
      <c r="H3" s="2678" t="s">
        <v>22</v>
      </c>
      <c r="I3" s="2676"/>
    </row>
    <row r="4" spans="1:11">
      <c r="B4" s="2673"/>
      <c r="C4" s="2674"/>
      <c r="D4" s="2675"/>
      <c r="E4" s="1300">
        <v>2022</v>
      </c>
      <c r="F4" s="1301">
        <v>2023</v>
      </c>
      <c r="G4" s="1300" t="s">
        <v>911</v>
      </c>
      <c r="H4" s="1303">
        <v>2022</v>
      </c>
      <c r="I4" s="1300">
        <v>2023</v>
      </c>
    </row>
    <row r="5" spans="1:11">
      <c r="B5" s="1304"/>
      <c r="C5" s="1305" t="s">
        <v>23</v>
      </c>
      <c r="D5" s="1306" t="s">
        <v>24</v>
      </c>
      <c r="E5" s="1305" t="s">
        <v>36</v>
      </c>
      <c r="F5" s="1307" t="s">
        <v>37</v>
      </c>
      <c r="G5" s="1308" t="s">
        <v>26</v>
      </c>
      <c r="H5" s="1309" t="s">
        <v>38</v>
      </c>
      <c r="I5" s="1305" t="s">
        <v>39</v>
      </c>
    </row>
    <row r="6" spans="1:11" ht="19.5" customHeight="1">
      <c r="B6" s="656" t="s">
        <v>708</v>
      </c>
      <c r="C6" s="657">
        <v>2622.3823750760002</v>
      </c>
      <c r="D6" s="658">
        <v>2473.0706017443299</v>
      </c>
      <c r="E6" s="378">
        <v>107.7037972867959</v>
      </c>
      <c r="F6" s="659">
        <v>94.306254696081723</v>
      </c>
      <c r="G6" s="659">
        <v>-5.3211229138063869</v>
      </c>
      <c r="H6" s="379">
        <v>0.17771653320984548</v>
      </c>
      <c r="I6" s="379">
        <v>0.15725415449710223</v>
      </c>
    </row>
    <row r="7" spans="1:11">
      <c r="B7" s="660" t="s">
        <v>1144</v>
      </c>
      <c r="C7" s="657">
        <v>85</v>
      </c>
      <c r="D7" s="658">
        <v>83.276515468390002</v>
      </c>
      <c r="E7" s="378">
        <v>637.81608895368981</v>
      </c>
      <c r="F7" s="659">
        <v>97.972371139282359</v>
      </c>
      <c r="G7" s="659">
        <v>34.909991147435484</v>
      </c>
      <c r="H7" s="379">
        <v>4.1997442795887307E-3</v>
      </c>
      <c r="I7" s="379">
        <v>5.2952705920364055E-3</v>
      </c>
    </row>
    <row r="8" spans="1:11" ht="21">
      <c r="B8" s="1310" t="s">
        <v>1145</v>
      </c>
      <c r="C8" s="1287">
        <v>2707.3823750760002</v>
      </c>
      <c r="D8" s="1311">
        <v>2556.3471172127197</v>
      </c>
      <c r="E8" s="1288">
        <v>109.81081806180445</v>
      </c>
      <c r="F8" s="1312">
        <v>94.421354764893877</v>
      </c>
      <c r="G8" s="1312">
        <v>-4.3923418642381691</v>
      </c>
      <c r="H8" s="1289">
        <v>0.18191627748943423</v>
      </c>
      <c r="I8" s="1289">
        <v>0.16254942508913864</v>
      </c>
    </row>
    <row r="9" spans="1:11">
      <c r="B9" s="289" t="s">
        <v>110</v>
      </c>
      <c r="C9" s="289"/>
      <c r="D9" s="661"/>
      <c r="E9" s="289"/>
      <c r="F9" s="289"/>
      <c r="G9" s="289"/>
      <c r="H9" s="289"/>
      <c r="I9" s="289"/>
    </row>
    <row r="10" spans="1:11"/>
  </sheetData>
  <mergeCells count="7">
    <mergeCell ref="B1:I1"/>
    <mergeCell ref="B2:I2"/>
    <mergeCell ref="B3:B4"/>
    <mergeCell ref="C3:C4"/>
    <mergeCell ref="D3:D4"/>
    <mergeCell ref="E3:F3"/>
    <mergeCell ref="H3:I3"/>
  </mergeCells>
  <pageMargins left="0.7" right="0.7" top="0.75" bottom="0.75" header="0.3" footer="0.3"/>
  <ignoredErrors>
    <ignoredError sqref="C5:I5" numberStoredAsText="1"/>
  </ignoredErrors>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E6CF4-E689-4E02-9839-BED8A5B22B8F}">
  <sheetPr codeName="Hoja57"/>
  <dimension ref="A1:WVR37"/>
  <sheetViews>
    <sheetView showGridLines="0" workbookViewId="0"/>
  </sheetViews>
  <sheetFormatPr baseColWidth="10" defaultColWidth="0" defaultRowHeight="10.5" zeroHeight="1"/>
  <cols>
    <col min="1" max="1" width="2.140625" style="600" customWidth="1"/>
    <col min="2" max="2" width="3.42578125" style="600" customWidth="1"/>
    <col min="3" max="3" width="44.7109375" style="600" customWidth="1"/>
    <col min="4" max="4" width="9" style="600" bestFit="1" customWidth="1"/>
    <col min="5" max="5" width="8.7109375" style="600" bestFit="1" customWidth="1"/>
    <col min="6" max="6" width="8.28515625" style="600" customWidth="1"/>
    <col min="7" max="7" width="10.42578125" style="600" customWidth="1"/>
    <col min="8" max="8" width="12" style="600" customWidth="1"/>
    <col min="9" max="9" width="6.28515625" style="600" customWidth="1"/>
    <col min="10" max="10" width="5.5703125" style="600" bestFit="1" customWidth="1"/>
    <col min="11" max="11" width="5.28515625" style="600" customWidth="1"/>
    <col min="12" max="12" width="12.42578125" style="600" customWidth="1"/>
    <col min="13" max="13" width="4.42578125" style="600" customWidth="1"/>
    <col min="14" max="258" width="11.42578125" style="600" hidden="1"/>
    <col min="259" max="259" width="44.7109375" style="600" hidden="1"/>
    <col min="260" max="260" width="9" style="600" hidden="1"/>
    <col min="261" max="261" width="8.7109375" style="600" hidden="1"/>
    <col min="262" max="262" width="8.28515625" style="600" hidden="1"/>
    <col min="263" max="263" width="10.42578125" style="600" hidden="1"/>
    <col min="264" max="264" width="12" style="600" hidden="1"/>
    <col min="265" max="265" width="6.28515625" style="600" hidden="1"/>
    <col min="266" max="266" width="5.5703125" style="600" hidden="1"/>
    <col min="267" max="514" width="11.42578125" style="600" hidden="1"/>
    <col min="515" max="515" width="44.7109375" style="600" hidden="1"/>
    <col min="516" max="516" width="9" style="600" hidden="1"/>
    <col min="517" max="517" width="8.7109375" style="600" hidden="1"/>
    <col min="518" max="518" width="8.28515625" style="600" hidden="1"/>
    <col min="519" max="519" width="10.42578125" style="600" hidden="1"/>
    <col min="520" max="520" width="12" style="600" hidden="1"/>
    <col min="521" max="521" width="6.28515625" style="600" hidden="1"/>
    <col min="522" max="522" width="5.5703125" style="600" hidden="1"/>
    <col min="523" max="770" width="11.42578125" style="600" hidden="1"/>
    <col min="771" max="771" width="44.7109375" style="600" hidden="1"/>
    <col min="772" max="772" width="9" style="600" hidden="1"/>
    <col min="773" max="773" width="8.7109375" style="600" hidden="1"/>
    <col min="774" max="774" width="8.28515625" style="600" hidden="1"/>
    <col min="775" max="775" width="10.42578125" style="600" hidden="1"/>
    <col min="776" max="776" width="12" style="600" hidden="1"/>
    <col min="777" max="777" width="6.28515625" style="600" hidden="1"/>
    <col min="778" max="778" width="5.5703125" style="600" hidden="1"/>
    <col min="779" max="1026" width="11.42578125" style="600" hidden="1"/>
    <col min="1027" max="1027" width="44.7109375" style="600" hidden="1"/>
    <col min="1028" max="1028" width="9" style="600" hidden="1"/>
    <col min="1029" max="1029" width="8.7109375" style="600" hidden="1"/>
    <col min="1030" max="1030" width="8.28515625" style="600" hidden="1"/>
    <col min="1031" max="1031" width="10.42578125" style="600" hidden="1"/>
    <col min="1032" max="1032" width="12" style="600" hidden="1"/>
    <col min="1033" max="1033" width="6.28515625" style="600" hidden="1"/>
    <col min="1034" max="1034" width="5.5703125" style="600" hidden="1"/>
    <col min="1035" max="1282" width="11.42578125" style="600" hidden="1"/>
    <col min="1283" max="1283" width="44.7109375" style="600" hidden="1"/>
    <col min="1284" max="1284" width="9" style="600" hidden="1"/>
    <col min="1285" max="1285" width="8.7109375" style="600" hidden="1"/>
    <col min="1286" max="1286" width="8.28515625" style="600" hidden="1"/>
    <col min="1287" max="1287" width="10.42578125" style="600" hidden="1"/>
    <col min="1288" max="1288" width="12" style="600" hidden="1"/>
    <col min="1289" max="1289" width="6.28515625" style="600" hidden="1"/>
    <col min="1290" max="1290" width="5.5703125" style="600" hidden="1"/>
    <col min="1291" max="1538" width="11.42578125" style="600" hidden="1"/>
    <col min="1539" max="1539" width="44.7109375" style="600" hidden="1"/>
    <col min="1540" max="1540" width="9" style="600" hidden="1"/>
    <col min="1541" max="1541" width="8.7109375" style="600" hidden="1"/>
    <col min="1542" max="1542" width="8.28515625" style="600" hidden="1"/>
    <col min="1543" max="1543" width="10.42578125" style="600" hidden="1"/>
    <col min="1544" max="1544" width="12" style="600" hidden="1"/>
    <col min="1545" max="1545" width="6.28515625" style="600" hidden="1"/>
    <col min="1546" max="1546" width="5.5703125" style="600" hidden="1"/>
    <col min="1547" max="1794" width="11.42578125" style="600" hidden="1"/>
    <col min="1795" max="1795" width="44.7109375" style="600" hidden="1"/>
    <col min="1796" max="1796" width="9" style="600" hidden="1"/>
    <col min="1797" max="1797" width="8.7109375" style="600" hidden="1"/>
    <col min="1798" max="1798" width="8.28515625" style="600" hidden="1"/>
    <col min="1799" max="1799" width="10.42578125" style="600" hidden="1"/>
    <col min="1800" max="1800" width="12" style="600" hidden="1"/>
    <col min="1801" max="1801" width="6.28515625" style="600" hidden="1"/>
    <col min="1802" max="1802" width="5.5703125" style="600" hidden="1"/>
    <col min="1803" max="2050" width="11.42578125" style="600" hidden="1"/>
    <col min="2051" max="2051" width="44.7109375" style="600" hidden="1"/>
    <col min="2052" max="2052" width="9" style="600" hidden="1"/>
    <col min="2053" max="2053" width="8.7109375" style="600" hidden="1"/>
    <col min="2054" max="2054" width="8.28515625" style="600" hidden="1"/>
    <col min="2055" max="2055" width="10.42578125" style="600" hidden="1"/>
    <col min="2056" max="2056" width="12" style="600" hidden="1"/>
    <col min="2057" max="2057" width="6.28515625" style="600" hidden="1"/>
    <col min="2058" max="2058" width="5.5703125" style="600" hidden="1"/>
    <col min="2059" max="2306" width="11.42578125" style="600" hidden="1"/>
    <col min="2307" max="2307" width="44.7109375" style="600" hidden="1"/>
    <col min="2308" max="2308" width="9" style="600" hidden="1"/>
    <col min="2309" max="2309" width="8.7109375" style="600" hidden="1"/>
    <col min="2310" max="2310" width="8.28515625" style="600" hidden="1"/>
    <col min="2311" max="2311" width="10.42578125" style="600" hidden="1"/>
    <col min="2312" max="2312" width="12" style="600" hidden="1"/>
    <col min="2313" max="2313" width="6.28515625" style="600" hidden="1"/>
    <col min="2314" max="2314" width="5.5703125" style="600" hidden="1"/>
    <col min="2315" max="2562" width="11.42578125" style="600" hidden="1"/>
    <col min="2563" max="2563" width="44.7109375" style="600" hidden="1"/>
    <col min="2564" max="2564" width="9" style="600" hidden="1"/>
    <col min="2565" max="2565" width="8.7109375" style="600" hidden="1"/>
    <col min="2566" max="2566" width="8.28515625" style="600" hidden="1"/>
    <col min="2567" max="2567" width="10.42578125" style="600" hidden="1"/>
    <col min="2568" max="2568" width="12" style="600" hidden="1"/>
    <col min="2569" max="2569" width="6.28515625" style="600" hidden="1"/>
    <col min="2570" max="2570" width="5.5703125" style="600" hidden="1"/>
    <col min="2571" max="2818" width="11.42578125" style="600" hidden="1"/>
    <col min="2819" max="2819" width="44.7109375" style="600" hidden="1"/>
    <col min="2820" max="2820" width="9" style="600" hidden="1"/>
    <col min="2821" max="2821" width="8.7109375" style="600" hidden="1"/>
    <col min="2822" max="2822" width="8.28515625" style="600" hidden="1"/>
    <col min="2823" max="2823" width="10.42578125" style="600" hidden="1"/>
    <col min="2824" max="2824" width="12" style="600" hidden="1"/>
    <col min="2825" max="2825" width="6.28515625" style="600" hidden="1"/>
    <col min="2826" max="2826" width="5.5703125" style="600" hidden="1"/>
    <col min="2827" max="3074" width="11.42578125" style="600" hidden="1"/>
    <col min="3075" max="3075" width="44.7109375" style="600" hidden="1"/>
    <col min="3076" max="3076" width="9" style="600" hidden="1"/>
    <col min="3077" max="3077" width="8.7109375" style="600" hidden="1"/>
    <col min="3078" max="3078" width="8.28515625" style="600" hidden="1"/>
    <col min="3079" max="3079" width="10.42578125" style="600" hidden="1"/>
    <col min="3080" max="3080" width="12" style="600" hidden="1"/>
    <col min="3081" max="3081" width="6.28515625" style="600" hidden="1"/>
    <col min="3082" max="3082" width="5.5703125" style="600" hidden="1"/>
    <col min="3083" max="3330" width="11.42578125" style="600" hidden="1"/>
    <col min="3331" max="3331" width="44.7109375" style="600" hidden="1"/>
    <col min="3332" max="3332" width="9" style="600" hidden="1"/>
    <col min="3333" max="3333" width="8.7109375" style="600" hidden="1"/>
    <col min="3334" max="3334" width="8.28515625" style="600" hidden="1"/>
    <col min="3335" max="3335" width="10.42578125" style="600" hidden="1"/>
    <col min="3336" max="3336" width="12" style="600" hidden="1"/>
    <col min="3337" max="3337" width="6.28515625" style="600" hidden="1"/>
    <col min="3338" max="3338" width="5.5703125" style="600" hidden="1"/>
    <col min="3339" max="3586" width="11.42578125" style="600" hidden="1"/>
    <col min="3587" max="3587" width="44.7109375" style="600" hidden="1"/>
    <col min="3588" max="3588" width="9" style="600" hidden="1"/>
    <col min="3589" max="3589" width="8.7109375" style="600" hidden="1"/>
    <col min="3590" max="3590" width="8.28515625" style="600" hidden="1"/>
    <col min="3591" max="3591" width="10.42578125" style="600" hidden="1"/>
    <col min="3592" max="3592" width="12" style="600" hidden="1"/>
    <col min="3593" max="3593" width="6.28515625" style="600" hidden="1"/>
    <col min="3594" max="3594" width="5.5703125" style="600" hidden="1"/>
    <col min="3595" max="3842" width="11.42578125" style="600" hidden="1"/>
    <col min="3843" max="3843" width="44.7109375" style="600" hidden="1"/>
    <col min="3844" max="3844" width="9" style="600" hidden="1"/>
    <col min="3845" max="3845" width="8.7109375" style="600" hidden="1"/>
    <col min="3846" max="3846" width="8.28515625" style="600" hidden="1"/>
    <col min="3847" max="3847" width="10.42578125" style="600" hidden="1"/>
    <col min="3848" max="3848" width="12" style="600" hidden="1"/>
    <col min="3849" max="3849" width="6.28515625" style="600" hidden="1"/>
    <col min="3850" max="3850" width="5.5703125" style="600" hidden="1"/>
    <col min="3851" max="4098" width="11.42578125" style="600" hidden="1"/>
    <col min="4099" max="4099" width="44.7109375" style="600" hidden="1"/>
    <col min="4100" max="4100" width="9" style="600" hidden="1"/>
    <col min="4101" max="4101" width="8.7109375" style="600" hidden="1"/>
    <col min="4102" max="4102" width="8.28515625" style="600" hidden="1"/>
    <col min="4103" max="4103" width="10.42578125" style="600" hidden="1"/>
    <col min="4104" max="4104" width="12" style="600" hidden="1"/>
    <col min="4105" max="4105" width="6.28515625" style="600" hidden="1"/>
    <col min="4106" max="4106" width="5.5703125" style="600" hidden="1"/>
    <col min="4107" max="4354" width="11.42578125" style="600" hidden="1"/>
    <col min="4355" max="4355" width="44.7109375" style="600" hidden="1"/>
    <col min="4356" max="4356" width="9" style="600" hidden="1"/>
    <col min="4357" max="4357" width="8.7109375" style="600" hidden="1"/>
    <col min="4358" max="4358" width="8.28515625" style="600" hidden="1"/>
    <col min="4359" max="4359" width="10.42578125" style="600" hidden="1"/>
    <col min="4360" max="4360" width="12" style="600" hidden="1"/>
    <col min="4361" max="4361" width="6.28515625" style="600" hidden="1"/>
    <col min="4362" max="4362" width="5.5703125" style="600" hidden="1"/>
    <col min="4363" max="4610" width="11.42578125" style="600" hidden="1"/>
    <col min="4611" max="4611" width="44.7109375" style="600" hidden="1"/>
    <col min="4612" max="4612" width="9" style="600" hidden="1"/>
    <col min="4613" max="4613" width="8.7109375" style="600" hidden="1"/>
    <col min="4614" max="4614" width="8.28515625" style="600" hidden="1"/>
    <col min="4615" max="4615" width="10.42578125" style="600" hidden="1"/>
    <col min="4616" max="4616" width="12" style="600" hidden="1"/>
    <col min="4617" max="4617" width="6.28515625" style="600" hidden="1"/>
    <col min="4618" max="4618" width="5.5703125" style="600" hidden="1"/>
    <col min="4619" max="4866" width="11.42578125" style="600" hidden="1"/>
    <col min="4867" max="4867" width="44.7109375" style="600" hidden="1"/>
    <col min="4868" max="4868" width="9" style="600" hidden="1"/>
    <col min="4869" max="4869" width="8.7109375" style="600" hidden="1"/>
    <col min="4870" max="4870" width="8.28515625" style="600" hidden="1"/>
    <col min="4871" max="4871" width="10.42578125" style="600" hidden="1"/>
    <col min="4872" max="4872" width="12" style="600" hidden="1"/>
    <col min="4873" max="4873" width="6.28515625" style="600" hidden="1"/>
    <col min="4874" max="4874" width="5.5703125" style="600" hidden="1"/>
    <col min="4875" max="5122" width="11.42578125" style="600" hidden="1"/>
    <col min="5123" max="5123" width="44.7109375" style="600" hidden="1"/>
    <col min="5124" max="5124" width="9" style="600" hidden="1"/>
    <col min="5125" max="5125" width="8.7109375" style="600" hidden="1"/>
    <col min="5126" max="5126" width="8.28515625" style="600" hidden="1"/>
    <col min="5127" max="5127" width="10.42578125" style="600" hidden="1"/>
    <col min="5128" max="5128" width="12" style="600" hidden="1"/>
    <col min="5129" max="5129" width="6.28515625" style="600" hidden="1"/>
    <col min="5130" max="5130" width="5.5703125" style="600" hidden="1"/>
    <col min="5131" max="5378" width="11.42578125" style="600" hidden="1"/>
    <col min="5379" max="5379" width="44.7109375" style="600" hidden="1"/>
    <col min="5380" max="5380" width="9" style="600" hidden="1"/>
    <col min="5381" max="5381" width="8.7109375" style="600" hidden="1"/>
    <col min="5382" max="5382" width="8.28515625" style="600" hidden="1"/>
    <col min="5383" max="5383" width="10.42578125" style="600" hidden="1"/>
    <col min="5384" max="5384" width="12" style="600" hidden="1"/>
    <col min="5385" max="5385" width="6.28515625" style="600" hidden="1"/>
    <col min="5386" max="5386" width="5.5703125" style="600" hidden="1"/>
    <col min="5387" max="5634" width="11.42578125" style="600" hidden="1"/>
    <col min="5635" max="5635" width="44.7109375" style="600" hidden="1"/>
    <col min="5636" max="5636" width="9" style="600" hidden="1"/>
    <col min="5637" max="5637" width="8.7109375" style="600" hidden="1"/>
    <col min="5638" max="5638" width="8.28515625" style="600" hidden="1"/>
    <col min="5639" max="5639" width="10.42578125" style="600" hidden="1"/>
    <col min="5640" max="5640" width="12" style="600" hidden="1"/>
    <col min="5641" max="5641" width="6.28515625" style="600" hidden="1"/>
    <col min="5642" max="5642" width="5.5703125" style="600" hidden="1"/>
    <col min="5643" max="5890" width="11.42578125" style="600" hidden="1"/>
    <col min="5891" max="5891" width="44.7109375" style="600" hidden="1"/>
    <col min="5892" max="5892" width="9" style="600" hidden="1"/>
    <col min="5893" max="5893" width="8.7109375" style="600" hidden="1"/>
    <col min="5894" max="5894" width="8.28515625" style="600" hidden="1"/>
    <col min="5895" max="5895" width="10.42578125" style="600" hidden="1"/>
    <col min="5896" max="5896" width="12" style="600" hidden="1"/>
    <col min="5897" max="5897" width="6.28515625" style="600" hidden="1"/>
    <col min="5898" max="5898" width="5.5703125" style="600" hidden="1"/>
    <col min="5899" max="6146" width="11.42578125" style="600" hidden="1"/>
    <col min="6147" max="6147" width="44.7109375" style="600" hidden="1"/>
    <col min="6148" max="6148" width="9" style="600" hidden="1"/>
    <col min="6149" max="6149" width="8.7109375" style="600" hidden="1"/>
    <col min="6150" max="6150" width="8.28515625" style="600" hidden="1"/>
    <col min="6151" max="6151" width="10.42578125" style="600" hidden="1"/>
    <col min="6152" max="6152" width="12" style="600" hidden="1"/>
    <col min="6153" max="6153" width="6.28515625" style="600" hidden="1"/>
    <col min="6154" max="6154" width="5.5703125" style="600" hidden="1"/>
    <col min="6155" max="6402" width="11.42578125" style="600" hidden="1"/>
    <col min="6403" max="6403" width="44.7109375" style="600" hidden="1"/>
    <col min="6404" max="6404" width="9" style="600" hidden="1"/>
    <col min="6405" max="6405" width="8.7109375" style="600" hidden="1"/>
    <col min="6406" max="6406" width="8.28515625" style="600" hidden="1"/>
    <col min="6407" max="6407" width="10.42578125" style="600" hidden="1"/>
    <col min="6408" max="6408" width="12" style="600" hidden="1"/>
    <col min="6409" max="6409" width="6.28515625" style="600" hidden="1"/>
    <col min="6410" max="6410" width="5.5703125" style="600" hidden="1"/>
    <col min="6411" max="6658" width="11.42578125" style="600" hidden="1"/>
    <col min="6659" max="6659" width="44.7109375" style="600" hidden="1"/>
    <col min="6660" max="6660" width="9" style="600" hidden="1"/>
    <col min="6661" max="6661" width="8.7109375" style="600" hidden="1"/>
    <col min="6662" max="6662" width="8.28515625" style="600" hidden="1"/>
    <col min="6663" max="6663" width="10.42578125" style="600" hidden="1"/>
    <col min="6664" max="6664" width="12" style="600" hidden="1"/>
    <col min="6665" max="6665" width="6.28515625" style="600" hidden="1"/>
    <col min="6666" max="6666" width="5.5703125" style="600" hidden="1"/>
    <col min="6667" max="6914" width="11.42578125" style="600" hidden="1"/>
    <col min="6915" max="6915" width="44.7109375" style="600" hidden="1"/>
    <col min="6916" max="6916" width="9" style="600" hidden="1"/>
    <col min="6917" max="6917" width="8.7109375" style="600" hidden="1"/>
    <col min="6918" max="6918" width="8.28515625" style="600" hidden="1"/>
    <col min="6919" max="6919" width="10.42578125" style="600" hidden="1"/>
    <col min="6920" max="6920" width="12" style="600" hidden="1"/>
    <col min="6921" max="6921" width="6.28515625" style="600" hidden="1"/>
    <col min="6922" max="6922" width="5.5703125" style="600" hidden="1"/>
    <col min="6923" max="7170" width="11.42578125" style="600" hidden="1"/>
    <col min="7171" max="7171" width="44.7109375" style="600" hidden="1"/>
    <col min="7172" max="7172" width="9" style="600" hidden="1"/>
    <col min="7173" max="7173" width="8.7109375" style="600" hidden="1"/>
    <col min="7174" max="7174" width="8.28515625" style="600" hidden="1"/>
    <col min="7175" max="7175" width="10.42578125" style="600" hidden="1"/>
    <col min="7176" max="7176" width="12" style="600" hidden="1"/>
    <col min="7177" max="7177" width="6.28515625" style="600" hidden="1"/>
    <col min="7178" max="7178" width="5.5703125" style="600" hidden="1"/>
    <col min="7179" max="7426" width="11.42578125" style="600" hidden="1"/>
    <col min="7427" max="7427" width="44.7109375" style="600" hidden="1"/>
    <col min="7428" max="7428" width="9" style="600" hidden="1"/>
    <col min="7429" max="7429" width="8.7109375" style="600" hidden="1"/>
    <col min="7430" max="7430" width="8.28515625" style="600" hidden="1"/>
    <col min="7431" max="7431" width="10.42578125" style="600" hidden="1"/>
    <col min="7432" max="7432" width="12" style="600" hidden="1"/>
    <col min="7433" max="7433" width="6.28515625" style="600" hidden="1"/>
    <col min="7434" max="7434" width="5.5703125" style="600" hidden="1"/>
    <col min="7435" max="7682" width="11.42578125" style="600" hidden="1"/>
    <col min="7683" max="7683" width="44.7109375" style="600" hidden="1"/>
    <col min="7684" max="7684" width="9" style="600" hidden="1"/>
    <col min="7685" max="7685" width="8.7109375" style="600" hidden="1"/>
    <col min="7686" max="7686" width="8.28515625" style="600" hidden="1"/>
    <col min="7687" max="7687" width="10.42578125" style="600" hidden="1"/>
    <col min="7688" max="7688" width="12" style="600" hidden="1"/>
    <col min="7689" max="7689" width="6.28515625" style="600" hidden="1"/>
    <col min="7690" max="7690" width="5.5703125" style="600" hidden="1"/>
    <col min="7691" max="7938" width="11.42578125" style="600" hidden="1"/>
    <col min="7939" max="7939" width="44.7109375" style="600" hidden="1"/>
    <col min="7940" max="7940" width="9" style="600" hidden="1"/>
    <col min="7941" max="7941" width="8.7109375" style="600" hidden="1"/>
    <col min="7942" max="7942" width="8.28515625" style="600" hidden="1"/>
    <col min="7943" max="7943" width="10.42578125" style="600" hidden="1"/>
    <col min="7944" max="7944" width="12" style="600" hidden="1"/>
    <col min="7945" max="7945" width="6.28515625" style="600" hidden="1"/>
    <col min="7946" max="7946" width="5.5703125" style="600" hidden="1"/>
    <col min="7947" max="8194" width="11.42578125" style="600" hidden="1"/>
    <col min="8195" max="8195" width="44.7109375" style="600" hidden="1"/>
    <col min="8196" max="8196" width="9" style="600" hidden="1"/>
    <col min="8197" max="8197" width="8.7109375" style="600" hidden="1"/>
    <col min="8198" max="8198" width="8.28515625" style="600" hidden="1"/>
    <col min="8199" max="8199" width="10.42578125" style="600" hidden="1"/>
    <col min="8200" max="8200" width="12" style="600" hidden="1"/>
    <col min="8201" max="8201" width="6.28515625" style="600" hidden="1"/>
    <col min="8202" max="8202" width="5.5703125" style="600" hidden="1"/>
    <col min="8203" max="8450" width="11.42578125" style="600" hidden="1"/>
    <col min="8451" max="8451" width="44.7109375" style="600" hidden="1"/>
    <col min="8452" max="8452" width="9" style="600" hidden="1"/>
    <col min="8453" max="8453" width="8.7109375" style="600" hidden="1"/>
    <col min="8454" max="8454" width="8.28515625" style="600" hidden="1"/>
    <col min="8455" max="8455" width="10.42578125" style="600" hidden="1"/>
    <col min="8456" max="8456" width="12" style="600" hidden="1"/>
    <col min="8457" max="8457" width="6.28515625" style="600" hidden="1"/>
    <col min="8458" max="8458" width="5.5703125" style="600" hidden="1"/>
    <col min="8459" max="8706" width="11.42578125" style="600" hidden="1"/>
    <col min="8707" max="8707" width="44.7109375" style="600" hidden="1"/>
    <col min="8708" max="8708" width="9" style="600" hidden="1"/>
    <col min="8709" max="8709" width="8.7109375" style="600" hidden="1"/>
    <col min="8710" max="8710" width="8.28515625" style="600" hidden="1"/>
    <col min="8711" max="8711" width="10.42578125" style="600" hidden="1"/>
    <col min="8712" max="8712" width="12" style="600" hidden="1"/>
    <col min="8713" max="8713" width="6.28515625" style="600" hidden="1"/>
    <col min="8714" max="8714" width="5.5703125" style="600" hidden="1"/>
    <col min="8715" max="8962" width="11.42578125" style="600" hidden="1"/>
    <col min="8963" max="8963" width="44.7109375" style="600" hidden="1"/>
    <col min="8964" max="8964" width="9" style="600" hidden="1"/>
    <col min="8965" max="8965" width="8.7109375" style="600" hidden="1"/>
    <col min="8966" max="8966" width="8.28515625" style="600" hidden="1"/>
    <col min="8967" max="8967" width="10.42578125" style="600" hidden="1"/>
    <col min="8968" max="8968" width="12" style="600" hidden="1"/>
    <col min="8969" max="8969" width="6.28515625" style="600" hidden="1"/>
    <col min="8970" max="8970" width="5.5703125" style="600" hidden="1"/>
    <col min="8971" max="9218" width="11.42578125" style="600" hidden="1"/>
    <col min="9219" max="9219" width="44.7109375" style="600" hidden="1"/>
    <col min="9220" max="9220" width="9" style="600" hidden="1"/>
    <col min="9221" max="9221" width="8.7109375" style="600" hidden="1"/>
    <col min="9222" max="9222" width="8.28515625" style="600" hidden="1"/>
    <col min="9223" max="9223" width="10.42578125" style="600" hidden="1"/>
    <col min="9224" max="9224" width="12" style="600" hidden="1"/>
    <col min="9225" max="9225" width="6.28515625" style="600" hidden="1"/>
    <col min="9226" max="9226" width="5.5703125" style="600" hidden="1"/>
    <col min="9227" max="9474" width="11.42578125" style="600" hidden="1"/>
    <col min="9475" max="9475" width="44.7109375" style="600" hidden="1"/>
    <col min="9476" max="9476" width="9" style="600" hidden="1"/>
    <col min="9477" max="9477" width="8.7109375" style="600" hidden="1"/>
    <col min="9478" max="9478" width="8.28515625" style="600" hidden="1"/>
    <col min="9479" max="9479" width="10.42578125" style="600" hidden="1"/>
    <col min="9480" max="9480" width="12" style="600" hidden="1"/>
    <col min="9481" max="9481" width="6.28515625" style="600" hidden="1"/>
    <col min="9482" max="9482" width="5.5703125" style="600" hidden="1"/>
    <col min="9483" max="9730" width="11.42578125" style="600" hidden="1"/>
    <col min="9731" max="9731" width="44.7109375" style="600" hidden="1"/>
    <col min="9732" max="9732" width="9" style="600" hidden="1"/>
    <col min="9733" max="9733" width="8.7109375" style="600" hidden="1"/>
    <col min="9734" max="9734" width="8.28515625" style="600" hidden="1"/>
    <col min="9735" max="9735" width="10.42578125" style="600" hidden="1"/>
    <col min="9736" max="9736" width="12" style="600" hidden="1"/>
    <col min="9737" max="9737" width="6.28515625" style="600" hidden="1"/>
    <col min="9738" max="9738" width="5.5703125" style="600" hidden="1"/>
    <col min="9739" max="9986" width="11.42578125" style="600" hidden="1"/>
    <col min="9987" max="9987" width="44.7109375" style="600" hidden="1"/>
    <col min="9988" max="9988" width="9" style="600" hidden="1"/>
    <col min="9989" max="9989" width="8.7109375" style="600" hidden="1"/>
    <col min="9990" max="9990" width="8.28515625" style="600" hidden="1"/>
    <col min="9991" max="9991" width="10.42578125" style="600" hidden="1"/>
    <col min="9992" max="9992" width="12" style="600" hidden="1"/>
    <col min="9993" max="9993" width="6.28515625" style="600" hidden="1"/>
    <col min="9994" max="9994" width="5.5703125" style="600" hidden="1"/>
    <col min="9995" max="10242" width="11.42578125" style="600" hidden="1"/>
    <col min="10243" max="10243" width="44.7109375" style="600" hidden="1"/>
    <col min="10244" max="10244" width="9" style="600" hidden="1"/>
    <col min="10245" max="10245" width="8.7109375" style="600" hidden="1"/>
    <col min="10246" max="10246" width="8.28515625" style="600" hidden="1"/>
    <col min="10247" max="10247" width="10.42578125" style="600" hidden="1"/>
    <col min="10248" max="10248" width="12" style="600" hidden="1"/>
    <col min="10249" max="10249" width="6.28515625" style="600" hidden="1"/>
    <col min="10250" max="10250" width="5.5703125" style="600" hidden="1"/>
    <col min="10251" max="10498" width="11.42578125" style="600" hidden="1"/>
    <col min="10499" max="10499" width="44.7109375" style="600" hidden="1"/>
    <col min="10500" max="10500" width="9" style="600" hidden="1"/>
    <col min="10501" max="10501" width="8.7109375" style="600" hidden="1"/>
    <col min="10502" max="10502" width="8.28515625" style="600" hidden="1"/>
    <col min="10503" max="10503" width="10.42578125" style="600" hidden="1"/>
    <col min="10504" max="10504" width="12" style="600" hidden="1"/>
    <col min="10505" max="10505" width="6.28515625" style="600" hidden="1"/>
    <col min="10506" max="10506" width="5.5703125" style="600" hidden="1"/>
    <col min="10507" max="10754" width="11.42578125" style="600" hidden="1"/>
    <col min="10755" max="10755" width="44.7109375" style="600" hidden="1"/>
    <col min="10756" max="10756" width="9" style="600" hidden="1"/>
    <col min="10757" max="10757" width="8.7109375" style="600" hidden="1"/>
    <col min="10758" max="10758" width="8.28515625" style="600" hidden="1"/>
    <col min="10759" max="10759" width="10.42578125" style="600" hidden="1"/>
    <col min="10760" max="10760" width="12" style="600" hidden="1"/>
    <col min="10761" max="10761" width="6.28515625" style="600" hidden="1"/>
    <col min="10762" max="10762" width="5.5703125" style="600" hidden="1"/>
    <col min="10763" max="11010" width="11.42578125" style="600" hidden="1"/>
    <col min="11011" max="11011" width="44.7109375" style="600" hidden="1"/>
    <col min="11012" max="11012" width="9" style="600" hidden="1"/>
    <col min="11013" max="11013" width="8.7109375" style="600" hidden="1"/>
    <col min="11014" max="11014" width="8.28515625" style="600" hidden="1"/>
    <col min="11015" max="11015" width="10.42578125" style="600" hidden="1"/>
    <col min="11016" max="11016" width="12" style="600" hidden="1"/>
    <col min="11017" max="11017" width="6.28515625" style="600" hidden="1"/>
    <col min="11018" max="11018" width="5.5703125" style="600" hidden="1"/>
    <col min="11019" max="11266" width="11.42578125" style="600" hidden="1"/>
    <col min="11267" max="11267" width="44.7109375" style="600" hidden="1"/>
    <col min="11268" max="11268" width="9" style="600" hidden="1"/>
    <col min="11269" max="11269" width="8.7109375" style="600" hidden="1"/>
    <col min="11270" max="11270" width="8.28515625" style="600" hidden="1"/>
    <col min="11271" max="11271" width="10.42578125" style="600" hidden="1"/>
    <col min="11272" max="11272" width="12" style="600" hidden="1"/>
    <col min="11273" max="11273" width="6.28515625" style="600" hidden="1"/>
    <col min="11274" max="11274" width="5.5703125" style="600" hidden="1"/>
    <col min="11275" max="11522" width="11.42578125" style="600" hidden="1"/>
    <col min="11523" max="11523" width="44.7109375" style="600" hidden="1"/>
    <col min="11524" max="11524" width="9" style="600" hidden="1"/>
    <col min="11525" max="11525" width="8.7109375" style="600" hidden="1"/>
    <col min="11526" max="11526" width="8.28515625" style="600" hidden="1"/>
    <col min="11527" max="11527" width="10.42578125" style="600" hidden="1"/>
    <col min="11528" max="11528" width="12" style="600" hidden="1"/>
    <col min="11529" max="11529" width="6.28515625" style="600" hidden="1"/>
    <col min="11530" max="11530" width="5.5703125" style="600" hidden="1"/>
    <col min="11531" max="11778" width="11.42578125" style="600" hidden="1"/>
    <col min="11779" max="11779" width="44.7109375" style="600" hidden="1"/>
    <col min="11780" max="11780" width="9" style="600" hidden="1"/>
    <col min="11781" max="11781" width="8.7109375" style="600" hidden="1"/>
    <col min="11782" max="11782" width="8.28515625" style="600" hidden="1"/>
    <col min="11783" max="11783" width="10.42578125" style="600" hidden="1"/>
    <col min="11784" max="11784" width="12" style="600" hidden="1"/>
    <col min="11785" max="11785" width="6.28515625" style="600" hidden="1"/>
    <col min="11786" max="11786" width="5.5703125" style="600" hidden="1"/>
    <col min="11787" max="12034" width="11.42578125" style="600" hidden="1"/>
    <col min="12035" max="12035" width="44.7109375" style="600" hidden="1"/>
    <col min="12036" max="12036" width="9" style="600" hidden="1"/>
    <col min="12037" max="12037" width="8.7109375" style="600" hidden="1"/>
    <col min="12038" max="12038" width="8.28515625" style="600" hidden="1"/>
    <col min="12039" max="12039" width="10.42578125" style="600" hidden="1"/>
    <col min="12040" max="12040" width="12" style="600" hidden="1"/>
    <col min="12041" max="12041" width="6.28515625" style="600" hidden="1"/>
    <col min="12042" max="12042" width="5.5703125" style="600" hidden="1"/>
    <col min="12043" max="12290" width="11.42578125" style="600" hidden="1"/>
    <col min="12291" max="12291" width="44.7109375" style="600" hidden="1"/>
    <col min="12292" max="12292" width="9" style="600" hidden="1"/>
    <col min="12293" max="12293" width="8.7109375" style="600" hidden="1"/>
    <col min="12294" max="12294" width="8.28515625" style="600" hidden="1"/>
    <col min="12295" max="12295" width="10.42578125" style="600" hidden="1"/>
    <col min="12296" max="12296" width="12" style="600" hidden="1"/>
    <col min="12297" max="12297" width="6.28515625" style="600" hidden="1"/>
    <col min="12298" max="12298" width="5.5703125" style="600" hidden="1"/>
    <col min="12299" max="12546" width="11.42578125" style="600" hidden="1"/>
    <col min="12547" max="12547" width="44.7109375" style="600" hidden="1"/>
    <col min="12548" max="12548" width="9" style="600" hidden="1"/>
    <col min="12549" max="12549" width="8.7109375" style="600" hidden="1"/>
    <col min="12550" max="12550" width="8.28515625" style="600" hidden="1"/>
    <col min="12551" max="12551" width="10.42578125" style="600" hidden="1"/>
    <col min="12552" max="12552" width="12" style="600" hidden="1"/>
    <col min="12553" max="12553" width="6.28515625" style="600" hidden="1"/>
    <col min="12554" max="12554" width="5.5703125" style="600" hidden="1"/>
    <col min="12555" max="12802" width="11.42578125" style="600" hidden="1"/>
    <col min="12803" max="12803" width="44.7109375" style="600" hidden="1"/>
    <col min="12804" max="12804" width="9" style="600" hidden="1"/>
    <col min="12805" max="12805" width="8.7109375" style="600" hidden="1"/>
    <col min="12806" max="12806" width="8.28515625" style="600" hidden="1"/>
    <col min="12807" max="12807" width="10.42578125" style="600" hidden="1"/>
    <col min="12808" max="12808" width="12" style="600" hidden="1"/>
    <col min="12809" max="12809" width="6.28515625" style="600" hidden="1"/>
    <col min="12810" max="12810" width="5.5703125" style="600" hidden="1"/>
    <col min="12811" max="13058" width="11.42578125" style="600" hidden="1"/>
    <col min="13059" max="13059" width="44.7109375" style="600" hidden="1"/>
    <col min="13060" max="13060" width="9" style="600" hidden="1"/>
    <col min="13061" max="13061" width="8.7109375" style="600" hidden="1"/>
    <col min="13062" max="13062" width="8.28515625" style="600" hidden="1"/>
    <col min="13063" max="13063" width="10.42578125" style="600" hidden="1"/>
    <col min="13064" max="13064" width="12" style="600" hidden="1"/>
    <col min="13065" max="13065" width="6.28515625" style="600" hidden="1"/>
    <col min="13066" max="13066" width="5.5703125" style="600" hidden="1"/>
    <col min="13067" max="13314" width="11.42578125" style="600" hidden="1"/>
    <col min="13315" max="13315" width="44.7109375" style="600" hidden="1"/>
    <col min="13316" max="13316" width="9" style="600" hidden="1"/>
    <col min="13317" max="13317" width="8.7109375" style="600" hidden="1"/>
    <col min="13318" max="13318" width="8.28515625" style="600" hidden="1"/>
    <col min="13319" max="13319" width="10.42578125" style="600" hidden="1"/>
    <col min="13320" max="13320" width="12" style="600" hidden="1"/>
    <col min="13321" max="13321" width="6.28515625" style="600" hidden="1"/>
    <col min="13322" max="13322" width="5.5703125" style="600" hidden="1"/>
    <col min="13323" max="13570" width="11.42578125" style="600" hidden="1"/>
    <col min="13571" max="13571" width="44.7109375" style="600" hidden="1"/>
    <col min="13572" max="13572" width="9" style="600" hidden="1"/>
    <col min="13573" max="13573" width="8.7109375" style="600" hidden="1"/>
    <col min="13574" max="13574" width="8.28515625" style="600" hidden="1"/>
    <col min="13575" max="13575" width="10.42578125" style="600" hidden="1"/>
    <col min="13576" max="13576" width="12" style="600" hidden="1"/>
    <col min="13577" max="13577" width="6.28515625" style="600" hidden="1"/>
    <col min="13578" max="13578" width="5.5703125" style="600" hidden="1"/>
    <col min="13579" max="13826" width="11.42578125" style="600" hidden="1"/>
    <col min="13827" max="13827" width="44.7109375" style="600" hidden="1"/>
    <col min="13828" max="13828" width="9" style="600" hidden="1"/>
    <col min="13829" max="13829" width="8.7109375" style="600" hidden="1"/>
    <col min="13830" max="13830" width="8.28515625" style="600" hidden="1"/>
    <col min="13831" max="13831" width="10.42578125" style="600" hidden="1"/>
    <col min="13832" max="13832" width="12" style="600" hidden="1"/>
    <col min="13833" max="13833" width="6.28515625" style="600" hidden="1"/>
    <col min="13834" max="13834" width="5.5703125" style="600" hidden="1"/>
    <col min="13835" max="14082" width="11.42578125" style="600" hidden="1"/>
    <col min="14083" max="14083" width="44.7109375" style="600" hidden="1"/>
    <col min="14084" max="14084" width="9" style="600" hidden="1"/>
    <col min="14085" max="14085" width="8.7109375" style="600" hidden="1"/>
    <col min="14086" max="14086" width="8.28515625" style="600" hidden="1"/>
    <col min="14087" max="14087" width="10.42578125" style="600" hidden="1"/>
    <col min="14088" max="14088" width="12" style="600" hidden="1"/>
    <col min="14089" max="14089" width="6.28515625" style="600" hidden="1"/>
    <col min="14090" max="14090" width="5.5703125" style="600" hidden="1"/>
    <col min="14091" max="14338" width="11.42578125" style="600" hidden="1"/>
    <col min="14339" max="14339" width="44.7109375" style="600" hidden="1"/>
    <col min="14340" max="14340" width="9" style="600" hidden="1"/>
    <col min="14341" max="14341" width="8.7109375" style="600" hidden="1"/>
    <col min="14342" max="14342" width="8.28515625" style="600" hidden="1"/>
    <col min="14343" max="14343" width="10.42578125" style="600" hidden="1"/>
    <col min="14344" max="14344" width="12" style="600" hidden="1"/>
    <col min="14345" max="14345" width="6.28515625" style="600" hidden="1"/>
    <col min="14346" max="14346" width="5.5703125" style="600" hidden="1"/>
    <col min="14347" max="14594" width="11.42578125" style="600" hidden="1"/>
    <col min="14595" max="14595" width="44.7109375" style="600" hidden="1"/>
    <col min="14596" max="14596" width="9" style="600" hidden="1"/>
    <col min="14597" max="14597" width="8.7109375" style="600" hidden="1"/>
    <col min="14598" max="14598" width="8.28515625" style="600" hidden="1"/>
    <col min="14599" max="14599" width="10.42578125" style="600" hidden="1"/>
    <col min="14600" max="14600" width="12" style="600" hidden="1"/>
    <col min="14601" max="14601" width="6.28515625" style="600" hidden="1"/>
    <col min="14602" max="14602" width="5.5703125" style="600" hidden="1"/>
    <col min="14603" max="14850" width="11.42578125" style="600" hidden="1"/>
    <col min="14851" max="14851" width="44.7109375" style="600" hidden="1"/>
    <col min="14852" max="14852" width="9" style="600" hidden="1"/>
    <col min="14853" max="14853" width="8.7109375" style="600" hidden="1"/>
    <col min="14854" max="14854" width="8.28515625" style="600" hidden="1"/>
    <col min="14855" max="14855" width="10.42578125" style="600" hidden="1"/>
    <col min="14856" max="14856" width="12" style="600" hidden="1"/>
    <col min="14857" max="14857" width="6.28515625" style="600" hidden="1"/>
    <col min="14858" max="14858" width="5.5703125" style="600" hidden="1"/>
    <col min="14859" max="15106" width="11.42578125" style="600" hidden="1"/>
    <col min="15107" max="15107" width="44.7109375" style="600" hidden="1"/>
    <col min="15108" max="15108" width="9" style="600" hidden="1"/>
    <col min="15109" max="15109" width="8.7109375" style="600" hidden="1"/>
    <col min="15110" max="15110" width="8.28515625" style="600" hidden="1"/>
    <col min="15111" max="15111" width="10.42578125" style="600" hidden="1"/>
    <col min="15112" max="15112" width="12" style="600" hidden="1"/>
    <col min="15113" max="15113" width="6.28515625" style="600" hidden="1"/>
    <col min="15114" max="15114" width="5.5703125" style="600" hidden="1"/>
    <col min="15115" max="15362" width="11.42578125" style="600" hidden="1"/>
    <col min="15363" max="15363" width="44.7109375" style="600" hidden="1"/>
    <col min="15364" max="15364" width="9" style="600" hidden="1"/>
    <col min="15365" max="15365" width="8.7109375" style="600" hidden="1"/>
    <col min="15366" max="15366" width="8.28515625" style="600" hidden="1"/>
    <col min="15367" max="15367" width="10.42578125" style="600" hidden="1"/>
    <col min="15368" max="15368" width="12" style="600" hidden="1"/>
    <col min="15369" max="15369" width="6.28515625" style="600" hidden="1"/>
    <col min="15370" max="15370" width="5.5703125" style="600" hidden="1"/>
    <col min="15371" max="15618" width="11.42578125" style="600" hidden="1"/>
    <col min="15619" max="15619" width="44.7109375" style="600" hidden="1"/>
    <col min="15620" max="15620" width="9" style="600" hidden="1"/>
    <col min="15621" max="15621" width="8.7109375" style="600" hidden="1"/>
    <col min="15622" max="15622" width="8.28515625" style="600" hidden="1"/>
    <col min="15623" max="15623" width="10.42578125" style="600" hidden="1"/>
    <col min="15624" max="15624" width="12" style="600" hidden="1"/>
    <col min="15625" max="15625" width="6.28515625" style="600" hidden="1"/>
    <col min="15626" max="15626" width="5.5703125" style="600" hidden="1"/>
    <col min="15627" max="15874" width="11.42578125" style="600" hidden="1"/>
    <col min="15875" max="15875" width="44.7109375" style="600" hidden="1"/>
    <col min="15876" max="15876" width="9" style="600" hidden="1"/>
    <col min="15877" max="15877" width="8.7109375" style="600" hidden="1"/>
    <col min="15878" max="15878" width="8.28515625" style="600" hidden="1"/>
    <col min="15879" max="15879" width="10.42578125" style="600" hidden="1"/>
    <col min="15880" max="15880" width="12" style="600" hidden="1"/>
    <col min="15881" max="15881" width="6.28515625" style="600" hidden="1"/>
    <col min="15882" max="15882" width="5.5703125" style="600" hidden="1"/>
    <col min="15883" max="16130" width="11.42578125" style="600" hidden="1"/>
    <col min="16131" max="16131" width="44.7109375" style="600" hidden="1"/>
    <col min="16132" max="16132" width="9" style="600" hidden="1"/>
    <col min="16133" max="16133" width="8.7109375" style="600" hidden="1"/>
    <col min="16134" max="16134" width="8.28515625" style="600" hidden="1"/>
    <col min="16135" max="16135" width="10.42578125" style="600" hidden="1"/>
    <col min="16136" max="16136" width="12" style="600" hidden="1"/>
    <col min="16137" max="16137" width="6.28515625" style="600" hidden="1"/>
    <col min="16138" max="16138" width="5.5703125" style="600" hidden="1"/>
    <col min="16139" max="16384" width="11.42578125" style="600" hidden="1"/>
  </cols>
  <sheetData>
    <row r="1" spans="1:10" ht="14.25">
      <c r="A1" s="2447"/>
      <c r="C1" s="2661" t="s">
        <v>1146</v>
      </c>
      <c r="D1" s="2661"/>
      <c r="E1" s="2661"/>
      <c r="F1" s="2661"/>
      <c r="G1" s="2661"/>
      <c r="H1" s="2661"/>
      <c r="I1" s="2661"/>
      <c r="J1" s="2661"/>
    </row>
    <row r="2" spans="1:10">
      <c r="C2" s="2662" t="s">
        <v>1</v>
      </c>
      <c r="D2" s="2662"/>
      <c r="E2" s="2662"/>
      <c r="F2" s="2662"/>
      <c r="G2" s="2662"/>
      <c r="H2" s="2662"/>
      <c r="I2" s="2662"/>
      <c r="J2" s="2662"/>
    </row>
    <row r="3" spans="1:10" ht="25.5" customHeight="1">
      <c r="C3" s="2663" t="s">
        <v>0</v>
      </c>
      <c r="D3" s="2665" t="s">
        <v>51</v>
      </c>
      <c r="E3" s="2679" t="s">
        <v>33</v>
      </c>
      <c r="F3" s="2666" t="s">
        <v>78</v>
      </c>
      <c r="G3" s="2667"/>
      <c r="H3" s="1269" t="s">
        <v>35</v>
      </c>
      <c r="I3" s="2680" t="s">
        <v>333</v>
      </c>
      <c r="J3" s="2680"/>
    </row>
    <row r="4" spans="1:10">
      <c r="C4" s="2663"/>
      <c r="D4" s="2665"/>
      <c r="E4" s="2679"/>
      <c r="F4" s="1270">
        <v>2022</v>
      </c>
      <c r="G4" s="1271">
        <v>2023</v>
      </c>
      <c r="H4" s="1272" t="s">
        <v>911</v>
      </c>
      <c r="I4" s="1273">
        <v>2022</v>
      </c>
      <c r="J4" s="1273">
        <v>2023</v>
      </c>
    </row>
    <row r="5" spans="1:10">
      <c r="C5" s="1313"/>
      <c r="D5" s="1275" t="s">
        <v>23</v>
      </c>
      <c r="E5" s="1275" t="s">
        <v>24</v>
      </c>
      <c r="F5" s="1293" t="s">
        <v>36</v>
      </c>
      <c r="G5" s="1271" t="s">
        <v>37</v>
      </c>
      <c r="H5" s="1272" t="s">
        <v>26</v>
      </c>
      <c r="I5" s="1275" t="s">
        <v>38</v>
      </c>
      <c r="J5" s="1275" t="s">
        <v>39</v>
      </c>
    </row>
    <row r="6" spans="1:10">
      <c r="C6" s="600" t="s">
        <v>65</v>
      </c>
      <c r="D6" s="33">
        <v>2948.3267860000001</v>
      </c>
      <c r="E6" s="33">
        <v>2222.2119305431602</v>
      </c>
      <c r="F6" s="32">
        <v>107.46780718330484</v>
      </c>
      <c r="G6" s="31">
        <v>75.371968300638713</v>
      </c>
      <c r="H6" s="31">
        <v>-11.558118903957759</v>
      </c>
      <c r="I6" s="30">
        <v>0.17095110802025729</v>
      </c>
      <c r="J6" s="30">
        <v>0.14130290417283642</v>
      </c>
    </row>
    <row r="7" spans="1:10">
      <c r="C7" s="600" t="s">
        <v>66</v>
      </c>
      <c r="D7" s="33">
        <v>1370.8140000000001</v>
      </c>
      <c r="E7" s="33">
        <v>1354.3270403327899</v>
      </c>
      <c r="F7" s="32">
        <v>89.993550209192364</v>
      </c>
      <c r="G7" s="31">
        <v>98.797286891787635</v>
      </c>
      <c r="H7" s="31">
        <v>16.03712712859533</v>
      </c>
      <c r="I7" s="30">
        <v>7.9409232400121516E-2</v>
      </c>
      <c r="J7" s="30">
        <v>8.6117053629556392E-2</v>
      </c>
    </row>
    <row r="8" spans="1:10">
      <c r="C8" s="600" t="s">
        <v>67</v>
      </c>
      <c r="D8" s="33">
        <v>1322.509</v>
      </c>
      <c r="E8" s="33">
        <v>1326.5197774488099</v>
      </c>
      <c r="F8" s="32">
        <v>105.83809389153053</v>
      </c>
      <c r="G8" s="31">
        <v>100.30327033304197</v>
      </c>
      <c r="H8" s="31">
        <v>15.36242424412384</v>
      </c>
      <c r="I8" s="30">
        <v>7.8233682258150986E-2</v>
      </c>
      <c r="J8" s="30">
        <v>8.4348884289540529E-2</v>
      </c>
    </row>
    <row r="9" spans="1:10">
      <c r="C9" s="600" t="s">
        <v>68</v>
      </c>
      <c r="D9" s="33">
        <v>1084.8314485559999</v>
      </c>
      <c r="E9" s="33">
        <v>2527.9581844003901</v>
      </c>
      <c r="F9" s="32">
        <v>198.27406282694716</v>
      </c>
      <c r="G9" s="31">
        <v>233.0277378817982</v>
      </c>
      <c r="H9" s="31">
        <v>28.153252249570659</v>
      </c>
      <c r="I9" s="30">
        <v>0.13420993624679836</v>
      </c>
      <c r="J9" s="30">
        <v>0.16074426933526362</v>
      </c>
    </row>
    <row r="10" spans="1:10">
      <c r="C10" s="600" t="s">
        <v>69</v>
      </c>
      <c r="D10" s="33">
        <v>1077.5809999999999</v>
      </c>
      <c r="E10" s="33">
        <v>1172.5346424505001</v>
      </c>
      <c r="F10" s="32">
        <v>133.76324113794357</v>
      </c>
      <c r="G10" s="31">
        <v>108.811740597737</v>
      </c>
      <c r="H10" s="31">
        <v>-11.045549278433464</v>
      </c>
      <c r="I10" s="30">
        <v>8.9681407720205802E-2</v>
      </c>
      <c r="J10" s="30">
        <v>7.4557492894486155E-2</v>
      </c>
    </row>
    <row r="11" spans="1:10" ht="12.75" customHeight="1">
      <c r="C11" s="600" t="s">
        <v>70</v>
      </c>
      <c r="D11" s="33">
        <v>1002.6386</v>
      </c>
      <c r="E11" s="33">
        <v>141.66357621244001</v>
      </c>
      <c r="F11" s="32">
        <v>96.321960069625717</v>
      </c>
      <c r="G11" s="31">
        <v>14.129076639622692</v>
      </c>
      <c r="H11" s="31">
        <v>-83.553190790311675</v>
      </c>
      <c r="I11" s="30">
        <v>5.8603150319039246E-2</v>
      </c>
      <c r="J11" s="30">
        <v>9.0079053483593623E-3</v>
      </c>
    </row>
    <row r="12" spans="1:10">
      <c r="C12" s="600" t="s">
        <v>71</v>
      </c>
      <c r="D12" s="33">
        <v>451.363</v>
      </c>
      <c r="E12" s="33">
        <v>1374.1172239586199</v>
      </c>
      <c r="F12" s="32">
        <v>107.72214167325716</v>
      </c>
      <c r="G12" s="31">
        <v>304.43727641800945</v>
      </c>
      <c r="H12" s="31">
        <v>149.38955509544698</v>
      </c>
      <c r="I12" s="30">
        <v>3.7487798695883291E-2</v>
      </c>
      <c r="J12" s="30">
        <v>8.7375444146684064E-2</v>
      </c>
    </row>
    <row r="13" spans="1:10">
      <c r="C13" s="600" t="s">
        <v>72</v>
      </c>
      <c r="D13" s="33">
        <v>449.65</v>
      </c>
      <c r="E13" s="33">
        <v>496.75942703874</v>
      </c>
      <c r="F13" s="32">
        <v>106.36522878388139</v>
      </c>
      <c r="G13" s="31">
        <v>110.4769102721539</v>
      </c>
      <c r="H13" s="31">
        <v>3.3400198267257819</v>
      </c>
      <c r="I13" s="30">
        <v>3.2705590387273428E-2</v>
      </c>
      <c r="J13" s="30">
        <v>3.158724366071209E-2</v>
      </c>
    </row>
    <row r="14" spans="1:10">
      <c r="C14" s="600" t="s">
        <v>73</v>
      </c>
      <c r="D14" s="33">
        <v>374.539157536</v>
      </c>
      <c r="E14" s="33">
        <v>455.22510235394998</v>
      </c>
      <c r="F14" s="32">
        <v>111.3189910110914</v>
      </c>
      <c r="G14" s="31">
        <v>121.5427260927169</v>
      </c>
      <c r="H14" s="31">
        <v>13.879098402914479</v>
      </c>
      <c r="I14" s="30">
        <v>2.7197350512920545E-2</v>
      </c>
      <c r="J14" s="30">
        <v>2.8946217114074895E-2</v>
      </c>
    </row>
    <row r="15" spans="1:10">
      <c r="C15" s="600" t="s">
        <v>74</v>
      </c>
      <c r="D15" s="33">
        <v>266.63799999999998</v>
      </c>
      <c r="E15" s="33">
        <v>237.86276820389</v>
      </c>
      <c r="F15" s="32">
        <v>785.0636761232447</v>
      </c>
      <c r="G15" s="31">
        <v>89.208127950213395</v>
      </c>
      <c r="H15" s="31">
        <v>-87.126783162053115</v>
      </c>
      <c r="I15" s="30">
        <v>0.12571404497377042</v>
      </c>
      <c r="J15" s="30">
        <v>1.512488502101806E-2</v>
      </c>
    </row>
    <row r="16" spans="1:10">
      <c r="C16" s="600" t="s">
        <v>75</v>
      </c>
      <c r="D16" s="33">
        <v>4227.8566825149992</v>
      </c>
      <c r="E16" s="33">
        <v>4825.7371197454104</v>
      </c>
      <c r="F16" s="32">
        <v>103.07880708714545</v>
      </c>
      <c r="G16" s="31">
        <v>114.14145469270622</v>
      </c>
      <c r="H16" s="31">
        <v>46.602824693687907</v>
      </c>
      <c r="I16" s="30">
        <v>0.22395756566607225</v>
      </c>
      <c r="J16" s="30">
        <v>0.3068522225186755</v>
      </c>
    </row>
    <row r="17" spans="3:10">
      <c r="C17" s="1314" t="s">
        <v>76</v>
      </c>
      <c r="D17" s="1280">
        <v>14576.747674607001</v>
      </c>
      <c r="E17" s="1280">
        <v>16134.9167926887</v>
      </c>
      <c r="F17" s="1315">
        <v>114.10001089530022</v>
      </c>
      <c r="G17" s="1283">
        <v>110.68941545030695</v>
      </c>
      <c r="H17" s="1283">
        <v>3.7441350484691105</v>
      </c>
      <c r="I17" s="1285">
        <v>1.0581508672004933</v>
      </c>
      <c r="J17" s="1285">
        <v>1.025964522131207</v>
      </c>
    </row>
    <row r="18" spans="3:10" ht="12" customHeight="1">
      <c r="C18" s="600" t="s">
        <v>110</v>
      </c>
    </row>
    <row r="19" spans="3:10">
      <c r="D19" s="662"/>
      <c r="E19" s="662"/>
      <c r="F19" s="662"/>
      <c r="G19" s="662"/>
      <c r="H19" s="662"/>
      <c r="I19" s="662"/>
      <c r="J19" s="662"/>
    </row>
    <row r="20" spans="3:10" hidden="1">
      <c r="D20" s="663"/>
      <c r="E20" s="663"/>
      <c r="F20" s="629"/>
      <c r="G20" s="629"/>
      <c r="H20" s="629"/>
      <c r="I20" s="629"/>
      <c r="J20" s="629"/>
    </row>
    <row r="21" spans="3:10" hidden="1">
      <c r="D21" s="647"/>
      <c r="E21" s="647"/>
    </row>
    <row r="22" spans="3:10" hidden="1">
      <c r="D22" s="650"/>
      <c r="E22" s="647"/>
    </row>
    <row r="23" spans="3:10" hidden="1">
      <c r="D23" s="664"/>
      <c r="E23" s="650"/>
    </row>
    <row r="25" spans="3:10" hidden="1">
      <c r="C25" s="646"/>
      <c r="D25" s="646"/>
    </row>
    <row r="26" spans="3:10" hidden="1">
      <c r="C26" s="646"/>
      <c r="D26" s="646"/>
    </row>
    <row r="27" spans="3:10" hidden="1">
      <c r="C27" s="646"/>
      <c r="D27" s="646"/>
      <c r="H27" s="665"/>
    </row>
    <row r="28" spans="3:10" hidden="1">
      <c r="C28" s="646"/>
      <c r="D28" s="646"/>
    </row>
    <row r="29" spans="3:10" hidden="1">
      <c r="C29" s="646"/>
      <c r="D29" s="646"/>
    </row>
    <row r="30" spans="3:10" hidden="1">
      <c r="C30" s="646"/>
      <c r="D30" s="646"/>
    </row>
    <row r="31" spans="3:10" hidden="1">
      <c r="C31" s="646"/>
      <c r="D31" s="646"/>
      <c r="F31" s="666"/>
    </row>
    <row r="32" spans="3:10" hidden="1">
      <c r="C32" s="646"/>
      <c r="D32" s="646"/>
    </row>
    <row r="33" spans="3:4" hidden="1">
      <c r="C33" s="646"/>
    </row>
    <row r="34" spans="3:4" hidden="1">
      <c r="C34" s="646"/>
      <c r="D34" s="646"/>
    </row>
    <row r="35" spans="3:4" hidden="1">
      <c r="C35" s="646"/>
      <c r="D35" s="646"/>
    </row>
    <row r="36" spans="3:4" hidden="1">
      <c r="C36" s="646"/>
      <c r="D36" s="646"/>
    </row>
    <row r="37" spans="3:4" hidden="1">
      <c r="C37" s="646"/>
      <c r="D37" s="646"/>
    </row>
  </sheetData>
  <mergeCells count="7">
    <mergeCell ref="C1:J1"/>
    <mergeCell ref="C2:J2"/>
    <mergeCell ref="C3:C4"/>
    <mergeCell ref="D3:D4"/>
    <mergeCell ref="E3:E4"/>
    <mergeCell ref="F3:G3"/>
    <mergeCell ref="I3:J3"/>
  </mergeCells>
  <printOptions horizontalCentered="1" verticalCentered="1"/>
  <pageMargins left="0.2" right="0.23" top="0.22" bottom="0.41" header="0" footer="0"/>
  <pageSetup scale="120" orientation="landscape" r:id="rId1"/>
  <headerFooter alignWithMargins="0">
    <oddFooter>&amp;L&amp;Z&amp;F&amp;A&amp;R&amp;D</oddFooter>
  </headerFooter>
  <ignoredErrors>
    <ignoredError sqref="D5:J5" numberStoredAsText="1"/>
  </ignoredErrors>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32B26-27B2-4043-AE4E-8D9419055C2E}">
  <sheetPr codeName="Hoja58"/>
  <dimension ref="A1:WVR39"/>
  <sheetViews>
    <sheetView showGridLines="0" workbookViewId="0"/>
  </sheetViews>
  <sheetFormatPr baseColWidth="10" defaultColWidth="0" defaultRowHeight="10.5" zeroHeight="1"/>
  <cols>
    <col min="1" max="1" width="2" style="600" customWidth="1"/>
    <col min="2" max="2" width="46" style="600" customWidth="1"/>
    <col min="3" max="3" width="10.140625" style="600" customWidth="1"/>
    <col min="4" max="4" width="10" style="600" customWidth="1"/>
    <col min="5" max="5" width="9.28515625" style="600" customWidth="1"/>
    <col min="6" max="6" width="9" style="600" customWidth="1"/>
    <col min="7" max="7" width="11.42578125" style="600" customWidth="1"/>
    <col min="8" max="8" width="9.28515625" style="600" customWidth="1"/>
    <col min="9" max="9" width="7.42578125" style="600" customWidth="1"/>
    <col min="10" max="10" width="6.28515625" style="600" customWidth="1"/>
    <col min="11" max="11" width="11.42578125" style="600" customWidth="1"/>
    <col min="12" max="12" width="3.85546875" style="600" customWidth="1"/>
    <col min="13" max="257" width="11.42578125" style="600" hidden="1"/>
    <col min="258" max="258" width="46" style="600" hidden="1"/>
    <col min="259" max="259" width="10.140625" style="600" hidden="1"/>
    <col min="260" max="260" width="10" style="600" hidden="1"/>
    <col min="261" max="261" width="9.28515625" style="600" hidden="1"/>
    <col min="262" max="262" width="9" style="600" hidden="1"/>
    <col min="263" max="263" width="11.42578125" style="600" hidden="1"/>
    <col min="264" max="264" width="9.28515625" style="600" hidden="1"/>
    <col min="265" max="265" width="7.42578125" style="600" hidden="1"/>
    <col min="266" max="513" width="11.42578125" style="600" hidden="1"/>
    <col min="514" max="514" width="46" style="600" hidden="1"/>
    <col min="515" max="515" width="10.140625" style="600" hidden="1"/>
    <col min="516" max="516" width="10" style="600" hidden="1"/>
    <col min="517" max="517" width="9.28515625" style="600" hidden="1"/>
    <col min="518" max="518" width="9" style="600" hidden="1"/>
    <col min="519" max="519" width="11.42578125" style="600" hidden="1"/>
    <col min="520" max="520" width="9.28515625" style="600" hidden="1"/>
    <col min="521" max="521" width="7.42578125" style="600" hidden="1"/>
    <col min="522" max="769" width="11.42578125" style="600" hidden="1"/>
    <col min="770" max="770" width="46" style="600" hidden="1"/>
    <col min="771" max="771" width="10.140625" style="600" hidden="1"/>
    <col min="772" max="772" width="10" style="600" hidden="1"/>
    <col min="773" max="773" width="9.28515625" style="600" hidden="1"/>
    <col min="774" max="774" width="9" style="600" hidden="1"/>
    <col min="775" max="775" width="11.42578125" style="600" hidden="1"/>
    <col min="776" max="776" width="9.28515625" style="600" hidden="1"/>
    <col min="777" max="777" width="7.42578125" style="600" hidden="1"/>
    <col min="778" max="1025" width="11.42578125" style="600" hidden="1"/>
    <col min="1026" max="1026" width="46" style="600" hidden="1"/>
    <col min="1027" max="1027" width="10.140625" style="600" hidden="1"/>
    <col min="1028" max="1028" width="10" style="600" hidden="1"/>
    <col min="1029" max="1029" width="9.28515625" style="600" hidden="1"/>
    <col min="1030" max="1030" width="9" style="600" hidden="1"/>
    <col min="1031" max="1031" width="11.42578125" style="600" hidden="1"/>
    <col min="1032" max="1032" width="9.28515625" style="600" hidden="1"/>
    <col min="1033" max="1033" width="7.42578125" style="600" hidden="1"/>
    <col min="1034" max="1281" width="11.42578125" style="600" hidden="1"/>
    <col min="1282" max="1282" width="46" style="600" hidden="1"/>
    <col min="1283" max="1283" width="10.140625" style="600" hidden="1"/>
    <col min="1284" max="1284" width="10" style="600" hidden="1"/>
    <col min="1285" max="1285" width="9.28515625" style="600" hidden="1"/>
    <col min="1286" max="1286" width="9" style="600" hidden="1"/>
    <col min="1287" max="1287" width="11.42578125" style="600" hidden="1"/>
    <col min="1288" max="1288" width="9.28515625" style="600" hidden="1"/>
    <col min="1289" max="1289" width="7.42578125" style="600" hidden="1"/>
    <col min="1290" max="1537" width="11.42578125" style="600" hidden="1"/>
    <col min="1538" max="1538" width="46" style="600" hidden="1"/>
    <col min="1539" max="1539" width="10.140625" style="600" hidden="1"/>
    <col min="1540" max="1540" width="10" style="600" hidden="1"/>
    <col min="1541" max="1541" width="9.28515625" style="600" hidden="1"/>
    <col min="1542" max="1542" width="9" style="600" hidden="1"/>
    <col min="1543" max="1543" width="11.42578125" style="600" hidden="1"/>
    <col min="1544" max="1544" width="9.28515625" style="600" hidden="1"/>
    <col min="1545" max="1545" width="7.42578125" style="600" hidden="1"/>
    <col min="1546" max="1793" width="11.42578125" style="600" hidden="1"/>
    <col min="1794" max="1794" width="46" style="600" hidden="1"/>
    <col min="1795" max="1795" width="10.140625" style="600" hidden="1"/>
    <col min="1796" max="1796" width="10" style="600" hidden="1"/>
    <col min="1797" max="1797" width="9.28515625" style="600" hidden="1"/>
    <col min="1798" max="1798" width="9" style="600" hidden="1"/>
    <col min="1799" max="1799" width="11.42578125" style="600" hidden="1"/>
    <col min="1800" max="1800" width="9.28515625" style="600" hidden="1"/>
    <col min="1801" max="1801" width="7.42578125" style="600" hidden="1"/>
    <col min="1802" max="2049" width="11.42578125" style="600" hidden="1"/>
    <col min="2050" max="2050" width="46" style="600" hidden="1"/>
    <col min="2051" max="2051" width="10.140625" style="600" hidden="1"/>
    <col min="2052" max="2052" width="10" style="600" hidden="1"/>
    <col min="2053" max="2053" width="9.28515625" style="600" hidden="1"/>
    <col min="2054" max="2054" width="9" style="600" hidden="1"/>
    <col min="2055" max="2055" width="11.42578125" style="600" hidden="1"/>
    <col min="2056" max="2056" width="9.28515625" style="600" hidden="1"/>
    <col min="2057" max="2057" width="7.42578125" style="600" hidden="1"/>
    <col min="2058" max="2305" width="11.42578125" style="600" hidden="1"/>
    <col min="2306" max="2306" width="46" style="600" hidden="1"/>
    <col min="2307" max="2307" width="10.140625" style="600" hidden="1"/>
    <col min="2308" max="2308" width="10" style="600" hidden="1"/>
    <col min="2309" max="2309" width="9.28515625" style="600" hidden="1"/>
    <col min="2310" max="2310" width="9" style="600" hidden="1"/>
    <col min="2311" max="2311" width="11.42578125" style="600" hidden="1"/>
    <col min="2312" max="2312" width="9.28515625" style="600" hidden="1"/>
    <col min="2313" max="2313" width="7.42578125" style="600" hidden="1"/>
    <col min="2314" max="2561" width="11.42578125" style="600" hidden="1"/>
    <col min="2562" max="2562" width="46" style="600" hidden="1"/>
    <col min="2563" max="2563" width="10.140625" style="600" hidden="1"/>
    <col min="2564" max="2564" width="10" style="600" hidden="1"/>
    <col min="2565" max="2565" width="9.28515625" style="600" hidden="1"/>
    <col min="2566" max="2566" width="9" style="600" hidden="1"/>
    <col min="2567" max="2567" width="11.42578125" style="600" hidden="1"/>
    <col min="2568" max="2568" width="9.28515625" style="600" hidden="1"/>
    <col min="2569" max="2569" width="7.42578125" style="600" hidden="1"/>
    <col min="2570" max="2817" width="11.42578125" style="600" hidden="1"/>
    <col min="2818" max="2818" width="46" style="600" hidden="1"/>
    <col min="2819" max="2819" width="10.140625" style="600" hidden="1"/>
    <col min="2820" max="2820" width="10" style="600" hidden="1"/>
    <col min="2821" max="2821" width="9.28515625" style="600" hidden="1"/>
    <col min="2822" max="2822" width="9" style="600" hidden="1"/>
    <col min="2823" max="2823" width="11.42578125" style="600" hidden="1"/>
    <col min="2824" max="2824" width="9.28515625" style="600" hidden="1"/>
    <col min="2825" max="2825" width="7.42578125" style="600" hidden="1"/>
    <col min="2826" max="3073" width="11.42578125" style="600" hidden="1"/>
    <col min="3074" max="3074" width="46" style="600" hidden="1"/>
    <col min="3075" max="3075" width="10.140625" style="600" hidden="1"/>
    <col min="3076" max="3076" width="10" style="600" hidden="1"/>
    <col min="3077" max="3077" width="9.28515625" style="600" hidden="1"/>
    <col min="3078" max="3078" width="9" style="600" hidden="1"/>
    <col min="3079" max="3079" width="11.42578125" style="600" hidden="1"/>
    <col min="3080" max="3080" width="9.28515625" style="600" hidden="1"/>
    <col min="3081" max="3081" width="7.42578125" style="600" hidden="1"/>
    <col min="3082" max="3329" width="11.42578125" style="600" hidden="1"/>
    <col min="3330" max="3330" width="46" style="600" hidden="1"/>
    <col min="3331" max="3331" width="10.140625" style="600" hidden="1"/>
    <col min="3332" max="3332" width="10" style="600" hidden="1"/>
    <col min="3333" max="3333" width="9.28515625" style="600" hidden="1"/>
    <col min="3334" max="3334" width="9" style="600" hidden="1"/>
    <col min="3335" max="3335" width="11.42578125" style="600" hidden="1"/>
    <col min="3336" max="3336" width="9.28515625" style="600" hidden="1"/>
    <col min="3337" max="3337" width="7.42578125" style="600" hidden="1"/>
    <col min="3338" max="3585" width="11.42578125" style="600" hidden="1"/>
    <col min="3586" max="3586" width="46" style="600" hidden="1"/>
    <col min="3587" max="3587" width="10.140625" style="600" hidden="1"/>
    <col min="3588" max="3588" width="10" style="600" hidden="1"/>
    <col min="3589" max="3589" width="9.28515625" style="600" hidden="1"/>
    <col min="3590" max="3590" width="9" style="600" hidden="1"/>
    <col min="3591" max="3591" width="11.42578125" style="600" hidden="1"/>
    <col min="3592" max="3592" width="9.28515625" style="600" hidden="1"/>
    <col min="3593" max="3593" width="7.42578125" style="600" hidden="1"/>
    <col min="3594" max="3841" width="11.42578125" style="600" hidden="1"/>
    <col min="3842" max="3842" width="46" style="600" hidden="1"/>
    <col min="3843" max="3843" width="10.140625" style="600" hidden="1"/>
    <col min="3844" max="3844" width="10" style="600" hidden="1"/>
    <col min="3845" max="3845" width="9.28515625" style="600" hidden="1"/>
    <col min="3846" max="3846" width="9" style="600" hidden="1"/>
    <col min="3847" max="3847" width="11.42578125" style="600" hidden="1"/>
    <col min="3848" max="3848" width="9.28515625" style="600" hidden="1"/>
    <col min="3849" max="3849" width="7.42578125" style="600" hidden="1"/>
    <col min="3850" max="4097" width="11.42578125" style="600" hidden="1"/>
    <col min="4098" max="4098" width="46" style="600" hidden="1"/>
    <col min="4099" max="4099" width="10.140625" style="600" hidden="1"/>
    <col min="4100" max="4100" width="10" style="600" hidden="1"/>
    <col min="4101" max="4101" width="9.28515625" style="600" hidden="1"/>
    <col min="4102" max="4102" width="9" style="600" hidden="1"/>
    <col min="4103" max="4103" width="11.42578125" style="600" hidden="1"/>
    <col min="4104" max="4104" width="9.28515625" style="600" hidden="1"/>
    <col min="4105" max="4105" width="7.42578125" style="600" hidden="1"/>
    <col min="4106" max="4353" width="11.42578125" style="600" hidden="1"/>
    <col min="4354" max="4354" width="46" style="600" hidden="1"/>
    <col min="4355" max="4355" width="10.140625" style="600" hidden="1"/>
    <col min="4356" max="4356" width="10" style="600" hidden="1"/>
    <col min="4357" max="4357" width="9.28515625" style="600" hidden="1"/>
    <col min="4358" max="4358" width="9" style="600" hidden="1"/>
    <col min="4359" max="4359" width="11.42578125" style="600" hidden="1"/>
    <col min="4360" max="4360" width="9.28515625" style="600" hidden="1"/>
    <col min="4361" max="4361" width="7.42578125" style="600" hidden="1"/>
    <col min="4362" max="4609" width="11.42578125" style="600" hidden="1"/>
    <col min="4610" max="4610" width="46" style="600" hidden="1"/>
    <col min="4611" max="4611" width="10.140625" style="600" hidden="1"/>
    <col min="4612" max="4612" width="10" style="600" hidden="1"/>
    <col min="4613" max="4613" width="9.28515625" style="600" hidden="1"/>
    <col min="4614" max="4614" width="9" style="600" hidden="1"/>
    <col min="4615" max="4615" width="11.42578125" style="600" hidden="1"/>
    <col min="4616" max="4616" width="9.28515625" style="600" hidden="1"/>
    <col min="4617" max="4617" width="7.42578125" style="600" hidden="1"/>
    <col min="4618" max="4865" width="11.42578125" style="600" hidden="1"/>
    <col min="4866" max="4866" width="46" style="600" hidden="1"/>
    <col min="4867" max="4867" width="10.140625" style="600" hidden="1"/>
    <col min="4868" max="4868" width="10" style="600" hidden="1"/>
    <col min="4869" max="4869" width="9.28515625" style="600" hidden="1"/>
    <col min="4870" max="4870" width="9" style="600" hidden="1"/>
    <col min="4871" max="4871" width="11.42578125" style="600" hidden="1"/>
    <col min="4872" max="4872" width="9.28515625" style="600" hidden="1"/>
    <col min="4873" max="4873" width="7.42578125" style="600" hidden="1"/>
    <col min="4874" max="5121" width="11.42578125" style="600" hidden="1"/>
    <col min="5122" max="5122" width="46" style="600" hidden="1"/>
    <col min="5123" max="5123" width="10.140625" style="600" hidden="1"/>
    <col min="5124" max="5124" width="10" style="600" hidden="1"/>
    <col min="5125" max="5125" width="9.28515625" style="600" hidden="1"/>
    <col min="5126" max="5126" width="9" style="600" hidden="1"/>
    <col min="5127" max="5127" width="11.42578125" style="600" hidden="1"/>
    <col min="5128" max="5128" width="9.28515625" style="600" hidden="1"/>
    <col min="5129" max="5129" width="7.42578125" style="600" hidden="1"/>
    <col min="5130" max="5377" width="11.42578125" style="600" hidden="1"/>
    <col min="5378" max="5378" width="46" style="600" hidden="1"/>
    <col min="5379" max="5379" width="10.140625" style="600" hidden="1"/>
    <col min="5380" max="5380" width="10" style="600" hidden="1"/>
    <col min="5381" max="5381" width="9.28515625" style="600" hidden="1"/>
    <col min="5382" max="5382" width="9" style="600" hidden="1"/>
    <col min="5383" max="5383" width="11.42578125" style="600" hidden="1"/>
    <col min="5384" max="5384" width="9.28515625" style="600" hidden="1"/>
    <col min="5385" max="5385" width="7.42578125" style="600" hidden="1"/>
    <col min="5386" max="5633" width="11.42578125" style="600" hidden="1"/>
    <col min="5634" max="5634" width="46" style="600" hidden="1"/>
    <col min="5635" max="5635" width="10.140625" style="600" hidden="1"/>
    <col min="5636" max="5636" width="10" style="600" hidden="1"/>
    <col min="5637" max="5637" width="9.28515625" style="600" hidden="1"/>
    <col min="5638" max="5638" width="9" style="600" hidden="1"/>
    <col min="5639" max="5639" width="11.42578125" style="600" hidden="1"/>
    <col min="5640" max="5640" width="9.28515625" style="600" hidden="1"/>
    <col min="5641" max="5641" width="7.42578125" style="600" hidden="1"/>
    <col min="5642" max="5889" width="11.42578125" style="600" hidden="1"/>
    <col min="5890" max="5890" width="46" style="600" hidden="1"/>
    <col min="5891" max="5891" width="10.140625" style="600" hidden="1"/>
    <col min="5892" max="5892" width="10" style="600" hidden="1"/>
    <col min="5893" max="5893" width="9.28515625" style="600" hidden="1"/>
    <col min="5894" max="5894" width="9" style="600" hidden="1"/>
    <col min="5895" max="5895" width="11.42578125" style="600" hidden="1"/>
    <col min="5896" max="5896" width="9.28515625" style="600" hidden="1"/>
    <col min="5897" max="5897" width="7.42578125" style="600" hidden="1"/>
    <col min="5898" max="6145" width="11.42578125" style="600" hidden="1"/>
    <col min="6146" max="6146" width="46" style="600" hidden="1"/>
    <col min="6147" max="6147" width="10.140625" style="600" hidden="1"/>
    <col min="6148" max="6148" width="10" style="600" hidden="1"/>
    <col min="6149" max="6149" width="9.28515625" style="600" hidden="1"/>
    <col min="6150" max="6150" width="9" style="600" hidden="1"/>
    <col min="6151" max="6151" width="11.42578125" style="600" hidden="1"/>
    <col min="6152" max="6152" width="9.28515625" style="600" hidden="1"/>
    <col min="6153" max="6153" width="7.42578125" style="600" hidden="1"/>
    <col min="6154" max="6401" width="11.42578125" style="600" hidden="1"/>
    <col min="6402" max="6402" width="46" style="600" hidden="1"/>
    <col min="6403" max="6403" width="10.140625" style="600" hidden="1"/>
    <col min="6404" max="6404" width="10" style="600" hidden="1"/>
    <col min="6405" max="6405" width="9.28515625" style="600" hidden="1"/>
    <col min="6406" max="6406" width="9" style="600" hidden="1"/>
    <col min="6407" max="6407" width="11.42578125" style="600" hidden="1"/>
    <col min="6408" max="6408" width="9.28515625" style="600" hidden="1"/>
    <col min="6409" max="6409" width="7.42578125" style="600" hidden="1"/>
    <col min="6410" max="6657" width="11.42578125" style="600" hidden="1"/>
    <col min="6658" max="6658" width="46" style="600" hidden="1"/>
    <col min="6659" max="6659" width="10.140625" style="600" hidden="1"/>
    <col min="6660" max="6660" width="10" style="600" hidden="1"/>
    <col min="6661" max="6661" width="9.28515625" style="600" hidden="1"/>
    <col min="6662" max="6662" width="9" style="600" hidden="1"/>
    <col min="6663" max="6663" width="11.42578125" style="600" hidden="1"/>
    <col min="6664" max="6664" width="9.28515625" style="600" hidden="1"/>
    <col min="6665" max="6665" width="7.42578125" style="600" hidden="1"/>
    <col min="6666" max="6913" width="11.42578125" style="600" hidden="1"/>
    <col min="6914" max="6914" width="46" style="600" hidden="1"/>
    <col min="6915" max="6915" width="10.140625" style="600" hidden="1"/>
    <col min="6916" max="6916" width="10" style="600" hidden="1"/>
    <col min="6917" max="6917" width="9.28515625" style="600" hidden="1"/>
    <col min="6918" max="6918" width="9" style="600" hidden="1"/>
    <col min="6919" max="6919" width="11.42578125" style="600" hidden="1"/>
    <col min="6920" max="6920" width="9.28515625" style="600" hidden="1"/>
    <col min="6921" max="6921" width="7.42578125" style="600" hidden="1"/>
    <col min="6922" max="7169" width="11.42578125" style="600" hidden="1"/>
    <col min="7170" max="7170" width="46" style="600" hidden="1"/>
    <col min="7171" max="7171" width="10.140625" style="600" hidden="1"/>
    <col min="7172" max="7172" width="10" style="600" hidden="1"/>
    <col min="7173" max="7173" width="9.28515625" style="600" hidden="1"/>
    <col min="7174" max="7174" width="9" style="600" hidden="1"/>
    <col min="7175" max="7175" width="11.42578125" style="600" hidden="1"/>
    <col min="7176" max="7176" width="9.28515625" style="600" hidden="1"/>
    <col min="7177" max="7177" width="7.42578125" style="600" hidden="1"/>
    <col min="7178" max="7425" width="11.42578125" style="600" hidden="1"/>
    <col min="7426" max="7426" width="46" style="600" hidden="1"/>
    <col min="7427" max="7427" width="10.140625" style="600" hidden="1"/>
    <col min="7428" max="7428" width="10" style="600" hidden="1"/>
    <col min="7429" max="7429" width="9.28515625" style="600" hidden="1"/>
    <col min="7430" max="7430" width="9" style="600" hidden="1"/>
    <col min="7431" max="7431" width="11.42578125" style="600" hidden="1"/>
    <col min="7432" max="7432" width="9.28515625" style="600" hidden="1"/>
    <col min="7433" max="7433" width="7.42578125" style="600" hidden="1"/>
    <col min="7434" max="7681" width="11.42578125" style="600" hidden="1"/>
    <col min="7682" max="7682" width="46" style="600" hidden="1"/>
    <col min="7683" max="7683" width="10.140625" style="600" hidden="1"/>
    <col min="7684" max="7684" width="10" style="600" hidden="1"/>
    <col min="7685" max="7685" width="9.28515625" style="600" hidden="1"/>
    <col min="7686" max="7686" width="9" style="600" hidden="1"/>
    <col min="7687" max="7687" width="11.42578125" style="600" hidden="1"/>
    <col min="7688" max="7688" width="9.28515625" style="600" hidden="1"/>
    <col min="7689" max="7689" width="7.42578125" style="600" hidden="1"/>
    <col min="7690" max="7937" width="11.42578125" style="600" hidden="1"/>
    <col min="7938" max="7938" width="46" style="600" hidden="1"/>
    <col min="7939" max="7939" width="10.140625" style="600" hidden="1"/>
    <col min="7940" max="7940" width="10" style="600" hidden="1"/>
    <col min="7941" max="7941" width="9.28515625" style="600" hidden="1"/>
    <col min="7942" max="7942" width="9" style="600" hidden="1"/>
    <col min="7943" max="7943" width="11.42578125" style="600" hidden="1"/>
    <col min="7944" max="7944" width="9.28515625" style="600" hidden="1"/>
    <col min="7945" max="7945" width="7.42578125" style="600" hidden="1"/>
    <col min="7946" max="8193" width="11.42578125" style="600" hidden="1"/>
    <col min="8194" max="8194" width="46" style="600" hidden="1"/>
    <col min="8195" max="8195" width="10.140625" style="600" hidden="1"/>
    <col min="8196" max="8196" width="10" style="600" hidden="1"/>
    <col min="8197" max="8197" width="9.28515625" style="600" hidden="1"/>
    <col min="8198" max="8198" width="9" style="600" hidden="1"/>
    <col min="8199" max="8199" width="11.42578125" style="600" hidden="1"/>
    <col min="8200" max="8200" width="9.28515625" style="600" hidden="1"/>
    <col min="8201" max="8201" width="7.42578125" style="600" hidden="1"/>
    <col min="8202" max="8449" width="11.42578125" style="600" hidden="1"/>
    <col min="8450" max="8450" width="46" style="600" hidden="1"/>
    <col min="8451" max="8451" width="10.140625" style="600" hidden="1"/>
    <col min="8452" max="8452" width="10" style="600" hidden="1"/>
    <col min="8453" max="8453" width="9.28515625" style="600" hidden="1"/>
    <col min="8454" max="8454" width="9" style="600" hidden="1"/>
    <col min="8455" max="8455" width="11.42578125" style="600" hidden="1"/>
    <col min="8456" max="8456" width="9.28515625" style="600" hidden="1"/>
    <col min="8457" max="8457" width="7.42578125" style="600" hidden="1"/>
    <col min="8458" max="8705" width="11.42578125" style="600" hidden="1"/>
    <col min="8706" max="8706" width="46" style="600" hidden="1"/>
    <col min="8707" max="8707" width="10.140625" style="600" hidden="1"/>
    <col min="8708" max="8708" width="10" style="600" hidden="1"/>
    <col min="8709" max="8709" width="9.28515625" style="600" hidden="1"/>
    <col min="8710" max="8710" width="9" style="600" hidden="1"/>
    <col min="8711" max="8711" width="11.42578125" style="600" hidden="1"/>
    <col min="8712" max="8712" width="9.28515625" style="600" hidden="1"/>
    <col min="8713" max="8713" width="7.42578125" style="600" hidden="1"/>
    <col min="8714" max="8961" width="11.42578125" style="600" hidden="1"/>
    <col min="8962" max="8962" width="46" style="600" hidden="1"/>
    <col min="8963" max="8963" width="10.140625" style="600" hidden="1"/>
    <col min="8964" max="8964" width="10" style="600" hidden="1"/>
    <col min="8965" max="8965" width="9.28515625" style="600" hidden="1"/>
    <col min="8966" max="8966" width="9" style="600" hidden="1"/>
    <col min="8967" max="8967" width="11.42578125" style="600" hidden="1"/>
    <col min="8968" max="8968" width="9.28515625" style="600" hidden="1"/>
    <col min="8969" max="8969" width="7.42578125" style="600" hidden="1"/>
    <col min="8970" max="9217" width="11.42578125" style="600" hidden="1"/>
    <col min="9218" max="9218" width="46" style="600" hidden="1"/>
    <col min="9219" max="9219" width="10.140625" style="600" hidden="1"/>
    <col min="9220" max="9220" width="10" style="600" hidden="1"/>
    <col min="9221" max="9221" width="9.28515625" style="600" hidden="1"/>
    <col min="9222" max="9222" width="9" style="600" hidden="1"/>
    <col min="9223" max="9223" width="11.42578125" style="600" hidden="1"/>
    <col min="9224" max="9224" width="9.28515625" style="600" hidden="1"/>
    <col min="9225" max="9225" width="7.42578125" style="600" hidden="1"/>
    <col min="9226" max="9473" width="11.42578125" style="600" hidden="1"/>
    <col min="9474" max="9474" width="46" style="600" hidden="1"/>
    <col min="9475" max="9475" width="10.140625" style="600" hidden="1"/>
    <col min="9476" max="9476" width="10" style="600" hidden="1"/>
    <col min="9477" max="9477" width="9.28515625" style="600" hidden="1"/>
    <col min="9478" max="9478" width="9" style="600" hidden="1"/>
    <col min="9479" max="9479" width="11.42578125" style="600" hidden="1"/>
    <col min="9480" max="9480" width="9.28515625" style="600" hidden="1"/>
    <col min="9481" max="9481" width="7.42578125" style="600" hidden="1"/>
    <col min="9482" max="9729" width="11.42578125" style="600" hidden="1"/>
    <col min="9730" max="9730" width="46" style="600" hidden="1"/>
    <col min="9731" max="9731" width="10.140625" style="600" hidden="1"/>
    <col min="9732" max="9732" width="10" style="600" hidden="1"/>
    <col min="9733" max="9733" width="9.28515625" style="600" hidden="1"/>
    <col min="9734" max="9734" width="9" style="600" hidden="1"/>
    <col min="9735" max="9735" width="11.42578125" style="600" hidden="1"/>
    <col min="9736" max="9736" width="9.28515625" style="600" hidden="1"/>
    <col min="9737" max="9737" width="7.42578125" style="600" hidden="1"/>
    <col min="9738" max="9985" width="11.42578125" style="600" hidden="1"/>
    <col min="9986" max="9986" width="46" style="600" hidden="1"/>
    <col min="9987" max="9987" width="10.140625" style="600" hidden="1"/>
    <col min="9988" max="9988" width="10" style="600" hidden="1"/>
    <col min="9989" max="9989" width="9.28515625" style="600" hidden="1"/>
    <col min="9990" max="9990" width="9" style="600" hidden="1"/>
    <col min="9991" max="9991" width="11.42578125" style="600" hidden="1"/>
    <col min="9992" max="9992" width="9.28515625" style="600" hidden="1"/>
    <col min="9993" max="9993" width="7.42578125" style="600" hidden="1"/>
    <col min="9994" max="10241" width="11.42578125" style="600" hidden="1"/>
    <col min="10242" max="10242" width="46" style="600" hidden="1"/>
    <col min="10243" max="10243" width="10.140625" style="600" hidden="1"/>
    <col min="10244" max="10244" width="10" style="600" hidden="1"/>
    <col min="10245" max="10245" width="9.28515625" style="600" hidden="1"/>
    <col min="10246" max="10246" width="9" style="600" hidden="1"/>
    <col min="10247" max="10247" width="11.42578125" style="600" hidden="1"/>
    <col min="10248" max="10248" width="9.28515625" style="600" hidden="1"/>
    <col min="10249" max="10249" width="7.42578125" style="600" hidden="1"/>
    <col min="10250" max="10497" width="11.42578125" style="600" hidden="1"/>
    <col min="10498" max="10498" width="46" style="600" hidden="1"/>
    <col min="10499" max="10499" width="10.140625" style="600" hidden="1"/>
    <col min="10500" max="10500" width="10" style="600" hidden="1"/>
    <col min="10501" max="10501" width="9.28515625" style="600" hidden="1"/>
    <col min="10502" max="10502" width="9" style="600" hidden="1"/>
    <col min="10503" max="10503" width="11.42578125" style="600" hidden="1"/>
    <col min="10504" max="10504" width="9.28515625" style="600" hidden="1"/>
    <col min="10505" max="10505" width="7.42578125" style="600" hidden="1"/>
    <col min="10506" max="10753" width="11.42578125" style="600" hidden="1"/>
    <col min="10754" max="10754" width="46" style="600" hidden="1"/>
    <col min="10755" max="10755" width="10.140625" style="600" hidden="1"/>
    <col min="10756" max="10756" width="10" style="600" hidden="1"/>
    <col min="10757" max="10757" width="9.28515625" style="600" hidden="1"/>
    <col min="10758" max="10758" width="9" style="600" hidden="1"/>
    <col min="10759" max="10759" width="11.42578125" style="600" hidden="1"/>
    <col min="10760" max="10760" width="9.28515625" style="600" hidden="1"/>
    <col min="10761" max="10761" width="7.42578125" style="600" hidden="1"/>
    <col min="10762" max="11009" width="11.42578125" style="600" hidden="1"/>
    <col min="11010" max="11010" width="46" style="600" hidden="1"/>
    <col min="11011" max="11011" width="10.140625" style="600" hidden="1"/>
    <col min="11012" max="11012" width="10" style="600" hidden="1"/>
    <col min="11013" max="11013" width="9.28515625" style="600" hidden="1"/>
    <col min="11014" max="11014" width="9" style="600" hidden="1"/>
    <col min="11015" max="11015" width="11.42578125" style="600" hidden="1"/>
    <col min="11016" max="11016" width="9.28515625" style="600" hidden="1"/>
    <col min="11017" max="11017" width="7.42578125" style="600" hidden="1"/>
    <col min="11018" max="11265" width="11.42578125" style="600" hidden="1"/>
    <col min="11266" max="11266" width="46" style="600" hidden="1"/>
    <col min="11267" max="11267" width="10.140625" style="600" hidden="1"/>
    <col min="11268" max="11268" width="10" style="600" hidden="1"/>
    <col min="11269" max="11269" width="9.28515625" style="600" hidden="1"/>
    <col min="11270" max="11270" width="9" style="600" hidden="1"/>
    <col min="11271" max="11271" width="11.42578125" style="600" hidden="1"/>
    <col min="11272" max="11272" width="9.28515625" style="600" hidden="1"/>
    <col min="11273" max="11273" width="7.42578125" style="600" hidden="1"/>
    <col min="11274" max="11521" width="11.42578125" style="600" hidden="1"/>
    <col min="11522" max="11522" width="46" style="600" hidden="1"/>
    <col min="11523" max="11523" width="10.140625" style="600" hidden="1"/>
    <col min="11524" max="11524" width="10" style="600" hidden="1"/>
    <col min="11525" max="11525" width="9.28515625" style="600" hidden="1"/>
    <col min="11526" max="11526" width="9" style="600" hidden="1"/>
    <col min="11527" max="11527" width="11.42578125" style="600" hidden="1"/>
    <col min="11528" max="11528" width="9.28515625" style="600" hidden="1"/>
    <col min="11529" max="11529" width="7.42578125" style="600" hidden="1"/>
    <col min="11530" max="11777" width="11.42578125" style="600" hidden="1"/>
    <col min="11778" max="11778" width="46" style="600" hidden="1"/>
    <col min="11779" max="11779" width="10.140625" style="600" hidden="1"/>
    <col min="11780" max="11780" width="10" style="600" hidden="1"/>
    <col min="11781" max="11781" width="9.28515625" style="600" hidden="1"/>
    <col min="11782" max="11782" width="9" style="600" hidden="1"/>
    <col min="11783" max="11783" width="11.42578125" style="600" hidden="1"/>
    <col min="11784" max="11784" width="9.28515625" style="600" hidden="1"/>
    <col min="11785" max="11785" width="7.42578125" style="600" hidden="1"/>
    <col min="11786" max="12033" width="11.42578125" style="600" hidden="1"/>
    <col min="12034" max="12034" width="46" style="600" hidden="1"/>
    <col min="12035" max="12035" width="10.140625" style="600" hidden="1"/>
    <col min="12036" max="12036" width="10" style="600" hidden="1"/>
    <col min="12037" max="12037" width="9.28515625" style="600" hidden="1"/>
    <col min="12038" max="12038" width="9" style="600" hidden="1"/>
    <col min="12039" max="12039" width="11.42578125" style="600" hidden="1"/>
    <col min="12040" max="12040" width="9.28515625" style="600" hidden="1"/>
    <col min="12041" max="12041" width="7.42578125" style="600" hidden="1"/>
    <col min="12042" max="12289" width="11.42578125" style="600" hidden="1"/>
    <col min="12290" max="12290" width="46" style="600" hidden="1"/>
    <col min="12291" max="12291" width="10.140625" style="600" hidden="1"/>
    <col min="12292" max="12292" width="10" style="600" hidden="1"/>
    <col min="12293" max="12293" width="9.28515625" style="600" hidden="1"/>
    <col min="12294" max="12294" width="9" style="600" hidden="1"/>
    <col min="12295" max="12295" width="11.42578125" style="600" hidden="1"/>
    <col min="12296" max="12296" width="9.28515625" style="600" hidden="1"/>
    <col min="12297" max="12297" width="7.42578125" style="600" hidden="1"/>
    <col min="12298" max="12545" width="11.42578125" style="600" hidden="1"/>
    <col min="12546" max="12546" width="46" style="600" hidden="1"/>
    <col min="12547" max="12547" width="10.140625" style="600" hidden="1"/>
    <col min="12548" max="12548" width="10" style="600" hidden="1"/>
    <col min="12549" max="12549" width="9.28515625" style="600" hidden="1"/>
    <col min="12550" max="12550" width="9" style="600" hidden="1"/>
    <col min="12551" max="12551" width="11.42578125" style="600" hidden="1"/>
    <col min="12552" max="12552" width="9.28515625" style="600" hidden="1"/>
    <col min="12553" max="12553" width="7.42578125" style="600" hidden="1"/>
    <col min="12554" max="12801" width="11.42578125" style="600" hidden="1"/>
    <col min="12802" max="12802" width="46" style="600" hidden="1"/>
    <col min="12803" max="12803" width="10.140625" style="600" hidden="1"/>
    <col min="12804" max="12804" width="10" style="600" hidden="1"/>
    <col min="12805" max="12805" width="9.28515625" style="600" hidden="1"/>
    <col min="12806" max="12806" width="9" style="600" hidden="1"/>
    <col min="12807" max="12807" width="11.42578125" style="600" hidden="1"/>
    <col min="12808" max="12808" width="9.28515625" style="600" hidden="1"/>
    <col min="12809" max="12809" width="7.42578125" style="600" hidden="1"/>
    <col min="12810" max="13057" width="11.42578125" style="600" hidden="1"/>
    <col min="13058" max="13058" width="46" style="600" hidden="1"/>
    <col min="13059" max="13059" width="10.140625" style="600" hidden="1"/>
    <col min="13060" max="13060" width="10" style="600" hidden="1"/>
    <col min="13061" max="13061" width="9.28515625" style="600" hidden="1"/>
    <col min="13062" max="13062" width="9" style="600" hidden="1"/>
    <col min="13063" max="13063" width="11.42578125" style="600" hidden="1"/>
    <col min="13064" max="13064" width="9.28515625" style="600" hidden="1"/>
    <col min="13065" max="13065" width="7.42578125" style="600" hidden="1"/>
    <col min="13066" max="13313" width="11.42578125" style="600" hidden="1"/>
    <col min="13314" max="13314" width="46" style="600" hidden="1"/>
    <col min="13315" max="13315" width="10.140625" style="600" hidden="1"/>
    <col min="13316" max="13316" width="10" style="600" hidden="1"/>
    <col min="13317" max="13317" width="9.28515625" style="600" hidden="1"/>
    <col min="13318" max="13318" width="9" style="600" hidden="1"/>
    <col min="13319" max="13319" width="11.42578125" style="600" hidden="1"/>
    <col min="13320" max="13320" width="9.28515625" style="600" hidden="1"/>
    <col min="13321" max="13321" width="7.42578125" style="600" hidden="1"/>
    <col min="13322" max="13569" width="11.42578125" style="600" hidden="1"/>
    <col min="13570" max="13570" width="46" style="600" hidden="1"/>
    <col min="13571" max="13571" width="10.140625" style="600" hidden="1"/>
    <col min="13572" max="13572" width="10" style="600" hidden="1"/>
    <col min="13573" max="13573" width="9.28515625" style="600" hidden="1"/>
    <col min="13574" max="13574" width="9" style="600" hidden="1"/>
    <col min="13575" max="13575" width="11.42578125" style="600" hidden="1"/>
    <col min="13576" max="13576" width="9.28515625" style="600" hidden="1"/>
    <col min="13577" max="13577" width="7.42578125" style="600" hidden="1"/>
    <col min="13578" max="13825" width="11.42578125" style="600" hidden="1"/>
    <col min="13826" max="13826" width="46" style="600" hidden="1"/>
    <col min="13827" max="13827" width="10.140625" style="600" hidden="1"/>
    <col min="13828" max="13828" width="10" style="600" hidden="1"/>
    <col min="13829" max="13829" width="9.28515625" style="600" hidden="1"/>
    <col min="13830" max="13830" width="9" style="600" hidden="1"/>
    <col min="13831" max="13831" width="11.42578125" style="600" hidden="1"/>
    <col min="13832" max="13832" width="9.28515625" style="600" hidden="1"/>
    <col min="13833" max="13833" width="7.42578125" style="600" hidden="1"/>
    <col min="13834" max="14081" width="11.42578125" style="600" hidden="1"/>
    <col min="14082" max="14082" width="46" style="600" hidden="1"/>
    <col min="14083" max="14083" width="10.140625" style="600" hidden="1"/>
    <col min="14084" max="14084" width="10" style="600" hidden="1"/>
    <col min="14085" max="14085" width="9.28515625" style="600" hidden="1"/>
    <col min="14086" max="14086" width="9" style="600" hidden="1"/>
    <col min="14087" max="14087" width="11.42578125" style="600" hidden="1"/>
    <col min="14088" max="14088" width="9.28515625" style="600" hidden="1"/>
    <col min="14089" max="14089" width="7.42578125" style="600" hidden="1"/>
    <col min="14090" max="14337" width="11.42578125" style="600" hidden="1"/>
    <col min="14338" max="14338" width="46" style="600" hidden="1"/>
    <col min="14339" max="14339" width="10.140625" style="600" hidden="1"/>
    <col min="14340" max="14340" width="10" style="600" hidden="1"/>
    <col min="14341" max="14341" width="9.28515625" style="600" hidden="1"/>
    <col min="14342" max="14342" width="9" style="600" hidden="1"/>
    <col min="14343" max="14343" width="11.42578125" style="600" hidden="1"/>
    <col min="14344" max="14344" width="9.28515625" style="600" hidden="1"/>
    <col min="14345" max="14345" width="7.42578125" style="600" hidden="1"/>
    <col min="14346" max="14593" width="11.42578125" style="600" hidden="1"/>
    <col min="14594" max="14594" width="46" style="600" hidden="1"/>
    <col min="14595" max="14595" width="10.140625" style="600" hidden="1"/>
    <col min="14596" max="14596" width="10" style="600" hidden="1"/>
    <col min="14597" max="14597" width="9.28515625" style="600" hidden="1"/>
    <col min="14598" max="14598" width="9" style="600" hidden="1"/>
    <col min="14599" max="14599" width="11.42578125" style="600" hidden="1"/>
    <col min="14600" max="14600" width="9.28515625" style="600" hidden="1"/>
    <col min="14601" max="14601" width="7.42578125" style="600" hidden="1"/>
    <col min="14602" max="14849" width="11.42578125" style="600" hidden="1"/>
    <col min="14850" max="14850" width="46" style="600" hidden="1"/>
    <col min="14851" max="14851" width="10.140625" style="600" hidden="1"/>
    <col min="14852" max="14852" width="10" style="600" hidden="1"/>
    <col min="14853" max="14853" width="9.28515625" style="600" hidden="1"/>
    <col min="14854" max="14854" width="9" style="600" hidden="1"/>
    <col min="14855" max="14855" width="11.42578125" style="600" hidden="1"/>
    <col min="14856" max="14856" width="9.28515625" style="600" hidden="1"/>
    <col min="14857" max="14857" width="7.42578125" style="600" hidden="1"/>
    <col min="14858" max="15105" width="11.42578125" style="600" hidden="1"/>
    <col min="15106" max="15106" width="46" style="600" hidden="1"/>
    <col min="15107" max="15107" width="10.140625" style="600" hidden="1"/>
    <col min="15108" max="15108" width="10" style="600" hidden="1"/>
    <col min="15109" max="15109" width="9.28515625" style="600" hidden="1"/>
    <col min="15110" max="15110" width="9" style="600" hidden="1"/>
    <col min="15111" max="15111" width="11.42578125" style="600" hidden="1"/>
    <col min="15112" max="15112" width="9.28515625" style="600" hidden="1"/>
    <col min="15113" max="15113" width="7.42578125" style="600" hidden="1"/>
    <col min="15114" max="15361" width="11.42578125" style="600" hidden="1"/>
    <col min="15362" max="15362" width="46" style="600" hidden="1"/>
    <col min="15363" max="15363" width="10.140625" style="600" hidden="1"/>
    <col min="15364" max="15364" width="10" style="600" hidden="1"/>
    <col min="15365" max="15365" width="9.28515625" style="600" hidden="1"/>
    <col min="15366" max="15366" width="9" style="600" hidden="1"/>
    <col min="15367" max="15367" width="11.42578125" style="600" hidden="1"/>
    <col min="15368" max="15368" width="9.28515625" style="600" hidden="1"/>
    <col min="15369" max="15369" width="7.42578125" style="600" hidden="1"/>
    <col min="15370" max="15617" width="11.42578125" style="600" hidden="1"/>
    <col min="15618" max="15618" width="46" style="600" hidden="1"/>
    <col min="15619" max="15619" width="10.140625" style="600" hidden="1"/>
    <col min="15620" max="15620" width="10" style="600" hidden="1"/>
    <col min="15621" max="15621" width="9.28515625" style="600" hidden="1"/>
    <col min="15622" max="15622" width="9" style="600" hidden="1"/>
    <col min="15623" max="15623" width="11.42578125" style="600" hidden="1"/>
    <col min="15624" max="15624" width="9.28515625" style="600" hidden="1"/>
    <col min="15625" max="15625" width="7.42578125" style="600" hidden="1"/>
    <col min="15626" max="15873" width="11.42578125" style="600" hidden="1"/>
    <col min="15874" max="15874" width="46" style="600" hidden="1"/>
    <col min="15875" max="15875" width="10.140625" style="600" hidden="1"/>
    <col min="15876" max="15876" width="10" style="600" hidden="1"/>
    <col min="15877" max="15877" width="9.28515625" style="600" hidden="1"/>
    <col min="15878" max="15878" width="9" style="600" hidden="1"/>
    <col min="15879" max="15879" width="11.42578125" style="600" hidden="1"/>
    <col min="15880" max="15880" width="9.28515625" style="600" hidden="1"/>
    <col min="15881" max="15881" width="7.42578125" style="600" hidden="1"/>
    <col min="15882" max="16129" width="11.42578125" style="600" hidden="1"/>
    <col min="16130" max="16130" width="46" style="600" hidden="1"/>
    <col min="16131" max="16131" width="10.140625" style="600" hidden="1"/>
    <col min="16132" max="16132" width="10" style="600" hidden="1"/>
    <col min="16133" max="16133" width="9.28515625" style="600" hidden="1"/>
    <col min="16134" max="16134" width="9" style="600" hidden="1"/>
    <col min="16135" max="16135" width="11.42578125" style="600" hidden="1"/>
    <col min="16136" max="16136" width="9.28515625" style="600" hidden="1"/>
    <col min="16137" max="16138" width="7.42578125" style="600" hidden="1"/>
    <col min="16139" max="16384" width="11.42578125" style="600" hidden="1"/>
  </cols>
  <sheetData>
    <row r="1" spans="1:9" ht="9.9499999999999993" customHeight="1">
      <c r="A1" s="2447"/>
      <c r="B1" s="2661" t="s">
        <v>1147</v>
      </c>
      <c r="C1" s="2661"/>
      <c r="D1" s="2661"/>
      <c r="E1" s="2661"/>
      <c r="F1" s="2661"/>
      <c r="G1" s="2661"/>
      <c r="H1" s="2661"/>
      <c r="I1" s="2661"/>
    </row>
    <row r="2" spans="1:9">
      <c r="B2" s="2662" t="s">
        <v>4</v>
      </c>
      <c r="C2" s="2662"/>
      <c r="D2" s="2662"/>
      <c r="E2" s="2662"/>
      <c r="F2" s="2662"/>
      <c r="G2" s="2662"/>
      <c r="H2" s="2662"/>
      <c r="I2" s="2662"/>
    </row>
    <row r="3" spans="1:9" ht="21">
      <c r="B3" s="2673" t="s">
        <v>0</v>
      </c>
      <c r="C3" s="2674" t="s">
        <v>51</v>
      </c>
      <c r="D3" s="2675" t="s">
        <v>33</v>
      </c>
      <c r="E3" s="2678" t="s">
        <v>78</v>
      </c>
      <c r="F3" s="2677"/>
      <c r="G3" s="1316" t="s">
        <v>35</v>
      </c>
      <c r="H3" s="2676" t="s">
        <v>22</v>
      </c>
      <c r="I3" s="2676"/>
    </row>
    <row r="4" spans="1:9">
      <c r="B4" s="2673"/>
      <c r="C4" s="2674"/>
      <c r="D4" s="2675"/>
      <c r="E4" s="1303">
        <v>2022</v>
      </c>
      <c r="F4" s="1301">
        <v>2023</v>
      </c>
      <c r="G4" s="1317" t="s">
        <v>911</v>
      </c>
      <c r="H4" s="1300">
        <v>2022</v>
      </c>
      <c r="I4" s="1300">
        <v>2023</v>
      </c>
    </row>
    <row r="5" spans="1:9">
      <c r="B5" s="1318"/>
      <c r="C5" s="1305" t="s">
        <v>23</v>
      </c>
      <c r="D5" s="1305" t="s">
        <v>24</v>
      </c>
      <c r="E5" s="1309" t="s">
        <v>36</v>
      </c>
      <c r="F5" s="1307" t="s">
        <v>37</v>
      </c>
      <c r="G5" s="1319" t="s">
        <v>26</v>
      </c>
      <c r="H5" s="1305" t="s">
        <v>38</v>
      </c>
      <c r="I5" s="1305" t="s">
        <v>39</v>
      </c>
    </row>
    <row r="6" spans="1:9">
      <c r="B6" s="667" t="s">
        <v>716</v>
      </c>
      <c r="C6" s="33">
        <v>3845.1221889660001</v>
      </c>
      <c r="D6" s="609">
        <v>3946.3423514607798</v>
      </c>
      <c r="E6" s="30">
        <v>112.0662234024576</v>
      </c>
      <c r="F6" s="31">
        <v>102.63243032393723</v>
      </c>
      <c r="G6" s="31">
        <v>11.707558612509761</v>
      </c>
      <c r="H6" s="30">
        <v>0.21447756857947828</v>
      </c>
      <c r="I6" s="30">
        <v>0.2509344979465441</v>
      </c>
    </row>
    <row r="7" spans="1:9" ht="21">
      <c r="B7" s="668" t="s">
        <v>64</v>
      </c>
      <c r="C7" s="377">
        <v>2162.6286460340002</v>
      </c>
      <c r="D7" s="669">
        <v>2228.0468358624398</v>
      </c>
      <c r="E7" s="379">
        <v>96.835680289508957</v>
      </c>
      <c r="F7" s="659">
        <v>103.02493865270898</v>
      </c>
      <c r="G7" s="659">
        <v>9.3306261115189137</v>
      </c>
      <c r="H7" s="379">
        <v>0.14318301037358372</v>
      </c>
      <c r="I7" s="379">
        <v>0.14167392597136769</v>
      </c>
    </row>
    <row r="8" spans="1:9">
      <c r="B8" s="667" t="s">
        <v>720</v>
      </c>
      <c r="C8" s="33">
        <v>2307.0174211379999</v>
      </c>
      <c r="D8" s="609">
        <v>2882.7185964250298</v>
      </c>
      <c r="E8" s="30">
        <v>123.19549344693161</v>
      </c>
      <c r="F8" s="31">
        <v>124.95434884939228</v>
      </c>
      <c r="G8" s="31">
        <v>32.617694275783869</v>
      </c>
      <c r="H8" s="30">
        <v>0.12004674025082476</v>
      </c>
      <c r="I8" s="30">
        <v>0.1833022782342533</v>
      </c>
    </row>
    <row r="9" spans="1:9">
      <c r="B9" s="667" t="s">
        <v>394</v>
      </c>
      <c r="C9" s="33">
        <v>1088.658120109</v>
      </c>
      <c r="D9" s="609">
        <v>806.00809968592</v>
      </c>
      <c r="E9" s="30">
        <v>60.941827391826266</v>
      </c>
      <c r="F9" s="31">
        <v>74.036842677958418</v>
      </c>
      <c r="G9" s="31">
        <v>-24.808515389734165</v>
      </c>
      <c r="H9" s="30">
        <v>0.11967396765934749</v>
      </c>
      <c r="I9" s="30">
        <v>5.1251315730544152E-2</v>
      </c>
    </row>
    <row r="10" spans="1:9">
      <c r="B10" s="667" t="s">
        <v>1141</v>
      </c>
      <c r="C10" s="33">
        <v>2024.5193999999999</v>
      </c>
      <c r="D10" s="609">
        <v>2368.6367940109399</v>
      </c>
      <c r="E10" s="30">
        <v>144.77451087409872</v>
      </c>
      <c r="F10" s="31">
        <v>116.99748562601771</v>
      </c>
      <c r="G10" s="31">
        <v>24.988251199898095</v>
      </c>
      <c r="H10" s="30">
        <v>8.9059774184492901E-2</v>
      </c>
      <c r="I10" s="30">
        <v>0.15061356359587855</v>
      </c>
    </row>
    <row r="11" spans="1:9">
      <c r="B11" s="667" t="s">
        <v>63</v>
      </c>
      <c r="C11" s="33">
        <v>1756.7446567550001</v>
      </c>
      <c r="D11" s="609">
        <v>4518.1592858958002</v>
      </c>
      <c r="E11" s="30">
        <v>553.41889600668287</v>
      </c>
      <c r="F11" s="31">
        <v>257.18930002278148</v>
      </c>
      <c r="G11" s="31">
        <v>-10.852970216108703</v>
      </c>
      <c r="H11" s="30">
        <v>6.2308183821169129E-2</v>
      </c>
      <c r="I11" s="30">
        <v>0.28729439340940738</v>
      </c>
    </row>
    <row r="12" spans="1:9">
      <c r="B12" s="667" t="s">
        <v>262</v>
      </c>
      <c r="C12" s="33">
        <v>932.86253689299997</v>
      </c>
      <c r="D12" s="609">
        <v>847.24557825293004</v>
      </c>
      <c r="E12" s="30">
        <v>95.112759462827967</v>
      </c>
      <c r="F12" s="31">
        <v>90.822124883991322</v>
      </c>
      <c r="G12" s="31">
        <v>1.545073578649081</v>
      </c>
      <c r="H12" s="30">
        <v>5.9683747829249192E-2</v>
      </c>
      <c r="I12" s="30">
        <v>5.3873466841423731E-2</v>
      </c>
    </row>
    <row r="13" spans="1:9">
      <c r="B13" s="667" t="s">
        <v>388</v>
      </c>
      <c r="C13" s="33">
        <v>980.26956561899999</v>
      </c>
      <c r="D13" s="609">
        <v>808.30178053168004</v>
      </c>
      <c r="E13" s="30">
        <v>109.18496814176035</v>
      </c>
      <c r="F13" s="31">
        <v>82.457092302082302</v>
      </c>
      <c r="G13" s="31">
        <v>23.176264931969758</v>
      </c>
      <c r="H13" s="30">
        <v>4.0891031795268852E-2</v>
      </c>
      <c r="I13" s="30">
        <v>5.1397163100138768E-2</v>
      </c>
    </row>
    <row r="14" spans="1:9">
      <c r="B14" s="667" t="s">
        <v>1148</v>
      </c>
      <c r="C14" s="33">
        <v>376.524624184</v>
      </c>
      <c r="D14" s="609">
        <v>177.05238428942002</v>
      </c>
      <c r="E14" s="30">
        <v>47.289577219622387</v>
      </c>
      <c r="F14" s="31">
        <v>47.022790255252488</v>
      </c>
      <c r="G14" s="31">
        <v>-23.70908194767123</v>
      </c>
      <c r="H14" s="30">
        <v>3.3389346839244494E-2</v>
      </c>
      <c r="I14" s="30">
        <v>1.1258159380282483E-2</v>
      </c>
    </row>
    <row r="15" spans="1:9">
      <c r="B15" s="667" t="s">
        <v>369</v>
      </c>
      <c r="C15" s="33">
        <v>419.952</v>
      </c>
      <c r="D15" s="609">
        <v>387.11695788032</v>
      </c>
      <c r="E15" s="30">
        <v>105.48076615855966</v>
      </c>
      <c r="F15" s="31">
        <v>92.181239255991159</v>
      </c>
      <c r="G15" s="31">
        <v>-15.805630711582063</v>
      </c>
      <c r="H15" s="30">
        <v>2.965720976655865E-2</v>
      </c>
      <c r="I15" s="30">
        <v>2.4615451681817169E-2</v>
      </c>
    </row>
    <row r="16" spans="1:9">
      <c r="B16" s="667" t="s">
        <v>368</v>
      </c>
      <c r="C16" s="33">
        <v>381.18400000000003</v>
      </c>
      <c r="D16" s="609">
        <v>470.31134923888999</v>
      </c>
      <c r="E16" s="30">
        <v>119.60337328819186</v>
      </c>
      <c r="F16" s="31">
        <v>123.38171309364768</v>
      </c>
      <c r="G16" s="31">
        <v>-5.5586027574419443</v>
      </c>
      <c r="H16" s="30">
        <v>2.8328530246409182E-2</v>
      </c>
      <c r="I16" s="30">
        <v>2.9905500280820112E-2</v>
      </c>
    </row>
    <row r="17" spans="2:9">
      <c r="B17" s="667" t="s">
        <v>377</v>
      </c>
      <c r="C17" s="33">
        <v>405.64110204899998</v>
      </c>
      <c r="D17" s="609">
        <v>365.08447566752</v>
      </c>
      <c r="E17" s="30">
        <v>86.104032348464671</v>
      </c>
      <c r="F17" s="31">
        <v>90.001844937158054</v>
      </c>
      <c r="G17" s="31">
        <v>8.7754408354451918</v>
      </c>
      <c r="H17" s="30">
        <v>2.6520605773133733E-2</v>
      </c>
      <c r="I17" s="30">
        <v>2.321448101830172E-2</v>
      </c>
    </row>
    <row r="18" spans="2:9">
      <c r="B18" s="667" t="s">
        <v>728</v>
      </c>
      <c r="C18" s="33">
        <v>393.96268637100002</v>
      </c>
      <c r="D18" s="609">
        <v>392.58246904610996</v>
      </c>
      <c r="E18" s="30">
        <v>113.55678039888674</v>
      </c>
      <c r="F18" s="31">
        <v>99.649657855264422</v>
      </c>
      <c r="G18" s="31">
        <v>1.27643032221465</v>
      </c>
      <c r="H18" s="30">
        <v>2.32249005052419E-2</v>
      </c>
      <c r="I18" s="30">
        <v>2.496298496156444E-2</v>
      </c>
    </row>
    <row r="19" spans="2:9">
      <c r="B19" s="667" t="s">
        <v>390</v>
      </c>
      <c r="C19" s="33">
        <v>330.91141441500002</v>
      </c>
      <c r="D19" s="609">
        <v>333.73844227635999</v>
      </c>
      <c r="E19" s="30">
        <v>70.857612347944723</v>
      </c>
      <c r="F19" s="31">
        <v>100.85431560780631</v>
      </c>
      <c r="G19" s="31">
        <v>52.485484297068162</v>
      </c>
      <c r="H19" s="30">
        <v>2.1015301900270175E-2</v>
      </c>
      <c r="I19" s="30">
        <v>2.1221293288728602E-2</v>
      </c>
    </row>
    <row r="20" spans="2:9">
      <c r="B20" s="667" t="s">
        <v>1149</v>
      </c>
      <c r="C20" s="33">
        <v>4372.4563320930029</v>
      </c>
      <c r="D20" s="609">
        <v>4530.2594562600971</v>
      </c>
      <c r="E20" s="30">
        <v>108.41534985252098</v>
      </c>
      <c r="F20" s="31">
        <v>103.6090268760113</v>
      </c>
      <c r="G20" s="31">
        <v>3.6752310927164578</v>
      </c>
      <c r="H20" s="30">
        <v>0.27422162757296797</v>
      </c>
      <c r="I20" s="30">
        <v>0.28806380211879329</v>
      </c>
    </row>
    <row r="21" spans="2:9">
      <c r="B21" s="1252" t="s">
        <v>77</v>
      </c>
      <c r="C21" s="1280">
        <v>21778.454694626002</v>
      </c>
      <c r="D21" s="1281">
        <v>25061.604856784241</v>
      </c>
      <c r="E21" s="1285">
        <v>125.79786323694506</v>
      </c>
      <c r="F21" s="1283">
        <v>115.07522093828071</v>
      </c>
      <c r="G21" s="1284">
        <v>5.4257306206611178</v>
      </c>
      <c r="H21" s="1285">
        <v>1.2920712296197479</v>
      </c>
      <c r="I21" s="1285">
        <v>1.5935822775598658</v>
      </c>
    </row>
    <row r="22" spans="2:9">
      <c r="B22" s="56" t="s">
        <v>110</v>
      </c>
      <c r="C22" s="56"/>
      <c r="D22" s="56"/>
      <c r="E22" s="56"/>
      <c r="F22" s="56"/>
      <c r="G22" s="56"/>
      <c r="H22" s="56"/>
      <c r="I22" s="56"/>
    </row>
    <row r="23" spans="2:9"/>
    <row r="24" spans="2:9"/>
    <row r="26" spans="2:9" hidden="1">
      <c r="C26" s="30"/>
      <c r="D26" s="30"/>
      <c r="E26" s="30"/>
    </row>
    <row r="27" spans="2:9" hidden="1">
      <c r="C27" s="30"/>
      <c r="D27" s="30"/>
      <c r="E27" s="30"/>
    </row>
    <row r="28" spans="2:9" hidden="1">
      <c r="C28" s="30"/>
      <c r="D28" s="30"/>
      <c r="E28" s="30"/>
    </row>
    <row r="29" spans="2:9" hidden="1">
      <c r="C29" s="30"/>
      <c r="D29" s="30"/>
      <c r="E29" s="30"/>
    </row>
    <row r="30" spans="2:9" hidden="1">
      <c r="C30" s="30"/>
      <c r="D30" s="30"/>
      <c r="E30" s="30"/>
    </row>
    <row r="31" spans="2:9" hidden="1">
      <c r="C31" s="30"/>
      <c r="D31" s="30"/>
      <c r="E31" s="30"/>
    </row>
    <row r="32" spans="2:9" hidden="1">
      <c r="C32" s="30"/>
      <c r="D32" s="30"/>
      <c r="E32" s="30"/>
    </row>
    <row r="33" spans="3:5" hidden="1">
      <c r="C33" s="30"/>
      <c r="D33" s="30"/>
      <c r="E33" s="30"/>
    </row>
    <row r="34" spans="3:5" hidden="1">
      <c r="C34" s="30"/>
      <c r="D34" s="30"/>
      <c r="E34" s="30"/>
    </row>
    <row r="35" spans="3:5" hidden="1">
      <c r="C35" s="30"/>
      <c r="D35" s="30"/>
      <c r="E35" s="30"/>
    </row>
    <row r="36" spans="3:5" hidden="1">
      <c r="C36" s="30"/>
      <c r="D36" s="30"/>
      <c r="E36" s="30"/>
    </row>
    <row r="37" spans="3:5" hidden="1">
      <c r="C37" s="30"/>
      <c r="D37" s="30"/>
      <c r="E37" s="30"/>
    </row>
    <row r="38" spans="3:5" hidden="1">
      <c r="D38" s="30"/>
      <c r="E38" s="30"/>
    </row>
    <row r="39" spans="3:5" hidden="1">
      <c r="C39" s="670"/>
    </row>
  </sheetData>
  <mergeCells count="7">
    <mergeCell ref="B1:I1"/>
    <mergeCell ref="B2:I2"/>
    <mergeCell ref="B3:B4"/>
    <mergeCell ref="C3:C4"/>
    <mergeCell ref="D3:D4"/>
    <mergeCell ref="E3:F3"/>
    <mergeCell ref="H3:I3"/>
  </mergeCells>
  <pageMargins left="0.7" right="0.7" top="0.75" bottom="0.75" header="0.3" footer="0.3"/>
  <ignoredErrors>
    <ignoredError sqref="C5:I5" numberStoredAsText="1"/>
  </ignoredErrors>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20AD1-21A2-48AE-9166-20E8776EDE97}">
  <sheetPr codeName="Hoja59">
    <pageSetUpPr fitToPage="1"/>
  </sheetPr>
  <dimension ref="A1:M32"/>
  <sheetViews>
    <sheetView showGridLines="0" workbookViewId="0"/>
  </sheetViews>
  <sheetFormatPr baseColWidth="10" defaultColWidth="0" defaultRowHeight="10.5" zeroHeight="1"/>
  <cols>
    <col min="1" max="1" width="2.5703125" style="672" customWidth="1"/>
    <col min="2" max="2" width="3.5703125" style="672" customWidth="1"/>
    <col min="3" max="3" width="33.7109375" style="672" customWidth="1"/>
    <col min="4" max="4" width="13.42578125" style="674" customWidth="1"/>
    <col min="5" max="5" width="13.28515625" style="674" customWidth="1"/>
    <col min="6" max="6" width="12.5703125" style="672" customWidth="1"/>
    <col min="7" max="7" width="12.7109375" style="674" customWidth="1"/>
    <col min="8" max="8" width="11.7109375" style="674" customWidth="1"/>
    <col min="9" max="9" width="11.28515625" style="674" customWidth="1"/>
    <col min="10" max="10" width="12.85546875" style="674" customWidth="1"/>
    <col min="11" max="11" width="6.42578125" style="672" customWidth="1"/>
    <col min="12" max="12" width="11.85546875" style="672" customWidth="1"/>
    <col min="13" max="13" width="3.42578125" style="672" customWidth="1"/>
    <col min="14" max="16384" width="11.85546875" style="672" hidden="1"/>
  </cols>
  <sheetData>
    <row r="1" spans="1:10" s="671" customFormat="1" ht="14.25">
      <c r="A1" s="2444"/>
      <c r="B1" s="2682" t="s">
        <v>1150</v>
      </c>
      <c r="C1" s="2682"/>
      <c r="D1" s="2682"/>
      <c r="E1" s="2682"/>
      <c r="F1" s="2682"/>
      <c r="G1" s="2682"/>
      <c r="H1" s="2682"/>
      <c r="I1" s="2682"/>
      <c r="J1" s="2682"/>
    </row>
    <row r="2" spans="1:10" s="671" customFormat="1">
      <c r="B2" s="2682" t="s">
        <v>1151</v>
      </c>
      <c r="C2" s="2682"/>
      <c r="D2" s="2682"/>
      <c r="E2" s="2682"/>
      <c r="F2" s="2682"/>
      <c r="G2" s="2682"/>
      <c r="H2" s="2682"/>
      <c r="I2" s="2682"/>
      <c r="J2" s="2682"/>
    </row>
    <row r="3" spans="1:10" s="671" customFormat="1">
      <c r="B3" s="2682" t="s">
        <v>1094</v>
      </c>
      <c r="C3" s="2682"/>
      <c r="D3" s="2682"/>
      <c r="E3" s="2682"/>
      <c r="F3" s="2682"/>
      <c r="G3" s="2682"/>
      <c r="H3" s="2682"/>
      <c r="I3" s="2682"/>
      <c r="J3" s="2682"/>
    </row>
    <row r="4" spans="1:10" s="671" customFormat="1">
      <c r="B4" s="2682" t="s">
        <v>4</v>
      </c>
      <c r="C4" s="2682"/>
      <c r="D4" s="2682"/>
      <c r="E4" s="2682"/>
      <c r="F4" s="2682"/>
      <c r="G4" s="2682"/>
      <c r="H4" s="2682"/>
      <c r="I4" s="2682"/>
      <c r="J4" s="2682"/>
    </row>
    <row r="5" spans="1:10">
      <c r="C5" s="673"/>
    </row>
    <row r="6" spans="1:10" ht="9" customHeight="1">
      <c r="B6" s="1320"/>
      <c r="C6" s="2683" t="s">
        <v>0</v>
      </c>
      <c r="D6" s="2684" t="s">
        <v>1152</v>
      </c>
      <c r="E6" s="2681" t="s">
        <v>1153</v>
      </c>
      <c r="F6" s="2685" t="s">
        <v>519</v>
      </c>
      <c r="G6" s="2685" t="s">
        <v>1154</v>
      </c>
      <c r="H6" s="2684" t="s">
        <v>1155</v>
      </c>
      <c r="I6" s="2681" t="s">
        <v>1156</v>
      </c>
      <c r="J6" s="2681" t="s">
        <v>1157</v>
      </c>
    </row>
    <row r="7" spans="1:10" ht="12" customHeight="1">
      <c r="B7" s="1320"/>
      <c r="C7" s="2683"/>
      <c r="D7" s="2684"/>
      <c r="E7" s="2681"/>
      <c r="F7" s="2685"/>
      <c r="G7" s="2685"/>
      <c r="H7" s="2684"/>
      <c r="I7" s="2681"/>
      <c r="J7" s="2681"/>
    </row>
    <row r="8" spans="1:10">
      <c r="B8" s="1320"/>
      <c r="C8" s="2683"/>
      <c r="D8" s="2684"/>
      <c r="E8" s="2681"/>
      <c r="F8" s="2685"/>
      <c r="G8" s="2685"/>
      <c r="H8" s="2684"/>
      <c r="I8" s="2681"/>
      <c r="J8" s="2681"/>
    </row>
    <row r="9" spans="1:10">
      <c r="B9" s="1320"/>
      <c r="C9" s="1321"/>
      <c r="D9" s="1322" t="s">
        <v>23</v>
      </c>
      <c r="E9" s="1323" t="s">
        <v>24</v>
      </c>
      <c r="F9" s="1324" t="s">
        <v>36</v>
      </c>
      <c r="G9" s="1322" t="s">
        <v>60</v>
      </c>
      <c r="H9" s="1322" t="s">
        <v>26</v>
      </c>
      <c r="I9" s="1322" t="s">
        <v>38</v>
      </c>
      <c r="J9" s="1325" t="s">
        <v>1158</v>
      </c>
    </row>
    <row r="10" spans="1:10" s="681" customFormat="1" ht="10.5" customHeight="1">
      <c r="B10" s="532" t="s">
        <v>88</v>
      </c>
      <c r="C10" s="532" t="s">
        <v>89</v>
      </c>
      <c r="D10" s="675">
        <v>253409.06854799108</v>
      </c>
      <c r="E10" s="676">
        <v>7404.4869589999998</v>
      </c>
      <c r="F10" s="677">
        <v>0</v>
      </c>
      <c r="G10" s="678">
        <v>0</v>
      </c>
      <c r="H10" s="679">
        <v>522.26664239299998</v>
      </c>
      <c r="I10" s="679">
        <v>0</v>
      </c>
      <c r="J10" s="680">
        <v>261335.82214938404</v>
      </c>
    </row>
    <row r="11" spans="1:10">
      <c r="B11" s="682"/>
      <c r="C11" s="683" t="s">
        <v>90</v>
      </c>
      <c r="D11" s="684">
        <v>46425.913974416981</v>
      </c>
      <c r="E11" s="685">
        <v>99.519259000000005</v>
      </c>
      <c r="F11" s="686">
        <v>0</v>
      </c>
      <c r="G11" s="687"/>
      <c r="H11" s="688">
        <v>0</v>
      </c>
      <c r="I11" s="689">
        <v>-1119.6379536099844</v>
      </c>
      <c r="J11" s="685">
        <v>45405.795279806996</v>
      </c>
    </row>
    <row r="12" spans="1:10">
      <c r="B12" s="549"/>
      <c r="C12" s="690" t="s">
        <v>91</v>
      </c>
      <c r="D12" s="691">
        <v>11526.31632631</v>
      </c>
      <c r="E12" s="692">
        <v>15.731999999999999</v>
      </c>
      <c r="F12" s="693">
        <v>0</v>
      </c>
      <c r="G12" s="694"/>
      <c r="H12" s="695">
        <v>1.17875482</v>
      </c>
      <c r="I12" s="696">
        <v>4395.583366420019</v>
      </c>
      <c r="J12" s="692">
        <v>15938.810447550019</v>
      </c>
    </row>
    <row r="13" spans="1:10">
      <c r="B13" s="682"/>
      <c r="C13" s="683" t="s">
        <v>92</v>
      </c>
      <c r="D13" s="684">
        <v>191894.50348583408</v>
      </c>
      <c r="E13" s="685">
        <v>7289.2107000000005</v>
      </c>
      <c r="F13" s="686">
        <v>0</v>
      </c>
      <c r="G13" s="687">
        <v>0</v>
      </c>
      <c r="H13" s="688">
        <v>32.030999999999999</v>
      </c>
      <c r="I13" s="689">
        <v>-3481.8301535420351</v>
      </c>
      <c r="J13" s="685">
        <v>195733.91503229202</v>
      </c>
    </row>
    <row r="14" spans="1:10" ht="12" customHeight="1">
      <c r="B14" s="549"/>
      <c r="C14" s="697" t="s">
        <v>93</v>
      </c>
      <c r="D14" s="698">
        <v>1365.468766903</v>
      </c>
      <c r="E14" s="699">
        <v>0</v>
      </c>
      <c r="F14" s="700">
        <v>0</v>
      </c>
      <c r="G14" s="699"/>
      <c r="H14" s="701">
        <v>489.05688757299998</v>
      </c>
      <c r="I14" s="702">
        <v>19.623312425000002</v>
      </c>
      <c r="J14" s="699">
        <v>1874.148966901</v>
      </c>
    </row>
    <row r="15" spans="1:10">
      <c r="B15" s="682"/>
      <c r="C15" s="683" t="s">
        <v>94</v>
      </c>
      <c r="D15" s="684">
        <v>655.72007499400002</v>
      </c>
      <c r="E15" s="685">
        <v>0</v>
      </c>
      <c r="F15" s="686">
        <v>0</v>
      </c>
      <c r="G15" s="687"/>
      <c r="H15" s="688">
        <v>0</v>
      </c>
      <c r="I15" s="689">
        <v>106.783678943</v>
      </c>
      <c r="J15" s="685">
        <v>762.50375393700006</v>
      </c>
    </row>
    <row r="16" spans="1:10">
      <c r="B16" s="549"/>
      <c r="C16" s="690" t="s">
        <v>95</v>
      </c>
      <c r="D16" s="691">
        <v>415.381663</v>
      </c>
      <c r="E16" s="692">
        <v>0</v>
      </c>
      <c r="F16" s="693">
        <v>0</v>
      </c>
      <c r="G16" s="694"/>
      <c r="H16" s="695">
        <v>0</v>
      </c>
      <c r="I16" s="696">
        <v>75.625179778999993</v>
      </c>
      <c r="J16" s="692">
        <v>491.00684277900001</v>
      </c>
    </row>
    <row r="17" spans="2:10" ht="22.5" customHeight="1">
      <c r="B17" s="682"/>
      <c r="C17" s="703" t="s">
        <v>111</v>
      </c>
      <c r="D17" s="704">
        <v>1125.764256533</v>
      </c>
      <c r="E17" s="705">
        <v>2.5000000000000001E-2</v>
      </c>
      <c r="F17" s="706">
        <v>0</v>
      </c>
      <c r="G17" s="707"/>
      <c r="H17" s="704">
        <v>0</v>
      </c>
      <c r="I17" s="707">
        <v>3.8525695849999999</v>
      </c>
      <c r="J17" s="707">
        <v>1129.6418261180002</v>
      </c>
    </row>
    <row r="18" spans="2:10" s="681" customFormat="1" ht="10.5" customHeight="1">
      <c r="B18" s="532" t="s">
        <v>97</v>
      </c>
      <c r="C18" s="532" t="s">
        <v>98</v>
      </c>
      <c r="D18" s="675">
        <v>77997.998934296003</v>
      </c>
      <c r="E18" s="675">
        <v>500</v>
      </c>
      <c r="F18" s="675">
        <v>0</v>
      </c>
      <c r="G18" s="675">
        <v>0</v>
      </c>
      <c r="H18" s="675">
        <v>0</v>
      </c>
      <c r="I18" s="675">
        <v>0</v>
      </c>
      <c r="J18" s="675">
        <v>78497.998934296003</v>
      </c>
    </row>
    <row r="19" spans="2:10" s="711" customFormat="1">
      <c r="B19" s="708"/>
      <c r="C19" s="709" t="s">
        <v>112</v>
      </c>
      <c r="D19" s="688">
        <v>24018.988231480002</v>
      </c>
      <c r="E19" s="689">
        <v>0</v>
      </c>
      <c r="F19" s="710">
        <v>0</v>
      </c>
      <c r="G19" s="689">
        <v>0</v>
      </c>
      <c r="H19" s="688">
        <v>0</v>
      </c>
      <c r="I19" s="689">
        <v>2525.5</v>
      </c>
      <c r="J19" s="689">
        <v>26544.488231480002</v>
      </c>
    </row>
    <row r="20" spans="2:10" s="711" customFormat="1">
      <c r="B20" s="712"/>
      <c r="C20" s="683" t="s">
        <v>130</v>
      </c>
      <c r="D20" s="688">
        <v>10723.02232615</v>
      </c>
      <c r="E20" s="689">
        <v>0</v>
      </c>
      <c r="F20" s="710">
        <v>0</v>
      </c>
      <c r="G20" s="689"/>
      <c r="H20" s="688">
        <v>0</v>
      </c>
      <c r="I20" s="689">
        <v>2469</v>
      </c>
      <c r="J20" s="689">
        <v>13192.02232615</v>
      </c>
    </row>
    <row r="21" spans="2:10" s="711" customFormat="1">
      <c r="B21" s="713"/>
      <c r="C21" s="690" t="s">
        <v>131</v>
      </c>
      <c r="D21" s="695">
        <v>13182.203848146</v>
      </c>
      <c r="E21" s="696">
        <v>0</v>
      </c>
      <c r="F21" s="714">
        <v>0</v>
      </c>
      <c r="G21" s="696"/>
      <c r="H21" s="695">
        <v>0</v>
      </c>
      <c r="I21" s="696">
        <v>20</v>
      </c>
      <c r="J21" s="696">
        <v>13202.203848146</v>
      </c>
    </row>
    <row r="22" spans="2:10" s="711" customFormat="1">
      <c r="B22" s="712"/>
      <c r="C22" s="683" t="s">
        <v>132</v>
      </c>
      <c r="D22" s="688">
        <v>113.762057184</v>
      </c>
      <c r="E22" s="689">
        <v>0</v>
      </c>
      <c r="F22" s="710">
        <v>0</v>
      </c>
      <c r="G22" s="689"/>
      <c r="H22" s="688">
        <v>0</v>
      </c>
      <c r="I22" s="689">
        <v>36.5</v>
      </c>
      <c r="J22" s="689">
        <v>150.26205718400001</v>
      </c>
    </row>
    <row r="23" spans="2:10" s="711" customFormat="1">
      <c r="B23" s="712"/>
      <c r="C23" s="683" t="s">
        <v>113</v>
      </c>
      <c r="D23" s="688">
        <v>53979.010702815998</v>
      </c>
      <c r="E23" s="689">
        <v>500</v>
      </c>
      <c r="F23" s="710">
        <v>0</v>
      </c>
      <c r="G23" s="689">
        <v>0</v>
      </c>
      <c r="H23" s="688">
        <v>0</v>
      </c>
      <c r="I23" s="689">
        <v>-2525.5</v>
      </c>
      <c r="J23" s="689">
        <v>51953.510702815998</v>
      </c>
    </row>
    <row r="24" spans="2:10" s="711" customFormat="1">
      <c r="B24" s="712"/>
      <c r="C24" s="683" t="s">
        <v>130</v>
      </c>
      <c r="D24" s="688">
        <v>21219.295509566</v>
      </c>
      <c r="E24" s="689">
        <v>0</v>
      </c>
      <c r="F24" s="710">
        <v>0</v>
      </c>
      <c r="G24" s="689"/>
      <c r="H24" s="688">
        <v>0</v>
      </c>
      <c r="I24" s="689">
        <v>-3725.5050000000001</v>
      </c>
      <c r="J24" s="689">
        <v>17493.790509565999</v>
      </c>
    </row>
    <row r="25" spans="2:10" s="711" customFormat="1">
      <c r="B25" s="713"/>
      <c r="C25" s="690" t="s">
        <v>131</v>
      </c>
      <c r="D25" s="695">
        <v>28951.399806412999</v>
      </c>
      <c r="E25" s="696">
        <v>0</v>
      </c>
      <c r="F25" s="714">
        <v>0</v>
      </c>
      <c r="G25" s="696"/>
      <c r="H25" s="695">
        <v>0</v>
      </c>
      <c r="I25" s="696">
        <v>1200</v>
      </c>
      <c r="J25" s="696">
        <v>30151.399806412999</v>
      </c>
    </row>
    <row r="26" spans="2:10" s="711" customFormat="1">
      <c r="B26" s="712"/>
      <c r="C26" s="683" t="s">
        <v>132</v>
      </c>
      <c r="D26" s="688">
        <v>295.17711425900001</v>
      </c>
      <c r="E26" s="689">
        <v>0</v>
      </c>
      <c r="F26" s="710">
        <v>0</v>
      </c>
      <c r="G26" s="689"/>
      <c r="H26" s="688">
        <v>0</v>
      </c>
      <c r="I26" s="689">
        <v>5.0000000000000001E-3</v>
      </c>
      <c r="J26" s="689">
        <v>295.182114259</v>
      </c>
    </row>
    <row r="27" spans="2:10" s="711" customFormat="1">
      <c r="B27" s="712"/>
      <c r="C27" s="683" t="s">
        <v>877</v>
      </c>
      <c r="D27" s="688">
        <v>3513.1382725779999</v>
      </c>
      <c r="E27" s="689">
        <v>500</v>
      </c>
      <c r="F27" s="710">
        <v>0</v>
      </c>
      <c r="G27" s="689"/>
      <c r="H27" s="688">
        <v>0</v>
      </c>
      <c r="I27" s="689">
        <v>0</v>
      </c>
      <c r="J27" s="689">
        <v>4013.1382725779999</v>
      </c>
    </row>
    <row r="28" spans="2:10" s="681" customFormat="1" ht="10.5" customHeight="1">
      <c r="B28" s="532" t="s">
        <v>101</v>
      </c>
      <c r="C28" s="532" t="s">
        <v>102</v>
      </c>
      <c r="D28" s="675">
        <v>74222.232517712997</v>
      </c>
      <c r="E28" s="676">
        <v>9024.918620855</v>
      </c>
      <c r="F28" s="678">
        <v>28.739175473000003</v>
      </c>
      <c r="G28" s="678">
        <v>42.692469000000003</v>
      </c>
      <c r="H28" s="679">
        <v>20.267069233000001</v>
      </c>
      <c r="I28" s="676">
        <v>0</v>
      </c>
      <c r="J28" s="680">
        <v>83338.849852273997</v>
      </c>
    </row>
    <row r="29" spans="2:10" ht="10.5" customHeight="1">
      <c r="B29" s="1326" t="s">
        <v>103</v>
      </c>
      <c r="C29" s="1326" t="s">
        <v>104</v>
      </c>
      <c r="D29" s="1327">
        <v>405629.30000000005</v>
      </c>
      <c r="E29" s="1328">
        <v>16929.405579855</v>
      </c>
      <c r="F29" s="1329">
        <v>28.739175473000003</v>
      </c>
      <c r="G29" s="1329">
        <v>42.692469000000003</v>
      </c>
      <c r="H29" s="1330">
        <v>542.53371162600001</v>
      </c>
      <c r="I29" s="1328">
        <v>0</v>
      </c>
      <c r="J29" s="1328">
        <v>423172.67093595403</v>
      </c>
    </row>
    <row r="30" spans="2:10">
      <c r="B30" s="1331" t="s">
        <v>115</v>
      </c>
      <c r="C30" s="1331" t="s">
        <v>106</v>
      </c>
      <c r="D30" s="1332">
        <v>327631.30106570403</v>
      </c>
      <c r="E30" s="1333">
        <v>16429.405579855</v>
      </c>
      <c r="F30" s="1334">
        <v>28.739175473000003</v>
      </c>
      <c r="G30" s="1335">
        <v>42.692469000000003</v>
      </c>
      <c r="H30" s="1336">
        <v>542.53371162600001</v>
      </c>
      <c r="I30" s="1333">
        <v>0</v>
      </c>
      <c r="J30" s="1334">
        <v>344674.67200165801</v>
      </c>
    </row>
    <row r="31" spans="2:10">
      <c r="B31" s="372" t="s">
        <v>164</v>
      </c>
    </row>
    <row r="32" spans="2:10"/>
  </sheetData>
  <mergeCells count="12">
    <mergeCell ref="I6:I8"/>
    <mergeCell ref="J6:J8"/>
    <mergeCell ref="B1:J1"/>
    <mergeCell ref="B2:J2"/>
    <mergeCell ref="B3:J3"/>
    <mergeCell ref="B4:J4"/>
    <mergeCell ref="C6:C8"/>
    <mergeCell ref="D6:D8"/>
    <mergeCell ref="E6:E8"/>
    <mergeCell ref="F6:F8"/>
    <mergeCell ref="G6:G8"/>
    <mergeCell ref="H6:H8"/>
  </mergeCells>
  <printOptions horizontalCentered="1" verticalCentered="1"/>
  <pageMargins left="0.18" right="0.17" top="0.98425196850393704" bottom="0.98425196850393704" header="0" footer="0"/>
  <pageSetup scale="52" fitToHeight="0" orientation="landscape" r:id="rId1"/>
  <headerFooter alignWithMargins="0">
    <oddFooter>&amp;R&amp;7Fuente: Dirección General del Presupuesto Público Nacional - División de Consolidación Presupuestal</oddFooter>
  </headerFooter>
  <ignoredErrors>
    <ignoredError sqref="D9:J9"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15C22-9918-4493-8A37-95F9948B7B87}">
  <sheetPr codeName="Hoja6"/>
  <dimension ref="A1:R109"/>
  <sheetViews>
    <sheetView showGridLines="0" workbookViewId="0"/>
  </sheetViews>
  <sheetFormatPr baseColWidth="10" defaultColWidth="0" defaultRowHeight="0" customHeight="1" zeroHeight="1"/>
  <cols>
    <col min="1" max="15" width="11.42578125" style="822" customWidth="1"/>
    <col min="16" max="16" width="10.42578125" style="822" customWidth="1"/>
    <col min="17" max="17" width="9.140625" style="821" customWidth="1"/>
    <col min="18" max="18" width="7.28515625" style="821" customWidth="1"/>
    <col min="19" max="16384" width="11.42578125" style="821" hidden="1"/>
  </cols>
  <sheetData>
    <row r="1" spans="1:18" s="2424" customFormat="1" ht="15">
      <c r="A1" s="865"/>
      <c r="B1" s="865"/>
      <c r="C1" s="865"/>
      <c r="D1" s="865"/>
      <c r="E1" s="865"/>
      <c r="F1" s="865"/>
      <c r="G1" s="865"/>
      <c r="H1" s="865"/>
      <c r="I1" s="865"/>
      <c r="J1" s="865"/>
      <c r="K1" s="865"/>
      <c r="L1" s="865"/>
      <c r="M1" s="865"/>
      <c r="N1" s="865"/>
      <c r="O1" s="865"/>
      <c r="P1" s="865"/>
      <c r="Q1" s="865"/>
      <c r="R1" s="865"/>
    </row>
    <row r="2" spans="1:18" ht="15">
      <c r="A2" s="821"/>
      <c r="B2" s="821"/>
      <c r="C2" s="821"/>
      <c r="D2" s="821"/>
      <c r="E2" s="821"/>
      <c r="F2" s="821"/>
      <c r="G2" s="821"/>
      <c r="H2" s="821"/>
      <c r="I2" s="821"/>
      <c r="J2" s="821"/>
      <c r="K2" s="821"/>
      <c r="L2" s="821"/>
      <c r="M2" s="821"/>
      <c r="N2" s="821"/>
      <c r="O2" s="821"/>
      <c r="P2" s="821"/>
    </row>
    <row r="3" spans="1:18" ht="15">
      <c r="A3" s="821"/>
      <c r="B3" s="821"/>
      <c r="C3" s="821"/>
      <c r="D3" s="821"/>
      <c r="E3" s="821"/>
      <c r="F3" s="821"/>
      <c r="G3" s="821"/>
      <c r="H3" s="821"/>
      <c r="I3" s="821"/>
      <c r="J3" s="821"/>
      <c r="K3" s="821"/>
      <c r="L3" s="821"/>
      <c r="M3" s="821"/>
      <c r="N3" s="821"/>
      <c r="O3" s="821"/>
      <c r="P3" s="821"/>
    </row>
    <row r="4" spans="1:18" ht="15">
      <c r="A4" s="821"/>
      <c r="B4" s="821"/>
      <c r="C4" s="821"/>
      <c r="D4" s="821"/>
      <c r="E4" s="821"/>
      <c r="F4" s="821"/>
      <c r="G4" s="821"/>
      <c r="H4" s="821"/>
      <c r="I4" s="821"/>
      <c r="J4" s="821"/>
      <c r="K4" s="821"/>
      <c r="L4" s="821"/>
      <c r="M4" s="821"/>
      <c r="N4" s="821"/>
      <c r="O4" s="821"/>
      <c r="P4" s="821"/>
    </row>
    <row r="5" spans="1:18" ht="15">
      <c r="A5" s="821"/>
      <c r="B5" s="821"/>
      <c r="C5" s="821"/>
      <c r="D5" s="821"/>
      <c r="E5" s="821"/>
      <c r="F5" s="821"/>
      <c r="G5" s="821"/>
      <c r="H5" s="821"/>
      <c r="I5" s="821"/>
      <c r="J5" s="821"/>
      <c r="K5" s="821"/>
      <c r="L5" s="821"/>
      <c r="M5" s="821"/>
      <c r="N5" s="821"/>
      <c r="O5" s="821"/>
      <c r="P5" s="821"/>
    </row>
    <row r="6" spans="1:18" ht="15">
      <c r="A6" s="821"/>
      <c r="B6" s="821"/>
      <c r="C6" s="821"/>
      <c r="D6" s="821"/>
      <c r="E6" s="821"/>
      <c r="F6" s="821"/>
      <c r="G6" s="821"/>
      <c r="H6" s="821"/>
      <c r="I6" s="821"/>
      <c r="J6" s="821"/>
      <c r="K6" s="821"/>
      <c r="L6" s="821"/>
      <c r="M6" s="821"/>
      <c r="N6" s="821"/>
      <c r="O6" s="821"/>
      <c r="P6" s="821"/>
    </row>
    <row r="7" spans="1:18" ht="15">
      <c r="A7" s="821"/>
      <c r="B7" s="821"/>
      <c r="C7" s="821"/>
      <c r="D7" s="821"/>
      <c r="E7" s="821"/>
      <c r="F7" s="821"/>
      <c r="G7" s="821"/>
      <c r="H7" s="821"/>
      <c r="I7" s="821"/>
      <c r="J7" s="821"/>
      <c r="K7" s="821"/>
      <c r="L7" s="821"/>
      <c r="M7" s="821"/>
      <c r="N7" s="821"/>
      <c r="O7" s="821"/>
      <c r="P7" s="821"/>
    </row>
    <row r="8" spans="1:18" ht="15">
      <c r="A8" s="821"/>
      <c r="B8" s="821"/>
      <c r="C8" s="821"/>
      <c r="D8" s="821"/>
      <c r="E8" s="2497" t="s">
        <v>16</v>
      </c>
      <c r="F8" s="2497"/>
      <c r="G8" s="2497"/>
      <c r="H8" s="2497"/>
      <c r="I8" s="2497"/>
      <c r="J8" s="2497"/>
      <c r="K8" s="2497"/>
      <c r="L8" s="2497"/>
      <c r="M8" s="2497"/>
      <c r="N8" s="2497"/>
      <c r="O8" s="821"/>
      <c r="P8" s="821"/>
    </row>
    <row r="9" spans="1:18" ht="15">
      <c r="A9" s="821"/>
      <c r="B9" s="821"/>
      <c r="C9" s="821"/>
      <c r="D9" s="821"/>
      <c r="E9" s="2497"/>
      <c r="F9" s="2497"/>
      <c r="G9" s="2497"/>
      <c r="H9" s="2497"/>
      <c r="I9" s="2497"/>
      <c r="J9" s="2497"/>
      <c r="K9" s="2497"/>
      <c r="L9" s="2497"/>
      <c r="M9" s="2497"/>
      <c r="N9" s="2497"/>
      <c r="O9" s="47"/>
      <c r="P9" s="821"/>
    </row>
    <row r="10" spans="1:18" ht="15">
      <c r="A10" s="821"/>
      <c r="B10" s="821"/>
      <c r="C10" s="821"/>
      <c r="D10" s="821"/>
      <c r="E10" s="2497"/>
      <c r="F10" s="2497"/>
      <c r="G10" s="2497"/>
      <c r="H10" s="2497"/>
      <c r="I10" s="2497"/>
      <c r="J10" s="2497"/>
      <c r="K10" s="2497"/>
      <c r="L10" s="2497"/>
      <c r="M10" s="2497"/>
      <c r="N10" s="2497"/>
      <c r="O10" s="821"/>
      <c r="P10" s="821"/>
    </row>
    <row r="11" spans="1:18" ht="15">
      <c r="A11" s="821"/>
      <c r="B11" s="821"/>
      <c r="C11" s="821"/>
      <c r="D11" s="821"/>
      <c r="E11" s="2497"/>
      <c r="F11" s="2497"/>
      <c r="G11" s="2497"/>
      <c r="H11" s="2497"/>
      <c r="I11" s="2497"/>
      <c r="J11" s="2497"/>
      <c r="K11" s="2497"/>
      <c r="L11" s="2497"/>
      <c r="M11" s="2497"/>
      <c r="N11" s="2497"/>
      <c r="O11" s="821"/>
      <c r="P11" s="821"/>
    </row>
    <row r="12" spans="1:18" ht="18"/>
    <row r="13" spans="1:18" ht="36.75" customHeight="1">
      <c r="A13" s="2496" t="s">
        <v>2260</v>
      </c>
      <c r="B13" s="2496"/>
      <c r="C13" s="2496"/>
      <c r="D13" s="2496"/>
      <c r="E13" s="2496"/>
      <c r="F13" s="2496"/>
      <c r="G13" s="2496"/>
      <c r="H13" s="2496"/>
      <c r="I13" s="2496"/>
      <c r="J13" s="2496"/>
      <c r="K13" s="2496"/>
      <c r="L13" s="2496"/>
      <c r="M13" s="2496"/>
      <c r="N13" s="2496"/>
      <c r="O13" s="2496"/>
      <c r="P13" s="2496"/>
    </row>
    <row r="14" spans="1:18" ht="15.75">
      <c r="A14" s="2496"/>
      <c r="B14" s="2496"/>
      <c r="C14" s="2496"/>
      <c r="D14" s="2496"/>
      <c r="E14" s="2496"/>
      <c r="F14" s="2496"/>
      <c r="G14" s="2496"/>
      <c r="H14" s="2496"/>
      <c r="I14" s="2496"/>
      <c r="J14" s="2496"/>
      <c r="K14" s="2496"/>
      <c r="L14" s="2496"/>
      <c r="M14" s="2496"/>
      <c r="N14" s="2496"/>
      <c r="O14" s="2496"/>
      <c r="P14" s="2496"/>
    </row>
    <row r="15" spans="1:18" ht="15.75">
      <c r="A15" s="2496" t="s">
        <v>10</v>
      </c>
      <c r="B15" s="2496"/>
      <c r="C15" s="2496"/>
      <c r="D15" s="2496"/>
      <c r="E15" s="2496"/>
      <c r="F15" s="2496"/>
      <c r="G15" s="2496"/>
      <c r="H15" s="2496"/>
      <c r="I15" s="2496"/>
      <c r="J15" s="2496"/>
      <c r="K15" s="2496"/>
      <c r="L15" s="2496"/>
      <c r="M15" s="2496"/>
      <c r="N15" s="2496"/>
      <c r="O15" s="2496"/>
      <c r="P15" s="2496"/>
    </row>
    <row r="16" spans="1:18" ht="15.75">
      <c r="A16" s="2505"/>
      <c r="B16" s="2505"/>
      <c r="C16" s="2505"/>
      <c r="D16" s="2505"/>
      <c r="E16" s="2505"/>
      <c r="F16" s="2505"/>
      <c r="G16" s="2505"/>
      <c r="H16" s="2505"/>
      <c r="I16" s="2505"/>
      <c r="J16" s="2505"/>
      <c r="K16" s="2505"/>
      <c r="L16" s="2505"/>
      <c r="M16" s="2505"/>
      <c r="N16" s="2505"/>
      <c r="O16" s="2505"/>
      <c r="P16" s="2505"/>
    </row>
    <row r="17" spans="1:16" ht="15.75">
      <c r="A17" s="2496" t="s">
        <v>11</v>
      </c>
      <c r="B17" s="2496"/>
      <c r="C17" s="2496"/>
      <c r="D17" s="2496"/>
      <c r="E17" s="2496"/>
      <c r="F17" s="2496"/>
      <c r="G17" s="2496"/>
      <c r="H17" s="2496"/>
      <c r="I17" s="2496"/>
      <c r="J17" s="2496"/>
      <c r="K17" s="2496"/>
      <c r="L17" s="2496"/>
      <c r="M17" s="2496"/>
      <c r="N17" s="2496"/>
      <c r="O17" s="2496"/>
      <c r="P17" s="2496"/>
    </row>
    <row r="18" spans="1:16" ht="15.75">
      <c r="A18" s="2496"/>
      <c r="B18" s="2496"/>
      <c r="C18" s="2496"/>
      <c r="D18" s="2496"/>
      <c r="E18" s="2496"/>
      <c r="F18" s="2496"/>
      <c r="G18" s="2496"/>
      <c r="H18" s="2496"/>
      <c r="I18" s="2496"/>
      <c r="J18" s="2496"/>
      <c r="K18" s="2496"/>
      <c r="L18" s="2496"/>
      <c r="M18" s="2496"/>
      <c r="N18" s="2496"/>
      <c r="O18" s="2496"/>
      <c r="P18" s="2496"/>
    </row>
    <row r="19" spans="1:16" ht="18.75" customHeight="1">
      <c r="A19" s="2496" t="s">
        <v>621</v>
      </c>
      <c r="B19" s="2496"/>
      <c r="C19" s="2496"/>
      <c r="D19" s="2496"/>
      <c r="E19" s="2496"/>
      <c r="F19" s="2496"/>
      <c r="G19" s="2496"/>
      <c r="H19" s="2496"/>
      <c r="I19" s="2496"/>
      <c r="J19" s="2496"/>
      <c r="K19" s="2496"/>
      <c r="L19" s="2496"/>
      <c r="M19" s="2496"/>
      <c r="N19" s="2496"/>
      <c r="O19" s="2496"/>
      <c r="P19" s="2496"/>
    </row>
    <row r="20" spans="1:16" ht="15.75">
      <c r="A20" s="2496"/>
      <c r="B20" s="2496"/>
      <c r="C20" s="2496"/>
      <c r="D20" s="2496"/>
      <c r="E20" s="2496"/>
      <c r="F20" s="2496"/>
      <c r="G20" s="2496"/>
      <c r="H20" s="2496"/>
      <c r="I20" s="2496"/>
      <c r="J20" s="2496"/>
      <c r="K20" s="2496"/>
      <c r="L20" s="2496"/>
      <c r="M20" s="2496"/>
      <c r="N20" s="2496"/>
      <c r="O20" s="2496"/>
      <c r="P20" s="2496"/>
    </row>
    <row r="21" spans="1:16" ht="18.75" customHeight="1">
      <c r="A21" s="2496" t="s">
        <v>711</v>
      </c>
      <c r="B21" s="2496"/>
      <c r="C21" s="2496"/>
      <c r="D21" s="2496"/>
      <c r="E21" s="2496"/>
      <c r="F21" s="2496"/>
      <c r="G21" s="2496"/>
      <c r="H21" s="2496"/>
      <c r="I21" s="2496"/>
      <c r="J21" s="2496"/>
      <c r="K21" s="2496"/>
      <c r="L21" s="2496"/>
      <c r="M21" s="2496"/>
      <c r="N21" s="2496"/>
      <c r="O21" s="2496"/>
      <c r="P21" s="2496"/>
    </row>
    <row r="22" spans="1:16" ht="15.75">
      <c r="A22" s="2505"/>
      <c r="B22" s="2505"/>
      <c r="C22" s="2505"/>
      <c r="D22" s="2505"/>
      <c r="E22" s="2505"/>
      <c r="F22" s="2505"/>
      <c r="G22" s="2505"/>
      <c r="H22" s="2505"/>
      <c r="I22" s="2505"/>
      <c r="J22" s="2505"/>
      <c r="K22" s="2505"/>
      <c r="L22" s="2505"/>
      <c r="M22" s="2505"/>
      <c r="N22" s="2505"/>
      <c r="O22" s="2505"/>
      <c r="P22" s="2505"/>
    </row>
    <row r="23" spans="1:16" ht="18.75" hidden="1" customHeight="1">
      <c r="A23" s="2506" t="s">
        <v>334</v>
      </c>
      <c r="B23" s="2506"/>
      <c r="C23" s="2506"/>
      <c r="D23" s="2506"/>
      <c r="E23" s="2506"/>
      <c r="F23" s="2506"/>
      <c r="G23" s="2506"/>
      <c r="H23" s="2506"/>
      <c r="I23" s="2506"/>
      <c r="J23" s="2506"/>
      <c r="K23" s="2506"/>
      <c r="L23" s="2506"/>
      <c r="M23" s="2506"/>
      <c r="N23" s="2506"/>
      <c r="O23" s="2506"/>
      <c r="P23" s="2506"/>
    </row>
    <row r="24" spans="1:16" ht="15.75" hidden="1">
      <c r="A24" s="2505"/>
      <c r="B24" s="2505"/>
      <c r="C24" s="2505"/>
      <c r="D24" s="2505"/>
      <c r="E24" s="2505"/>
      <c r="F24" s="2505"/>
      <c r="G24" s="2505"/>
      <c r="H24" s="2505"/>
      <c r="I24" s="2505"/>
      <c r="J24" s="2505"/>
      <c r="K24" s="2505"/>
      <c r="L24" s="2505"/>
      <c r="M24" s="2505"/>
      <c r="N24" s="2505"/>
      <c r="O24" s="2505"/>
      <c r="P24" s="2505"/>
    </row>
    <row r="25" spans="1:16" ht="18.75" hidden="1" customHeight="1">
      <c r="A25" s="2506" t="s">
        <v>17</v>
      </c>
      <c r="B25" s="2506"/>
      <c r="C25" s="2506"/>
      <c r="D25" s="2506"/>
      <c r="E25" s="2506"/>
      <c r="F25" s="2506"/>
      <c r="G25" s="2506"/>
      <c r="H25" s="2506"/>
      <c r="I25" s="2506"/>
      <c r="J25" s="2506"/>
      <c r="K25" s="2506"/>
      <c r="L25" s="2506"/>
      <c r="M25" s="2506"/>
      <c r="N25" s="2506"/>
      <c r="O25" s="2506"/>
      <c r="P25" s="2506"/>
    </row>
    <row r="26" spans="1:16" ht="15.75" hidden="1">
      <c r="A26" s="2505"/>
      <c r="B26" s="2505"/>
      <c r="C26" s="2505"/>
      <c r="D26" s="2505"/>
      <c r="E26" s="2505"/>
      <c r="F26" s="2505"/>
      <c r="G26" s="2505"/>
      <c r="H26" s="2505"/>
      <c r="I26" s="2505"/>
      <c r="J26" s="2505"/>
      <c r="K26" s="2505"/>
      <c r="L26" s="2505"/>
      <c r="M26" s="2505"/>
      <c r="N26" s="2505"/>
      <c r="O26" s="2505"/>
      <c r="P26" s="2505"/>
    </row>
    <row r="27" spans="1:16" ht="18.75" hidden="1" customHeight="1">
      <c r="A27" s="2506" t="s">
        <v>18</v>
      </c>
      <c r="B27" s="2506"/>
      <c r="C27" s="2506"/>
      <c r="D27" s="2506"/>
      <c r="E27" s="2506"/>
      <c r="F27" s="2506"/>
      <c r="G27" s="2506"/>
      <c r="H27" s="2506"/>
      <c r="I27" s="2506"/>
      <c r="J27" s="2506"/>
      <c r="K27" s="2506"/>
      <c r="L27" s="2506"/>
      <c r="M27" s="2506"/>
      <c r="N27" s="2506"/>
      <c r="O27" s="2506"/>
      <c r="P27" s="2506"/>
    </row>
    <row r="28" spans="1:16" ht="15.75" hidden="1">
      <c r="A28" s="2505"/>
      <c r="B28" s="2505"/>
      <c r="C28" s="2505"/>
      <c r="D28" s="2505"/>
      <c r="E28" s="2505"/>
      <c r="F28" s="2505"/>
      <c r="G28" s="2505"/>
      <c r="H28" s="2505"/>
      <c r="I28" s="2505"/>
      <c r="J28" s="2505"/>
      <c r="K28" s="2505"/>
      <c r="L28" s="2505"/>
      <c r="M28" s="2505"/>
      <c r="N28" s="2505"/>
      <c r="O28" s="2505"/>
      <c r="P28" s="2505"/>
    </row>
    <row r="29" spans="1:16" ht="18.75" hidden="1" customHeight="1">
      <c r="A29" s="2506" t="s">
        <v>19</v>
      </c>
      <c r="B29" s="2506"/>
      <c r="C29" s="2506"/>
      <c r="D29" s="2506"/>
      <c r="E29" s="2506"/>
      <c r="F29" s="2506"/>
      <c r="G29" s="2506"/>
      <c r="H29" s="2506"/>
      <c r="I29" s="2506"/>
      <c r="J29" s="2506"/>
      <c r="K29" s="2506"/>
      <c r="L29" s="2506"/>
      <c r="M29" s="2506"/>
      <c r="N29" s="2506"/>
      <c r="O29" s="2506"/>
      <c r="P29" s="2506"/>
    </row>
    <row r="30" spans="1:16" ht="15.75" hidden="1">
      <c r="A30" s="2505"/>
      <c r="B30" s="2505"/>
      <c r="C30" s="2505"/>
      <c r="D30" s="2505"/>
      <c r="E30" s="2505"/>
      <c r="F30" s="2505"/>
      <c r="G30" s="2505"/>
      <c r="H30" s="2505"/>
      <c r="I30" s="2505"/>
      <c r="J30" s="2505"/>
      <c r="K30" s="2505"/>
      <c r="L30" s="2505"/>
      <c r="M30" s="2505"/>
      <c r="N30" s="2505"/>
      <c r="O30" s="2505"/>
      <c r="P30" s="2505"/>
    </row>
    <row r="31" spans="1:16" ht="18.75" hidden="1" customHeight="1">
      <c r="A31" s="2506" t="s">
        <v>20</v>
      </c>
      <c r="B31" s="2506"/>
      <c r="C31" s="2506"/>
      <c r="D31" s="2506"/>
      <c r="E31" s="2506"/>
      <c r="F31" s="2506"/>
      <c r="G31" s="2506"/>
      <c r="H31" s="2506"/>
      <c r="I31" s="2506"/>
      <c r="J31" s="2506"/>
      <c r="K31" s="2506"/>
      <c r="L31" s="2506"/>
      <c r="M31" s="2506"/>
      <c r="N31" s="2506"/>
      <c r="O31" s="2506"/>
      <c r="P31" s="2506"/>
    </row>
    <row r="32" spans="1:16" ht="15.75" hidden="1">
      <c r="A32" s="974"/>
      <c r="B32" s="972"/>
      <c r="C32" s="972"/>
      <c r="D32" s="972"/>
      <c r="E32" s="972"/>
      <c r="F32" s="972"/>
      <c r="G32" s="972"/>
      <c r="H32" s="972"/>
      <c r="I32" s="972"/>
      <c r="J32" s="972"/>
      <c r="K32" s="972"/>
      <c r="L32" s="972"/>
      <c r="M32" s="972"/>
      <c r="N32" s="972"/>
      <c r="O32" s="972"/>
      <c r="P32" s="972"/>
    </row>
    <row r="33" spans="1:16" ht="18.75" hidden="1" customHeight="1">
      <c r="A33" s="2506" t="s">
        <v>337</v>
      </c>
      <c r="B33" s="2506"/>
      <c r="C33" s="2506"/>
      <c r="D33" s="2506"/>
      <c r="E33" s="2506"/>
      <c r="F33" s="2506"/>
      <c r="G33" s="2506"/>
      <c r="H33" s="2506"/>
      <c r="I33" s="2506"/>
      <c r="J33" s="2506"/>
      <c r="K33" s="2506"/>
      <c r="L33" s="2506"/>
      <c r="M33" s="2506"/>
      <c r="N33" s="2506"/>
      <c r="O33" s="2506"/>
      <c r="P33" s="2506"/>
    </row>
    <row r="34" spans="1:16" ht="15.75" hidden="1">
      <c r="A34" s="974"/>
      <c r="B34" s="972"/>
      <c r="C34" s="972"/>
      <c r="D34" s="972"/>
      <c r="E34" s="972"/>
      <c r="F34" s="972"/>
      <c r="G34" s="972"/>
      <c r="H34" s="972"/>
      <c r="I34" s="972"/>
      <c r="J34" s="972"/>
      <c r="K34" s="972"/>
      <c r="L34" s="972"/>
      <c r="M34" s="972"/>
      <c r="N34" s="972"/>
      <c r="O34" s="972"/>
      <c r="P34" s="972"/>
    </row>
    <row r="35" spans="1:16" ht="18.75" hidden="1" customHeight="1">
      <c r="A35" s="2506" t="s">
        <v>21</v>
      </c>
      <c r="B35" s="2506"/>
      <c r="C35" s="2506"/>
      <c r="D35" s="2506"/>
      <c r="E35" s="2506"/>
      <c r="F35" s="2506"/>
      <c r="G35" s="2506"/>
      <c r="H35" s="2506"/>
      <c r="I35" s="2506"/>
      <c r="J35" s="2506"/>
      <c r="K35" s="2506"/>
      <c r="L35" s="2506"/>
      <c r="M35" s="2506"/>
      <c r="N35" s="2506"/>
      <c r="O35" s="2506"/>
      <c r="P35" s="2506"/>
    </row>
    <row r="36" spans="1:16" ht="15.75" hidden="1">
      <c r="A36" s="974"/>
      <c r="B36" s="972"/>
      <c r="C36" s="972"/>
      <c r="D36" s="972"/>
      <c r="E36" s="972"/>
      <c r="F36" s="972"/>
      <c r="G36" s="972"/>
      <c r="H36" s="972"/>
      <c r="I36" s="972"/>
      <c r="J36" s="972"/>
      <c r="K36" s="972"/>
      <c r="L36" s="972"/>
      <c r="M36" s="972"/>
      <c r="N36" s="972"/>
      <c r="O36" s="972"/>
      <c r="P36" s="972"/>
    </row>
    <row r="37" spans="1:16" ht="18.75" hidden="1" customHeight="1">
      <c r="A37" s="2506" t="s">
        <v>338</v>
      </c>
      <c r="B37" s="2506"/>
      <c r="C37" s="2506"/>
      <c r="D37" s="2506"/>
      <c r="E37" s="2506"/>
      <c r="F37" s="2506"/>
      <c r="G37" s="2506"/>
      <c r="H37" s="2506"/>
      <c r="I37" s="2506"/>
      <c r="J37" s="2506"/>
      <c r="K37" s="2506"/>
      <c r="L37" s="2506"/>
      <c r="M37" s="2506"/>
      <c r="N37" s="2506"/>
      <c r="O37" s="2506"/>
      <c r="P37" s="2506"/>
    </row>
    <row r="38" spans="1:16" ht="15.75" hidden="1">
      <c r="A38" s="974"/>
      <c r="B38" s="972"/>
      <c r="C38" s="972"/>
      <c r="D38" s="972"/>
      <c r="E38" s="972"/>
      <c r="F38" s="972"/>
      <c r="G38" s="972"/>
      <c r="H38" s="972"/>
      <c r="I38" s="972"/>
      <c r="J38" s="972"/>
      <c r="K38" s="972"/>
      <c r="L38" s="972"/>
      <c r="M38" s="972"/>
      <c r="N38" s="972"/>
      <c r="O38" s="972"/>
      <c r="P38" s="972"/>
    </row>
    <row r="39" spans="1:16" ht="18.75" hidden="1" customHeight="1">
      <c r="A39" s="2506" t="s">
        <v>339</v>
      </c>
      <c r="B39" s="2506"/>
      <c r="C39" s="2506"/>
      <c r="D39" s="2506"/>
      <c r="E39" s="2506"/>
      <c r="F39" s="2506"/>
      <c r="G39" s="2506"/>
      <c r="H39" s="2506"/>
      <c r="I39" s="2506"/>
      <c r="J39" s="2506"/>
      <c r="K39" s="2506"/>
      <c r="L39" s="2506"/>
      <c r="M39" s="2506"/>
      <c r="N39" s="2506"/>
      <c r="O39" s="2506"/>
      <c r="P39" s="2506"/>
    </row>
    <row r="40" spans="1:16" ht="15.75" hidden="1">
      <c r="A40" s="974"/>
      <c r="B40" s="972"/>
      <c r="C40" s="972"/>
      <c r="D40" s="972"/>
      <c r="E40" s="972"/>
      <c r="F40" s="972"/>
      <c r="G40" s="972"/>
      <c r="H40" s="972"/>
      <c r="I40" s="972"/>
      <c r="J40" s="972"/>
      <c r="K40" s="972"/>
      <c r="L40" s="972"/>
      <c r="M40" s="972"/>
      <c r="N40" s="972"/>
      <c r="O40" s="972"/>
      <c r="P40" s="972"/>
    </row>
    <row r="41" spans="1:16" ht="15.75" hidden="1">
      <c r="A41" s="2506" t="s">
        <v>340</v>
      </c>
      <c r="B41" s="2506"/>
      <c r="C41" s="2506"/>
      <c r="D41" s="2506"/>
      <c r="E41" s="2506"/>
      <c r="F41" s="2506"/>
      <c r="G41" s="2506"/>
      <c r="H41" s="2506"/>
      <c r="I41" s="2506"/>
      <c r="J41" s="2506"/>
      <c r="K41" s="2506"/>
      <c r="L41" s="2506"/>
      <c r="M41" s="2506"/>
      <c r="N41" s="2506"/>
      <c r="O41" s="2506"/>
      <c r="P41" s="2506"/>
    </row>
    <row r="42" spans="1:16" ht="15.75" hidden="1">
      <c r="A42" s="972"/>
      <c r="B42" s="972"/>
      <c r="C42" s="972"/>
      <c r="D42" s="972"/>
      <c r="E42" s="972"/>
      <c r="F42" s="972"/>
      <c r="G42" s="972"/>
      <c r="H42" s="972"/>
      <c r="I42" s="972"/>
      <c r="J42" s="972"/>
      <c r="K42" s="972"/>
      <c r="L42" s="972"/>
      <c r="M42" s="972"/>
      <c r="N42" s="972"/>
      <c r="O42" s="972"/>
      <c r="P42" s="972"/>
    </row>
    <row r="43" spans="1:16" ht="15.75" hidden="1">
      <c r="A43" s="2506" t="s">
        <v>341</v>
      </c>
      <c r="B43" s="2506"/>
      <c r="C43" s="2506"/>
      <c r="D43" s="2506"/>
      <c r="E43" s="2506"/>
      <c r="F43" s="2506"/>
      <c r="G43" s="2506"/>
      <c r="H43" s="2506"/>
      <c r="I43" s="2506"/>
      <c r="J43" s="2506"/>
      <c r="K43" s="2506"/>
      <c r="L43" s="2506"/>
      <c r="M43" s="2506"/>
      <c r="N43" s="2506"/>
      <c r="O43" s="2506"/>
      <c r="P43" s="2506"/>
    </row>
    <row r="44" spans="1:16" ht="18.75" hidden="1" customHeight="1">
      <c r="A44" s="972"/>
      <c r="B44" s="972"/>
      <c r="C44" s="972"/>
      <c r="D44" s="972"/>
      <c r="E44" s="972"/>
      <c r="F44" s="972"/>
      <c r="G44" s="972"/>
      <c r="H44" s="972"/>
      <c r="I44" s="972"/>
      <c r="J44" s="972"/>
      <c r="K44" s="972"/>
      <c r="L44" s="972"/>
      <c r="M44" s="972"/>
      <c r="N44" s="972"/>
      <c r="O44" s="972"/>
      <c r="P44" s="972"/>
    </row>
    <row r="45" spans="1:16" ht="18.75" hidden="1" customHeight="1">
      <c r="A45" s="2506" t="s">
        <v>342</v>
      </c>
      <c r="B45" s="2506"/>
      <c r="C45" s="2506"/>
      <c r="D45" s="2506"/>
      <c r="E45" s="2506"/>
      <c r="F45" s="2506"/>
      <c r="G45" s="2506"/>
      <c r="H45" s="2506"/>
      <c r="I45" s="2506"/>
      <c r="J45" s="2506"/>
      <c r="K45" s="2506"/>
      <c r="L45" s="2506"/>
      <c r="M45" s="2506"/>
      <c r="N45" s="2506"/>
      <c r="O45" s="2506"/>
      <c r="P45" s="2506"/>
    </row>
    <row r="46" spans="1:16" ht="15.75" hidden="1">
      <c r="A46" s="972"/>
      <c r="B46" s="972"/>
      <c r="C46" s="972"/>
      <c r="D46" s="972"/>
      <c r="E46" s="972"/>
      <c r="F46" s="972"/>
      <c r="G46" s="972"/>
      <c r="H46" s="972"/>
      <c r="I46" s="972"/>
      <c r="J46" s="972"/>
      <c r="K46" s="972"/>
      <c r="L46" s="972"/>
      <c r="M46" s="972"/>
      <c r="N46" s="972"/>
      <c r="O46" s="972"/>
      <c r="P46" s="972"/>
    </row>
    <row r="47" spans="1:16" ht="33" hidden="1" customHeight="1">
      <c r="A47" s="2506" t="s">
        <v>344</v>
      </c>
      <c r="B47" s="2506"/>
      <c r="C47" s="2506"/>
      <c r="D47" s="2506"/>
      <c r="E47" s="2506"/>
      <c r="F47" s="2506"/>
      <c r="G47" s="2506"/>
      <c r="H47" s="2506"/>
      <c r="I47" s="2506"/>
      <c r="J47" s="2506"/>
      <c r="K47" s="2506"/>
      <c r="L47" s="2506"/>
      <c r="M47" s="2506"/>
      <c r="N47" s="2506"/>
      <c r="O47" s="2506"/>
      <c r="P47" s="2506"/>
    </row>
    <row r="48" spans="1:16" ht="18.75" hidden="1" customHeight="1">
      <c r="A48" s="972"/>
      <c r="B48" s="972"/>
      <c r="C48" s="972"/>
      <c r="D48" s="972"/>
      <c r="E48" s="972"/>
      <c r="F48" s="972"/>
      <c r="G48" s="972"/>
      <c r="H48" s="972"/>
      <c r="I48" s="972"/>
      <c r="J48" s="972"/>
      <c r="K48" s="972"/>
      <c r="L48" s="972"/>
      <c r="M48" s="972"/>
      <c r="N48" s="972"/>
      <c r="O48" s="972"/>
      <c r="P48" s="972"/>
    </row>
    <row r="49" spans="1:16" ht="37.5" hidden="1" customHeight="1">
      <c r="A49" s="2506" t="s">
        <v>345</v>
      </c>
      <c r="B49" s="2506"/>
      <c r="C49" s="2506"/>
      <c r="D49" s="2506"/>
      <c r="E49" s="2506"/>
      <c r="F49" s="2506"/>
      <c r="G49" s="2506"/>
      <c r="H49" s="2506"/>
      <c r="I49" s="2506"/>
      <c r="J49" s="2506"/>
      <c r="K49" s="2506"/>
      <c r="L49" s="2506"/>
      <c r="M49" s="2506"/>
      <c r="N49" s="2506"/>
      <c r="O49" s="2506"/>
      <c r="P49" s="2506"/>
    </row>
    <row r="50" spans="1:16" ht="15.75" hidden="1">
      <c r="A50" s="972"/>
      <c r="B50" s="972"/>
      <c r="C50" s="972"/>
      <c r="D50" s="972"/>
      <c r="E50" s="972"/>
      <c r="F50" s="972"/>
      <c r="G50" s="972"/>
      <c r="H50" s="972"/>
      <c r="I50" s="972"/>
      <c r="J50" s="972"/>
      <c r="K50" s="972"/>
      <c r="L50" s="972"/>
      <c r="M50" s="972"/>
      <c r="N50" s="972"/>
      <c r="O50" s="972"/>
      <c r="P50" s="972"/>
    </row>
    <row r="51" spans="1:16" ht="31.5" hidden="1" customHeight="1">
      <c r="A51" s="2506" t="s">
        <v>346</v>
      </c>
      <c r="B51" s="2506"/>
      <c r="C51" s="2506"/>
      <c r="D51" s="2506"/>
      <c r="E51" s="2506"/>
      <c r="F51" s="2506"/>
      <c r="G51" s="2506"/>
      <c r="H51" s="2506"/>
      <c r="I51" s="2506"/>
      <c r="J51" s="2506"/>
      <c r="K51" s="2506"/>
      <c r="L51" s="2506"/>
      <c r="M51" s="2506"/>
      <c r="N51" s="2506"/>
      <c r="O51" s="2506"/>
      <c r="P51" s="2506"/>
    </row>
    <row r="52" spans="1:16" ht="18.75" hidden="1" customHeight="1">
      <c r="A52" s="972"/>
      <c r="B52" s="972"/>
      <c r="C52" s="972"/>
      <c r="D52" s="972"/>
      <c r="E52" s="972"/>
      <c r="F52" s="972"/>
      <c r="G52" s="972"/>
      <c r="H52" s="972"/>
      <c r="I52" s="972"/>
      <c r="J52" s="972"/>
      <c r="K52" s="972"/>
      <c r="L52" s="972"/>
      <c r="M52" s="972"/>
      <c r="N52" s="972"/>
      <c r="O52" s="972"/>
      <c r="P52" s="972"/>
    </row>
    <row r="53" spans="1:16" ht="15.75" hidden="1">
      <c r="A53" s="2506" t="s">
        <v>347</v>
      </c>
      <c r="B53" s="2506"/>
      <c r="C53" s="2506"/>
      <c r="D53" s="2506"/>
      <c r="E53" s="2506"/>
      <c r="F53" s="2506"/>
      <c r="G53" s="2506"/>
      <c r="H53" s="2506"/>
      <c r="I53" s="2506"/>
      <c r="J53" s="2506"/>
      <c r="K53" s="2506"/>
      <c r="L53" s="2506"/>
      <c r="M53" s="2506"/>
      <c r="N53" s="2506"/>
      <c r="O53" s="2506"/>
      <c r="P53" s="2506"/>
    </row>
    <row r="54" spans="1:16" ht="18.75" hidden="1" customHeight="1">
      <c r="A54" s="972"/>
      <c r="B54" s="972"/>
      <c r="C54" s="972"/>
      <c r="D54" s="972"/>
      <c r="E54" s="972"/>
      <c r="F54" s="972"/>
      <c r="G54" s="972"/>
      <c r="H54" s="972"/>
      <c r="I54" s="972"/>
      <c r="J54" s="972"/>
      <c r="K54" s="972"/>
      <c r="L54" s="972"/>
      <c r="M54" s="972"/>
      <c r="N54" s="972"/>
      <c r="O54" s="972"/>
      <c r="P54" s="972"/>
    </row>
    <row r="55" spans="1:16" ht="15.75" hidden="1">
      <c r="A55" s="2506" t="s">
        <v>348</v>
      </c>
      <c r="B55" s="2506"/>
      <c r="C55" s="2506"/>
      <c r="D55" s="2506"/>
      <c r="E55" s="2506"/>
      <c r="F55" s="2506"/>
      <c r="G55" s="2506"/>
      <c r="H55" s="2506"/>
      <c r="I55" s="2506"/>
      <c r="J55" s="2506"/>
      <c r="K55" s="2506"/>
      <c r="L55" s="2506"/>
      <c r="M55" s="2506"/>
      <c r="N55" s="2506"/>
      <c r="O55" s="2506"/>
      <c r="P55" s="2506"/>
    </row>
    <row r="56" spans="1:16" ht="18.75" hidden="1" customHeight="1">
      <c r="A56" s="986"/>
      <c r="B56" s="987"/>
      <c r="C56" s="987"/>
      <c r="D56" s="987"/>
      <c r="E56" s="987"/>
      <c r="F56" s="987"/>
      <c r="G56" s="987"/>
      <c r="H56" s="987"/>
      <c r="I56" s="987"/>
      <c r="J56" s="987"/>
      <c r="K56" s="987"/>
      <c r="L56" s="987"/>
      <c r="M56" s="987"/>
      <c r="N56" s="987"/>
      <c r="O56" s="987"/>
      <c r="P56" s="987"/>
    </row>
    <row r="57" spans="1:16" ht="18.75" hidden="1" customHeight="1">
      <c r="A57" s="2506" t="s">
        <v>10</v>
      </c>
      <c r="B57" s="2506"/>
      <c r="C57" s="2506"/>
      <c r="D57" s="2506"/>
      <c r="E57" s="2506"/>
      <c r="F57" s="2506"/>
      <c r="G57" s="2506"/>
      <c r="H57" s="2506"/>
      <c r="I57" s="2506"/>
      <c r="J57" s="2506"/>
      <c r="K57" s="2506"/>
      <c r="L57" s="2506"/>
      <c r="M57" s="2506"/>
      <c r="N57" s="2506"/>
      <c r="O57" s="2506"/>
      <c r="P57" s="2506"/>
    </row>
    <row r="58" spans="1:16" ht="18.75" hidden="1" customHeight="1">
      <c r="A58" s="987"/>
      <c r="B58" s="987"/>
      <c r="C58" s="987"/>
      <c r="D58" s="987"/>
      <c r="E58" s="987"/>
      <c r="F58" s="987"/>
      <c r="G58" s="987"/>
      <c r="H58" s="987"/>
      <c r="I58" s="987"/>
      <c r="J58" s="987"/>
      <c r="K58" s="987"/>
      <c r="L58" s="987"/>
      <c r="M58" s="987"/>
      <c r="N58" s="987"/>
      <c r="O58" s="987"/>
      <c r="P58" s="987"/>
    </row>
    <row r="59" spans="1:16" ht="18.75" hidden="1" customHeight="1">
      <c r="A59" s="2506" t="s">
        <v>11</v>
      </c>
      <c r="B59" s="2506"/>
      <c r="C59" s="2506"/>
      <c r="D59" s="2506"/>
      <c r="E59" s="2506"/>
      <c r="F59" s="2506"/>
      <c r="G59" s="2506"/>
      <c r="H59" s="2506"/>
      <c r="I59" s="2506"/>
      <c r="J59" s="2506"/>
      <c r="K59" s="2506"/>
      <c r="L59" s="2506"/>
      <c r="M59" s="2506"/>
      <c r="N59" s="2506"/>
      <c r="O59" s="2506"/>
      <c r="P59" s="2506"/>
    </row>
    <row r="60" spans="1:16" ht="18.75" hidden="1" customHeight="1">
      <c r="A60" s="988"/>
      <c r="B60" s="988"/>
      <c r="C60" s="988"/>
      <c r="D60" s="988"/>
      <c r="E60" s="988"/>
      <c r="F60" s="988"/>
      <c r="G60" s="988"/>
      <c r="H60" s="988"/>
      <c r="I60" s="988"/>
      <c r="J60" s="988"/>
      <c r="K60" s="988"/>
      <c r="L60" s="988"/>
      <c r="M60" s="988"/>
      <c r="N60" s="988"/>
      <c r="O60" s="988"/>
      <c r="P60" s="988"/>
    </row>
    <row r="61" spans="1:16" ht="18" hidden="1" customHeight="1">
      <c r="A61" s="2506" t="s">
        <v>621</v>
      </c>
      <c r="B61" s="2506"/>
      <c r="C61" s="2506"/>
      <c r="D61" s="2506"/>
      <c r="E61" s="2506"/>
      <c r="F61" s="2506"/>
      <c r="G61" s="2506"/>
      <c r="H61" s="2506"/>
      <c r="I61" s="2506"/>
      <c r="J61" s="2506"/>
      <c r="K61" s="2506"/>
      <c r="L61" s="2506"/>
      <c r="M61" s="2506"/>
      <c r="N61" s="2506"/>
      <c r="O61" s="2506"/>
      <c r="P61" s="2506"/>
    </row>
    <row r="62" spans="1:16" ht="18" hidden="1" customHeight="1">
      <c r="A62" s="973"/>
      <c r="B62" s="973"/>
      <c r="C62" s="973"/>
      <c r="D62" s="973"/>
      <c r="E62" s="973"/>
      <c r="F62" s="973"/>
      <c r="G62" s="973"/>
      <c r="H62" s="973"/>
      <c r="I62" s="973"/>
      <c r="J62" s="973"/>
      <c r="K62" s="973"/>
      <c r="L62" s="973"/>
      <c r="M62" s="973"/>
      <c r="N62" s="973"/>
      <c r="O62" s="973"/>
      <c r="P62" s="973"/>
    </row>
    <row r="63" spans="1:16" ht="18" hidden="1" customHeight="1">
      <c r="A63" s="2506" t="s">
        <v>711</v>
      </c>
      <c r="B63" s="2506"/>
      <c r="C63" s="2506"/>
      <c r="D63" s="2506"/>
      <c r="E63" s="2506"/>
      <c r="F63" s="2506"/>
      <c r="G63" s="2506"/>
      <c r="H63" s="2506"/>
      <c r="I63" s="2506"/>
      <c r="J63" s="2506"/>
      <c r="K63" s="2506"/>
      <c r="L63" s="2506"/>
      <c r="M63" s="2506"/>
      <c r="N63" s="2506"/>
      <c r="O63" s="2506"/>
      <c r="P63" s="2506"/>
    </row>
    <row r="65" spans="1:16" ht="18.75" hidden="1" customHeight="1">
      <c r="A65" s="2504"/>
      <c r="B65" s="2504"/>
      <c r="C65" s="2504"/>
      <c r="D65" s="2504"/>
      <c r="E65" s="2504"/>
      <c r="F65" s="2504"/>
      <c r="G65" s="2504"/>
      <c r="H65" s="2504"/>
      <c r="I65" s="2504"/>
      <c r="J65" s="2504"/>
      <c r="K65" s="2504"/>
      <c r="L65" s="2504"/>
      <c r="M65" s="2504"/>
      <c r="N65" s="2504"/>
      <c r="O65" s="2504"/>
      <c r="P65" s="2504"/>
    </row>
    <row r="67" spans="1:16" ht="18.75" hidden="1" customHeight="1">
      <c r="A67" s="2504"/>
      <c r="B67" s="2504"/>
      <c r="C67" s="2504"/>
      <c r="D67" s="2504"/>
      <c r="E67" s="2504"/>
      <c r="F67" s="2504"/>
      <c r="G67" s="2504"/>
      <c r="H67" s="2504"/>
      <c r="I67" s="2504"/>
      <c r="J67" s="2504"/>
      <c r="K67" s="2504"/>
      <c r="L67" s="2504"/>
      <c r="M67" s="2504"/>
      <c r="N67" s="2504"/>
      <c r="O67" s="2504"/>
      <c r="P67" s="2504"/>
    </row>
    <row r="69" spans="1:16" ht="18.75" hidden="1" customHeight="1">
      <c r="A69" s="2504"/>
      <c r="B69" s="2504"/>
      <c r="C69" s="2504"/>
      <c r="D69" s="2504"/>
      <c r="E69" s="2504"/>
      <c r="F69" s="2504"/>
      <c r="G69" s="2504"/>
      <c r="H69" s="2504"/>
      <c r="I69" s="2504"/>
      <c r="J69" s="2504"/>
      <c r="K69" s="2504"/>
      <c r="L69" s="2504"/>
      <c r="M69" s="2504"/>
      <c r="N69" s="2504"/>
      <c r="O69" s="2504"/>
      <c r="P69" s="2504"/>
    </row>
    <row r="70" spans="1:16" ht="18.75" hidden="1" customHeight="1">
      <c r="A70" s="2427"/>
      <c r="B70" s="2427"/>
      <c r="C70" s="2427"/>
      <c r="D70" s="2427"/>
      <c r="E70" s="2427"/>
      <c r="F70" s="2427"/>
      <c r="G70" s="2427"/>
      <c r="H70" s="2427"/>
      <c r="I70" s="2427"/>
      <c r="J70" s="2427"/>
      <c r="K70" s="2427"/>
      <c r="L70" s="2427"/>
      <c r="M70" s="2427"/>
      <c r="N70" s="2427"/>
      <c r="O70" s="2427"/>
      <c r="P70" s="2427"/>
    </row>
    <row r="71" spans="1:16" ht="18.75" hidden="1" customHeight="1">
      <c r="A71" s="2427"/>
      <c r="B71" s="2427"/>
      <c r="C71" s="2427"/>
      <c r="D71" s="2427"/>
      <c r="E71" s="2427"/>
      <c r="F71" s="2427"/>
      <c r="G71" s="2427"/>
      <c r="H71" s="2427"/>
      <c r="I71" s="2427"/>
      <c r="J71" s="2427"/>
      <c r="K71" s="2427"/>
      <c r="L71" s="2427"/>
      <c r="M71" s="2427"/>
      <c r="N71" s="2427"/>
      <c r="O71" s="2427"/>
      <c r="P71" s="2427"/>
    </row>
    <row r="72" spans="1:16" ht="18.75" hidden="1" customHeight="1">
      <c r="A72" s="2427"/>
      <c r="B72" s="2427"/>
      <c r="C72" s="2427"/>
      <c r="D72" s="2427"/>
      <c r="E72" s="2427"/>
      <c r="F72" s="2427"/>
      <c r="G72" s="2427"/>
      <c r="H72" s="2427"/>
      <c r="I72" s="2427"/>
      <c r="J72" s="2427"/>
      <c r="K72" s="2427"/>
      <c r="L72" s="2427"/>
      <c r="M72" s="2427"/>
      <c r="N72" s="2427"/>
      <c r="O72" s="2427"/>
      <c r="P72" s="2427"/>
    </row>
    <row r="73" spans="1:16" ht="18.75" hidden="1" customHeight="1">
      <c r="A73" s="2504"/>
      <c r="B73" s="2504"/>
      <c r="C73" s="2504"/>
      <c r="D73" s="2504"/>
      <c r="E73" s="2504"/>
      <c r="F73" s="2504"/>
      <c r="G73" s="2504"/>
      <c r="H73" s="2504"/>
      <c r="I73" s="2504"/>
      <c r="J73" s="2504"/>
      <c r="K73" s="2504"/>
      <c r="L73" s="2504"/>
      <c r="M73" s="2504"/>
      <c r="N73" s="2504"/>
      <c r="O73" s="2504"/>
      <c r="P73" s="2504"/>
    </row>
    <row r="74" spans="1:16" ht="18.75" hidden="1" customHeight="1">
      <c r="A74" s="2427"/>
      <c r="B74" s="2427"/>
      <c r="C74" s="2427"/>
      <c r="D74" s="2427"/>
      <c r="E74" s="2427"/>
      <c r="F74" s="2427"/>
      <c r="G74" s="2427"/>
      <c r="H74" s="2427"/>
      <c r="I74" s="2427"/>
      <c r="J74" s="2427"/>
      <c r="K74" s="2427"/>
      <c r="L74" s="2427"/>
      <c r="M74" s="2427"/>
      <c r="N74" s="2427"/>
      <c r="O74" s="2427"/>
      <c r="P74" s="2427"/>
    </row>
    <row r="75" spans="1:16" ht="18.75" hidden="1" customHeight="1">
      <c r="A75" s="2504"/>
      <c r="B75" s="2504"/>
      <c r="C75" s="2504"/>
      <c r="D75" s="2504"/>
      <c r="E75" s="2504"/>
      <c r="F75" s="2504"/>
      <c r="G75" s="2504"/>
      <c r="H75" s="2504"/>
      <c r="I75" s="2504"/>
      <c r="J75" s="2504"/>
      <c r="K75" s="2504"/>
      <c r="L75" s="2504"/>
      <c r="M75" s="2504"/>
      <c r="N75" s="2504"/>
      <c r="O75" s="2504"/>
      <c r="P75" s="2504"/>
    </row>
    <row r="76" spans="1:16" ht="18.75" hidden="1" customHeight="1">
      <c r="A76" s="2427"/>
      <c r="B76" s="2427"/>
      <c r="C76" s="2427"/>
      <c r="D76" s="2427"/>
      <c r="E76" s="2427"/>
      <c r="F76" s="2427"/>
      <c r="G76" s="2427"/>
      <c r="H76" s="2427"/>
      <c r="I76" s="2427"/>
      <c r="J76" s="2427"/>
      <c r="K76" s="2427"/>
      <c r="L76" s="2427"/>
      <c r="M76" s="2427"/>
      <c r="N76" s="2427"/>
      <c r="O76" s="2427"/>
      <c r="P76" s="2427"/>
    </row>
    <row r="77" spans="1:16" ht="18.75" hidden="1" customHeight="1">
      <c r="A77" s="2504"/>
      <c r="B77" s="2504"/>
      <c r="C77" s="2504"/>
      <c r="D77" s="2504"/>
      <c r="E77" s="2504"/>
      <c r="F77" s="2504"/>
      <c r="G77" s="2504"/>
      <c r="H77" s="2504"/>
      <c r="I77" s="2504"/>
      <c r="J77" s="2504"/>
      <c r="K77" s="2504"/>
      <c r="L77" s="2504"/>
      <c r="M77" s="2504"/>
      <c r="N77" s="2504"/>
      <c r="O77" s="2504"/>
      <c r="P77" s="2504"/>
    </row>
    <row r="79" spans="1:16" ht="18.75" hidden="1" customHeight="1">
      <c r="A79" s="2504"/>
      <c r="B79" s="2504"/>
      <c r="C79" s="2504"/>
      <c r="D79" s="2504"/>
      <c r="E79" s="2504"/>
      <c r="F79" s="2504"/>
      <c r="G79" s="2504"/>
      <c r="H79" s="2504"/>
      <c r="I79" s="2504"/>
      <c r="J79" s="2504"/>
      <c r="K79" s="2504"/>
      <c r="L79" s="2504"/>
      <c r="M79" s="2504"/>
      <c r="N79" s="2504"/>
      <c r="O79" s="2504"/>
      <c r="P79" s="2504"/>
    </row>
    <row r="81" spans="1:18" ht="18.75" hidden="1" customHeight="1">
      <c r="A81" s="2504"/>
      <c r="B81" s="2504"/>
      <c r="C81" s="2504"/>
      <c r="D81" s="2504"/>
      <c r="E81" s="2504"/>
      <c r="F81" s="2504"/>
      <c r="G81" s="2504"/>
      <c r="H81" s="2504"/>
      <c r="I81" s="2504"/>
      <c r="J81" s="2504"/>
      <c r="K81" s="2504"/>
      <c r="L81" s="2504"/>
      <c r="M81" s="2504"/>
      <c r="N81" s="2504"/>
      <c r="O81" s="2504"/>
      <c r="P81" s="2504"/>
    </row>
    <row r="83" spans="1:18" ht="18.75" hidden="1" customHeight="1">
      <c r="A83" s="2504"/>
      <c r="B83" s="2504"/>
      <c r="C83" s="2504"/>
      <c r="D83" s="2504"/>
      <c r="E83" s="2504"/>
      <c r="F83" s="2504"/>
      <c r="G83" s="2504"/>
      <c r="H83" s="2504"/>
      <c r="I83" s="2504"/>
      <c r="J83" s="2504"/>
      <c r="K83" s="2504"/>
      <c r="L83" s="2504"/>
      <c r="M83" s="2504"/>
      <c r="N83" s="2504"/>
      <c r="O83" s="2504"/>
      <c r="P83" s="2504"/>
    </row>
    <row r="85" spans="1:18" ht="18.75" hidden="1" customHeight="1">
      <c r="A85" s="2504"/>
      <c r="B85" s="2504"/>
      <c r="C85" s="2504"/>
      <c r="D85" s="2504"/>
      <c r="E85" s="2504"/>
      <c r="F85" s="2504"/>
      <c r="G85" s="2504"/>
      <c r="H85" s="2504"/>
      <c r="I85" s="2504"/>
      <c r="J85" s="2504"/>
      <c r="K85" s="2504"/>
      <c r="L85" s="2504"/>
      <c r="M85" s="2504"/>
      <c r="N85" s="2504"/>
      <c r="O85" s="2504"/>
      <c r="P85" s="2504"/>
    </row>
    <row r="87" spans="1:18" ht="18.75" hidden="1" customHeight="1">
      <c r="A87" s="2504"/>
      <c r="B87" s="2504"/>
      <c r="C87" s="2504"/>
      <c r="D87" s="2504"/>
      <c r="E87" s="2504"/>
      <c r="F87" s="2504"/>
      <c r="G87" s="2504"/>
      <c r="H87" s="2504"/>
      <c r="I87" s="2504"/>
      <c r="J87" s="2504"/>
      <c r="K87" s="2504"/>
      <c r="L87" s="2504"/>
      <c r="M87" s="2504"/>
      <c r="N87" s="2504"/>
      <c r="O87" s="2504"/>
      <c r="P87" s="2504"/>
    </row>
    <row r="89" spans="1:18" ht="18.75" hidden="1" customHeight="1">
      <c r="A89" s="2504"/>
      <c r="B89" s="2504"/>
      <c r="C89" s="2504"/>
      <c r="D89" s="2504"/>
      <c r="E89" s="2504"/>
      <c r="F89" s="2504"/>
      <c r="G89" s="2504"/>
      <c r="H89" s="2504"/>
      <c r="I89" s="2504"/>
      <c r="J89" s="2504"/>
      <c r="K89" s="2504"/>
      <c r="L89" s="2504"/>
      <c r="M89" s="2504"/>
      <c r="N89" s="2504"/>
      <c r="O89" s="2504"/>
      <c r="P89" s="2504"/>
    </row>
    <row r="91" spans="1:18" ht="18.75" hidden="1" customHeight="1">
      <c r="A91" s="2504"/>
      <c r="B91" s="2504"/>
      <c r="C91" s="2504"/>
      <c r="D91" s="2504"/>
      <c r="E91" s="2504"/>
      <c r="F91" s="2504"/>
      <c r="G91" s="2504"/>
      <c r="H91" s="2504"/>
      <c r="I91" s="2504"/>
      <c r="J91" s="2504"/>
      <c r="K91" s="2504"/>
      <c r="L91" s="2504"/>
      <c r="M91" s="2504"/>
      <c r="N91" s="2504"/>
      <c r="O91" s="2504"/>
      <c r="P91" s="2504"/>
    </row>
    <row r="93" spans="1:18" ht="18.75" hidden="1" customHeight="1">
      <c r="A93" s="2504"/>
      <c r="B93" s="2504"/>
      <c r="C93" s="2504"/>
      <c r="D93" s="2504"/>
      <c r="E93" s="2504"/>
      <c r="F93" s="2504"/>
      <c r="G93" s="2504"/>
      <c r="H93" s="2504"/>
      <c r="I93" s="2504"/>
      <c r="J93" s="2504"/>
      <c r="K93" s="2504"/>
      <c r="L93" s="2504"/>
      <c r="M93" s="2504"/>
      <c r="N93" s="2504"/>
      <c r="O93" s="2504"/>
      <c r="P93" s="2504"/>
    </row>
    <row r="95" spans="1:18" ht="18.75" hidden="1" customHeight="1">
      <c r="A95" s="2504"/>
      <c r="B95" s="2504"/>
      <c r="C95" s="2504"/>
      <c r="D95" s="2504"/>
      <c r="E95" s="2504"/>
      <c r="F95" s="2504"/>
      <c r="G95" s="2504"/>
      <c r="H95" s="2504"/>
      <c r="I95" s="2504"/>
      <c r="J95" s="2504"/>
      <c r="K95" s="2504"/>
      <c r="L95" s="2504"/>
      <c r="M95" s="2504"/>
      <c r="N95" s="2504"/>
      <c r="O95" s="2504"/>
      <c r="P95" s="2504"/>
    </row>
    <row r="96" spans="1:18" s="2424" customFormat="1" ht="18.75" customHeight="1">
      <c r="A96" s="865"/>
      <c r="B96" s="865"/>
      <c r="C96" s="865"/>
      <c r="D96" s="865"/>
      <c r="E96" s="865"/>
      <c r="F96" s="865"/>
      <c r="G96" s="865"/>
      <c r="H96" s="865"/>
      <c r="I96" s="865"/>
      <c r="J96" s="865"/>
      <c r="K96" s="865"/>
      <c r="L96" s="865"/>
      <c r="M96" s="865"/>
      <c r="N96" s="865"/>
      <c r="O96" s="865"/>
      <c r="P96" s="865"/>
      <c r="Q96" s="865"/>
      <c r="R96" s="865"/>
    </row>
    <row r="97" spans="1:17" ht="18.75" hidden="1" customHeight="1">
      <c r="A97" s="2504"/>
      <c r="B97" s="2504"/>
      <c r="C97" s="2504"/>
      <c r="D97" s="2504"/>
      <c r="E97" s="2504"/>
      <c r="F97" s="2504"/>
      <c r="G97" s="2504"/>
      <c r="H97" s="2504"/>
      <c r="I97" s="2504"/>
      <c r="J97" s="2504"/>
      <c r="K97" s="2504"/>
      <c r="L97" s="2504"/>
      <c r="M97" s="2504"/>
      <c r="N97" s="2504"/>
      <c r="O97" s="2504"/>
      <c r="P97" s="2504"/>
    </row>
    <row r="99" spans="1:17" ht="18.75" hidden="1" customHeight="1">
      <c r="A99" s="2504"/>
      <c r="B99" s="2504"/>
      <c r="C99" s="2504"/>
      <c r="D99" s="2504"/>
      <c r="E99" s="2504"/>
      <c r="F99" s="2504"/>
      <c r="G99" s="2504"/>
      <c r="H99" s="2504"/>
      <c r="I99" s="2504"/>
      <c r="J99" s="2504"/>
      <c r="K99" s="2504"/>
      <c r="L99" s="2504"/>
      <c r="M99" s="2504"/>
      <c r="N99" s="2504"/>
      <c r="O99" s="2504"/>
      <c r="P99" s="2504"/>
    </row>
    <row r="101" spans="1:17" ht="18.75" hidden="1" customHeight="1">
      <c r="A101" s="2504"/>
      <c r="B101" s="2504"/>
      <c r="C101" s="2504"/>
      <c r="D101" s="2504"/>
      <c r="E101" s="2504"/>
      <c r="F101" s="2504"/>
      <c r="G101" s="2504"/>
      <c r="H101" s="2504"/>
      <c r="I101" s="2504"/>
      <c r="J101" s="2504"/>
      <c r="K101" s="2504"/>
      <c r="L101" s="2504"/>
      <c r="M101" s="2504"/>
      <c r="N101" s="2504"/>
      <c r="O101" s="2504"/>
      <c r="P101" s="2504"/>
    </row>
    <row r="103" spans="1:17" ht="18.75" hidden="1" customHeight="1">
      <c r="A103" s="2504"/>
      <c r="B103" s="2504"/>
      <c r="C103" s="2504"/>
      <c r="D103" s="2504"/>
      <c r="E103" s="2504"/>
      <c r="F103" s="2504"/>
      <c r="G103" s="2504"/>
      <c r="H103" s="2504"/>
      <c r="I103" s="2504"/>
      <c r="J103" s="2504"/>
      <c r="K103" s="2504"/>
      <c r="L103" s="2504"/>
      <c r="M103" s="2504"/>
      <c r="N103" s="2504"/>
      <c r="O103" s="2504"/>
      <c r="P103" s="2504"/>
    </row>
    <row r="105" spans="1:17" ht="18.75" hidden="1" customHeight="1">
      <c r="A105" s="2504"/>
      <c r="B105" s="2504"/>
      <c r="C105" s="2504"/>
      <c r="D105" s="2504"/>
      <c r="E105" s="2504"/>
      <c r="F105" s="2504"/>
      <c r="G105" s="2504"/>
      <c r="H105" s="2504"/>
      <c r="I105" s="2504"/>
      <c r="J105" s="2504"/>
      <c r="K105" s="2504"/>
      <c r="L105" s="2504"/>
      <c r="M105" s="2504"/>
      <c r="N105" s="2504"/>
      <c r="O105" s="2504"/>
      <c r="P105" s="2504"/>
    </row>
    <row r="107" spans="1:17" ht="18.75" hidden="1" customHeight="1">
      <c r="A107" s="2504"/>
      <c r="B107" s="2504"/>
      <c r="C107" s="2504"/>
      <c r="D107" s="2504"/>
      <c r="E107" s="2504"/>
      <c r="F107" s="2504"/>
      <c r="G107" s="2504"/>
      <c r="H107" s="2504"/>
      <c r="I107" s="2504"/>
      <c r="J107" s="2504"/>
      <c r="K107" s="2504"/>
      <c r="L107" s="2504"/>
      <c r="M107" s="2504"/>
      <c r="N107" s="2504"/>
      <c r="O107" s="2504"/>
      <c r="P107" s="2504"/>
      <c r="Q107" s="2428"/>
    </row>
    <row r="109" spans="1:17" ht="18.75" hidden="1" customHeight="1">
      <c r="A109" s="2504"/>
      <c r="B109" s="2504"/>
      <c r="C109" s="2504"/>
      <c r="D109" s="2504"/>
      <c r="E109" s="2504"/>
      <c r="F109" s="2504"/>
      <c r="G109" s="2504"/>
      <c r="H109" s="2504"/>
      <c r="I109" s="2504"/>
      <c r="J109" s="2504"/>
      <c r="K109" s="2504"/>
      <c r="L109" s="2504"/>
      <c r="M109" s="2504"/>
      <c r="N109" s="2504"/>
      <c r="O109" s="2504"/>
      <c r="P109" s="2504"/>
    </row>
  </sheetData>
  <mergeCells count="58">
    <mergeCell ref="A23:P23"/>
    <mergeCell ref="E8:N11"/>
    <mergeCell ref="A13:P13"/>
    <mergeCell ref="A14:P14"/>
    <mergeCell ref="A15:P15"/>
    <mergeCell ref="A16:P16"/>
    <mergeCell ref="A17:P17"/>
    <mergeCell ref="A18:P18"/>
    <mergeCell ref="A19:P19"/>
    <mergeCell ref="A20:P20"/>
    <mergeCell ref="A21:P21"/>
    <mergeCell ref="A22:P22"/>
    <mergeCell ref="A39:P39"/>
    <mergeCell ref="A24:P24"/>
    <mergeCell ref="A25:P25"/>
    <mergeCell ref="A26:P26"/>
    <mergeCell ref="A27:P27"/>
    <mergeCell ref="A28:P28"/>
    <mergeCell ref="A29:P29"/>
    <mergeCell ref="A30:P30"/>
    <mergeCell ref="A31:P31"/>
    <mergeCell ref="A33:P33"/>
    <mergeCell ref="A35:P35"/>
    <mergeCell ref="A37:P37"/>
    <mergeCell ref="A61:P61"/>
    <mergeCell ref="A41:P41"/>
    <mergeCell ref="A43:P43"/>
    <mergeCell ref="A45:P45"/>
    <mergeCell ref="A47:P47"/>
    <mergeCell ref="A49:P49"/>
    <mergeCell ref="A51:P51"/>
    <mergeCell ref="A53:P53"/>
    <mergeCell ref="A55:P55"/>
    <mergeCell ref="A57:P57"/>
    <mergeCell ref="A59:P59"/>
    <mergeCell ref="A79:P79"/>
    <mergeCell ref="A81:P81"/>
    <mergeCell ref="A83:P83"/>
    <mergeCell ref="A63:P63"/>
    <mergeCell ref="A103:P103"/>
    <mergeCell ref="A89:P89"/>
    <mergeCell ref="A65:P65"/>
    <mergeCell ref="A67:P67"/>
    <mergeCell ref="A69:P69"/>
    <mergeCell ref="A73:P73"/>
    <mergeCell ref="A85:P85"/>
    <mergeCell ref="A87:P87"/>
    <mergeCell ref="A75:P75"/>
    <mergeCell ref="A77:P77"/>
    <mergeCell ref="A105:P105"/>
    <mergeCell ref="A107:P107"/>
    <mergeCell ref="A109:P109"/>
    <mergeCell ref="A91:P91"/>
    <mergeCell ref="A93:P93"/>
    <mergeCell ref="A95:P95"/>
    <mergeCell ref="A97:P97"/>
    <mergeCell ref="A99:P99"/>
    <mergeCell ref="A101:P101"/>
  </mergeCells>
  <hyperlinks>
    <hyperlink ref="A13:P13" location="'Cuadro 5.1.1'!A1" display="Cuadro 5.1.1 Costo fiscal de los gastos tributarios en el impuesto sobre la renta e IVA-años gravables 2021 y 2022" xr:uid="{FFC1F543-C090-4924-85B3-82967470099F}"/>
    <hyperlink ref="A15:P15" location="'Cuadro 5.2.1'!A1" display="Cuadro 5.2.1. Rentas de destinación específica" xr:uid="{95338261-C818-48FE-81BB-F34958EB70A8}"/>
    <hyperlink ref="A17:P17" location="'Cuadro 5.2.2'!A1" display="Cuadro 5.2.2. Destinación específica – Impuesto de renta" xr:uid="{08B7156F-54FE-4B14-A6F9-1A53B917696D}"/>
    <hyperlink ref="A21:P21" location="'Cuadro 5.2.4'!A1" display="Cuadro 5.2.4. Establecimientos Públicos del Orden Nacional " xr:uid="{80F94EA0-27A0-4B32-946E-C6D45D6E4335}"/>
    <hyperlink ref="A19:P19" location="'Cuadro 5.2.3'!A1" display="Cuadro 5.2.3. Fondos Especiales y Contribuciones Parafiscales de la Nación" xr:uid="{C53818C3-968C-4008-A71C-1CEF4477CBB3}"/>
  </hyperlinks>
  <pageMargins left="0.7" right="0.7" top="0.75" bottom="0.75" header="0.3" footer="0.3"/>
  <pageSetup paperSize="9" orientation="portrait"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CEF94-6567-4F0E-B07A-5DD55F45D07F}">
  <sheetPr codeName="Hoja60"/>
  <dimension ref="A1:P21"/>
  <sheetViews>
    <sheetView showGridLines="0" workbookViewId="0"/>
  </sheetViews>
  <sheetFormatPr baseColWidth="10" defaultColWidth="0" defaultRowHeight="10.5" zeroHeight="1"/>
  <cols>
    <col min="1" max="1" width="4.140625" style="42" customWidth="1"/>
    <col min="2" max="13" width="11.42578125" style="42" customWidth="1"/>
    <col min="14" max="14" width="9.140625" style="42" customWidth="1"/>
    <col min="15" max="15" width="11.42578125" style="42" customWidth="1"/>
    <col min="16" max="16" width="4.42578125" style="42" customWidth="1"/>
    <col min="17" max="16384" width="11.42578125" style="42" hidden="1"/>
  </cols>
  <sheetData>
    <row r="1" spans="1:14" ht="14.25">
      <c r="A1" s="47"/>
      <c r="B1" s="2682" t="s">
        <v>1159</v>
      </c>
      <c r="C1" s="2682"/>
      <c r="D1" s="2682"/>
      <c r="E1" s="2682"/>
      <c r="F1" s="2682"/>
      <c r="G1" s="2682"/>
      <c r="H1" s="2682"/>
      <c r="I1" s="2682"/>
      <c r="J1" s="2682"/>
      <c r="K1" s="2682"/>
      <c r="L1" s="2682"/>
      <c r="M1" s="2682"/>
      <c r="N1" s="2682"/>
    </row>
    <row r="2" spans="1:14">
      <c r="B2" s="2682" t="s">
        <v>1160</v>
      </c>
      <c r="C2" s="2682"/>
      <c r="D2" s="2682"/>
      <c r="E2" s="2682"/>
      <c r="F2" s="2682"/>
      <c r="G2" s="2682"/>
      <c r="H2" s="2682"/>
      <c r="I2" s="2682"/>
      <c r="J2" s="2682"/>
      <c r="K2" s="2682"/>
      <c r="L2" s="2682"/>
      <c r="M2" s="2682"/>
      <c r="N2" s="2682"/>
    </row>
    <row r="3" spans="1:14">
      <c r="B3" s="2682" t="s">
        <v>1094</v>
      </c>
      <c r="C3" s="2682"/>
      <c r="D3" s="2682"/>
      <c r="E3" s="2682"/>
      <c r="F3" s="2682"/>
      <c r="G3" s="2682"/>
      <c r="H3" s="2682"/>
      <c r="I3" s="2682"/>
      <c r="J3" s="2682"/>
      <c r="K3" s="2682"/>
      <c r="L3" s="2682"/>
      <c r="M3" s="2682"/>
      <c r="N3" s="2682"/>
    </row>
    <row r="4" spans="1:14">
      <c r="B4" s="2682" t="s">
        <v>4</v>
      </c>
      <c r="C4" s="2682"/>
      <c r="D4" s="2682"/>
      <c r="E4" s="2682"/>
      <c r="F4" s="2682"/>
      <c r="G4" s="2682"/>
      <c r="H4" s="2682"/>
      <c r="I4" s="2682"/>
      <c r="J4" s="2682"/>
      <c r="K4" s="2682"/>
      <c r="L4" s="2682"/>
      <c r="M4" s="2682"/>
      <c r="N4" s="2682"/>
    </row>
    <row r="5" spans="1:14"/>
    <row r="6" spans="1:14"/>
    <row r="7" spans="1:14"/>
    <row r="8" spans="1:14"/>
    <row r="9" spans="1:14"/>
    <row r="10" spans="1:14"/>
    <row r="11" spans="1:14"/>
    <row r="12" spans="1:14"/>
    <row r="13" spans="1:14"/>
    <row r="14" spans="1:14"/>
    <row r="15" spans="1:14"/>
    <row r="16" spans="1:14"/>
    <row r="17" spans="1:2">
      <c r="B17" s="25"/>
    </row>
    <row r="18" spans="1:2"/>
    <row r="19" spans="1:2">
      <c r="A19" s="25"/>
      <c r="B19" s="25"/>
    </row>
    <row r="20" spans="1:2">
      <c r="B20" s="372" t="s">
        <v>164</v>
      </c>
    </row>
    <row r="21" spans="1:2"/>
  </sheetData>
  <mergeCells count="4">
    <mergeCell ref="B1:N1"/>
    <mergeCell ref="B2:N2"/>
    <mergeCell ref="B3:N3"/>
    <mergeCell ref="B4:N4"/>
  </mergeCells>
  <pageMargins left="0.7" right="0.7" top="0.75" bottom="0.75" header="0.3" footer="0.3"/>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BCB70-979F-4781-ACA8-7537ECED24CF}">
  <sheetPr codeName="Hoja61">
    <pageSetUpPr fitToPage="1"/>
  </sheetPr>
  <dimension ref="A1:K19"/>
  <sheetViews>
    <sheetView showGridLines="0" workbookViewId="0"/>
  </sheetViews>
  <sheetFormatPr baseColWidth="10" defaultColWidth="0" defaultRowHeight="10.5" zeroHeight="1"/>
  <cols>
    <col min="1" max="1" width="1.85546875" style="715" customWidth="1"/>
    <col min="2" max="2" width="10.28515625" style="715" customWidth="1"/>
    <col min="3" max="3" width="6.140625" style="715" bestFit="1" customWidth="1"/>
    <col min="4" max="4" width="6.7109375" style="715" bestFit="1" customWidth="1"/>
    <col min="5" max="6" width="19.85546875" style="715" customWidth="1"/>
    <col min="7" max="7" width="64.85546875" style="715" customWidth="1"/>
    <col min="8" max="8" width="10" style="726" customWidth="1"/>
    <col min="9" max="9" width="7" style="715" customWidth="1"/>
    <col min="10" max="10" width="13.7109375" style="715" customWidth="1"/>
    <col min="11" max="11" width="48.5703125" style="716" hidden="1" customWidth="1"/>
    <col min="12" max="16384" width="11.42578125" style="715" hidden="1"/>
  </cols>
  <sheetData>
    <row r="1" spans="1:10" ht="14.25">
      <c r="A1" s="2443"/>
      <c r="B1" s="2682" t="s">
        <v>1161</v>
      </c>
      <c r="C1" s="2682"/>
      <c r="D1" s="2682"/>
      <c r="E1" s="2682"/>
      <c r="F1" s="2682"/>
      <c r="G1" s="2682"/>
      <c r="H1" s="2682"/>
      <c r="I1" s="588"/>
      <c r="J1" s="588"/>
    </row>
    <row r="2" spans="1:10">
      <c r="B2" s="2682" t="s">
        <v>2572</v>
      </c>
      <c r="C2" s="2682"/>
      <c r="D2" s="2682"/>
      <c r="E2" s="2682"/>
      <c r="F2" s="2682"/>
      <c r="G2" s="2682"/>
      <c r="H2" s="2682"/>
      <c r="I2" s="588"/>
      <c r="J2" s="588"/>
    </row>
    <row r="3" spans="1:10">
      <c r="B3" s="2682" t="s">
        <v>4</v>
      </c>
      <c r="C3" s="2682"/>
      <c r="D3" s="2682"/>
      <c r="E3" s="2682"/>
      <c r="F3" s="2682"/>
      <c r="G3" s="2682"/>
      <c r="H3" s="2682"/>
      <c r="I3" s="588"/>
      <c r="J3" s="588"/>
    </row>
    <row r="4" spans="1:10"/>
    <row r="5" spans="1:10" ht="21" customHeight="1">
      <c r="A5" s="56"/>
      <c r="B5" s="1337" t="s">
        <v>1162</v>
      </c>
      <c r="C5" s="1338" t="s">
        <v>254</v>
      </c>
      <c r="D5" s="1338" t="s">
        <v>255</v>
      </c>
      <c r="E5" s="1338" t="s">
        <v>1163</v>
      </c>
      <c r="F5" s="1338" t="s">
        <v>1164</v>
      </c>
      <c r="G5" s="1338" t="s">
        <v>343</v>
      </c>
      <c r="H5" s="1339" t="s">
        <v>258</v>
      </c>
    </row>
    <row r="6" spans="1:10">
      <c r="A6" s="56"/>
      <c r="B6" s="2686" t="s">
        <v>259</v>
      </c>
      <c r="C6" s="2686"/>
      <c r="D6" s="2686"/>
      <c r="E6" s="2686"/>
      <c r="F6" s="2686"/>
      <c r="G6" s="2686"/>
      <c r="H6" s="2473">
        <v>28.739175473000003</v>
      </c>
      <c r="I6" s="717"/>
    </row>
    <row r="7" spans="1:10" ht="75" customHeight="1">
      <c r="A7" s="56"/>
      <c r="B7" s="2474" t="s">
        <v>1165</v>
      </c>
      <c r="C7" s="2475" t="s">
        <v>1166</v>
      </c>
      <c r="D7" s="2476">
        <v>45148</v>
      </c>
      <c r="E7" s="2477" t="s">
        <v>1167</v>
      </c>
      <c r="F7" s="2477" t="s">
        <v>1168</v>
      </c>
      <c r="G7" s="2478" t="s">
        <v>1169</v>
      </c>
      <c r="H7" s="2479">
        <v>17.05</v>
      </c>
      <c r="I7" s="717"/>
    </row>
    <row r="8" spans="1:10" ht="42">
      <c r="A8" s="56"/>
      <c r="B8" s="2467" t="s">
        <v>1165</v>
      </c>
      <c r="C8" s="2468">
        <v>1337</v>
      </c>
      <c r="D8" s="2469">
        <v>45149</v>
      </c>
      <c r="E8" s="2470" t="s">
        <v>1170</v>
      </c>
      <c r="F8" s="2470" t="s">
        <v>1171</v>
      </c>
      <c r="G8" s="2471" t="s">
        <v>1172</v>
      </c>
      <c r="H8" s="2472">
        <v>0.54259999999999997</v>
      </c>
      <c r="I8" s="717"/>
    </row>
    <row r="9" spans="1:10" ht="52.5">
      <c r="A9" s="56"/>
      <c r="B9" s="723" t="s">
        <v>1165</v>
      </c>
      <c r="C9" s="724" t="s">
        <v>1173</v>
      </c>
      <c r="D9" s="719">
        <v>45194</v>
      </c>
      <c r="E9" s="720" t="s">
        <v>1170</v>
      </c>
      <c r="F9" s="720" t="s">
        <v>1171</v>
      </c>
      <c r="G9" s="721" t="s">
        <v>1174</v>
      </c>
      <c r="H9" s="722">
        <v>11.146575473</v>
      </c>
      <c r="I9" s="717"/>
    </row>
    <row r="10" spans="1:10">
      <c r="B10" s="2687" t="s">
        <v>1175</v>
      </c>
      <c r="C10" s="2687"/>
      <c r="D10" s="2687"/>
      <c r="E10" s="2687"/>
      <c r="F10" s="2687"/>
      <c r="G10" s="2687"/>
      <c r="H10" s="2687"/>
    </row>
    <row r="11" spans="1:10"/>
    <row r="17" spans="1:2" hidden="1">
      <c r="B17" s="725"/>
    </row>
    <row r="19" spans="1:2" hidden="1">
      <c r="A19" s="725"/>
      <c r="B19" s="725"/>
    </row>
  </sheetData>
  <mergeCells count="5">
    <mergeCell ref="B1:H1"/>
    <mergeCell ref="B2:H2"/>
    <mergeCell ref="B3:H3"/>
    <mergeCell ref="B6:G6"/>
    <mergeCell ref="B10:H10"/>
  </mergeCells>
  <pageMargins left="0.25" right="0.25" top="0.75" bottom="0.75" header="0.3" footer="0.3"/>
  <pageSetup scale="61" orientation="portrait" r:id="rId1"/>
  <ignoredErrors>
    <ignoredError sqref="C9 C7" numberStoredAsText="1"/>
  </ignoredErrors>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9E977-BF53-4588-B571-478364692EEC}">
  <sheetPr codeName="Hoja62">
    <pageSetUpPr fitToPage="1"/>
  </sheetPr>
  <dimension ref="A1:K20"/>
  <sheetViews>
    <sheetView showGridLines="0" workbookViewId="0"/>
  </sheetViews>
  <sheetFormatPr baseColWidth="10" defaultColWidth="0" defaultRowHeight="10.5" zeroHeight="1"/>
  <cols>
    <col min="1" max="1" width="1.85546875" style="715" customWidth="1"/>
    <col min="2" max="2" width="10.28515625" style="715" customWidth="1"/>
    <col min="3" max="3" width="7.85546875" style="715" customWidth="1"/>
    <col min="4" max="4" width="8" style="715" customWidth="1"/>
    <col min="5" max="6" width="19.85546875" style="715" customWidth="1"/>
    <col min="7" max="7" width="49.5703125" style="715" customWidth="1"/>
    <col min="8" max="8" width="15.85546875" style="726" bestFit="1" customWidth="1"/>
    <col min="9" max="9" width="8.140625" style="715" customWidth="1"/>
    <col min="10" max="10" width="14.140625" style="715" customWidth="1"/>
    <col min="11" max="11" width="48.5703125" style="716" hidden="1" customWidth="1"/>
    <col min="12" max="16384" width="11.42578125" style="715" hidden="1"/>
  </cols>
  <sheetData>
    <row r="1" spans="1:10" ht="14.25">
      <c r="A1" s="2443"/>
      <c r="B1" s="2682" t="s">
        <v>1176</v>
      </c>
      <c r="C1" s="2682"/>
      <c r="D1" s="2682"/>
      <c r="E1" s="2682"/>
      <c r="F1" s="2682"/>
      <c r="G1" s="2682"/>
      <c r="H1" s="2682"/>
      <c r="I1" s="588"/>
      <c r="J1" s="588"/>
    </row>
    <row r="2" spans="1:10">
      <c r="B2" s="2682" t="s">
        <v>2573</v>
      </c>
      <c r="C2" s="2682"/>
      <c r="D2" s="2682"/>
      <c r="E2" s="2682"/>
      <c r="F2" s="2682"/>
      <c r="G2" s="2682"/>
      <c r="H2" s="2682"/>
      <c r="I2" s="588"/>
      <c r="J2" s="588"/>
    </row>
    <row r="3" spans="1:10">
      <c r="B3" s="2682" t="s">
        <v>4</v>
      </c>
      <c r="C3" s="2682"/>
      <c r="D3" s="2682"/>
      <c r="E3" s="2682"/>
      <c r="F3" s="2682"/>
      <c r="G3" s="2682"/>
      <c r="H3" s="2682"/>
      <c r="I3" s="588"/>
      <c r="J3" s="588"/>
    </row>
    <row r="4" spans="1:10">
      <c r="A4" s="56"/>
      <c r="B4" s="727"/>
      <c r="C4" s="50"/>
      <c r="D4" s="50"/>
      <c r="E4" s="51"/>
      <c r="F4" s="51"/>
      <c r="G4" s="74"/>
      <c r="H4" s="728"/>
    </row>
    <row r="5" spans="1:10" ht="31.5">
      <c r="A5" s="56"/>
      <c r="B5" s="1337" t="s">
        <v>253</v>
      </c>
      <c r="C5" s="1338" t="s">
        <v>254</v>
      </c>
      <c r="D5" s="1338" t="s">
        <v>255</v>
      </c>
      <c r="E5" s="1338" t="s">
        <v>56</v>
      </c>
      <c r="F5" s="1338" t="s">
        <v>256</v>
      </c>
      <c r="G5" s="1338" t="s">
        <v>257</v>
      </c>
      <c r="H5" s="1339" t="s">
        <v>258</v>
      </c>
    </row>
    <row r="6" spans="1:10">
      <c r="A6" s="56"/>
      <c r="B6" s="2688" t="s">
        <v>259</v>
      </c>
      <c r="C6" s="2688"/>
      <c r="D6" s="2688"/>
      <c r="E6" s="2688"/>
      <c r="F6" s="2688"/>
      <c r="G6" s="2688"/>
      <c r="H6" s="1340">
        <v>542.53371162600001</v>
      </c>
      <c r="I6" s="717"/>
    </row>
    <row r="7" spans="1:10" ht="63">
      <c r="A7" s="56"/>
      <c r="B7" s="729" t="s">
        <v>260</v>
      </c>
      <c r="C7" s="718" t="s">
        <v>279</v>
      </c>
      <c r="D7" s="730">
        <v>44973</v>
      </c>
      <c r="E7" s="731" t="s">
        <v>280</v>
      </c>
      <c r="F7" s="731" t="s">
        <v>281</v>
      </c>
      <c r="G7" s="732" t="s">
        <v>282</v>
      </c>
      <c r="H7" s="733">
        <v>25.35</v>
      </c>
      <c r="I7" s="717"/>
    </row>
    <row r="8" spans="1:10" ht="31.5">
      <c r="A8" s="56"/>
      <c r="B8" s="734" t="s">
        <v>260</v>
      </c>
      <c r="C8" s="735" t="s">
        <v>261</v>
      </c>
      <c r="D8" s="736">
        <v>44999</v>
      </c>
      <c r="E8" s="737" t="s">
        <v>262</v>
      </c>
      <c r="F8" s="737" t="s">
        <v>283</v>
      </c>
      <c r="G8" s="738" t="s">
        <v>284</v>
      </c>
      <c r="H8" s="739">
        <v>260</v>
      </c>
      <c r="I8" s="717"/>
    </row>
    <row r="9" spans="1:10" ht="31.5">
      <c r="A9" s="56"/>
      <c r="B9" s="740" t="s">
        <v>260</v>
      </c>
      <c r="C9" s="741" t="s">
        <v>270</v>
      </c>
      <c r="D9" s="730">
        <v>45147</v>
      </c>
      <c r="E9" s="731" t="s">
        <v>262</v>
      </c>
      <c r="F9" s="731" t="s">
        <v>283</v>
      </c>
      <c r="G9" s="732" t="s">
        <v>284</v>
      </c>
      <c r="H9" s="733">
        <v>125</v>
      </c>
      <c r="I9" s="717"/>
    </row>
    <row r="10" spans="1:10" ht="115.5">
      <c r="A10" s="56"/>
      <c r="B10" s="734" t="s">
        <v>260</v>
      </c>
      <c r="C10" s="735" t="s">
        <v>1177</v>
      </c>
      <c r="D10" s="736">
        <v>45153</v>
      </c>
      <c r="E10" s="737" t="s">
        <v>64</v>
      </c>
      <c r="F10" s="737" t="s">
        <v>1178</v>
      </c>
      <c r="G10" s="738" t="s">
        <v>1179</v>
      </c>
      <c r="H10" s="739">
        <v>12.417640321</v>
      </c>
      <c r="I10" s="717"/>
    </row>
    <row r="11" spans="1:10" ht="52.5">
      <c r="A11" s="56"/>
      <c r="B11" s="740" t="s">
        <v>260</v>
      </c>
      <c r="C11" s="741" t="s">
        <v>265</v>
      </c>
      <c r="D11" s="730">
        <v>45156</v>
      </c>
      <c r="E11" s="731" t="s">
        <v>1180</v>
      </c>
      <c r="F11" s="731" t="s">
        <v>1181</v>
      </c>
      <c r="G11" s="732" t="s">
        <v>266</v>
      </c>
      <c r="H11" s="733">
        <v>16.129776187000001</v>
      </c>
      <c r="I11" s="717"/>
    </row>
    <row r="12" spans="1:10" ht="73.5">
      <c r="A12" s="56"/>
      <c r="B12" s="734" t="s">
        <v>260</v>
      </c>
      <c r="C12" s="735" t="s">
        <v>1182</v>
      </c>
      <c r="D12" s="736">
        <v>45167</v>
      </c>
      <c r="E12" s="737" t="s">
        <v>388</v>
      </c>
      <c r="F12" s="737" t="s">
        <v>373</v>
      </c>
      <c r="G12" s="738" t="s">
        <v>1183</v>
      </c>
      <c r="H12" s="739">
        <v>1.17875482</v>
      </c>
      <c r="I12" s="717"/>
    </row>
    <row r="13" spans="1:10" ht="42">
      <c r="A13" s="56"/>
      <c r="B13" s="740" t="s">
        <v>260</v>
      </c>
      <c r="C13" s="741" t="s">
        <v>267</v>
      </c>
      <c r="D13" s="730">
        <v>45177</v>
      </c>
      <c r="E13" s="731" t="s">
        <v>1180</v>
      </c>
      <c r="F13" s="731" t="s">
        <v>1184</v>
      </c>
      <c r="G13" s="732" t="s">
        <v>266</v>
      </c>
      <c r="H13" s="733">
        <v>6.6650691799999997</v>
      </c>
      <c r="I13" s="717"/>
    </row>
    <row r="14" spans="1:10" ht="73.5">
      <c r="A14" s="56"/>
      <c r="B14" s="734" t="s">
        <v>260</v>
      </c>
      <c r="C14" s="742" t="s">
        <v>1185</v>
      </c>
      <c r="D14" s="736">
        <v>45201</v>
      </c>
      <c r="E14" s="737" t="s">
        <v>1186</v>
      </c>
      <c r="F14" s="737" t="s">
        <v>64</v>
      </c>
      <c r="G14" s="738" t="s">
        <v>1187</v>
      </c>
      <c r="H14" s="743">
        <v>1.3480341119999999</v>
      </c>
      <c r="I14" s="717"/>
    </row>
    <row r="15" spans="1:10" ht="73.5">
      <c r="A15" s="56"/>
      <c r="B15" s="740" t="s">
        <v>260</v>
      </c>
      <c r="C15" s="744" t="s">
        <v>1188</v>
      </c>
      <c r="D15" s="730">
        <v>45208</v>
      </c>
      <c r="E15" s="731" t="s">
        <v>262</v>
      </c>
      <c r="F15" s="731" t="s">
        <v>1189</v>
      </c>
      <c r="G15" s="732" t="s">
        <v>1190</v>
      </c>
      <c r="H15" s="745">
        <v>75.134699999999995</v>
      </c>
      <c r="I15" s="717"/>
    </row>
    <row r="16" spans="1:10" ht="52.5">
      <c r="A16" s="56"/>
      <c r="B16" s="734" t="s">
        <v>260</v>
      </c>
      <c r="C16" s="742" t="s">
        <v>270</v>
      </c>
      <c r="D16" s="736">
        <v>45218</v>
      </c>
      <c r="E16" s="737" t="s">
        <v>1180</v>
      </c>
      <c r="F16" s="737" t="s">
        <v>1191</v>
      </c>
      <c r="G16" s="738" t="s">
        <v>266</v>
      </c>
      <c r="H16" s="743">
        <v>6.1273422059999998</v>
      </c>
      <c r="I16" s="717"/>
    </row>
    <row r="17" spans="1:9" ht="84">
      <c r="A17" s="56"/>
      <c r="B17" s="740" t="s">
        <v>260</v>
      </c>
      <c r="C17" s="744" t="s">
        <v>1192</v>
      </c>
      <c r="D17" s="730">
        <v>45239</v>
      </c>
      <c r="E17" s="731" t="s">
        <v>368</v>
      </c>
      <c r="F17" s="731" t="s">
        <v>269</v>
      </c>
      <c r="G17" s="732" t="s">
        <v>1193</v>
      </c>
      <c r="H17" s="745">
        <v>6.681</v>
      </c>
      <c r="I17" s="717"/>
    </row>
    <row r="18" spans="1:9" ht="63">
      <c r="A18" s="56"/>
      <c r="B18" s="734" t="s">
        <v>260</v>
      </c>
      <c r="C18" s="742" t="s">
        <v>1182</v>
      </c>
      <c r="D18" s="736">
        <v>45280</v>
      </c>
      <c r="E18" s="737" t="s">
        <v>64</v>
      </c>
      <c r="F18" s="737" t="s">
        <v>1178</v>
      </c>
      <c r="G18" s="738" t="s">
        <v>1194</v>
      </c>
      <c r="H18" s="743">
        <v>6.5013947999999999</v>
      </c>
      <c r="I18" s="717"/>
    </row>
    <row r="19" spans="1:9">
      <c r="A19" s="725"/>
      <c r="B19" s="2689" t="s">
        <v>164</v>
      </c>
      <c r="C19" s="2687"/>
      <c r="D19" s="2687"/>
      <c r="E19" s="2687"/>
      <c r="F19" s="2687"/>
      <c r="G19" s="2687"/>
      <c r="H19" s="2687"/>
    </row>
    <row r="20" spans="1:9"/>
  </sheetData>
  <mergeCells count="5">
    <mergeCell ref="B1:H1"/>
    <mergeCell ref="B2:H2"/>
    <mergeCell ref="B3:H3"/>
    <mergeCell ref="B6:G6"/>
    <mergeCell ref="B19:H19"/>
  </mergeCells>
  <pageMargins left="0.25" right="0.25" top="0.75" bottom="0.75" header="0.3" footer="0.3"/>
  <pageSetup scale="61" orientation="portrait" r:id="rId1"/>
  <ignoredErrors>
    <ignoredError sqref="C8:C17" numberStoredAsText="1"/>
  </ignoredErrors>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F8970-3EC8-41AF-A213-348AF06E46C9}">
  <sheetPr codeName="Hoja63">
    <pageSetUpPr fitToPage="1"/>
  </sheetPr>
  <dimension ref="A1:XFC48"/>
  <sheetViews>
    <sheetView showGridLines="0" workbookViewId="0"/>
  </sheetViews>
  <sheetFormatPr baseColWidth="10" defaultColWidth="0" defaultRowHeight="11.45" customHeight="1" zeroHeight="1"/>
  <cols>
    <col min="1" max="1" width="3.28515625" style="42" customWidth="1"/>
    <col min="2" max="2" width="3.5703125" style="42" customWidth="1"/>
    <col min="3" max="3" width="26" style="42" customWidth="1"/>
    <col min="4" max="4" width="13.140625" style="42" customWidth="1"/>
    <col min="5" max="5" width="11.7109375" style="535" customWidth="1"/>
    <col min="6" max="6" width="11.7109375" style="42" customWidth="1"/>
    <col min="7" max="7" width="9.85546875" style="573" customWidth="1"/>
    <col min="8" max="8" width="17.5703125" style="42" customWidth="1"/>
    <col min="9" max="9" width="12.140625" style="409" customWidth="1"/>
    <col min="10" max="10" width="10.5703125" style="409" customWidth="1"/>
    <col min="11" max="11" width="11.7109375" style="409" customWidth="1"/>
    <col min="12" max="12" width="12.140625" style="409" customWidth="1"/>
    <col min="13" max="13" width="10.140625" style="409" customWidth="1"/>
    <col min="14" max="14" width="5.85546875" style="42" customWidth="1"/>
    <col min="15" max="15" width="13.85546875" style="42" customWidth="1"/>
    <col min="16" max="16" width="4" style="42" customWidth="1"/>
    <col min="17" max="17" width="11.85546875" style="42" hidden="1"/>
    <col min="18" max="18" width="9.5703125" style="42" hidden="1"/>
    <col min="19" max="19" width="5.28515625" style="42" hidden="1"/>
    <col min="20" max="20" width="13.7109375" style="42" hidden="1"/>
    <col min="21" max="16376" width="11.42578125" style="42" hidden="1"/>
    <col min="16377" max="16377" width="9.7109375" style="42" hidden="1"/>
    <col min="16378" max="16378" width="12.85546875" style="42" hidden="1"/>
    <col min="16379" max="16379" width="8.140625" style="42" hidden="1"/>
    <col min="16380" max="16381" width="9.7109375" style="42" hidden="1"/>
    <col min="16382" max="16382" width="13.28515625" style="42" hidden="1"/>
    <col min="16383" max="16383" width="19" style="42" hidden="1"/>
    <col min="16384" max="16384" width="50.28515625" style="42" hidden="1"/>
  </cols>
  <sheetData>
    <row r="1" spans="1:24" ht="11.45" customHeight="1">
      <c r="A1" s="47"/>
      <c r="C1" s="2682" t="s">
        <v>1088</v>
      </c>
      <c r="D1" s="2682"/>
      <c r="E1" s="2682"/>
      <c r="F1" s="2682"/>
      <c r="G1" s="2682"/>
      <c r="H1" s="2682"/>
      <c r="I1" s="2682"/>
      <c r="J1" s="2682"/>
      <c r="K1" s="2682"/>
      <c r="L1" s="2682"/>
      <c r="M1" s="2682"/>
    </row>
    <row r="2" spans="1:24" ht="11.45" customHeight="1">
      <c r="C2" s="2682" t="s">
        <v>1089</v>
      </c>
      <c r="D2" s="2682"/>
      <c r="E2" s="2682"/>
      <c r="F2" s="2682"/>
      <c r="G2" s="2682"/>
      <c r="H2" s="2682"/>
      <c r="I2" s="2682"/>
      <c r="J2" s="2682"/>
      <c r="K2" s="2682"/>
      <c r="L2" s="2682"/>
      <c r="M2" s="2682"/>
    </row>
    <row r="3" spans="1:24" ht="11.45" customHeight="1">
      <c r="C3" s="2682" t="s">
        <v>1090</v>
      </c>
      <c r="D3" s="2682"/>
      <c r="E3" s="2682"/>
      <c r="F3" s="2682"/>
      <c r="G3" s="2682"/>
      <c r="H3" s="2682"/>
      <c r="I3" s="2682"/>
      <c r="J3" s="2682"/>
      <c r="K3" s="2682"/>
      <c r="L3" s="2682"/>
      <c r="M3" s="2682"/>
    </row>
    <row r="4" spans="1:24" ht="11.45" customHeight="1">
      <c r="C4" s="2682" t="s">
        <v>4</v>
      </c>
      <c r="D4" s="2682"/>
      <c r="E4" s="2682"/>
      <c r="F4" s="2682"/>
      <c r="G4" s="2682"/>
      <c r="H4" s="2682"/>
      <c r="I4" s="2682"/>
      <c r="J4" s="2682"/>
      <c r="K4" s="2682"/>
      <c r="L4" s="2682"/>
      <c r="M4" s="2682"/>
    </row>
    <row r="5" spans="1:24" ht="11.45" customHeight="1"/>
    <row r="6" spans="1:24" ht="10.5">
      <c r="B6" s="1341"/>
      <c r="C6" s="2692" t="s">
        <v>0</v>
      </c>
      <c r="D6" s="2693" t="s">
        <v>2568</v>
      </c>
      <c r="E6" s="2694" t="s">
        <v>116</v>
      </c>
      <c r="F6" s="2694" t="s">
        <v>117</v>
      </c>
      <c r="G6" s="2681" t="s">
        <v>2</v>
      </c>
      <c r="H6" s="2693" t="s">
        <v>166</v>
      </c>
      <c r="I6" s="2690" t="s">
        <v>78</v>
      </c>
      <c r="J6" s="2691"/>
      <c r="K6" s="2691"/>
      <c r="L6" s="2691"/>
      <c r="M6" s="2691"/>
    </row>
    <row r="7" spans="1:24" ht="10.5" customHeight="1">
      <c r="B7" s="1341"/>
      <c r="C7" s="2692"/>
      <c r="D7" s="2693" t="s">
        <v>118</v>
      </c>
      <c r="E7" s="2694"/>
      <c r="F7" s="2694"/>
      <c r="G7" s="2681"/>
      <c r="H7" s="2693"/>
      <c r="I7" s="1342" t="s">
        <v>119</v>
      </c>
      <c r="J7" s="1343" t="s">
        <v>120</v>
      </c>
      <c r="K7" s="1343" t="s">
        <v>121</v>
      </c>
      <c r="L7" s="1343" t="s">
        <v>122</v>
      </c>
      <c r="M7" s="1343" t="s">
        <v>123</v>
      </c>
    </row>
    <row r="8" spans="1:24" ht="10.5" customHeight="1">
      <c r="B8" s="1341"/>
      <c r="C8" s="1344"/>
      <c r="D8" s="1345" t="s">
        <v>23</v>
      </c>
      <c r="E8" s="1345" t="s">
        <v>24</v>
      </c>
      <c r="F8" s="1345" t="s">
        <v>36</v>
      </c>
      <c r="G8" s="1345" t="s">
        <v>60</v>
      </c>
      <c r="H8" s="1346" t="s">
        <v>124</v>
      </c>
      <c r="I8" s="1347" t="s">
        <v>125</v>
      </c>
      <c r="J8" s="1348" t="s">
        <v>126</v>
      </c>
      <c r="K8" s="1348" t="s">
        <v>127</v>
      </c>
      <c r="L8" s="1348" t="s">
        <v>128</v>
      </c>
      <c r="M8" s="1348" t="s">
        <v>129</v>
      </c>
    </row>
    <row r="9" spans="1:24" s="535" customFormat="1" ht="10.5">
      <c r="B9" s="532" t="s">
        <v>88</v>
      </c>
      <c r="C9" s="532" t="s">
        <v>89</v>
      </c>
      <c r="D9" s="46">
        <v>261335.82214938398</v>
      </c>
      <c r="E9" s="46">
        <v>255373.46083681134</v>
      </c>
      <c r="F9" s="46">
        <v>236167.5165933088</v>
      </c>
      <c r="G9" s="46">
        <v>235758.91471920471</v>
      </c>
      <c r="H9" s="46">
        <v>5962.361312572637</v>
      </c>
      <c r="I9" s="533">
        <v>97.718505919496764</v>
      </c>
      <c r="J9" s="534">
        <v>90.369362550806926</v>
      </c>
      <c r="K9" s="534">
        <v>90.213011281875055</v>
      </c>
      <c r="L9" s="534">
        <v>92.479271659408838</v>
      </c>
      <c r="M9" s="534">
        <v>99.826986420487401</v>
      </c>
      <c r="T9" s="536"/>
      <c r="U9" s="536"/>
      <c r="V9" s="536"/>
      <c r="W9" s="536"/>
      <c r="X9" s="536"/>
    </row>
    <row r="10" spans="1:24" s="535" customFormat="1" ht="10.5">
      <c r="B10" s="537"/>
      <c r="C10" s="538" t="s">
        <v>90</v>
      </c>
      <c r="D10" s="539">
        <v>45405.795279806996</v>
      </c>
      <c r="E10" s="539">
        <v>43842.936248029044</v>
      </c>
      <c r="F10" s="539">
        <v>43340.109236758406</v>
      </c>
      <c r="G10" s="539">
        <v>43307.037814545351</v>
      </c>
      <c r="H10" s="43">
        <v>1562.8590317779526</v>
      </c>
      <c r="I10" s="540">
        <v>96.558018591796383</v>
      </c>
      <c r="J10" s="541">
        <v>95.450611468604208</v>
      </c>
      <c r="K10" s="541">
        <v>95.377776223655289</v>
      </c>
      <c r="L10" s="541">
        <v>98.853117390619019</v>
      </c>
      <c r="M10" s="541">
        <v>99.923693265209849</v>
      </c>
      <c r="T10" s="536"/>
      <c r="U10" s="536"/>
      <c r="V10" s="536"/>
      <c r="W10" s="536"/>
      <c r="X10" s="536"/>
    </row>
    <row r="11" spans="1:24" s="535" customFormat="1" ht="21">
      <c r="B11" s="537"/>
      <c r="C11" s="542" t="s">
        <v>91</v>
      </c>
      <c r="D11" s="539">
        <v>15938.81044755002</v>
      </c>
      <c r="E11" s="539">
        <v>15375.376277012307</v>
      </c>
      <c r="F11" s="539">
        <v>12552.38908917642</v>
      </c>
      <c r="G11" s="539">
        <v>12353.385324788293</v>
      </c>
      <c r="H11" s="44">
        <v>563.43417053771373</v>
      </c>
      <c r="I11" s="543">
        <v>96.465017434068798</v>
      </c>
      <c r="J11" s="544">
        <v>78.753612953003454</v>
      </c>
      <c r="K11" s="544">
        <v>77.505064543177056</v>
      </c>
      <c r="L11" s="544">
        <v>81.639557062050386</v>
      </c>
      <c r="M11" s="544">
        <v>98.414614437344653</v>
      </c>
      <c r="T11" s="536"/>
      <c r="U11" s="536"/>
      <c r="V11" s="536"/>
      <c r="W11" s="536"/>
      <c r="X11" s="536"/>
    </row>
    <row r="12" spans="1:24" s="535" customFormat="1" ht="10.5">
      <c r="B12" s="537"/>
      <c r="C12" s="538" t="s">
        <v>92</v>
      </c>
      <c r="D12" s="539">
        <v>195733.91503229199</v>
      </c>
      <c r="E12" s="539">
        <v>192336.37925133802</v>
      </c>
      <c r="F12" s="539">
        <v>176629.53511019243</v>
      </c>
      <c r="G12" s="539">
        <v>176567.04295180569</v>
      </c>
      <c r="H12" s="43">
        <v>3397.535780953971</v>
      </c>
      <c r="I12" s="540">
        <v>98.264206905383034</v>
      </c>
      <c r="J12" s="541">
        <v>90.239616921294541</v>
      </c>
      <c r="K12" s="541">
        <v>90.207689823542253</v>
      </c>
      <c r="L12" s="541">
        <v>91.833659236862061</v>
      </c>
      <c r="M12" s="541">
        <v>99.964619643963999</v>
      </c>
      <c r="T12" s="536"/>
      <c r="U12" s="536"/>
      <c r="V12" s="536"/>
      <c r="W12" s="536"/>
      <c r="X12" s="536"/>
    </row>
    <row r="13" spans="1:24" s="535" customFormat="1" ht="21">
      <c r="B13" s="537"/>
      <c r="C13" s="542" t="s">
        <v>93</v>
      </c>
      <c r="D13" s="545">
        <v>1874.148966901</v>
      </c>
      <c r="E13" s="545">
        <v>1691.7083178164703</v>
      </c>
      <c r="F13" s="545">
        <v>1575.0401563540202</v>
      </c>
      <c r="G13" s="545">
        <v>1467.3772831983199</v>
      </c>
      <c r="H13" s="45">
        <v>182.4406490845297</v>
      </c>
      <c r="I13" s="543">
        <v>90.265413672734638</v>
      </c>
      <c r="J13" s="544">
        <v>84.040286240342382</v>
      </c>
      <c r="K13" s="544">
        <v>78.295658942453343</v>
      </c>
      <c r="L13" s="544">
        <v>93.10352971409182</v>
      </c>
      <c r="M13" s="544">
        <v>93.164436302060793</v>
      </c>
      <c r="T13" s="536"/>
      <c r="U13" s="536"/>
      <c r="V13" s="536"/>
      <c r="W13" s="536"/>
      <c r="X13" s="536"/>
    </row>
    <row r="14" spans="1:24" s="535" customFormat="1" ht="21">
      <c r="B14" s="537"/>
      <c r="C14" s="542" t="s">
        <v>94</v>
      </c>
      <c r="D14" s="545">
        <v>762.50375393700006</v>
      </c>
      <c r="E14" s="545">
        <v>673.45210354868004</v>
      </c>
      <c r="F14" s="545">
        <v>669.09266968368001</v>
      </c>
      <c r="G14" s="545">
        <v>664.67354818347007</v>
      </c>
      <c r="H14" s="45">
        <v>89.051650388320013</v>
      </c>
      <c r="I14" s="543">
        <v>88.321152528295926</v>
      </c>
      <c r="J14" s="544">
        <v>87.749426311540773</v>
      </c>
      <c r="K14" s="544">
        <v>87.169872246738748</v>
      </c>
      <c r="L14" s="544">
        <v>99.352673509811837</v>
      </c>
      <c r="M14" s="544">
        <v>99.339535209330705</v>
      </c>
      <c r="T14" s="536"/>
      <c r="U14" s="536"/>
      <c r="V14" s="536"/>
      <c r="W14" s="536"/>
      <c r="X14" s="536"/>
    </row>
    <row r="15" spans="1:24" s="535" customFormat="1" ht="10.5">
      <c r="B15" s="537"/>
      <c r="C15" s="542" t="s">
        <v>95</v>
      </c>
      <c r="D15" s="545">
        <v>491.00684277900001</v>
      </c>
      <c r="E15" s="545">
        <v>485.66750314021004</v>
      </c>
      <c r="F15" s="545">
        <v>442.46955574639998</v>
      </c>
      <c r="G15" s="545">
        <v>440.86448409610995</v>
      </c>
      <c r="H15" s="45">
        <v>5.3393396387899656</v>
      </c>
      <c r="I15" s="543">
        <v>98.912573273201161</v>
      </c>
      <c r="J15" s="544">
        <v>90.11474325736711</v>
      </c>
      <c r="K15" s="544">
        <v>89.787849309982235</v>
      </c>
      <c r="L15" s="544">
        <v>91.10544825122075</v>
      </c>
      <c r="M15" s="544">
        <v>99.637246985822017</v>
      </c>
      <c r="T15" s="536"/>
      <c r="U15" s="536"/>
      <c r="V15" s="536"/>
      <c r="W15" s="536"/>
      <c r="X15" s="536"/>
    </row>
    <row r="16" spans="1:24" s="547" customFormat="1" ht="31.5">
      <c r="B16" s="537"/>
      <c r="C16" s="542" t="s">
        <v>111</v>
      </c>
      <c r="D16" s="546">
        <v>1129.6418261179999</v>
      </c>
      <c r="E16" s="546">
        <v>967.94113592664019</v>
      </c>
      <c r="F16" s="546">
        <v>958.88077539748008</v>
      </c>
      <c r="G16" s="546">
        <v>958.53331258748005</v>
      </c>
      <c r="H16" s="45">
        <v>161.70069019135974</v>
      </c>
      <c r="I16" s="543">
        <v>85.685667221880209</v>
      </c>
      <c r="J16" s="544">
        <v>84.883611179010771</v>
      </c>
      <c r="K16" s="544">
        <v>84.852852508256333</v>
      </c>
      <c r="L16" s="544">
        <v>99.063955421164493</v>
      </c>
      <c r="M16" s="544">
        <v>99.963763710889296</v>
      </c>
      <c r="T16" s="536"/>
      <c r="U16" s="536"/>
      <c r="V16" s="536"/>
      <c r="W16" s="536"/>
      <c r="X16" s="536"/>
    </row>
    <row r="17" spans="2:24" s="535" customFormat="1" ht="10.5">
      <c r="B17" s="532" t="s">
        <v>97</v>
      </c>
      <c r="C17" s="548" t="s">
        <v>98</v>
      </c>
      <c r="D17" s="46">
        <v>78497.998934295989</v>
      </c>
      <c r="E17" s="46">
        <v>75260.079974360575</v>
      </c>
      <c r="F17" s="46">
        <v>75099.038897920866</v>
      </c>
      <c r="G17" s="46">
        <v>75092.302399692839</v>
      </c>
      <c r="H17" s="46">
        <v>3237.918959935414</v>
      </c>
      <c r="I17" s="533">
        <v>95.875157323888473</v>
      </c>
      <c r="J17" s="534">
        <v>95.670004226196767</v>
      </c>
      <c r="K17" s="534">
        <v>95.661422481031948</v>
      </c>
      <c r="L17" s="534">
        <v>99.786020588212807</v>
      </c>
      <c r="M17" s="534">
        <v>99.991029847616048</v>
      </c>
      <c r="T17" s="536"/>
      <c r="U17" s="536"/>
      <c r="V17" s="536"/>
      <c r="W17" s="536"/>
      <c r="X17" s="536"/>
    </row>
    <row r="18" spans="2:24" s="535" customFormat="1" ht="21">
      <c r="B18" s="549"/>
      <c r="C18" s="550" t="s">
        <v>112</v>
      </c>
      <c r="D18" s="551">
        <v>26544.488231480002</v>
      </c>
      <c r="E18" s="551">
        <v>24941.01380226278</v>
      </c>
      <c r="F18" s="551">
        <v>24931.99348473745</v>
      </c>
      <c r="G18" s="551">
        <v>24931.99348473745</v>
      </c>
      <c r="H18" s="552">
        <v>1603.4744292172218</v>
      </c>
      <c r="I18" s="553">
        <v>93.959294241297115</v>
      </c>
      <c r="J18" s="554">
        <v>93.925312356068559</v>
      </c>
      <c r="K18" s="554">
        <v>93.925312356068559</v>
      </c>
      <c r="L18" s="554">
        <v>99.963833396682091</v>
      </c>
      <c r="M18" s="554">
        <v>100</v>
      </c>
      <c r="T18" s="536"/>
      <c r="U18" s="536"/>
      <c r="V18" s="536"/>
      <c r="W18" s="536"/>
      <c r="X18" s="536"/>
    </row>
    <row r="19" spans="2:24" s="535" customFormat="1" ht="10.5">
      <c r="B19" s="393"/>
      <c r="C19" s="538" t="s">
        <v>130</v>
      </c>
      <c r="D19" s="539">
        <v>13192.02232615</v>
      </c>
      <c r="E19" s="539">
        <v>12570.024020434128</v>
      </c>
      <c r="F19" s="539">
        <v>12570.024020434128</v>
      </c>
      <c r="G19" s="539">
        <v>12570.024020434128</v>
      </c>
      <c r="H19" s="43">
        <v>621.99830571587154</v>
      </c>
      <c r="I19" s="540">
        <v>95.285042047852585</v>
      </c>
      <c r="J19" s="541">
        <v>95.285042047852585</v>
      </c>
      <c r="K19" s="541">
        <v>95.285042047852585</v>
      </c>
      <c r="L19" s="541">
        <v>100</v>
      </c>
      <c r="M19" s="541">
        <v>100</v>
      </c>
      <c r="T19" s="536"/>
      <c r="U19" s="536"/>
      <c r="V19" s="536"/>
      <c r="W19" s="536"/>
      <c r="X19" s="536"/>
    </row>
    <row r="20" spans="2:24" s="535" customFormat="1" ht="10.5">
      <c r="B20" s="537"/>
      <c r="C20" s="538" t="s">
        <v>131</v>
      </c>
      <c r="D20" s="539">
        <v>13202.203848146</v>
      </c>
      <c r="E20" s="539">
        <v>12281.41279798162</v>
      </c>
      <c r="F20" s="539">
        <v>12281.41279798162</v>
      </c>
      <c r="G20" s="539">
        <v>12281.41279798162</v>
      </c>
      <c r="H20" s="43">
        <v>920.79105016438007</v>
      </c>
      <c r="I20" s="540">
        <v>93.025474680171001</v>
      </c>
      <c r="J20" s="541">
        <v>93.025474680171001</v>
      </c>
      <c r="K20" s="541">
        <v>93.025474680171001</v>
      </c>
      <c r="L20" s="541">
        <v>100</v>
      </c>
      <c r="M20" s="541">
        <v>100</v>
      </c>
      <c r="T20" s="536"/>
      <c r="U20" s="536"/>
      <c r="V20" s="536"/>
      <c r="W20" s="536"/>
      <c r="X20" s="536"/>
    </row>
    <row r="21" spans="2:24" s="535" customFormat="1" ht="10.5">
      <c r="B21" s="555"/>
      <c r="C21" s="542" t="s">
        <v>132</v>
      </c>
      <c r="D21" s="539">
        <v>150.26205718400001</v>
      </c>
      <c r="E21" s="539">
        <v>89.576983847029993</v>
      </c>
      <c r="F21" s="539">
        <v>80.556666321699993</v>
      </c>
      <c r="G21" s="539">
        <v>80.556666321699993</v>
      </c>
      <c r="H21" s="43">
        <v>60.685073336970021</v>
      </c>
      <c r="I21" s="540">
        <v>59.613840996027697</v>
      </c>
      <c r="J21" s="541">
        <v>53.610783607904523</v>
      </c>
      <c r="K21" s="541">
        <v>53.610783607904523</v>
      </c>
      <c r="L21" s="541">
        <v>89.930094609197894</v>
      </c>
      <c r="M21" s="541">
        <v>100</v>
      </c>
      <c r="T21" s="536"/>
      <c r="U21" s="536"/>
      <c r="V21" s="536"/>
      <c r="W21" s="536"/>
      <c r="X21" s="536"/>
    </row>
    <row r="22" spans="2:24" s="535" customFormat="1" ht="21">
      <c r="B22" s="549"/>
      <c r="C22" s="550" t="s">
        <v>113</v>
      </c>
      <c r="D22" s="551">
        <v>51953.510702815991</v>
      </c>
      <c r="E22" s="551">
        <v>50319.066172097795</v>
      </c>
      <c r="F22" s="551">
        <v>50167.045413183412</v>
      </c>
      <c r="G22" s="551">
        <v>50160.308914955393</v>
      </c>
      <c r="H22" s="552">
        <v>1634.4445307181959</v>
      </c>
      <c r="I22" s="553">
        <v>96.854024860672965</v>
      </c>
      <c r="J22" s="554">
        <v>96.561415647440072</v>
      </c>
      <c r="K22" s="554">
        <v>96.548449250873432</v>
      </c>
      <c r="L22" s="554">
        <v>99.697886366979759</v>
      </c>
      <c r="M22" s="554">
        <v>99.986571865708783</v>
      </c>
      <c r="T22" s="536"/>
      <c r="U22" s="536"/>
      <c r="V22" s="536"/>
      <c r="W22" s="536"/>
      <c r="X22" s="536"/>
    </row>
    <row r="23" spans="2:24" s="535" customFormat="1" ht="10.5">
      <c r="B23" s="537"/>
      <c r="C23" s="538" t="s">
        <v>130</v>
      </c>
      <c r="D23" s="539">
        <v>17493.790509565999</v>
      </c>
      <c r="E23" s="539">
        <v>17136.608100366477</v>
      </c>
      <c r="F23" s="539">
        <v>17051.12503934139</v>
      </c>
      <c r="G23" s="539">
        <v>17051.12503934139</v>
      </c>
      <c r="H23" s="43">
        <v>357.18240919952223</v>
      </c>
      <c r="I23" s="540">
        <v>97.958233185631173</v>
      </c>
      <c r="J23" s="541">
        <v>97.469585165190182</v>
      </c>
      <c r="K23" s="541">
        <v>97.469585165190182</v>
      </c>
      <c r="L23" s="541">
        <v>99.501166972341167</v>
      </c>
      <c r="M23" s="541">
        <v>100</v>
      </c>
      <c r="T23" s="536"/>
      <c r="U23" s="536"/>
      <c r="V23" s="536"/>
      <c r="W23" s="536"/>
      <c r="X23" s="536"/>
    </row>
    <row r="24" spans="2:24" s="535" customFormat="1" ht="10.5">
      <c r="B24" s="537"/>
      <c r="C24" s="538" t="s">
        <v>131</v>
      </c>
      <c r="D24" s="539">
        <v>30151.399806412999</v>
      </c>
      <c r="E24" s="539">
        <v>28965.926057873621</v>
      </c>
      <c r="F24" s="539">
        <v>28965.906057873621</v>
      </c>
      <c r="G24" s="539">
        <v>28965.906057873621</v>
      </c>
      <c r="H24" s="43">
        <v>1185.473748539378</v>
      </c>
      <c r="I24" s="540">
        <v>96.06826297899697</v>
      </c>
      <c r="J24" s="541">
        <v>96.068196647084918</v>
      </c>
      <c r="K24" s="541">
        <v>96.068196647084918</v>
      </c>
      <c r="L24" s="541">
        <v>99.999930953355459</v>
      </c>
      <c r="M24" s="541">
        <v>100</v>
      </c>
      <c r="T24" s="536"/>
      <c r="U24" s="536"/>
      <c r="V24" s="536"/>
      <c r="W24" s="536"/>
      <c r="X24" s="536"/>
    </row>
    <row r="25" spans="2:24" s="535" customFormat="1" ht="10.5">
      <c r="B25" s="555"/>
      <c r="C25" s="542" t="s">
        <v>132</v>
      </c>
      <c r="D25" s="545">
        <v>295.182114259</v>
      </c>
      <c r="E25" s="545">
        <v>203.39465589288</v>
      </c>
      <c r="F25" s="545">
        <v>144.94604767358999</v>
      </c>
      <c r="G25" s="545">
        <v>144.94604767358999</v>
      </c>
      <c r="H25" s="45">
        <v>91.787458366120006</v>
      </c>
      <c r="I25" s="540">
        <v>68.904803532376818</v>
      </c>
      <c r="J25" s="541">
        <v>49.103939795759707</v>
      </c>
      <c r="K25" s="541">
        <v>49.103939795759707</v>
      </c>
      <c r="L25" s="541">
        <v>71.263449394622938</v>
      </c>
      <c r="M25" s="541">
        <v>100</v>
      </c>
      <c r="T25" s="536"/>
      <c r="U25" s="536"/>
      <c r="V25" s="536"/>
      <c r="W25" s="536"/>
      <c r="X25" s="536"/>
    </row>
    <row r="26" spans="2:24" s="535" customFormat="1" ht="10.5">
      <c r="B26" s="555"/>
      <c r="C26" s="542" t="s">
        <v>877</v>
      </c>
      <c r="D26" s="545">
        <v>4013.1382725779999</v>
      </c>
      <c r="E26" s="545">
        <v>4013.1373579648102</v>
      </c>
      <c r="F26" s="545">
        <v>4005.06826829481</v>
      </c>
      <c r="G26" s="545">
        <v>3998.3317700667899</v>
      </c>
      <c r="H26" s="43">
        <v>9.1461318970686989E-4</v>
      </c>
      <c r="I26" s="540">
        <v>99.999977209527117</v>
      </c>
      <c r="J26" s="541">
        <v>99.798910385462349</v>
      </c>
      <c r="K26" s="541">
        <v>99.631049280998269</v>
      </c>
      <c r="L26" s="541">
        <v>99.798933130111152</v>
      </c>
      <c r="M26" s="541">
        <v>99.831800664139777</v>
      </c>
      <c r="P26" s="535" t="s">
        <v>3</v>
      </c>
      <c r="T26" s="536"/>
      <c r="U26" s="536"/>
      <c r="V26" s="536"/>
      <c r="W26" s="536"/>
      <c r="X26" s="536"/>
    </row>
    <row r="27" spans="2:24" s="535" customFormat="1" ht="10.5">
      <c r="B27" s="532" t="s">
        <v>101</v>
      </c>
      <c r="C27" s="556" t="s">
        <v>102</v>
      </c>
      <c r="D27" s="46">
        <v>83338.849852273997</v>
      </c>
      <c r="E27" s="46">
        <v>75006.44325556008</v>
      </c>
      <c r="F27" s="46">
        <v>59394.554888568251</v>
      </c>
      <c r="G27" s="46">
        <v>58770.040351814976</v>
      </c>
      <c r="H27" s="46">
        <v>8332.4065967139177</v>
      </c>
      <c r="I27" s="533">
        <v>90.001773948783921</v>
      </c>
      <c r="J27" s="534">
        <v>71.26874800150317</v>
      </c>
      <c r="K27" s="534">
        <v>70.519380164221658</v>
      </c>
      <c r="L27" s="534">
        <v>79.18593698170784</v>
      </c>
      <c r="M27" s="534">
        <v>98.948532339496538</v>
      </c>
      <c r="T27" s="536"/>
      <c r="U27" s="536"/>
      <c r="V27" s="536"/>
      <c r="W27" s="536"/>
      <c r="X27" s="536"/>
    </row>
    <row r="28" spans="2:24" ht="10.5">
      <c r="B28" s="1349" t="s">
        <v>103</v>
      </c>
      <c r="C28" s="1350" t="s">
        <v>104</v>
      </c>
      <c r="D28" s="1351">
        <v>423172.67093595397</v>
      </c>
      <c r="E28" s="1351">
        <v>405639.98406673199</v>
      </c>
      <c r="F28" s="1351">
        <v>370661.11037979787</v>
      </c>
      <c r="G28" s="1351">
        <v>369621.25747071253</v>
      </c>
      <c r="H28" s="1351">
        <v>17532.686869221969</v>
      </c>
      <c r="I28" s="1352">
        <v>95.856848026021154</v>
      </c>
      <c r="J28" s="1353">
        <v>87.590984918753506</v>
      </c>
      <c r="K28" s="1353">
        <v>87.345257115305003</v>
      </c>
      <c r="L28" s="1353">
        <v>91.376867404378032</v>
      </c>
      <c r="M28" s="1353">
        <v>99.719459937941735</v>
      </c>
      <c r="T28" s="557"/>
      <c r="U28" s="557"/>
      <c r="V28" s="557"/>
      <c r="W28" s="557"/>
      <c r="X28" s="557"/>
    </row>
    <row r="29" spans="2:24" ht="10.5">
      <c r="B29" s="1354" t="s">
        <v>115</v>
      </c>
      <c r="C29" s="1354" t="s">
        <v>106</v>
      </c>
      <c r="D29" s="1355">
        <v>344674.67200165801</v>
      </c>
      <c r="E29" s="1355">
        <v>330379.90409237141</v>
      </c>
      <c r="F29" s="1355">
        <v>295562.07148187701</v>
      </c>
      <c r="G29" s="1355">
        <v>294528.95507101971</v>
      </c>
      <c r="H29" s="1355">
        <v>14294.767909286555</v>
      </c>
      <c r="I29" s="1356">
        <v>95.852678171485181</v>
      </c>
      <c r="J29" s="1357">
        <v>85.751027125211934</v>
      </c>
      <c r="K29" s="1357">
        <v>85.45129044747533</v>
      </c>
      <c r="L29" s="1357">
        <v>89.461274072904985</v>
      </c>
      <c r="M29" s="1357">
        <v>99.65045704082479</v>
      </c>
    </row>
    <row r="30" spans="2:24" ht="11.45" customHeight="1">
      <c r="B30" s="372" t="s">
        <v>164</v>
      </c>
      <c r="C30" s="558"/>
      <c r="D30" s="558"/>
      <c r="E30" s="558"/>
      <c r="F30" s="558"/>
      <c r="G30" s="558"/>
      <c r="H30" s="558"/>
      <c r="I30" s="558"/>
      <c r="J30" s="558"/>
      <c r="K30" s="559"/>
      <c r="L30" s="559"/>
      <c r="M30" s="559"/>
    </row>
    <row r="31" spans="2:24" ht="11.45" customHeight="1">
      <c r="B31" s="560"/>
      <c r="C31" s="561"/>
      <c r="D31" s="561"/>
      <c r="E31" s="561"/>
      <c r="F31" s="561"/>
      <c r="G31" s="561"/>
      <c r="H31" s="561"/>
      <c r="I31" s="561"/>
      <c r="J31" s="561"/>
      <c r="K31" s="562"/>
      <c r="L31" s="563"/>
      <c r="M31" s="559"/>
    </row>
    <row r="32" spans="2:24" ht="11.45" hidden="1" customHeight="1">
      <c r="C32" s="71"/>
      <c r="D32" s="564"/>
      <c r="E32" s="564"/>
      <c r="F32" s="564"/>
      <c r="G32" s="564"/>
      <c r="H32" s="71"/>
      <c r="I32" s="565"/>
      <c r="J32" s="565"/>
      <c r="K32" s="565"/>
      <c r="L32" s="565"/>
    </row>
    <row r="33" spans="3:12" ht="11.45" hidden="1" customHeight="1">
      <c r="C33" s="71"/>
      <c r="D33" s="566">
        <v>0</v>
      </c>
      <c r="E33" s="567">
        <v>-5.4569682106375694E-11</v>
      </c>
      <c r="F33" s="566">
        <v>-8.0035533756017685E-11</v>
      </c>
      <c r="G33" s="566">
        <v>8.0035533756017685E-11</v>
      </c>
      <c r="H33" s="566">
        <v>8.0035533756017685E-11</v>
      </c>
      <c r="I33" s="565"/>
      <c r="J33" s="565"/>
      <c r="K33" s="565"/>
      <c r="L33" s="565"/>
    </row>
    <row r="34" spans="3:12" ht="11.45" hidden="1" customHeight="1">
      <c r="C34" s="71"/>
      <c r="D34" s="71"/>
      <c r="E34" s="568"/>
      <c r="F34" s="568"/>
      <c r="G34" s="568"/>
      <c r="H34" s="568"/>
      <c r="I34" s="565"/>
      <c r="J34" s="565"/>
      <c r="K34" s="565"/>
      <c r="L34" s="565"/>
    </row>
    <row r="35" spans="3:12" ht="11.45" hidden="1" customHeight="1">
      <c r="C35" s="71"/>
      <c r="D35" s="566"/>
      <c r="E35" s="569"/>
      <c r="F35" s="71"/>
      <c r="G35" s="570"/>
      <c r="H35" s="71"/>
      <c r="I35" s="565"/>
      <c r="J35" s="565"/>
      <c r="K35" s="565"/>
      <c r="L35" s="565"/>
    </row>
    <row r="36" spans="3:12" ht="11.45" hidden="1" customHeight="1">
      <c r="C36" s="71"/>
      <c r="D36" s="571"/>
      <c r="E36" s="569"/>
      <c r="F36" s="71"/>
      <c r="G36" s="570"/>
      <c r="H36" s="71"/>
      <c r="I36" s="565"/>
      <c r="J36" s="565"/>
      <c r="K36" s="565"/>
      <c r="L36" s="565"/>
    </row>
    <row r="37" spans="3:12" ht="11.45" hidden="1" customHeight="1">
      <c r="C37" s="71"/>
      <c r="D37" s="71"/>
      <c r="E37" s="568"/>
      <c r="F37" s="572">
        <v>0.95661422481031944</v>
      </c>
      <c r="G37" s="570"/>
      <c r="H37" s="71"/>
      <c r="I37" s="565"/>
      <c r="J37" s="565"/>
      <c r="K37" s="565"/>
      <c r="L37" s="565"/>
    </row>
    <row r="38" spans="3:12" ht="11.45" hidden="1" customHeight="1">
      <c r="C38" s="71"/>
      <c r="D38" s="71"/>
      <c r="E38" s="569"/>
      <c r="F38" s="71"/>
      <c r="G38" s="570"/>
      <c r="H38" s="71"/>
      <c r="I38" s="565"/>
      <c r="J38" s="565"/>
      <c r="K38" s="565"/>
      <c r="L38" s="565"/>
    </row>
    <row r="39" spans="3:12" ht="11.45" hidden="1" customHeight="1">
      <c r="C39" s="71"/>
      <c r="D39" s="71"/>
      <c r="E39" s="569"/>
      <c r="F39" s="71"/>
      <c r="G39" s="570"/>
      <c r="H39" s="71"/>
      <c r="I39" s="565"/>
      <c r="J39" s="565"/>
      <c r="K39" s="565"/>
      <c r="L39" s="565"/>
    </row>
    <row r="40" spans="3:12" ht="11.45" hidden="1" customHeight="1">
      <c r="C40" s="71"/>
      <c r="D40" s="71"/>
      <c r="E40" s="569"/>
      <c r="F40" s="71"/>
      <c r="G40" s="570"/>
      <c r="H40" s="71"/>
      <c r="I40" s="565"/>
      <c r="J40" s="565"/>
      <c r="K40" s="565"/>
      <c r="L40" s="565"/>
    </row>
    <row r="41" spans="3:12" ht="11.45" hidden="1" customHeight="1">
      <c r="C41" s="71"/>
      <c r="D41" s="71"/>
      <c r="E41" s="569"/>
      <c r="F41" s="71"/>
      <c r="G41" s="570"/>
      <c r="H41" s="71"/>
      <c r="I41" s="565"/>
      <c r="J41" s="565"/>
      <c r="K41" s="565"/>
      <c r="L41" s="565"/>
    </row>
    <row r="42" spans="3:12" ht="11.45" hidden="1" customHeight="1">
      <c r="C42" s="71"/>
      <c r="D42" s="71"/>
      <c r="E42" s="569"/>
      <c r="F42" s="71"/>
      <c r="G42" s="570"/>
      <c r="H42" s="71"/>
      <c r="I42" s="565"/>
      <c r="J42" s="565"/>
      <c r="K42" s="565"/>
      <c r="L42" s="565"/>
    </row>
    <row r="43" spans="3:12" ht="11.45" hidden="1" customHeight="1">
      <c r="C43" s="71"/>
      <c r="D43" s="71"/>
      <c r="E43" s="569"/>
      <c r="F43" s="71"/>
      <c r="G43" s="570"/>
      <c r="H43" s="71"/>
      <c r="I43" s="565"/>
      <c r="J43" s="565"/>
      <c r="K43" s="565"/>
      <c r="L43" s="565"/>
    </row>
    <row r="44" spans="3:12" ht="11.45" hidden="1" customHeight="1">
      <c r="C44" s="71"/>
      <c r="D44" s="71"/>
      <c r="E44" s="569"/>
      <c r="F44" s="71"/>
      <c r="G44" s="570"/>
      <c r="H44" s="71"/>
      <c r="I44" s="565"/>
      <c r="J44" s="565"/>
      <c r="K44" s="565"/>
      <c r="L44" s="565"/>
    </row>
    <row r="45" spans="3:12" ht="11.45" hidden="1" customHeight="1">
      <c r="C45" s="71"/>
      <c r="D45" s="71"/>
      <c r="E45" s="569"/>
      <c r="F45" s="71"/>
      <c r="G45" s="570"/>
      <c r="H45" s="71"/>
      <c r="I45" s="565"/>
      <c r="J45" s="565"/>
      <c r="K45" s="565"/>
      <c r="L45" s="565"/>
    </row>
    <row r="46" spans="3:12" ht="11.45" hidden="1" customHeight="1">
      <c r="C46" s="71"/>
      <c r="D46" s="71"/>
      <c r="E46" s="569"/>
      <c r="F46" s="71"/>
      <c r="G46" s="570"/>
      <c r="H46" s="71"/>
      <c r="I46" s="565"/>
      <c r="J46" s="565"/>
      <c r="K46" s="565"/>
      <c r="L46" s="565"/>
    </row>
    <row r="47" spans="3:12" ht="11.45" hidden="1" customHeight="1">
      <c r="C47" s="71"/>
      <c r="D47" s="71"/>
      <c r="E47" s="569"/>
      <c r="F47" s="71"/>
      <c r="G47" s="570"/>
      <c r="H47" s="71"/>
      <c r="I47" s="565"/>
      <c r="J47" s="565"/>
      <c r="K47" s="565"/>
      <c r="L47" s="565"/>
    </row>
    <row r="48" spans="3:12" ht="11.45" hidden="1" customHeight="1">
      <c r="C48" s="71"/>
      <c r="D48" s="71"/>
      <c r="E48" s="569"/>
      <c r="F48" s="71"/>
      <c r="G48" s="570"/>
      <c r="H48" s="71"/>
      <c r="I48" s="565"/>
      <c r="J48" s="565"/>
      <c r="K48" s="565"/>
      <c r="L48" s="565"/>
    </row>
  </sheetData>
  <mergeCells count="11">
    <mergeCell ref="I6:M6"/>
    <mergeCell ref="C1:M1"/>
    <mergeCell ref="C2:M2"/>
    <mergeCell ref="C3:M3"/>
    <mergeCell ref="C4:M4"/>
    <mergeCell ref="C6:C7"/>
    <mergeCell ref="D6:D7"/>
    <mergeCell ref="E6:E7"/>
    <mergeCell ref="F6:F7"/>
    <mergeCell ref="G6:G7"/>
    <mergeCell ref="H6:H7"/>
  </mergeCells>
  <pageMargins left="0.70866141732283472" right="0.70866141732283472" top="0.74803149606299213" bottom="0.74803149606299213" header="0.31496062992125984" footer="0.31496062992125984"/>
  <pageSetup paperSize="5" scale="65" orientation="landscape" r:id="rId1"/>
  <ignoredErrors>
    <ignoredError sqref="D8:H8" numberStoredAsText="1"/>
  </ignoredErrors>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DB5C6-1602-4D60-99CE-E4D03AFE6E57}">
  <sheetPr codeName="Hoja64"/>
  <dimension ref="A1:L49"/>
  <sheetViews>
    <sheetView showGridLines="0" workbookViewId="0"/>
  </sheetViews>
  <sheetFormatPr baseColWidth="10" defaultColWidth="0" defaultRowHeight="10.5" zeroHeight="1"/>
  <cols>
    <col min="1" max="1" width="4.85546875" style="42" customWidth="1"/>
    <col min="2" max="2" width="11.42578125" style="42" customWidth="1"/>
    <col min="3" max="6" width="19.85546875" style="42" customWidth="1"/>
    <col min="7" max="9" width="15.7109375" style="574" customWidth="1"/>
    <col min="10" max="10" width="5.5703125" style="574" customWidth="1"/>
    <col min="11" max="11" width="13.140625" style="574" customWidth="1"/>
    <col min="12" max="12" width="3.42578125" style="42" customWidth="1"/>
    <col min="13" max="16384" width="11.42578125" style="42" hidden="1"/>
  </cols>
  <sheetData>
    <row r="1" spans="1:10" ht="14.25">
      <c r="A1" s="47"/>
      <c r="B1" s="2682" t="s">
        <v>1092</v>
      </c>
      <c r="C1" s="2682"/>
      <c r="D1" s="2682"/>
      <c r="E1" s="2682"/>
      <c r="F1" s="2682"/>
      <c r="G1" s="2682"/>
      <c r="H1" s="2682"/>
      <c r="I1" s="2682"/>
      <c r="J1" s="2682"/>
    </row>
    <row r="2" spans="1:10">
      <c r="B2" s="2682" t="s">
        <v>1093</v>
      </c>
      <c r="C2" s="2682"/>
      <c r="D2" s="2682"/>
      <c r="E2" s="2682"/>
      <c r="F2" s="2682"/>
      <c r="G2" s="2682"/>
      <c r="H2" s="2682"/>
      <c r="I2" s="2682"/>
      <c r="J2" s="2682"/>
    </row>
    <row r="3" spans="1:10">
      <c r="B3" s="2682" t="s">
        <v>1094</v>
      </c>
      <c r="C3" s="2682"/>
      <c r="D3" s="2682"/>
      <c r="E3" s="2682"/>
      <c r="F3" s="2682"/>
      <c r="G3" s="2682"/>
      <c r="H3" s="2682"/>
      <c r="I3" s="2682"/>
      <c r="J3" s="2682"/>
    </row>
    <row r="4" spans="1:10">
      <c r="B4" s="2682" t="s">
        <v>4</v>
      </c>
      <c r="C4" s="2682"/>
      <c r="D4" s="2682"/>
      <c r="E4" s="2682"/>
      <c r="F4" s="2682"/>
      <c r="G4" s="2682"/>
      <c r="H4" s="2682"/>
      <c r="I4" s="2682"/>
      <c r="J4" s="2682"/>
    </row>
    <row r="5" spans="1:10"/>
    <row r="6" spans="1:10" ht="28.5" customHeight="1">
      <c r="B6" s="2696" t="s">
        <v>1095</v>
      </c>
      <c r="C6" s="2696"/>
      <c r="D6" s="1358" t="s">
        <v>1096</v>
      </c>
      <c r="E6" s="1358" t="s">
        <v>1097</v>
      </c>
      <c r="F6" s="1359" t="s">
        <v>1098</v>
      </c>
      <c r="G6" s="1360" t="s">
        <v>1099</v>
      </c>
      <c r="H6" s="1361" t="s">
        <v>1100</v>
      </c>
      <c r="I6" s="1362" t="s">
        <v>1101</v>
      </c>
    </row>
    <row r="7" spans="1:10">
      <c r="B7" s="575" t="s">
        <v>1102</v>
      </c>
      <c r="C7" s="576" t="s">
        <v>167</v>
      </c>
      <c r="D7" s="577">
        <v>27710073260.804356</v>
      </c>
      <c r="E7" s="577">
        <v>582300766.40141797</v>
      </c>
      <c r="F7" s="577">
        <v>28292374027.205757</v>
      </c>
      <c r="G7" s="578">
        <v>1</v>
      </c>
      <c r="H7" s="578">
        <v>0.97941845509883751</v>
      </c>
      <c r="I7" s="579">
        <v>0.97379728689259559</v>
      </c>
    </row>
    <row r="8" spans="1:10" ht="15" customHeight="1">
      <c r="B8" s="2697" t="s">
        <v>1103</v>
      </c>
      <c r="C8" s="580" t="s">
        <v>448</v>
      </c>
      <c r="D8" s="581">
        <v>59394554888.568253</v>
      </c>
      <c r="E8" s="581">
        <v>23944294963.70575</v>
      </c>
      <c r="F8" s="581">
        <v>83338849852.274002</v>
      </c>
      <c r="G8" s="582">
        <v>0.90001773948783914</v>
      </c>
      <c r="H8" s="582">
        <v>0.71268748001503168</v>
      </c>
      <c r="I8" s="583">
        <v>0.70519380164221657</v>
      </c>
    </row>
    <row r="9" spans="1:10">
      <c r="B9" s="2698"/>
      <c r="C9" s="584" t="s">
        <v>1104</v>
      </c>
      <c r="D9" s="585">
        <v>75099038897.920868</v>
      </c>
      <c r="E9" s="585">
        <v>3398960036.3751249</v>
      </c>
      <c r="F9" s="585">
        <v>78497998934.296005</v>
      </c>
      <c r="G9" s="586">
        <v>0.9587515732388846</v>
      </c>
      <c r="H9" s="586">
        <v>0.9567000422619677</v>
      </c>
      <c r="I9" s="587">
        <v>0.95661422481031955</v>
      </c>
    </row>
    <row r="10" spans="1:10">
      <c r="B10" s="2698"/>
      <c r="C10" s="584" t="s">
        <v>447</v>
      </c>
      <c r="D10" s="585">
        <v>236167516593.30887</v>
      </c>
      <c r="E10" s="585">
        <v>25168305556.075127</v>
      </c>
      <c r="F10" s="585">
        <v>261335822149.384</v>
      </c>
      <c r="G10" s="586">
        <v>0.97718505919496745</v>
      </c>
      <c r="H10" s="586">
        <v>0.90369362550806953</v>
      </c>
      <c r="I10" s="587">
        <v>0.90213011281875066</v>
      </c>
    </row>
    <row r="11" spans="1:10">
      <c r="B11" s="2699"/>
      <c r="C11" s="576" t="s">
        <v>167</v>
      </c>
      <c r="D11" s="577">
        <v>370661110379.79797</v>
      </c>
      <c r="E11" s="577">
        <v>52511560556.156189</v>
      </c>
      <c r="F11" s="577">
        <v>423172670935.95398</v>
      </c>
      <c r="G11" s="578">
        <v>0.9585684802602118</v>
      </c>
      <c r="H11" s="578">
        <v>0.87590984918753489</v>
      </c>
      <c r="I11" s="579">
        <v>0.87345257115304908</v>
      </c>
    </row>
    <row r="12" spans="1:10"/>
    <row r="13" spans="1:10"/>
    <row r="14" spans="1:10"/>
    <row r="15" spans="1:10"/>
    <row r="16" spans="1:10"/>
    <row r="17" spans="1:2">
      <c r="B17" s="25"/>
    </row>
    <row r="18" spans="1:2"/>
    <row r="19" spans="1:2">
      <c r="A19" s="25"/>
      <c r="B19" s="25"/>
    </row>
    <row r="20" spans="1:2"/>
    <row r="21" spans="1:2"/>
    <row r="22" spans="1:2"/>
    <row r="23" spans="1:2"/>
    <row r="24" spans="1:2"/>
    <row r="25" spans="1:2"/>
    <row r="26" spans="1:2"/>
    <row r="27" spans="1:2"/>
    <row r="28" spans="1:2"/>
    <row r="29" spans="1:2"/>
    <row r="30" spans="1:2"/>
    <row r="31" spans="1:2"/>
    <row r="32" spans="1:2"/>
    <row r="33" spans="2:10"/>
    <row r="34" spans="2:10"/>
    <row r="35" spans="2:10"/>
    <row r="36" spans="2:10"/>
    <row r="37" spans="2:10"/>
    <row r="38" spans="2:10"/>
    <row r="39" spans="2:10"/>
    <row r="40" spans="2:10"/>
    <row r="41" spans="2:10"/>
    <row r="42" spans="2:10"/>
    <row r="43" spans="2:10"/>
    <row r="44" spans="2:10"/>
    <row r="45" spans="2:10"/>
    <row r="46" spans="2:10"/>
    <row r="47" spans="2:10"/>
    <row r="48" spans="2:10">
      <c r="B48" s="2695" t="s">
        <v>164</v>
      </c>
      <c r="C48" s="2695"/>
      <c r="D48" s="2695"/>
      <c r="E48" s="2695"/>
      <c r="F48" s="2695"/>
      <c r="G48" s="2695"/>
      <c r="H48" s="2695"/>
      <c r="I48" s="2695"/>
      <c r="J48" s="2695"/>
    </row>
    <row r="49"/>
  </sheetData>
  <mergeCells count="7">
    <mergeCell ref="B48:J48"/>
    <mergeCell ref="B1:J1"/>
    <mergeCell ref="B2:J2"/>
    <mergeCell ref="B3:J3"/>
    <mergeCell ref="B4:J4"/>
    <mergeCell ref="B6:C6"/>
    <mergeCell ref="B8:B11"/>
  </mergeCells>
  <pageMargins left="0.7" right="0.7" top="0.75" bottom="0.75" header="0.3" footer="0.3"/>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3D18C-F294-4061-AB37-5257663E5CD9}">
  <sheetPr codeName="Hoja65"/>
  <dimension ref="A1:K30"/>
  <sheetViews>
    <sheetView showGridLines="0" workbookViewId="0">
      <selection activeCell="B28" sqref="B28"/>
    </sheetView>
  </sheetViews>
  <sheetFormatPr baseColWidth="10" defaultColWidth="0" defaultRowHeight="10.5" zeroHeight="1"/>
  <cols>
    <col min="1" max="1" width="2.140625" style="42" customWidth="1"/>
    <col min="2" max="2" width="5.42578125" style="42" customWidth="1"/>
    <col min="3" max="3" width="50.42578125" style="42" customWidth="1"/>
    <col min="4" max="6" width="13.140625" style="42" customWidth="1"/>
    <col min="7" max="7" width="9.7109375" style="42" bestFit="1" customWidth="1"/>
    <col min="8" max="8" width="13.140625" style="42" bestFit="1" customWidth="1"/>
    <col min="9" max="9" width="5" style="42" customWidth="1"/>
    <col min="10" max="10" width="11.42578125" style="42" customWidth="1"/>
    <col min="11" max="11" width="4.85546875" style="42" customWidth="1"/>
    <col min="12" max="16384" width="11.42578125" style="42" hidden="1"/>
  </cols>
  <sheetData>
    <row r="1" spans="1:11" ht="14.25">
      <c r="A1" s="47"/>
      <c r="B1" s="2682" t="s">
        <v>1105</v>
      </c>
      <c r="C1" s="2682"/>
      <c r="D1" s="2682"/>
      <c r="E1" s="2682"/>
      <c r="F1" s="2682"/>
      <c r="G1" s="2682"/>
      <c r="H1" s="2682"/>
      <c r="I1" s="588"/>
      <c r="J1" s="588"/>
      <c r="K1" s="588"/>
    </row>
    <row r="2" spans="1:11">
      <c r="B2" s="2682" t="s">
        <v>1106</v>
      </c>
      <c r="C2" s="2682"/>
      <c r="D2" s="2682"/>
      <c r="E2" s="2682"/>
      <c r="F2" s="2682"/>
      <c r="G2" s="2682"/>
      <c r="H2" s="2682"/>
      <c r="I2" s="588"/>
      <c r="J2" s="588"/>
      <c r="K2" s="588"/>
    </row>
    <row r="3" spans="1:11">
      <c r="B3" s="2682" t="s">
        <v>1090</v>
      </c>
      <c r="C3" s="2682"/>
      <c r="D3" s="2682"/>
      <c r="E3" s="2682"/>
      <c r="F3" s="2682"/>
      <c r="G3" s="2682"/>
      <c r="H3" s="2682"/>
      <c r="I3" s="588"/>
      <c r="J3" s="588"/>
      <c r="K3" s="588"/>
    </row>
    <row r="4" spans="1:11">
      <c r="B4" s="2682" t="s">
        <v>4</v>
      </c>
      <c r="C4" s="2682"/>
      <c r="D4" s="2682"/>
      <c r="E4" s="2682"/>
      <c r="F4" s="2682"/>
      <c r="G4" s="2682"/>
      <c r="H4" s="2682"/>
      <c r="I4" s="588"/>
      <c r="J4" s="588"/>
      <c r="K4" s="588"/>
    </row>
    <row r="5" spans="1:11"/>
    <row r="6" spans="1:11" ht="18.75" customHeight="1">
      <c r="B6" s="2700" t="s">
        <v>0</v>
      </c>
      <c r="C6" s="2701"/>
      <c r="D6" s="2706" t="s">
        <v>84</v>
      </c>
      <c r="E6" s="2707"/>
      <c r="F6" s="2708"/>
      <c r="G6" s="1363" t="s">
        <v>1107</v>
      </c>
      <c r="H6" s="1364" t="s">
        <v>1108</v>
      </c>
    </row>
    <row r="7" spans="1:11">
      <c r="B7" s="2702"/>
      <c r="C7" s="2703"/>
      <c r="D7" s="1365" t="s">
        <v>134</v>
      </c>
      <c r="E7" s="1366" t="s">
        <v>135</v>
      </c>
      <c r="F7" s="1367" t="s">
        <v>1109</v>
      </c>
      <c r="G7" s="1368"/>
      <c r="H7" s="1368"/>
    </row>
    <row r="8" spans="1:11">
      <c r="B8" s="2704"/>
      <c r="C8" s="2705"/>
      <c r="D8" s="1369" t="s">
        <v>23</v>
      </c>
      <c r="E8" s="1370" t="s">
        <v>24</v>
      </c>
      <c r="F8" s="1371" t="s">
        <v>1110</v>
      </c>
      <c r="G8" s="1372" t="s">
        <v>60</v>
      </c>
      <c r="H8" s="1372" t="s">
        <v>136</v>
      </c>
    </row>
    <row r="9" spans="1:11">
      <c r="B9" s="36" t="s">
        <v>88</v>
      </c>
      <c r="C9" s="36" t="s">
        <v>89</v>
      </c>
      <c r="D9" s="589">
        <v>3292128607620.2109</v>
      </c>
      <c r="E9" s="589">
        <v>1583586123304.6411</v>
      </c>
      <c r="F9" s="590">
        <v>4875714730924.8535</v>
      </c>
      <c r="G9" s="590">
        <v>1086646581647.6901</v>
      </c>
      <c r="H9" s="590">
        <v>5962361312572.5439</v>
      </c>
    </row>
    <row r="10" spans="1:11">
      <c r="B10" s="37"/>
      <c r="C10" s="37" t="s">
        <v>90</v>
      </c>
      <c r="D10" s="591">
        <v>1345075379532.7708</v>
      </c>
      <c r="E10" s="591">
        <v>24459725251.849998</v>
      </c>
      <c r="F10" s="592">
        <v>1369535104784.6208</v>
      </c>
      <c r="G10" s="592">
        <v>193323926993.31</v>
      </c>
      <c r="H10" s="592">
        <v>1562859031777.9309</v>
      </c>
    </row>
    <row r="11" spans="1:11">
      <c r="B11" s="37"/>
      <c r="C11" s="37" t="s">
        <v>91</v>
      </c>
      <c r="D11" s="591">
        <v>427545045691.99963</v>
      </c>
      <c r="E11" s="591">
        <v>24458865832.759945</v>
      </c>
      <c r="F11" s="592">
        <v>452003911524.75958</v>
      </c>
      <c r="G11" s="592">
        <v>111430259012.94997</v>
      </c>
      <c r="H11" s="592">
        <v>563434170537.70959</v>
      </c>
    </row>
    <row r="12" spans="1:11">
      <c r="B12" s="37"/>
      <c r="C12" s="37" t="s">
        <v>92</v>
      </c>
      <c r="D12" s="591">
        <v>1487351621683.7805</v>
      </c>
      <c r="E12" s="591">
        <v>1412325855831.9011</v>
      </c>
      <c r="F12" s="592">
        <v>2899677477515.6816</v>
      </c>
      <c r="G12" s="592">
        <v>497858303438.22009</v>
      </c>
      <c r="H12" s="592">
        <v>3397535780953.9019</v>
      </c>
    </row>
    <row r="13" spans="1:11">
      <c r="B13" s="37"/>
      <c r="C13" s="37" t="s">
        <v>93</v>
      </c>
      <c r="D13" s="591">
        <v>7092688154.6799994</v>
      </c>
      <c r="E13" s="591">
        <v>7040811197.5999985</v>
      </c>
      <c r="F13" s="592">
        <v>14133499352.279999</v>
      </c>
      <c r="G13" s="592">
        <v>168307149732.25003</v>
      </c>
      <c r="H13" s="592">
        <v>182440649084.53003</v>
      </c>
    </row>
    <row r="14" spans="1:11">
      <c r="B14" s="37"/>
      <c r="C14" s="37" t="s">
        <v>94</v>
      </c>
      <c r="D14" s="591">
        <v>1634098342.4999466</v>
      </c>
      <c r="E14" s="591"/>
      <c r="F14" s="592">
        <v>1634098342.4999466</v>
      </c>
      <c r="G14" s="592">
        <v>87417552045.820007</v>
      </c>
      <c r="H14" s="592">
        <v>89051650388.319946</v>
      </c>
    </row>
    <row r="15" spans="1:11" ht="10.5" customHeight="1">
      <c r="B15" s="37"/>
      <c r="C15" s="37" t="s">
        <v>95</v>
      </c>
      <c r="D15" s="591">
        <v>2013637002.1499939</v>
      </c>
      <c r="E15" s="591">
        <v>72459411</v>
      </c>
      <c r="F15" s="592">
        <v>2086096413.1499939</v>
      </c>
      <c r="G15" s="592">
        <v>3253243225.6400003</v>
      </c>
      <c r="H15" s="592">
        <v>5339339638.7899942</v>
      </c>
    </row>
    <row r="16" spans="1:11" ht="21">
      <c r="B16" s="37"/>
      <c r="C16" s="38" t="s">
        <v>96</v>
      </c>
      <c r="D16" s="593">
        <v>21416137212.330002</v>
      </c>
      <c r="E16" s="593">
        <v>115228405779.53</v>
      </c>
      <c r="F16" s="594">
        <v>136644542991.86</v>
      </c>
      <c r="G16" s="594">
        <v>25056147199.5</v>
      </c>
      <c r="H16" s="594">
        <v>161700690191.35999</v>
      </c>
    </row>
    <row r="17" spans="2:8">
      <c r="B17" s="37"/>
      <c r="C17" s="37"/>
      <c r="D17" s="591"/>
      <c r="E17" s="591"/>
      <c r="F17" s="592"/>
      <c r="G17" s="592"/>
      <c r="H17" s="592"/>
    </row>
    <row r="18" spans="2:8">
      <c r="B18" s="36" t="s">
        <v>97</v>
      </c>
      <c r="C18" s="36" t="s">
        <v>98</v>
      </c>
      <c r="D18" s="589">
        <v>2952119523021.3174</v>
      </c>
      <c r="E18" s="589">
        <v>285798522311.95001</v>
      </c>
      <c r="F18" s="590">
        <v>3237918045333.2676</v>
      </c>
      <c r="G18" s="590">
        <v>914602.16000020504</v>
      </c>
      <c r="H18" s="590">
        <v>3237918959935.4272</v>
      </c>
    </row>
    <row r="19" spans="2:8">
      <c r="B19" s="37"/>
      <c r="C19" s="37" t="s">
        <v>99</v>
      </c>
      <c r="D19" s="591">
        <v>1415297908368.3887</v>
      </c>
      <c r="E19" s="591">
        <v>188176520848.82999</v>
      </c>
      <c r="F19" s="592">
        <v>1603474429217.2188</v>
      </c>
      <c r="G19" s="592"/>
      <c r="H19" s="592">
        <v>1603474429217.2188</v>
      </c>
    </row>
    <row r="20" spans="2:8">
      <c r="B20" s="37"/>
      <c r="C20" s="37" t="s">
        <v>100</v>
      </c>
      <c r="D20" s="591">
        <v>1536821614652.9285</v>
      </c>
      <c r="E20" s="591">
        <v>97622001463.12001</v>
      </c>
      <c r="F20" s="592">
        <v>1634443616116.0486</v>
      </c>
      <c r="G20" s="592">
        <v>914602.16000020504</v>
      </c>
      <c r="H20" s="592">
        <v>1634444530718.2085</v>
      </c>
    </row>
    <row r="21" spans="2:8">
      <c r="B21" s="37"/>
      <c r="C21" s="37"/>
      <c r="D21" s="591"/>
      <c r="E21" s="591"/>
      <c r="F21" s="592"/>
      <c r="G21" s="592"/>
      <c r="H21" s="592"/>
    </row>
    <row r="22" spans="2:8">
      <c r="B22" s="36" t="s">
        <v>101</v>
      </c>
      <c r="C22" s="36" t="s">
        <v>102</v>
      </c>
      <c r="D22" s="589">
        <v>5158314794158.6543</v>
      </c>
      <c r="E22" s="589">
        <v>1548295208613.6702</v>
      </c>
      <c r="F22" s="590">
        <v>6706610002772.3242</v>
      </c>
      <c r="G22" s="590">
        <v>1625796593941.6155</v>
      </c>
      <c r="H22" s="590">
        <v>8332406596713.9395</v>
      </c>
    </row>
    <row r="23" spans="2:8">
      <c r="B23" s="39"/>
      <c r="C23" s="37" t="s">
        <v>448</v>
      </c>
      <c r="D23" s="591">
        <v>5158314794158.6543</v>
      </c>
      <c r="E23" s="591">
        <v>1548295208613.6702</v>
      </c>
      <c r="F23" s="592">
        <v>6706610002772.3242</v>
      </c>
      <c r="G23" s="592">
        <v>1625796593941.6155</v>
      </c>
      <c r="H23" s="592">
        <v>8332406596713.9395</v>
      </c>
    </row>
    <row r="24" spans="2:8">
      <c r="B24" s="1373" t="s">
        <v>103</v>
      </c>
      <c r="C24" s="1374" t="s">
        <v>104</v>
      </c>
      <c r="D24" s="1375">
        <v>11402562924800.184</v>
      </c>
      <c r="E24" s="1375">
        <v>3417679854230.2612</v>
      </c>
      <c r="F24" s="1375">
        <v>14820242779030.445</v>
      </c>
      <c r="G24" s="1375">
        <v>2712444090191.4658</v>
      </c>
      <c r="H24" s="1375">
        <v>17532686869221.91</v>
      </c>
    </row>
    <row r="25" spans="2:8">
      <c r="B25" s="1354" t="s">
        <v>105</v>
      </c>
      <c r="C25" s="1354" t="s">
        <v>273</v>
      </c>
      <c r="D25" s="1376">
        <v>8450443401778.8652</v>
      </c>
      <c r="E25" s="1376">
        <v>3131881331918.3115</v>
      </c>
      <c r="F25" s="1376">
        <v>11582324733697.178</v>
      </c>
      <c r="G25" s="1376">
        <v>2712443175589.3057</v>
      </c>
      <c r="H25" s="1376">
        <v>14294767909286.484</v>
      </c>
    </row>
    <row r="26" spans="2:8">
      <c r="B26" s="372" t="s">
        <v>164</v>
      </c>
    </row>
    <row r="27" spans="2:8">
      <c r="B27" s="42" t="s">
        <v>2569</v>
      </c>
    </row>
    <row r="28" spans="2:8"/>
    <row r="30" spans="2:8" hidden="1">
      <c r="F30" s="595"/>
    </row>
  </sheetData>
  <mergeCells count="6">
    <mergeCell ref="B1:H1"/>
    <mergeCell ref="B2:H2"/>
    <mergeCell ref="B3:H3"/>
    <mergeCell ref="B4:H4"/>
    <mergeCell ref="B6:C8"/>
    <mergeCell ref="D6:F6"/>
  </mergeCells>
  <pageMargins left="0.7" right="0.7" top="0.75" bottom="0.75" header="0.3" footer="0.3"/>
  <ignoredErrors>
    <ignoredError sqref="D8:E8" numberStoredAsText="1"/>
  </ignoredErrors>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C8A39-418B-4D80-803A-25680CFD9966}">
  <sheetPr codeName="Hoja66"/>
  <dimension ref="A1:AC46"/>
  <sheetViews>
    <sheetView showGridLines="0" workbookViewId="0"/>
  </sheetViews>
  <sheetFormatPr baseColWidth="10" defaultColWidth="0" defaultRowHeight="10.5" zeroHeight="1"/>
  <cols>
    <col min="1" max="1" width="3" style="42" customWidth="1"/>
    <col min="2" max="2" width="23.140625" style="42" customWidth="1"/>
    <col min="3" max="26" width="7.28515625" style="42" customWidth="1"/>
    <col min="27" max="27" width="5.85546875" style="42" customWidth="1"/>
    <col min="28" max="28" width="11.42578125" style="42" customWidth="1"/>
    <col min="29" max="29" width="4.7109375" style="42" customWidth="1"/>
    <col min="30" max="16384" width="11.42578125" style="42" hidden="1"/>
  </cols>
  <sheetData>
    <row r="1" spans="1:26" ht="14.25">
      <c r="A1" s="47"/>
      <c r="B1" s="2682" t="s">
        <v>1111</v>
      </c>
      <c r="C1" s="2682"/>
      <c r="D1" s="2682"/>
      <c r="E1" s="2682"/>
      <c r="F1" s="2682"/>
      <c r="G1" s="2682"/>
      <c r="H1" s="2682"/>
      <c r="I1" s="2682"/>
      <c r="J1" s="2682"/>
      <c r="K1" s="2682"/>
      <c r="L1" s="2682"/>
      <c r="M1" s="2682"/>
      <c r="N1" s="2682"/>
      <c r="O1" s="2682"/>
      <c r="P1" s="2682"/>
      <c r="Q1" s="2682"/>
      <c r="R1" s="2682"/>
      <c r="S1" s="2682"/>
      <c r="T1" s="2682"/>
      <c r="U1" s="2682"/>
      <c r="V1" s="2682"/>
      <c r="W1" s="2682"/>
      <c r="X1" s="2682"/>
      <c r="Y1" s="2682"/>
      <c r="Z1" s="2682"/>
    </row>
    <row r="2" spans="1:26">
      <c r="B2" s="2682" t="s">
        <v>1112</v>
      </c>
      <c r="C2" s="2682"/>
      <c r="D2" s="2682"/>
      <c r="E2" s="2682"/>
      <c r="F2" s="2682"/>
      <c r="G2" s="2682"/>
      <c r="H2" s="2682"/>
      <c r="I2" s="2682"/>
      <c r="J2" s="2682"/>
      <c r="K2" s="2682"/>
      <c r="L2" s="2682"/>
      <c r="M2" s="2682"/>
      <c r="N2" s="2682"/>
      <c r="O2" s="2682"/>
      <c r="P2" s="2682"/>
      <c r="Q2" s="2682"/>
      <c r="R2" s="2682"/>
      <c r="S2" s="2682"/>
      <c r="T2" s="2682"/>
      <c r="U2" s="2682"/>
      <c r="V2" s="2682"/>
      <c r="W2" s="2682"/>
      <c r="X2" s="2682"/>
      <c r="Y2" s="2682"/>
      <c r="Z2" s="2682"/>
    </row>
    <row r="3" spans="1:26">
      <c r="B3" s="2682" t="s">
        <v>1113</v>
      </c>
      <c r="C3" s="2682"/>
      <c r="D3" s="2682"/>
      <c r="E3" s="2682"/>
      <c r="F3" s="2682"/>
      <c r="G3" s="2682"/>
      <c r="H3" s="2682"/>
      <c r="I3" s="2682"/>
      <c r="J3" s="2682"/>
      <c r="K3" s="2682"/>
      <c r="L3" s="2682"/>
      <c r="M3" s="2682"/>
      <c r="N3" s="2682"/>
      <c r="O3" s="2682"/>
      <c r="P3" s="2682"/>
      <c r="Q3" s="2682"/>
      <c r="R3" s="2682"/>
      <c r="S3" s="2682"/>
      <c r="T3" s="2682"/>
      <c r="U3" s="2682"/>
      <c r="V3" s="2682"/>
      <c r="W3" s="2682"/>
      <c r="X3" s="2682"/>
      <c r="Y3" s="2682"/>
      <c r="Z3" s="2682"/>
    </row>
    <row r="4" spans="1:26">
      <c r="B4" s="2682" t="s">
        <v>909</v>
      </c>
      <c r="C4" s="2682"/>
      <c r="D4" s="2682"/>
      <c r="E4" s="2682"/>
      <c r="F4" s="2682"/>
      <c r="G4" s="2682"/>
      <c r="H4" s="2682"/>
      <c r="I4" s="2682"/>
      <c r="J4" s="2682"/>
      <c r="K4" s="2682"/>
      <c r="L4" s="2682"/>
      <c r="M4" s="2682"/>
      <c r="N4" s="2682"/>
      <c r="O4" s="2682"/>
      <c r="P4" s="2682"/>
      <c r="Q4" s="2682"/>
      <c r="R4" s="2682"/>
      <c r="S4" s="2682"/>
      <c r="T4" s="2682"/>
      <c r="U4" s="2682"/>
      <c r="V4" s="2682"/>
      <c r="W4" s="2682"/>
      <c r="X4" s="2682"/>
      <c r="Y4" s="2682"/>
      <c r="Z4" s="2682"/>
    </row>
    <row r="5" spans="1:26"/>
    <row r="6" spans="1:26">
      <c r="C6" s="2709" t="s">
        <v>1114</v>
      </c>
      <c r="D6" s="2709"/>
      <c r="E6" s="2709"/>
      <c r="F6" s="2709"/>
      <c r="G6" s="2709"/>
      <c r="H6" s="2709"/>
      <c r="I6" s="2709"/>
      <c r="J6" s="2709"/>
      <c r="K6" s="2709"/>
      <c r="L6" s="2709"/>
      <c r="M6" s="2709"/>
      <c r="N6" s="2709"/>
      <c r="O6" s="2709"/>
      <c r="P6" s="2709"/>
      <c r="Q6" s="2709"/>
      <c r="R6" s="2709"/>
      <c r="S6" s="2709"/>
      <c r="T6" s="2709"/>
      <c r="U6" s="2709"/>
      <c r="V6" s="2709"/>
      <c r="W6" s="2709"/>
      <c r="X6" s="2709"/>
      <c r="Y6" s="2709"/>
    </row>
    <row r="7" spans="1:26">
      <c r="B7" s="1377"/>
      <c r="C7" s="1378">
        <v>2000</v>
      </c>
      <c r="D7" s="1378">
        <v>2001</v>
      </c>
      <c r="E7" s="1378">
        <v>2002</v>
      </c>
      <c r="F7" s="1378">
        <v>2003</v>
      </c>
      <c r="G7" s="1378">
        <v>2004</v>
      </c>
      <c r="H7" s="1378">
        <v>2005</v>
      </c>
      <c r="I7" s="1378">
        <v>2006</v>
      </c>
      <c r="J7" s="1378">
        <v>2007</v>
      </c>
      <c r="K7" s="1378">
        <v>2008</v>
      </c>
      <c r="L7" s="1378">
        <v>2009</v>
      </c>
      <c r="M7" s="1378">
        <v>2010</v>
      </c>
      <c r="N7" s="1378">
        <v>2011</v>
      </c>
      <c r="O7" s="1378">
        <v>2012</v>
      </c>
      <c r="P7" s="1378">
        <v>2013</v>
      </c>
      <c r="Q7" s="1378">
        <v>2014</v>
      </c>
      <c r="R7" s="1378">
        <v>2015</v>
      </c>
      <c r="S7" s="1378">
        <v>2016</v>
      </c>
      <c r="T7" s="1378">
        <v>2017</v>
      </c>
      <c r="U7" s="1378">
        <v>2018</v>
      </c>
      <c r="V7" s="1378">
        <v>2019</v>
      </c>
      <c r="W7" s="1378">
        <v>2020</v>
      </c>
      <c r="X7" s="1378">
        <v>2021</v>
      </c>
      <c r="Y7" s="1378">
        <v>2022</v>
      </c>
      <c r="Z7" s="1378">
        <v>2023</v>
      </c>
    </row>
    <row r="8" spans="1:26">
      <c r="B8" s="596" t="s">
        <v>1115</v>
      </c>
      <c r="C8" s="597">
        <v>91.663497333888301</v>
      </c>
      <c r="D8" s="597">
        <v>94.925629201240199</v>
      </c>
      <c r="E8" s="597">
        <v>94.910793809708295</v>
      </c>
      <c r="F8" s="597">
        <v>98.105090287411699</v>
      </c>
      <c r="G8" s="597">
        <v>97.929025518567101</v>
      </c>
      <c r="H8" s="597">
        <v>97.309823146410594</v>
      </c>
      <c r="I8" s="597">
        <v>96.720117087104498</v>
      </c>
      <c r="J8" s="597">
        <v>93.684843028428006</v>
      </c>
      <c r="K8" s="597">
        <v>97.498605643169697</v>
      </c>
      <c r="L8" s="597">
        <v>94.174685424177298</v>
      </c>
      <c r="M8" s="597">
        <v>92.353522252724503</v>
      </c>
      <c r="N8" s="597">
        <v>97.103896928263595</v>
      </c>
      <c r="O8" s="597">
        <v>96.740171216684516</v>
      </c>
      <c r="P8" s="597">
        <v>96.230029556958399</v>
      </c>
      <c r="Q8" s="597">
        <v>95.342482730944596</v>
      </c>
      <c r="R8" s="597">
        <v>97.525157681329162</v>
      </c>
      <c r="S8" s="597">
        <v>98.477903301603973</v>
      </c>
      <c r="T8" s="597">
        <v>98.895210878411987</v>
      </c>
      <c r="U8" s="597">
        <v>97.137285689848184</v>
      </c>
      <c r="V8" s="597">
        <v>98.653732946933204</v>
      </c>
      <c r="W8" s="597">
        <v>90.938302753094717</v>
      </c>
      <c r="X8" s="597">
        <v>96.592229970655254</v>
      </c>
      <c r="Y8" s="597">
        <v>95.849976232276518</v>
      </c>
      <c r="Z8" s="597">
        <v>95.9</v>
      </c>
    </row>
    <row r="9" spans="1:26" ht="21">
      <c r="B9" s="598" t="s">
        <v>1116</v>
      </c>
      <c r="C9" s="597">
        <v>88.621541537873696</v>
      </c>
      <c r="D9" s="597">
        <v>85.983539138254201</v>
      </c>
      <c r="E9" s="597">
        <v>84.080794576408906</v>
      </c>
      <c r="F9" s="597">
        <v>87.580737555202901</v>
      </c>
      <c r="G9" s="597">
        <v>87.024287605769601</v>
      </c>
      <c r="H9" s="597">
        <v>88.612003386757294</v>
      </c>
      <c r="I9" s="597">
        <v>87.439512265310199</v>
      </c>
      <c r="J9" s="597">
        <v>90.958149355741099</v>
      </c>
      <c r="K9" s="597">
        <v>93.6350405344796</v>
      </c>
      <c r="L9" s="597">
        <v>90.883341954879398</v>
      </c>
      <c r="M9" s="597">
        <v>88.409810864370499</v>
      </c>
      <c r="N9" s="597">
        <v>93.532666052748894</v>
      </c>
      <c r="O9" s="597">
        <v>93.549021893940136</v>
      </c>
      <c r="P9" s="597">
        <v>94.061084548495216</v>
      </c>
      <c r="Q9" s="597">
        <v>92.013866799579844</v>
      </c>
      <c r="R9" s="597">
        <v>92.649444308002387</v>
      </c>
      <c r="S9" s="597">
        <v>92.805020452637223</v>
      </c>
      <c r="T9" s="597">
        <v>94.128058204542228</v>
      </c>
      <c r="U9" s="597">
        <v>90.631728587282396</v>
      </c>
      <c r="V9" s="597">
        <v>90.700010536518519</v>
      </c>
      <c r="W9" s="597">
        <v>83.745163461635826</v>
      </c>
      <c r="X9" s="597">
        <v>89.850110681533167</v>
      </c>
      <c r="Y9" s="597">
        <v>86.477078757108885</v>
      </c>
      <c r="Z9" s="597">
        <v>85.8</v>
      </c>
    </row>
    <row r="10" spans="1:26">
      <c r="B10" s="596" t="s">
        <v>1117</v>
      </c>
      <c r="C10" s="597" t="s">
        <v>252</v>
      </c>
      <c r="D10" s="597">
        <v>-2.638002399619495</v>
      </c>
      <c r="E10" s="597">
        <v>-1.9027445618452958</v>
      </c>
      <c r="F10" s="597">
        <v>3.499942978793996</v>
      </c>
      <c r="G10" s="597">
        <v>-0.55644994943330062</v>
      </c>
      <c r="H10" s="597">
        <v>1.5877157809876934</v>
      </c>
      <c r="I10" s="597">
        <v>-1.172491121447095</v>
      </c>
      <c r="J10" s="597">
        <v>3.5186370904309001</v>
      </c>
      <c r="K10" s="597">
        <v>2.6768911787385008</v>
      </c>
      <c r="L10" s="597">
        <v>-2.7516985796002018</v>
      </c>
      <c r="M10" s="597">
        <v>-2.4735310905088994</v>
      </c>
      <c r="N10" s="597">
        <v>5.122855188378395</v>
      </c>
      <c r="O10" s="597">
        <v>1.6355841191241893E-2</v>
      </c>
      <c r="P10" s="597">
        <v>0.5120626545550806</v>
      </c>
      <c r="Q10" s="597">
        <v>-2.0472177489153722</v>
      </c>
      <c r="R10" s="597">
        <v>0.63557750842254279</v>
      </c>
      <c r="S10" s="597">
        <v>0.1555761446348356</v>
      </c>
      <c r="T10" s="597">
        <v>1.3230377519050052</v>
      </c>
      <c r="U10" s="597">
        <v>-3.4963296172598319</v>
      </c>
      <c r="V10" s="597">
        <v>6.8281949236123296E-2</v>
      </c>
      <c r="W10" s="597">
        <v>-6.9548470748826929</v>
      </c>
      <c r="X10" s="597">
        <v>6.1049472198973405</v>
      </c>
      <c r="Y10" s="597">
        <v>-3.3730319244242821</v>
      </c>
      <c r="Z10" s="597">
        <v>-0.67707875710888743</v>
      </c>
    </row>
    <row r="11" spans="1:26">
      <c r="B11" s="596" t="s">
        <v>1118</v>
      </c>
      <c r="C11" s="599">
        <v>89.715500544128005</v>
      </c>
      <c r="D11" s="599">
        <v>89.715500544128005</v>
      </c>
      <c r="E11" s="599">
        <v>89.715500544128005</v>
      </c>
      <c r="F11" s="599">
        <v>89.715500544128005</v>
      </c>
      <c r="G11" s="599">
        <v>89.715500544128005</v>
      </c>
      <c r="H11" s="599">
        <v>89.715500544128005</v>
      </c>
      <c r="I11" s="599">
        <v>89.715500544128005</v>
      </c>
      <c r="J11" s="599">
        <v>89.715500544128005</v>
      </c>
      <c r="K11" s="599">
        <v>89.715500544128005</v>
      </c>
      <c r="L11" s="599">
        <v>89.715500544128005</v>
      </c>
      <c r="M11" s="599">
        <v>89.715500544128005</v>
      </c>
      <c r="N11" s="599">
        <v>89.715500544128005</v>
      </c>
      <c r="O11" s="599">
        <v>89.715500544128005</v>
      </c>
      <c r="P11" s="599">
        <v>89.715500544128005</v>
      </c>
      <c r="Q11" s="599">
        <v>89.715500544128005</v>
      </c>
      <c r="R11" s="599">
        <v>89.715500544128005</v>
      </c>
      <c r="S11" s="599">
        <v>89.715500544128005</v>
      </c>
      <c r="T11" s="599">
        <v>89.715500544128005</v>
      </c>
      <c r="U11" s="599">
        <v>89.715500544128005</v>
      </c>
      <c r="V11" s="599">
        <v>89.715500544128005</v>
      </c>
      <c r="W11" s="599">
        <v>89.715500544128005</v>
      </c>
      <c r="X11" s="599">
        <v>89.715500544128005</v>
      </c>
      <c r="Y11" s="599">
        <v>89.715500544128005</v>
      </c>
      <c r="Z11" s="599">
        <v>89.715500544128005</v>
      </c>
    </row>
    <row r="12" spans="1:26"/>
    <row r="13" spans="1:26"/>
    <row r="14" spans="1:26"/>
    <row r="15" spans="1:26"/>
    <row r="16" spans="1:26"/>
    <row r="17" spans="1:2">
      <c r="B17" s="25"/>
    </row>
    <row r="18" spans="1:2"/>
    <row r="19" spans="1:2">
      <c r="A19" s="25"/>
      <c r="B19" s="25"/>
    </row>
    <row r="20" spans="1:2"/>
    <row r="21" spans="1:2"/>
    <row r="22" spans="1:2"/>
    <row r="23" spans="1:2"/>
    <row r="24" spans="1:2"/>
    <row r="25" spans="1:2"/>
    <row r="26" spans="1:2"/>
    <row r="27" spans="1:2"/>
    <row r="28" spans="1:2"/>
    <row r="29" spans="1:2"/>
    <row r="30" spans="1:2"/>
    <row r="31" spans="1:2"/>
    <row r="32" spans="1:2"/>
    <row r="33" spans="1:2"/>
    <row r="34" spans="1:2"/>
    <row r="35" spans="1:2"/>
    <row r="36" spans="1:2"/>
    <row r="37" spans="1:2"/>
    <row r="38" spans="1:2"/>
    <row r="39" spans="1:2"/>
    <row r="40" spans="1:2"/>
    <row r="41" spans="1:2"/>
    <row r="42" spans="1:2"/>
    <row r="43" spans="1:2"/>
    <row r="44" spans="1:2">
      <c r="A44" s="64"/>
      <c r="B44" s="372" t="s">
        <v>164</v>
      </c>
    </row>
    <row r="45" spans="1:2"/>
    <row r="46" spans="1:2"/>
  </sheetData>
  <mergeCells count="5">
    <mergeCell ref="B1:Z1"/>
    <mergeCell ref="B2:Z2"/>
    <mergeCell ref="B3:Z3"/>
    <mergeCell ref="B4:Z4"/>
    <mergeCell ref="C6:Y6"/>
  </mergeCells>
  <pageMargins left="0.7" right="0.7" top="0.75" bottom="0.75" header="0.3" footer="0.3"/>
  <pageSetup orientation="portrait" r:id="rId1"/>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FB2E2-C879-4208-982C-EEB87157581D}">
  <sheetPr codeName="Hoja67">
    <pageSetUpPr fitToPage="1"/>
  </sheetPr>
  <dimension ref="A1:XFC61"/>
  <sheetViews>
    <sheetView showGridLines="0" workbookViewId="0">
      <selection activeCell="C3" sqref="C3:M3"/>
    </sheetView>
  </sheetViews>
  <sheetFormatPr baseColWidth="10" defaultColWidth="0" defaultRowHeight="11.45" customHeight="1" zeroHeight="1"/>
  <cols>
    <col min="1" max="2" width="2.42578125" style="42" customWidth="1"/>
    <col min="3" max="3" width="35.7109375" style="42" customWidth="1"/>
    <col min="4" max="4" width="13" style="42" customWidth="1"/>
    <col min="5" max="5" width="13.28515625" style="535" customWidth="1"/>
    <col min="6" max="6" width="11.28515625" style="42" bestFit="1" customWidth="1"/>
    <col min="7" max="7" width="10.140625" style="573" bestFit="1" customWidth="1"/>
    <col min="8" max="8" width="16.140625" style="42" bestFit="1" customWidth="1"/>
    <col min="9" max="13" width="14" style="42" customWidth="1"/>
    <col min="14" max="14" width="4.140625" style="42" customWidth="1"/>
    <col min="15" max="15" width="13.85546875" style="42" customWidth="1"/>
    <col min="16" max="16" width="3.42578125" style="42" customWidth="1"/>
    <col min="17" max="17" width="11.85546875" style="42" hidden="1"/>
    <col min="18" max="18" width="19.140625" style="42" hidden="1"/>
    <col min="19" max="19" width="11" style="42" hidden="1"/>
    <col min="20" max="20" width="13.7109375" style="42" hidden="1"/>
    <col min="21" max="16376" width="11.42578125" style="42" hidden="1"/>
    <col min="16377" max="16377" width="9.7109375" style="42" hidden="1"/>
    <col min="16378" max="16378" width="12.85546875" style="42" hidden="1"/>
    <col min="16379" max="16379" width="8.140625" style="42" hidden="1"/>
    <col min="16380" max="16381" width="9.7109375" style="42" hidden="1"/>
    <col min="16382" max="16382" width="13.28515625" style="42" hidden="1"/>
    <col min="16383" max="16383" width="19" style="42" hidden="1"/>
    <col min="16384" max="16384" width="50.28515625" style="42" hidden="1"/>
  </cols>
  <sheetData>
    <row r="1" spans="1:23" ht="14.25">
      <c r="A1" s="47"/>
      <c r="C1" s="2682" t="s">
        <v>1195</v>
      </c>
      <c r="D1" s="2682"/>
      <c r="E1" s="2682"/>
      <c r="F1" s="2682"/>
      <c r="G1" s="2682"/>
      <c r="H1" s="2682"/>
      <c r="I1" s="2682"/>
      <c r="J1" s="2682"/>
      <c r="K1" s="2682"/>
      <c r="L1" s="2682"/>
      <c r="M1" s="2682"/>
    </row>
    <row r="2" spans="1:23" ht="10.5">
      <c r="C2" s="2682" t="s">
        <v>2571</v>
      </c>
      <c r="D2" s="2682"/>
      <c r="E2" s="2682"/>
      <c r="F2" s="2682"/>
      <c r="G2" s="2682"/>
      <c r="H2" s="2682"/>
      <c r="I2" s="2682"/>
      <c r="J2" s="2682"/>
      <c r="K2" s="2682"/>
      <c r="L2" s="2682"/>
      <c r="M2" s="2682"/>
    </row>
    <row r="3" spans="1:23" ht="10.5">
      <c r="C3" s="2682" t="s">
        <v>1114</v>
      </c>
      <c r="D3" s="2682"/>
      <c r="E3" s="2682"/>
      <c r="F3" s="2682"/>
      <c r="G3" s="2682"/>
      <c r="H3" s="2682"/>
      <c r="I3" s="2682"/>
      <c r="J3" s="2682"/>
      <c r="K3" s="2682"/>
      <c r="L3" s="2682"/>
      <c r="M3" s="2682"/>
    </row>
    <row r="4" spans="1:23" ht="10.5">
      <c r="C4" s="2682" t="s">
        <v>4</v>
      </c>
      <c r="D4" s="2682"/>
      <c r="E4" s="2682"/>
      <c r="F4" s="2682"/>
      <c r="G4" s="2682"/>
      <c r="H4" s="2682"/>
      <c r="I4" s="2682"/>
      <c r="J4" s="2682"/>
      <c r="K4" s="2682"/>
      <c r="L4" s="2682"/>
      <c r="M4" s="2682"/>
    </row>
    <row r="5" spans="1:23" ht="11.45" customHeight="1"/>
    <row r="6" spans="1:23" ht="10.5">
      <c r="B6" s="2712" t="s">
        <v>0</v>
      </c>
      <c r="C6" s="2712"/>
      <c r="D6" s="2681" t="s">
        <v>2568</v>
      </c>
      <c r="E6" s="2681" t="s">
        <v>116</v>
      </c>
      <c r="F6" s="2681" t="s">
        <v>117</v>
      </c>
      <c r="G6" s="2681" t="s">
        <v>2</v>
      </c>
      <c r="H6" s="2713" t="s">
        <v>166</v>
      </c>
      <c r="I6" s="2710" t="s">
        <v>78</v>
      </c>
      <c r="J6" s="2710"/>
      <c r="K6" s="2710"/>
      <c r="L6" s="2710"/>
      <c r="M6" s="2710"/>
    </row>
    <row r="7" spans="1:23" s="409" customFormat="1" ht="10.5">
      <c r="B7" s="2712"/>
      <c r="C7" s="2712"/>
      <c r="D7" s="2681" t="s">
        <v>118</v>
      </c>
      <c r="E7" s="2681"/>
      <c r="F7" s="2681"/>
      <c r="G7" s="2681"/>
      <c r="H7" s="2713"/>
      <c r="I7" s="1379" t="s">
        <v>119</v>
      </c>
      <c r="J7" s="1379" t="s">
        <v>120</v>
      </c>
      <c r="K7" s="1379" t="s">
        <v>121</v>
      </c>
      <c r="L7" s="1379" t="s">
        <v>122</v>
      </c>
      <c r="M7" s="1379" t="s">
        <v>123</v>
      </c>
    </row>
    <row r="8" spans="1:23" ht="11.45" customHeight="1">
      <c r="B8" s="2712"/>
      <c r="C8" s="2712"/>
      <c r="D8" s="1380" t="s">
        <v>23</v>
      </c>
      <c r="E8" s="1381" t="s">
        <v>24</v>
      </c>
      <c r="F8" s="1380" t="s">
        <v>36</v>
      </c>
      <c r="G8" s="1382" t="s">
        <v>60</v>
      </c>
      <c r="H8" s="1383" t="s">
        <v>124</v>
      </c>
      <c r="I8" s="1348" t="s">
        <v>125</v>
      </c>
      <c r="J8" s="1348" t="s">
        <v>126</v>
      </c>
      <c r="K8" s="1348" t="s">
        <v>127</v>
      </c>
      <c r="L8" s="1348" t="s">
        <v>128</v>
      </c>
      <c r="M8" s="1348" t="s">
        <v>129</v>
      </c>
    </row>
    <row r="9" spans="1:23" ht="11.45" customHeight="1">
      <c r="B9" s="746" t="s">
        <v>88</v>
      </c>
      <c r="C9" s="747" t="s">
        <v>89</v>
      </c>
      <c r="D9" s="748">
        <v>261335.82214938398</v>
      </c>
      <c r="E9" s="748">
        <v>255373.46083681134</v>
      </c>
      <c r="F9" s="748">
        <v>236167.5165933088</v>
      </c>
      <c r="G9" s="748">
        <v>235758.91471920471</v>
      </c>
      <c r="H9" s="748">
        <v>5962.3613125726406</v>
      </c>
      <c r="I9" s="749">
        <v>97.718505919496764</v>
      </c>
      <c r="J9" s="749">
        <v>90.369362550806926</v>
      </c>
      <c r="K9" s="749">
        <v>90.213011281875055</v>
      </c>
      <c r="L9" s="749">
        <v>92.479271659408838</v>
      </c>
      <c r="M9" s="749">
        <v>99.826986420487401</v>
      </c>
    </row>
    <row r="10" spans="1:23" ht="15" customHeight="1">
      <c r="B10" s="750"/>
      <c r="C10" s="751" t="s">
        <v>90</v>
      </c>
      <c r="D10" s="752">
        <v>45405.795279806996</v>
      </c>
      <c r="E10" s="752">
        <v>43842.936248029044</v>
      </c>
      <c r="F10" s="752">
        <v>43340.109236758406</v>
      </c>
      <c r="G10" s="752">
        <v>43307.037814545351</v>
      </c>
      <c r="H10" s="753">
        <v>1562.8590317779526</v>
      </c>
      <c r="I10" s="754">
        <v>96.558018591796383</v>
      </c>
      <c r="J10" s="754">
        <v>95.450611468604208</v>
      </c>
      <c r="K10" s="754">
        <v>95.377776223655289</v>
      </c>
      <c r="L10" s="754">
        <v>98.853117390619019</v>
      </c>
      <c r="M10" s="754">
        <v>99.923693265209849</v>
      </c>
      <c r="N10" s="106"/>
      <c r="O10" s="755"/>
      <c r="P10" s="755"/>
      <c r="Q10" s="755"/>
      <c r="R10" s="755"/>
      <c r="T10" s="755"/>
      <c r="U10" s="755"/>
      <c r="V10" s="755"/>
      <c r="W10" s="755"/>
    </row>
    <row r="11" spans="1:23" ht="15" customHeight="1">
      <c r="B11" s="756"/>
      <c r="C11" s="757" t="s">
        <v>91</v>
      </c>
      <c r="D11" s="758">
        <v>15938.81044755002</v>
      </c>
      <c r="E11" s="758">
        <v>15375.376277012307</v>
      </c>
      <c r="F11" s="758">
        <v>12552.38908917642</v>
      </c>
      <c r="G11" s="758">
        <v>12353.385324788293</v>
      </c>
      <c r="H11" s="759">
        <v>563.43417053771373</v>
      </c>
      <c r="I11" s="760">
        <v>96.465017434068798</v>
      </c>
      <c r="J11" s="760">
        <v>78.753612953003454</v>
      </c>
      <c r="K11" s="760">
        <v>77.505064543177056</v>
      </c>
      <c r="L11" s="760">
        <v>81.639557062050386</v>
      </c>
      <c r="M11" s="760">
        <v>98.414614437344653</v>
      </c>
      <c r="O11" s="755"/>
      <c r="P11" s="755"/>
      <c r="Q11" s="755"/>
      <c r="R11" s="755"/>
      <c r="T11" s="755"/>
      <c r="U11" s="755"/>
      <c r="V11" s="755"/>
      <c r="W11" s="755"/>
    </row>
    <row r="12" spans="1:23" ht="15" customHeight="1">
      <c r="B12" s="750"/>
      <c r="C12" s="751" t="s">
        <v>92</v>
      </c>
      <c r="D12" s="752">
        <v>195733.91503229199</v>
      </c>
      <c r="E12" s="752">
        <v>192336.37925133802</v>
      </c>
      <c r="F12" s="752">
        <v>176629.5351101924</v>
      </c>
      <c r="G12" s="752">
        <v>176567.04295180569</v>
      </c>
      <c r="H12" s="753">
        <v>3397.535780953971</v>
      </c>
      <c r="I12" s="754">
        <v>98.264206905383034</v>
      </c>
      <c r="J12" s="754">
        <v>90.239616921294513</v>
      </c>
      <c r="K12" s="754">
        <v>90.207689823542253</v>
      </c>
      <c r="L12" s="754">
        <v>91.833659236862047</v>
      </c>
      <c r="M12" s="754">
        <v>99.964619643963999</v>
      </c>
      <c r="N12" s="106"/>
      <c r="O12" s="755"/>
      <c r="P12" s="755"/>
      <c r="Q12" s="755"/>
      <c r="R12" s="755"/>
      <c r="T12" s="755"/>
      <c r="U12" s="755"/>
      <c r="V12" s="755"/>
      <c r="W12" s="755"/>
    </row>
    <row r="13" spans="1:23" ht="15" customHeight="1">
      <c r="B13" s="756"/>
      <c r="C13" s="757" t="s">
        <v>93</v>
      </c>
      <c r="D13" s="758">
        <v>1874.148966901</v>
      </c>
      <c r="E13" s="758">
        <v>1691.7083178164703</v>
      </c>
      <c r="F13" s="758">
        <v>1575.0401563540202</v>
      </c>
      <c r="G13" s="758">
        <v>1467.3772831983199</v>
      </c>
      <c r="H13" s="759">
        <v>182.4406490845297</v>
      </c>
      <c r="I13" s="760">
        <v>90.265413672734638</v>
      </c>
      <c r="J13" s="760">
        <v>84.040286240342382</v>
      </c>
      <c r="K13" s="760">
        <v>78.295658942453343</v>
      </c>
      <c r="L13" s="760">
        <v>93.10352971409182</v>
      </c>
      <c r="M13" s="760">
        <v>93.164436302060793</v>
      </c>
      <c r="O13" s="755"/>
      <c r="P13" s="755"/>
      <c r="Q13" s="755"/>
      <c r="R13" s="755"/>
      <c r="T13" s="755"/>
      <c r="U13" s="755"/>
      <c r="V13" s="755"/>
      <c r="W13" s="755"/>
    </row>
    <row r="14" spans="1:23" ht="15" customHeight="1">
      <c r="B14" s="750"/>
      <c r="C14" s="751" t="s">
        <v>94</v>
      </c>
      <c r="D14" s="752">
        <v>762.50375393700006</v>
      </c>
      <c r="E14" s="752">
        <v>673.45210354868004</v>
      </c>
      <c r="F14" s="752">
        <v>669.09266968368001</v>
      </c>
      <c r="G14" s="752">
        <v>664.67354818347007</v>
      </c>
      <c r="H14" s="753">
        <v>89.051650388320013</v>
      </c>
      <c r="I14" s="754">
        <v>88.321152528295926</v>
      </c>
      <c r="J14" s="754">
        <v>87.749426311540773</v>
      </c>
      <c r="K14" s="754">
        <v>87.169872246738748</v>
      </c>
      <c r="L14" s="754">
        <v>99.352673509811837</v>
      </c>
      <c r="M14" s="754">
        <v>99.339535209330705</v>
      </c>
      <c r="O14" s="755"/>
      <c r="P14" s="755"/>
      <c r="Q14" s="755"/>
      <c r="R14" s="755"/>
      <c r="T14" s="755"/>
      <c r="U14" s="755"/>
      <c r="V14" s="755"/>
      <c r="W14" s="755"/>
    </row>
    <row r="15" spans="1:23" ht="15" customHeight="1">
      <c r="B15" s="756"/>
      <c r="C15" s="757" t="s">
        <v>95</v>
      </c>
      <c r="D15" s="758">
        <v>491.00684277900001</v>
      </c>
      <c r="E15" s="758">
        <v>485.66750314021004</v>
      </c>
      <c r="F15" s="758">
        <v>442.46955574639998</v>
      </c>
      <c r="G15" s="758">
        <v>440.86448409610995</v>
      </c>
      <c r="H15" s="759">
        <v>5.3393396387899656</v>
      </c>
      <c r="I15" s="760">
        <v>98.912573273201161</v>
      </c>
      <c r="J15" s="760">
        <v>90.11474325736711</v>
      </c>
      <c r="K15" s="760">
        <v>89.787849309982235</v>
      </c>
      <c r="L15" s="760">
        <v>91.10544825122075</v>
      </c>
      <c r="M15" s="760">
        <v>99.637246985822017</v>
      </c>
      <c r="N15" s="761"/>
      <c r="O15" s="755"/>
      <c r="P15" s="755"/>
      <c r="Q15" s="755"/>
      <c r="R15" s="755"/>
      <c r="T15" s="755"/>
      <c r="U15" s="755"/>
      <c r="V15" s="755"/>
      <c r="W15" s="755"/>
    </row>
    <row r="16" spans="1:23" s="62" customFormat="1" ht="22.5" customHeight="1">
      <c r="B16" s="762"/>
      <c r="C16" s="763" t="s">
        <v>163</v>
      </c>
      <c r="D16" s="752">
        <v>1129.6418261179999</v>
      </c>
      <c r="E16" s="752">
        <v>967.94113592664019</v>
      </c>
      <c r="F16" s="752">
        <v>958.88077539748008</v>
      </c>
      <c r="G16" s="752">
        <v>958.53331258748005</v>
      </c>
      <c r="H16" s="753">
        <v>161.70069019135974</v>
      </c>
      <c r="I16" s="764">
        <v>85.685667221880209</v>
      </c>
      <c r="J16" s="764">
        <v>84.883611179010771</v>
      </c>
      <c r="K16" s="764">
        <v>84.852852508256333</v>
      </c>
      <c r="L16" s="764">
        <v>99.063955421164493</v>
      </c>
      <c r="M16" s="764">
        <v>99.963763710889296</v>
      </c>
      <c r="O16" s="765"/>
      <c r="P16" s="765"/>
      <c r="Q16" s="765"/>
      <c r="R16" s="765"/>
      <c r="T16" s="755"/>
      <c r="U16" s="755"/>
      <c r="V16" s="755"/>
      <c r="W16" s="755"/>
    </row>
    <row r="17" spans="1:13" ht="11.45" customHeight="1">
      <c r="B17" s="2711" t="s">
        <v>164</v>
      </c>
      <c r="C17" s="2711"/>
      <c r="D17" s="2711"/>
      <c r="E17" s="2711"/>
      <c r="F17" s="2711"/>
      <c r="G17" s="2711"/>
      <c r="H17" s="2711"/>
      <c r="I17" s="2711"/>
      <c r="J17" s="2711"/>
      <c r="K17" s="766"/>
      <c r="L17" s="766"/>
      <c r="M17" s="766"/>
    </row>
    <row r="18" spans="1:13" ht="11.45" customHeight="1">
      <c r="B18" s="560"/>
      <c r="C18" s="560"/>
      <c r="D18" s="560"/>
      <c r="E18" s="560"/>
      <c r="F18" s="560"/>
      <c r="G18" s="560"/>
      <c r="H18" s="560"/>
      <c r="I18" s="560"/>
      <c r="J18" s="560"/>
      <c r="K18" s="766"/>
      <c r="L18" s="73"/>
      <c r="M18" s="766"/>
    </row>
    <row r="19" spans="1:13" ht="11.45" hidden="1" customHeight="1">
      <c r="A19" s="25"/>
      <c r="B19" s="25"/>
      <c r="E19" s="767"/>
      <c r="F19" s="767"/>
      <c r="G19" s="767"/>
    </row>
    <row r="20" spans="1:13" ht="11.45" hidden="1" customHeight="1">
      <c r="E20" s="767"/>
      <c r="F20" s="767"/>
      <c r="G20" s="767"/>
    </row>
    <row r="21" spans="1:13" ht="11.45" hidden="1" customHeight="1">
      <c r="E21" s="767"/>
      <c r="F21" s="767"/>
      <c r="G21" s="767"/>
    </row>
    <row r="48" spans="1:23" s="573" customFormat="1" ht="11.45" hidden="1" customHeight="1">
      <c r="A48" s="42"/>
      <c r="B48" s="42"/>
      <c r="C48" s="64"/>
      <c r="D48" s="64"/>
      <c r="E48" s="381"/>
      <c r="F48" s="64"/>
      <c r="H48" s="42"/>
      <c r="I48" s="42"/>
      <c r="J48" s="42"/>
      <c r="K48" s="42"/>
      <c r="L48" s="42"/>
      <c r="M48" s="42"/>
      <c r="N48" s="42"/>
      <c r="O48" s="42"/>
      <c r="P48" s="42"/>
      <c r="Q48" s="42"/>
      <c r="R48" s="42"/>
      <c r="S48" s="42"/>
      <c r="T48" s="42"/>
      <c r="U48" s="42"/>
      <c r="V48" s="42"/>
      <c r="W48" s="42"/>
    </row>
    <row r="49" spans="1:23" s="573" customFormat="1" ht="11.45" hidden="1" customHeight="1">
      <c r="A49" s="42"/>
      <c r="B49" s="42"/>
      <c r="C49" s="64"/>
      <c r="D49" s="64"/>
      <c r="E49" s="381"/>
      <c r="F49" s="64"/>
      <c r="H49" s="42"/>
      <c r="I49" s="42"/>
      <c r="J49" s="42"/>
      <c r="K49" s="42"/>
      <c r="L49" s="42"/>
      <c r="M49" s="42"/>
      <c r="N49" s="42"/>
      <c r="O49" s="42"/>
      <c r="P49" s="42"/>
      <c r="Q49" s="42"/>
      <c r="R49" s="42"/>
      <c r="S49" s="42"/>
      <c r="T49" s="42"/>
      <c r="U49" s="42"/>
      <c r="V49" s="42"/>
      <c r="W49" s="42"/>
    </row>
    <row r="50" spans="1:23" s="573" customFormat="1" ht="11.45" hidden="1" customHeight="1">
      <c r="A50" s="42"/>
      <c r="B50" s="42"/>
      <c r="C50" s="768"/>
      <c r="D50" s="769"/>
      <c r="E50" s="381"/>
      <c r="F50" s="64"/>
      <c r="H50" s="42"/>
      <c r="I50" s="42"/>
      <c r="J50" s="42"/>
      <c r="K50" s="42"/>
      <c r="L50" s="42"/>
      <c r="M50" s="42"/>
      <c r="N50" s="42"/>
      <c r="O50" s="42"/>
      <c r="P50" s="42"/>
      <c r="Q50" s="42"/>
      <c r="R50" s="42"/>
      <c r="S50" s="42"/>
      <c r="T50" s="42"/>
      <c r="U50" s="42"/>
      <c r="V50" s="42"/>
      <c r="W50" s="42"/>
    </row>
    <row r="51" spans="1:23" s="573" customFormat="1" ht="11.45" hidden="1" customHeight="1">
      <c r="A51" s="42"/>
      <c r="B51" s="42"/>
      <c r="C51" s="770"/>
      <c r="D51" s="471"/>
      <c r="E51" s="771"/>
      <c r="F51" s="64"/>
      <c r="H51" s="42"/>
      <c r="I51" s="42"/>
      <c r="J51" s="42"/>
      <c r="K51" s="42"/>
      <c r="L51" s="42"/>
      <c r="M51" s="42"/>
      <c r="N51" s="42"/>
      <c r="O51" s="42"/>
      <c r="P51" s="42"/>
      <c r="Q51" s="42"/>
      <c r="R51" s="42"/>
      <c r="S51" s="42"/>
      <c r="T51" s="42"/>
      <c r="U51" s="42"/>
      <c r="V51" s="42"/>
      <c r="W51" s="42"/>
    </row>
    <row r="52" spans="1:23" s="573" customFormat="1" ht="11.45" hidden="1" customHeight="1">
      <c r="A52" s="42"/>
      <c r="B52" s="42"/>
      <c r="C52" s="770"/>
      <c r="D52" s="772"/>
      <c r="E52" s="771"/>
      <c r="F52" s="64"/>
      <c r="H52" s="42"/>
      <c r="I52" s="42"/>
      <c r="J52" s="42"/>
      <c r="K52" s="42"/>
      <c r="L52" s="42"/>
      <c r="M52" s="42"/>
      <c r="N52" s="42"/>
      <c r="O52" s="42"/>
      <c r="P52" s="42"/>
      <c r="Q52" s="42"/>
      <c r="R52" s="42"/>
      <c r="S52" s="42"/>
      <c r="T52" s="42"/>
      <c r="U52" s="42"/>
      <c r="V52" s="42"/>
      <c r="W52" s="42"/>
    </row>
    <row r="53" spans="1:23" s="573" customFormat="1" ht="11.45" hidden="1" customHeight="1">
      <c r="A53" s="42"/>
      <c r="B53" s="42"/>
      <c r="C53" s="770"/>
      <c r="D53" s="471"/>
      <c r="E53" s="771"/>
      <c r="F53" s="64"/>
      <c r="H53" s="42"/>
      <c r="I53" s="42"/>
      <c r="J53" s="42"/>
      <c r="K53" s="42"/>
      <c r="L53" s="42"/>
      <c r="M53" s="42"/>
      <c r="N53" s="42"/>
      <c r="O53" s="42"/>
      <c r="P53" s="42"/>
      <c r="Q53" s="42"/>
      <c r="R53" s="42"/>
      <c r="S53" s="42"/>
      <c r="T53" s="42"/>
      <c r="U53" s="42"/>
      <c r="V53" s="42"/>
      <c r="W53" s="42"/>
    </row>
    <row r="54" spans="1:23" s="573" customFormat="1" ht="11.45" hidden="1" customHeight="1">
      <c r="A54" s="42"/>
      <c r="B54" s="42"/>
      <c r="C54" s="770"/>
      <c r="D54" s="471"/>
      <c r="E54" s="771"/>
      <c r="F54" s="64"/>
      <c r="H54" s="42"/>
      <c r="I54" s="42"/>
      <c r="J54" s="42"/>
      <c r="K54" s="42"/>
      <c r="L54" s="42"/>
      <c r="M54" s="42"/>
      <c r="N54" s="42"/>
      <c r="O54" s="42"/>
      <c r="P54" s="42"/>
      <c r="Q54" s="42"/>
      <c r="R54" s="42"/>
      <c r="S54" s="42"/>
      <c r="T54" s="42"/>
      <c r="U54" s="42"/>
      <c r="V54" s="42"/>
      <c r="W54" s="42"/>
    </row>
    <row r="55" spans="1:23" s="573" customFormat="1" ht="11.45" hidden="1" customHeight="1">
      <c r="A55" s="42"/>
      <c r="B55" s="42"/>
      <c r="C55" s="770"/>
      <c r="D55" s="471"/>
      <c r="E55" s="771"/>
      <c r="F55" s="64"/>
      <c r="H55" s="42"/>
      <c r="I55" s="42"/>
      <c r="J55" s="42"/>
      <c r="K55" s="42"/>
      <c r="L55" s="42"/>
      <c r="M55" s="42"/>
      <c r="N55" s="42"/>
      <c r="O55" s="42"/>
      <c r="P55" s="42"/>
      <c r="Q55" s="42"/>
      <c r="R55" s="42"/>
      <c r="S55" s="42"/>
      <c r="T55" s="42"/>
      <c r="U55" s="42"/>
      <c r="V55" s="42"/>
      <c r="W55" s="42"/>
    </row>
    <row r="56" spans="1:23" s="573" customFormat="1" ht="11.45" hidden="1" customHeight="1">
      <c r="A56" s="42"/>
      <c r="B56" s="42"/>
      <c r="C56" s="770"/>
      <c r="D56" s="471"/>
      <c r="E56" s="771"/>
      <c r="F56" s="64"/>
      <c r="H56" s="42"/>
      <c r="I56" s="42"/>
      <c r="J56" s="42"/>
      <c r="K56" s="42"/>
      <c r="L56" s="42"/>
      <c r="M56" s="42"/>
      <c r="N56" s="42"/>
      <c r="O56" s="42"/>
      <c r="P56" s="42"/>
      <c r="Q56" s="42"/>
      <c r="R56" s="42"/>
      <c r="S56" s="42"/>
      <c r="T56" s="42"/>
      <c r="U56" s="42"/>
      <c r="V56" s="42"/>
      <c r="W56" s="42"/>
    </row>
    <row r="57" spans="1:23" s="573" customFormat="1" ht="11.45" hidden="1" customHeight="1">
      <c r="A57" s="42"/>
      <c r="B57" s="42"/>
      <c r="C57" s="773"/>
      <c r="D57" s="471"/>
      <c r="E57" s="771"/>
      <c r="F57" s="64"/>
      <c r="H57" s="42"/>
      <c r="I57" s="42"/>
      <c r="J57" s="42"/>
      <c r="K57" s="42"/>
      <c r="L57" s="42"/>
      <c r="M57" s="42"/>
      <c r="N57" s="42"/>
      <c r="O57" s="42"/>
      <c r="P57" s="42"/>
      <c r="Q57" s="42"/>
      <c r="R57" s="42"/>
      <c r="S57" s="42"/>
      <c r="T57" s="42"/>
      <c r="U57" s="42"/>
      <c r="V57" s="42"/>
      <c r="W57" s="42"/>
    </row>
    <row r="58" spans="1:23" s="573" customFormat="1" ht="11.45" hidden="1" customHeight="1">
      <c r="A58" s="42"/>
      <c r="B58" s="42"/>
      <c r="C58" s="64"/>
      <c r="D58" s="471"/>
      <c r="E58" s="471"/>
      <c r="F58" s="64"/>
      <c r="H58" s="42"/>
      <c r="I58" s="42"/>
      <c r="J58" s="42"/>
      <c r="K58" s="42"/>
      <c r="L58" s="42"/>
      <c r="M58" s="42"/>
      <c r="N58" s="42"/>
      <c r="O58" s="42"/>
      <c r="P58" s="42"/>
      <c r="Q58" s="42"/>
      <c r="R58" s="42"/>
      <c r="S58" s="42"/>
      <c r="T58" s="42"/>
      <c r="U58" s="42"/>
      <c r="V58" s="42"/>
      <c r="W58" s="42"/>
    </row>
    <row r="59" spans="1:23" s="573" customFormat="1" ht="11.45" hidden="1" customHeight="1">
      <c r="A59" s="42"/>
      <c r="B59" s="42"/>
      <c r="C59" s="64"/>
      <c r="D59" s="64"/>
      <c r="E59" s="381"/>
      <c r="F59" s="64"/>
      <c r="H59" s="42"/>
      <c r="I59" s="42"/>
      <c r="J59" s="42"/>
      <c r="K59" s="42"/>
      <c r="L59" s="42"/>
      <c r="M59" s="42"/>
      <c r="N59" s="42"/>
      <c r="O59" s="42"/>
      <c r="P59" s="42"/>
      <c r="Q59" s="42"/>
      <c r="R59" s="42"/>
      <c r="S59" s="42"/>
      <c r="T59" s="42"/>
      <c r="U59" s="42"/>
      <c r="V59" s="42"/>
      <c r="W59" s="42"/>
    </row>
    <row r="60" spans="1:23" s="573" customFormat="1" ht="11.45" hidden="1" customHeight="1">
      <c r="A60" s="42"/>
      <c r="B60" s="42"/>
      <c r="C60" s="64"/>
      <c r="D60" s="64"/>
      <c r="E60" s="381"/>
      <c r="F60" s="64"/>
      <c r="H60" s="42"/>
      <c r="I60" s="42"/>
      <c r="J60" s="42"/>
      <c r="K60" s="42"/>
      <c r="L60" s="42"/>
      <c r="M60" s="42"/>
      <c r="N60" s="42"/>
      <c r="O60" s="42"/>
      <c r="P60" s="42"/>
      <c r="Q60" s="42"/>
      <c r="R60" s="42"/>
      <c r="S60" s="42"/>
      <c r="T60" s="42"/>
      <c r="U60" s="42"/>
      <c r="V60" s="42"/>
      <c r="W60" s="42"/>
    </row>
    <row r="61" spans="1:23" s="573" customFormat="1" ht="11.45" hidden="1" customHeight="1">
      <c r="A61" s="42"/>
      <c r="B61" s="42"/>
      <c r="C61" s="64"/>
      <c r="D61" s="64"/>
      <c r="E61" s="381"/>
      <c r="F61" s="64"/>
      <c r="H61" s="42"/>
      <c r="I61" s="42"/>
      <c r="J61" s="42"/>
      <c r="K61" s="42"/>
      <c r="L61" s="42"/>
      <c r="M61" s="42"/>
      <c r="N61" s="42"/>
      <c r="O61" s="42"/>
      <c r="P61" s="42"/>
      <c r="Q61" s="42"/>
      <c r="R61" s="42"/>
      <c r="S61" s="42"/>
      <c r="T61" s="42"/>
      <c r="U61" s="42"/>
      <c r="V61" s="42"/>
      <c r="W61" s="42"/>
    </row>
  </sheetData>
  <mergeCells count="12">
    <mergeCell ref="I6:M6"/>
    <mergeCell ref="B17:J17"/>
    <mergeCell ref="C1:M1"/>
    <mergeCell ref="C2:M2"/>
    <mergeCell ref="C3:M3"/>
    <mergeCell ref="C4:M4"/>
    <mergeCell ref="B6:C8"/>
    <mergeCell ref="D6:D7"/>
    <mergeCell ref="E6:E7"/>
    <mergeCell ref="F6:F7"/>
    <mergeCell ref="G6:G7"/>
    <mergeCell ref="H6:H7"/>
  </mergeCells>
  <pageMargins left="0.70866141732283472" right="0.70866141732283472" top="0.74803149606299213" bottom="0.74803149606299213" header="0.31496062992125984" footer="0.31496062992125984"/>
  <pageSetup paperSize="5" orientation="landscape" r:id="rId1"/>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7A47E-2BFD-4206-88C8-44274E1B816F}">
  <sheetPr codeName="Hoja68"/>
  <dimension ref="A1:L57"/>
  <sheetViews>
    <sheetView showGridLines="0" workbookViewId="0">
      <selection sqref="A1:K1"/>
    </sheetView>
  </sheetViews>
  <sheetFormatPr baseColWidth="10" defaultColWidth="0" defaultRowHeight="10.5" zeroHeight="1"/>
  <cols>
    <col min="1" max="1" width="3.85546875" style="42" customWidth="1"/>
    <col min="2" max="2" width="17.42578125" style="42" customWidth="1"/>
    <col min="3" max="7" width="11.42578125" style="42" customWidth="1"/>
    <col min="8" max="8" width="12.85546875" style="42" bestFit="1" customWidth="1"/>
    <col min="9" max="9" width="12.42578125" style="42" bestFit="1" customWidth="1"/>
    <col min="10" max="10" width="8.5703125" style="42" customWidth="1"/>
    <col min="11" max="11" width="12.7109375" style="42" customWidth="1"/>
    <col min="12" max="12" width="4.42578125" style="42" customWidth="1"/>
    <col min="13" max="16384" width="11.42578125" style="42" hidden="1"/>
  </cols>
  <sheetData>
    <row r="1" spans="1:11" ht="14.25">
      <c r="A1" s="2714" t="s">
        <v>1196</v>
      </c>
      <c r="B1" s="2682"/>
      <c r="C1" s="2682"/>
      <c r="D1" s="2682"/>
      <c r="E1" s="2682"/>
      <c r="F1" s="2682"/>
      <c r="G1" s="2682"/>
      <c r="H1" s="2682"/>
      <c r="I1" s="2682"/>
      <c r="J1" s="2682"/>
      <c r="K1" s="2682"/>
    </row>
    <row r="2" spans="1:11">
      <c r="A2" s="2682" t="s">
        <v>1093</v>
      </c>
      <c r="B2" s="2682"/>
      <c r="C2" s="2682"/>
      <c r="D2" s="2682"/>
      <c r="E2" s="2682"/>
      <c r="F2" s="2682"/>
      <c r="G2" s="2682"/>
      <c r="H2" s="2682"/>
      <c r="I2" s="2682"/>
      <c r="J2" s="2682"/>
      <c r="K2" s="2682"/>
    </row>
    <row r="3" spans="1:11">
      <c r="A3" s="2682" t="s">
        <v>1094</v>
      </c>
      <c r="B3" s="2682"/>
      <c r="C3" s="2682"/>
      <c r="D3" s="2682"/>
      <c r="E3" s="2682"/>
      <c r="F3" s="2682"/>
      <c r="G3" s="2682"/>
      <c r="H3" s="2682"/>
      <c r="I3" s="2682"/>
      <c r="J3" s="2682"/>
      <c r="K3" s="2682"/>
    </row>
    <row r="4" spans="1:11">
      <c r="A4" s="2682" t="s">
        <v>4</v>
      </c>
      <c r="B4" s="2682"/>
      <c r="C4" s="2682"/>
      <c r="D4" s="2682"/>
      <c r="E4" s="2682"/>
      <c r="F4" s="2682"/>
      <c r="G4" s="2682"/>
      <c r="H4" s="2682"/>
      <c r="I4" s="2682"/>
      <c r="J4" s="2682"/>
      <c r="K4" s="2682"/>
    </row>
    <row r="5" spans="1:11"/>
    <row r="6" spans="1:11"/>
    <row r="7" spans="1:11"/>
    <row r="8" spans="1:11"/>
    <row r="9" spans="1:11"/>
    <row r="10" spans="1:11"/>
    <row r="11" spans="1:11"/>
    <row r="12" spans="1:11"/>
    <row r="13" spans="1:11"/>
    <row r="14" spans="1:11"/>
    <row r="15" spans="1:11"/>
    <row r="16" spans="1:11"/>
    <row r="17" spans="1:2">
      <c r="B17" s="25"/>
    </row>
    <row r="18" spans="1:2"/>
    <row r="19" spans="1:2">
      <c r="A19" s="25"/>
      <c r="B19" s="25"/>
    </row>
    <row r="20" spans="1:2"/>
    <row r="21" spans="1:2"/>
    <row r="22" spans="1:2"/>
    <row r="23" spans="1:2"/>
    <row r="24" spans="1:2"/>
    <row r="25" spans="1:2"/>
    <row r="26" spans="1:2"/>
    <row r="27" spans="1:2"/>
    <row r="28" spans="1:2"/>
    <row r="29" spans="1:2"/>
    <row r="30" spans="1:2"/>
    <row r="31" spans="1:2"/>
    <row r="32" spans="1:2"/>
    <row r="33"/>
    <row r="34"/>
    <row r="35"/>
    <row r="36"/>
    <row r="37"/>
    <row r="38"/>
    <row r="39"/>
    <row r="40"/>
    <row r="41"/>
    <row r="42"/>
    <row r="43"/>
    <row r="44"/>
    <row r="45"/>
    <row r="46"/>
    <row r="47"/>
    <row r="48"/>
    <row r="49" spans="2:11"/>
    <row r="50" spans="2:11"/>
    <row r="51" spans="2:11"/>
    <row r="52" spans="2:11"/>
    <row r="53" spans="2:11"/>
    <row r="54" spans="2:11"/>
    <row r="55" spans="2:11"/>
    <row r="56" spans="2:11" ht="10.5" customHeight="1">
      <c r="B56" s="2711" t="s">
        <v>164</v>
      </c>
      <c r="C56" s="2711"/>
      <c r="D56" s="2711"/>
      <c r="E56" s="2711"/>
      <c r="F56" s="2711"/>
      <c r="G56" s="2711"/>
      <c r="H56" s="2711"/>
      <c r="I56" s="2711"/>
      <c r="J56" s="2711"/>
      <c r="K56" s="2711"/>
    </row>
    <row r="57" spans="2:11"/>
  </sheetData>
  <mergeCells count="5">
    <mergeCell ref="A1:K1"/>
    <mergeCell ref="A2:K2"/>
    <mergeCell ref="A3:K3"/>
    <mergeCell ref="A4:K4"/>
    <mergeCell ref="B56:K56"/>
  </mergeCells>
  <pageMargins left="0.7" right="0.7" top="0.75" bottom="0.75" header="0.3" footer="0.3"/>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87834-7385-46D3-9145-BFA47298DAC3}">
  <sheetPr codeName="Hoja69">
    <pageSetUpPr fitToPage="1"/>
  </sheetPr>
  <dimension ref="A1:XFC57"/>
  <sheetViews>
    <sheetView showGridLines="0" workbookViewId="0"/>
  </sheetViews>
  <sheetFormatPr baseColWidth="10" defaultColWidth="0" defaultRowHeight="11.45" customHeight="1" zeroHeight="1"/>
  <cols>
    <col min="1" max="1" width="2.42578125" style="42" customWidth="1"/>
    <col min="2" max="2" width="4.140625" style="42" customWidth="1"/>
    <col min="3" max="3" width="37.7109375" style="42" bestFit="1" customWidth="1"/>
    <col min="4" max="4" width="12.42578125" style="42" customWidth="1"/>
    <col min="5" max="5" width="13.5703125" style="535" customWidth="1"/>
    <col min="6" max="6" width="11.85546875" style="42" customWidth="1"/>
    <col min="7" max="7" width="9" style="573" bestFit="1" customWidth="1"/>
    <col min="8" max="8" width="15.85546875" style="42" customWidth="1"/>
    <col min="9" max="9" width="14" style="42" bestFit="1" customWidth="1"/>
    <col min="10" max="10" width="13.5703125" style="42" bestFit="1" customWidth="1"/>
    <col min="11" max="11" width="12.85546875" style="42" bestFit="1" customWidth="1"/>
    <col min="12" max="12" width="14.28515625" style="42" bestFit="1" customWidth="1"/>
    <col min="13" max="13" width="13.140625" style="42" bestFit="1" customWidth="1"/>
    <col min="14" max="14" width="5" style="42" customWidth="1"/>
    <col min="15" max="15" width="13.85546875" style="42" customWidth="1"/>
    <col min="16" max="16" width="3.42578125" style="42" customWidth="1"/>
    <col min="17" max="17" width="11.85546875" style="42" hidden="1"/>
    <col min="18" max="18" width="19.140625" style="42" hidden="1"/>
    <col min="19" max="19" width="11" style="42" hidden="1"/>
    <col min="20" max="20" width="13.7109375" style="42" hidden="1"/>
    <col min="21" max="16376" width="11.42578125" style="42" hidden="1"/>
    <col min="16377" max="16377" width="9.7109375" style="42" hidden="1"/>
    <col min="16378" max="16378" width="12.85546875" style="42" hidden="1"/>
    <col min="16379" max="16379" width="8.140625" style="42" hidden="1"/>
    <col min="16380" max="16381" width="9.7109375" style="42" hidden="1"/>
    <col min="16382" max="16382" width="13.28515625" style="42" hidden="1"/>
    <col min="16383" max="16383" width="19" style="42" hidden="1"/>
    <col min="16384" max="16384" width="50.28515625" style="42" hidden="1"/>
  </cols>
  <sheetData>
    <row r="1" spans="1:16" ht="11.45" customHeight="1">
      <c r="A1" s="47"/>
      <c r="B1" s="2682" t="s">
        <v>1197</v>
      </c>
      <c r="C1" s="2682"/>
      <c r="D1" s="2682"/>
      <c r="E1" s="2682"/>
      <c r="F1" s="2682"/>
      <c r="G1" s="2682"/>
      <c r="H1" s="2682"/>
      <c r="I1" s="2682"/>
      <c r="J1" s="2682"/>
      <c r="K1" s="2682"/>
      <c r="L1" s="2682"/>
      <c r="M1" s="2682"/>
    </row>
    <row r="2" spans="1:16" ht="11.45" customHeight="1">
      <c r="A2" s="2682" t="s">
        <v>1198</v>
      </c>
      <c r="B2" s="2682"/>
      <c r="C2" s="2682"/>
      <c r="D2" s="2682"/>
      <c r="E2" s="2682"/>
      <c r="F2" s="2682"/>
      <c r="G2" s="2682"/>
      <c r="H2" s="2682"/>
      <c r="I2" s="2682"/>
      <c r="J2" s="2682"/>
      <c r="K2" s="2682"/>
      <c r="L2" s="2682"/>
      <c r="M2" s="2682"/>
    </row>
    <row r="3" spans="1:16" ht="11.45" customHeight="1">
      <c r="A3" s="2682" t="s">
        <v>1114</v>
      </c>
      <c r="B3" s="2682"/>
      <c r="C3" s="2682"/>
      <c r="D3" s="2682"/>
      <c r="E3" s="2682"/>
      <c r="F3" s="2682"/>
      <c r="G3" s="2682"/>
      <c r="H3" s="2682"/>
      <c r="I3" s="2682"/>
      <c r="J3" s="2682"/>
      <c r="K3" s="2682"/>
      <c r="L3" s="2682"/>
      <c r="M3" s="2682"/>
    </row>
    <row r="4" spans="1:16" ht="11.45" customHeight="1">
      <c r="A4" s="2682" t="s">
        <v>4</v>
      </c>
      <c r="B4" s="2682"/>
      <c r="C4" s="2682"/>
      <c r="D4" s="2682"/>
      <c r="E4" s="2682"/>
      <c r="F4" s="2682"/>
      <c r="G4" s="2682"/>
      <c r="H4" s="2682"/>
      <c r="I4" s="2682"/>
      <c r="J4" s="2682"/>
      <c r="K4" s="2682"/>
      <c r="L4" s="2682"/>
      <c r="M4" s="2682"/>
    </row>
    <row r="5" spans="1:16" ht="11.45" customHeight="1"/>
    <row r="6" spans="1:16" ht="10.5">
      <c r="B6" s="1384"/>
      <c r="C6" s="2717" t="s">
        <v>0</v>
      </c>
      <c r="D6" s="2718" t="s">
        <v>2568</v>
      </c>
      <c r="E6" s="2718" t="s">
        <v>116</v>
      </c>
      <c r="F6" s="2718" t="s">
        <v>117</v>
      </c>
      <c r="G6" s="2718" t="s">
        <v>2</v>
      </c>
      <c r="H6" s="2719" t="s">
        <v>166</v>
      </c>
      <c r="I6" s="2715" t="s">
        <v>78</v>
      </c>
      <c r="J6" s="2715"/>
      <c r="K6" s="2715"/>
      <c r="L6" s="2715"/>
      <c r="M6" s="2716"/>
    </row>
    <row r="7" spans="1:16" ht="10.5">
      <c r="B7" s="1385"/>
      <c r="C7" s="2712"/>
      <c r="D7" s="2681" t="s">
        <v>118</v>
      </c>
      <c r="E7" s="2681"/>
      <c r="F7" s="2681"/>
      <c r="G7" s="2681"/>
      <c r="H7" s="2720"/>
      <c r="I7" s="1386" t="s">
        <v>119</v>
      </c>
      <c r="J7" s="1386" t="s">
        <v>120</v>
      </c>
      <c r="K7" s="1386" t="s">
        <v>121</v>
      </c>
      <c r="L7" s="1386" t="s">
        <v>122</v>
      </c>
      <c r="M7" s="1387" t="s">
        <v>123</v>
      </c>
    </row>
    <row r="8" spans="1:16" ht="11.45" customHeight="1">
      <c r="B8" s="1385"/>
      <c r="C8" s="1388"/>
      <c r="D8" s="1380" t="s">
        <v>23</v>
      </c>
      <c r="E8" s="1381" t="s">
        <v>24</v>
      </c>
      <c r="F8" s="1380" t="s">
        <v>36</v>
      </c>
      <c r="G8" s="1382" t="s">
        <v>60</v>
      </c>
      <c r="H8" s="1383" t="s">
        <v>124</v>
      </c>
      <c r="I8" s="1348" t="s">
        <v>125</v>
      </c>
      <c r="J8" s="1348" t="s">
        <v>126</v>
      </c>
      <c r="K8" s="1348" t="s">
        <v>127</v>
      </c>
      <c r="L8" s="1348" t="s">
        <v>128</v>
      </c>
      <c r="M8" s="1389" t="s">
        <v>129</v>
      </c>
    </row>
    <row r="9" spans="1:16" ht="11.45" customHeight="1">
      <c r="B9" s="1390" t="s">
        <v>97</v>
      </c>
      <c r="C9" s="1391" t="s">
        <v>98</v>
      </c>
      <c r="D9" s="1392">
        <v>78497.998934295989</v>
      </c>
      <c r="E9" s="1392">
        <v>75260.079974360575</v>
      </c>
      <c r="F9" s="1392">
        <v>75099.038897920866</v>
      </c>
      <c r="G9" s="1392">
        <v>75092.302399692839</v>
      </c>
      <c r="H9" s="1392">
        <v>3237.918959935414</v>
      </c>
      <c r="I9" s="1393">
        <v>95.875157323888473</v>
      </c>
      <c r="J9" s="1393">
        <v>95.670004226196767</v>
      </c>
      <c r="K9" s="1393">
        <v>95.661422481031948</v>
      </c>
      <c r="L9" s="1393">
        <v>99.786020588212807</v>
      </c>
      <c r="M9" s="1393">
        <v>99.991029847616048</v>
      </c>
      <c r="O9" s="456"/>
    </row>
    <row r="10" spans="1:16" ht="11.45" customHeight="1">
      <c r="B10" s="774"/>
      <c r="C10" s="775" t="s">
        <v>112</v>
      </c>
      <c r="D10" s="776">
        <v>26544.488231480002</v>
      </c>
      <c r="E10" s="776">
        <v>24941.01380226278</v>
      </c>
      <c r="F10" s="776">
        <v>24931.99348473745</v>
      </c>
      <c r="G10" s="776">
        <v>24931.99348473745</v>
      </c>
      <c r="H10" s="776">
        <v>1603.4744292172218</v>
      </c>
      <c r="I10" s="777">
        <v>93.959294241297115</v>
      </c>
      <c r="J10" s="777">
        <v>93.925312356068559</v>
      </c>
      <c r="K10" s="777">
        <v>93.925312356068559</v>
      </c>
      <c r="L10" s="777">
        <v>99.963833396682091</v>
      </c>
      <c r="M10" s="777">
        <v>100</v>
      </c>
    </row>
    <row r="11" spans="1:16" ht="11.45" customHeight="1">
      <c r="B11" s="750"/>
      <c r="C11" s="778" t="s">
        <v>130</v>
      </c>
      <c r="D11" s="779">
        <v>13192.02232615</v>
      </c>
      <c r="E11" s="779">
        <v>12570.024020434128</v>
      </c>
      <c r="F11" s="779">
        <v>12570.024020434128</v>
      </c>
      <c r="G11" s="779">
        <v>12570.024020434128</v>
      </c>
      <c r="H11" s="753">
        <v>621.99830571587154</v>
      </c>
      <c r="I11" s="754">
        <v>95.285042047852585</v>
      </c>
      <c r="J11" s="754">
        <v>95.285042047852585</v>
      </c>
      <c r="K11" s="754">
        <v>95.285042047852585</v>
      </c>
      <c r="L11" s="754">
        <v>100</v>
      </c>
      <c r="M11" s="754">
        <v>100</v>
      </c>
    </row>
    <row r="12" spans="1:16" ht="11.45" customHeight="1">
      <c r="B12" s="756"/>
      <c r="C12" s="780" t="s">
        <v>131</v>
      </c>
      <c r="D12" s="781">
        <v>13202.203848146</v>
      </c>
      <c r="E12" s="781">
        <v>12281.41279798162</v>
      </c>
      <c r="F12" s="781">
        <v>12281.41279798162</v>
      </c>
      <c r="G12" s="781">
        <v>12281.41279798162</v>
      </c>
      <c r="H12" s="759">
        <v>920.79105016438007</v>
      </c>
      <c r="I12" s="760">
        <v>93.025474680171001</v>
      </c>
      <c r="J12" s="760">
        <v>93.025474680171001</v>
      </c>
      <c r="K12" s="760">
        <v>93.025474680171001</v>
      </c>
      <c r="L12" s="760">
        <v>100</v>
      </c>
      <c r="M12" s="760">
        <v>100</v>
      </c>
    </row>
    <row r="13" spans="1:16" ht="11.45" customHeight="1">
      <c r="B13" s="750"/>
      <c r="C13" s="778" t="s">
        <v>132</v>
      </c>
      <c r="D13" s="779">
        <v>150.26205718400001</v>
      </c>
      <c r="E13" s="779">
        <v>89.576983847029993</v>
      </c>
      <c r="F13" s="779">
        <v>80.556666321699993</v>
      </c>
      <c r="G13" s="779">
        <v>80.556666321699993</v>
      </c>
      <c r="H13" s="753">
        <v>60.685073336970021</v>
      </c>
      <c r="I13" s="754">
        <v>59.613840996027697</v>
      </c>
      <c r="J13" s="754">
        <v>53.610783607904523</v>
      </c>
      <c r="K13" s="754">
        <v>53.610783607904523</v>
      </c>
      <c r="L13" s="754">
        <v>89.930094609197894</v>
      </c>
      <c r="M13" s="754">
        <v>100</v>
      </c>
      <c r="P13" s="782"/>
    </row>
    <row r="14" spans="1:16" ht="11.45" customHeight="1">
      <c r="B14" s="774"/>
      <c r="C14" s="775" t="s">
        <v>113</v>
      </c>
      <c r="D14" s="776">
        <v>51953.510702815991</v>
      </c>
      <c r="E14" s="776">
        <v>50319.066172097795</v>
      </c>
      <c r="F14" s="776">
        <v>50167.045413183412</v>
      </c>
      <c r="G14" s="776">
        <v>50160.308914955393</v>
      </c>
      <c r="H14" s="776">
        <v>1634.4445307181959</v>
      </c>
      <c r="I14" s="777">
        <v>96.854024860672965</v>
      </c>
      <c r="J14" s="777">
        <v>96.561415647440072</v>
      </c>
      <c r="K14" s="777">
        <v>96.548449250873432</v>
      </c>
      <c r="L14" s="777">
        <v>99.697886366979759</v>
      </c>
      <c r="M14" s="777">
        <v>99.986571865708783</v>
      </c>
    </row>
    <row r="15" spans="1:16" ht="11.45" customHeight="1">
      <c r="B15" s="750"/>
      <c r="C15" s="778" t="s">
        <v>130</v>
      </c>
      <c r="D15" s="783">
        <v>17493.790509565999</v>
      </c>
      <c r="E15" s="783">
        <v>17136.608100366477</v>
      </c>
      <c r="F15" s="783">
        <v>17051.12503934139</v>
      </c>
      <c r="G15" s="783">
        <v>17051.12503934139</v>
      </c>
      <c r="H15" s="753">
        <v>357.18240919952223</v>
      </c>
      <c r="I15" s="754">
        <v>97.958233185631173</v>
      </c>
      <c r="J15" s="754">
        <v>97.469585165190182</v>
      </c>
      <c r="K15" s="754">
        <v>97.469585165190182</v>
      </c>
      <c r="L15" s="754">
        <v>99.501166972341167</v>
      </c>
      <c r="M15" s="754">
        <v>100</v>
      </c>
    </row>
    <row r="16" spans="1:16" ht="11.45" customHeight="1">
      <c r="B16" s="756"/>
      <c r="C16" s="780" t="s">
        <v>131</v>
      </c>
      <c r="D16" s="784">
        <v>30151.399806412999</v>
      </c>
      <c r="E16" s="784">
        <v>28965.926057873621</v>
      </c>
      <c r="F16" s="784">
        <v>28965.906057873621</v>
      </c>
      <c r="G16" s="784">
        <v>28965.906057873621</v>
      </c>
      <c r="H16" s="759">
        <v>1185.473748539378</v>
      </c>
      <c r="I16" s="760">
        <v>96.06826297899697</v>
      </c>
      <c r="J16" s="760">
        <v>96.068196647084918</v>
      </c>
      <c r="K16" s="760">
        <v>96.068196647084918</v>
      </c>
      <c r="L16" s="760">
        <v>99.999930953355459</v>
      </c>
      <c r="M16" s="760">
        <v>100</v>
      </c>
    </row>
    <row r="17" spans="1:16" ht="11.45" customHeight="1">
      <c r="B17" s="750"/>
      <c r="C17" s="778" t="s">
        <v>132</v>
      </c>
      <c r="D17" s="783">
        <v>295.182114259</v>
      </c>
      <c r="E17" s="783">
        <v>203.39465589288</v>
      </c>
      <c r="F17" s="783">
        <v>144.94604767358999</v>
      </c>
      <c r="G17" s="783">
        <v>144.94604767358999</v>
      </c>
      <c r="H17" s="753">
        <v>91.787458366120006</v>
      </c>
      <c r="I17" s="754">
        <v>68.904803532376818</v>
      </c>
      <c r="J17" s="754">
        <v>49.103939795759707</v>
      </c>
      <c r="K17" s="754">
        <v>49.103939795759707</v>
      </c>
      <c r="L17" s="754">
        <v>71.263449394622938</v>
      </c>
      <c r="M17" s="754">
        <v>100</v>
      </c>
    </row>
    <row r="18" spans="1:16" ht="11.45" customHeight="1">
      <c r="B18" s="756"/>
      <c r="C18" s="780" t="s">
        <v>133</v>
      </c>
      <c r="D18" s="784">
        <v>4013.1382725779999</v>
      </c>
      <c r="E18" s="784">
        <v>4013.1373579648102</v>
      </c>
      <c r="F18" s="784">
        <v>4005.06826829481</v>
      </c>
      <c r="G18" s="784">
        <v>3998.3317700667899</v>
      </c>
      <c r="H18" s="759">
        <v>9.1461318970686989E-4</v>
      </c>
      <c r="I18" s="760">
        <v>99.999977209527117</v>
      </c>
      <c r="J18" s="760">
        <v>99.798910385462349</v>
      </c>
      <c r="K18" s="760">
        <v>99.631049280998269</v>
      </c>
      <c r="L18" s="760">
        <v>99.798933130111152</v>
      </c>
      <c r="M18" s="760">
        <v>99.831800664139777</v>
      </c>
    </row>
    <row r="19" spans="1:16" ht="11.45" customHeight="1">
      <c r="A19" s="25"/>
      <c r="B19" s="1394"/>
      <c r="C19" s="1391" t="s">
        <v>167</v>
      </c>
      <c r="D19" s="1392">
        <v>78497.998934296003</v>
      </c>
      <c r="E19" s="1392">
        <v>75260.07997436056</v>
      </c>
      <c r="F19" s="1392">
        <v>75099.038897920851</v>
      </c>
      <c r="G19" s="1392">
        <v>75092.302399692824</v>
      </c>
      <c r="H19" s="1392">
        <v>3237.9189599354372</v>
      </c>
      <c r="I19" s="1393">
        <v>95.875157323888445</v>
      </c>
      <c r="J19" s="1393">
        <v>95.670004226196724</v>
      </c>
      <c r="K19" s="1393">
        <v>95.661422481031906</v>
      </c>
      <c r="L19" s="1393">
        <v>99.786020588212807</v>
      </c>
      <c r="M19" s="1393">
        <v>99.991029847616048</v>
      </c>
    </row>
    <row r="20" spans="1:16" ht="11.45" customHeight="1">
      <c r="B20" s="750"/>
      <c r="C20" s="778" t="s">
        <v>130</v>
      </c>
      <c r="D20" s="779">
        <v>30685.812835715999</v>
      </c>
      <c r="E20" s="779">
        <v>29706.632120800605</v>
      </c>
      <c r="F20" s="779">
        <v>29621.149059775518</v>
      </c>
      <c r="G20" s="779">
        <v>29621.149059775518</v>
      </c>
      <c r="H20" s="753">
        <v>979.18071491539376</v>
      </c>
      <c r="I20" s="754">
        <v>96.809011642749439</v>
      </c>
      <c r="J20" s="754">
        <v>96.530436454004274</v>
      </c>
      <c r="K20" s="754">
        <v>96.530436454004274</v>
      </c>
      <c r="L20" s="754">
        <v>99.712242503029387</v>
      </c>
      <c r="M20" s="754">
        <v>100</v>
      </c>
    </row>
    <row r="21" spans="1:16" ht="11.45" customHeight="1">
      <c r="B21" s="756"/>
      <c r="C21" s="780" t="s">
        <v>131</v>
      </c>
      <c r="D21" s="784">
        <v>43353.603654559003</v>
      </c>
      <c r="E21" s="784">
        <v>41247.33885585524</v>
      </c>
      <c r="F21" s="784">
        <v>41247.318855855243</v>
      </c>
      <c r="G21" s="784">
        <v>41247.318855855243</v>
      </c>
      <c r="H21" s="759">
        <v>2106.2647987037635</v>
      </c>
      <c r="I21" s="760">
        <v>95.141661543325313</v>
      </c>
      <c r="J21" s="760">
        <v>95.141615411058766</v>
      </c>
      <c r="K21" s="760">
        <v>95.141615411058766</v>
      </c>
      <c r="L21" s="760">
        <v>99.999951512023429</v>
      </c>
      <c r="M21" s="760">
        <v>100</v>
      </c>
    </row>
    <row r="22" spans="1:16" ht="11.45" customHeight="1">
      <c r="B22" s="750"/>
      <c r="C22" s="778" t="s">
        <v>132</v>
      </c>
      <c r="D22" s="779">
        <v>445.44417144300002</v>
      </c>
      <c r="E22" s="779">
        <v>292.97163973990996</v>
      </c>
      <c r="F22" s="779">
        <v>225.50271399528998</v>
      </c>
      <c r="G22" s="779">
        <v>225.50271399528998</v>
      </c>
      <c r="H22" s="753">
        <v>152.47253170309006</v>
      </c>
      <c r="I22" s="754">
        <v>65.770675321856629</v>
      </c>
      <c r="J22" s="754">
        <v>50.624237211317016</v>
      </c>
      <c r="K22" s="754">
        <v>50.624237211317016</v>
      </c>
      <c r="L22" s="754">
        <v>76.970833830702333</v>
      </c>
      <c r="M22" s="754">
        <v>100</v>
      </c>
      <c r="P22" s="782"/>
    </row>
    <row r="23" spans="1:16" ht="11.45" customHeight="1">
      <c r="B23" s="756"/>
      <c r="C23" s="780" t="s">
        <v>133</v>
      </c>
      <c r="D23" s="784">
        <v>4013.1382725779999</v>
      </c>
      <c r="E23" s="784">
        <v>4013.1373579648102</v>
      </c>
      <c r="F23" s="784">
        <v>4005.06826829481</v>
      </c>
      <c r="G23" s="784">
        <v>3998.3317700667899</v>
      </c>
      <c r="H23" s="759">
        <v>9.1461318970686989E-4</v>
      </c>
      <c r="I23" s="760">
        <v>99.999977209527117</v>
      </c>
      <c r="J23" s="760">
        <v>99.798910385462349</v>
      </c>
      <c r="K23" s="760">
        <v>99.631049280998269</v>
      </c>
      <c r="L23" s="760">
        <v>99.798933130111152</v>
      </c>
      <c r="M23" s="760">
        <v>99.831800664139777</v>
      </c>
    </row>
    <row r="24" spans="1:16" ht="11.45" customHeight="1">
      <c r="B24" s="2711" t="s">
        <v>164</v>
      </c>
      <c r="C24" s="2711"/>
      <c r="D24" s="2711"/>
      <c r="E24" s="2711"/>
      <c r="F24" s="2711"/>
      <c r="G24" s="2711"/>
      <c r="H24" s="2711"/>
      <c r="I24" s="2711"/>
      <c r="J24" s="2711"/>
      <c r="K24" s="766"/>
      <c r="L24" s="766"/>
      <c r="M24" s="766"/>
    </row>
    <row r="25" spans="1:16" ht="11.45" customHeight="1">
      <c r="B25" s="560"/>
      <c r="C25" s="560"/>
      <c r="D25" s="560"/>
      <c r="E25" s="560"/>
      <c r="F25" s="560"/>
      <c r="G25" s="560"/>
      <c r="H25" s="560"/>
      <c r="I25" s="560"/>
      <c r="J25" s="560"/>
      <c r="K25" s="766"/>
      <c r="L25" s="73"/>
      <c r="M25" s="766"/>
    </row>
    <row r="26" spans="1:16" ht="11.45" hidden="1" customHeight="1">
      <c r="D26" s="785"/>
      <c r="E26" s="785"/>
      <c r="F26" s="785"/>
      <c r="G26" s="785"/>
      <c r="H26" s="785"/>
    </row>
    <row r="44" spans="1:23" s="573" customFormat="1" ht="11.45" hidden="1" customHeight="1">
      <c r="A44" s="42"/>
      <c r="B44" s="42"/>
      <c r="C44" s="64"/>
      <c r="D44" s="64"/>
      <c r="E44" s="381"/>
      <c r="F44" s="64"/>
      <c r="H44" s="42"/>
      <c r="I44" s="42"/>
      <c r="J44" s="42"/>
      <c r="K44" s="42"/>
      <c r="L44" s="42"/>
      <c r="M44" s="42"/>
      <c r="N44" s="42"/>
      <c r="O44" s="42"/>
      <c r="P44" s="42"/>
      <c r="Q44" s="42"/>
      <c r="R44" s="42"/>
      <c r="S44" s="42"/>
      <c r="T44" s="42"/>
      <c r="U44" s="42"/>
      <c r="V44" s="42"/>
      <c r="W44" s="42"/>
    </row>
    <row r="45" spans="1:23" s="573" customFormat="1" ht="11.45" hidden="1" customHeight="1">
      <c r="A45" s="42"/>
      <c r="B45" s="42"/>
      <c r="C45" s="64"/>
      <c r="D45" s="64"/>
      <c r="E45" s="381"/>
      <c r="F45" s="64"/>
      <c r="H45" s="42"/>
      <c r="I45" s="42"/>
      <c r="J45" s="42"/>
      <c r="K45" s="42"/>
      <c r="L45" s="42"/>
      <c r="M45" s="42"/>
      <c r="N45" s="42"/>
      <c r="O45" s="42"/>
      <c r="P45" s="42"/>
      <c r="Q45" s="42"/>
      <c r="R45" s="42"/>
      <c r="S45" s="42"/>
      <c r="T45" s="42"/>
      <c r="U45" s="42"/>
      <c r="V45" s="42"/>
      <c r="W45" s="42"/>
    </row>
    <row r="46" spans="1:23" s="573" customFormat="1" ht="11.45" hidden="1" customHeight="1">
      <c r="A46" s="42"/>
      <c r="B46" s="42"/>
      <c r="C46" s="768"/>
      <c r="D46" s="769"/>
      <c r="E46" s="381"/>
      <c r="F46" s="64"/>
      <c r="H46" s="42"/>
      <c r="I46" s="42"/>
      <c r="J46" s="42"/>
      <c r="K46" s="42"/>
      <c r="L46" s="42"/>
      <c r="M46" s="42"/>
      <c r="N46" s="42"/>
      <c r="O46" s="42"/>
      <c r="P46" s="42"/>
      <c r="Q46" s="42"/>
      <c r="R46" s="42"/>
      <c r="S46" s="42"/>
      <c r="T46" s="42"/>
      <c r="U46" s="42"/>
      <c r="V46" s="42"/>
      <c r="W46" s="42"/>
    </row>
    <row r="47" spans="1:23" s="573" customFormat="1" ht="11.45" hidden="1" customHeight="1">
      <c r="A47" s="42"/>
      <c r="B47" s="42"/>
      <c r="C47" s="770"/>
      <c r="D47" s="471"/>
      <c r="E47" s="771"/>
      <c r="F47" s="64"/>
      <c r="H47" s="42"/>
      <c r="I47" s="42"/>
      <c r="J47" s="42"/>
      <c r="K47" s="42"/>
      <c r="L47" s="42"/>
      <c r="M47" s="42"/>
      <c r="N47" s="42"/>
      <c r="O47" s="42"/>
      <c r="P47" s="42"/>
      <c r="Q47" s="42"/>
      <c r="R47" s="42"/>
      <c r="S47" s="42"/>
      <c r="T47" s="42"/>
      <c r="U47" s="42"/>
      <c r="V47" s="42"/>
      <c r="W47" s="42"/>
    </row>
    <row r="48" spans="1:23" s="573" customFormat="1" ht="11.45" hidden="1" customHeight="1">
      <c r="A48" s="42"/>
      <c r="B48" s="42"/>
      <c r="C48" s="770"/>
      <c r="D48" s="772"/>
      <c r="E48" s="771"/>
      <c r="F48" s="64"/>
      <c r="H48" s="42"/>
      <c r="I48" s="42"/>
      <c r="J48" s="42"/>
      <c r="K48" s="42"/>
      <c r="L48" s="42"/>
      <c r="M48" s="42"/>
      <c r="N48" s="42"/>
      <c r="O48" s="42"/>
      <c r="P48" s="42"/>
      <c r="Q48" s="42"/>
      <c r="R48" s="42"/>
      <c r="S48" s="42"/>
      <c r="T48" s="42"/>
      <c r="U48" s="42"/>
      <c r="V48" s="42"/>
      <c r="W48" s="42"/>
    </row>
    <row r="49" spans="1:23" s="573" customFormat="1" ht="11.45" hidden="1" customHeight="1">
      <c r="A49" s="42"/>
      <c r="B49" s="42"/>
      <c r="C49" s="770"/>
      <c r="D49" s="471"/>
      <c r="E49" s="771"/>
      <c r="F49" s="64"/>
      <c r="H49" s="42"/>
      <c r="I49" s="42"/>
      <c r="J49" s="42"/>
      <c r="K49" s="42"/>
      <c r="L49" s="42"/>
      <c r="M49" s="42"/>
      <c r="N49" s="42"/>
      <c r="O49" s="42"/>
      <c r="P49" s="42"/>
      <c r="Q49" s="42"/>
      <c r="R49" s="42"/>
      <c r="S49" s="42"/>
      <c r="T49" s="42"/>
      <c r="U49" s="42"/>
      <c r="V49" s="42"/>
      <c r="W49" s="42"/>
    </row>
    <row r="50" spans="1:23" s="573" customFormat="1" ht="11.45" hidden="1" customHeight="1">
      <c r="A50" s="42"/>
      <c r="B50" s="42"/>
      <c r="C50" s="770"/>
      <c r="D50" s="471"/>
      <c r="E50" s="771"/>
      <c r="F50" s="64"/>
      <c r="H50" s="42"/>
      <c r="I50" s="42"/>
      <c r="J50" s="42"/>
      <c r="K50" s="42"/>
      <c r="L50" s="42"/>
      <c r="M50" s="42"/>
      <c r="N50" s="42"/>
      <c r="O50" s="42"/>
      <c r="P50" s="42"/>
      <c r="Q50" s="42"/>
      <c r="R50" s="42"/>
      <c r="S50" s="42"/>
      <c r="T50" s="42"/>
      <c r="U50" s="42"/>
      <c r="V50" s="42"/>
      <c r="W50" s="42"/>
    </row>
    <row r="51" spans="1:23" s="573" customFormat="1" ht="11.45" hidden="1" customHeight="1">
      <c r="A51" s="42"/>
      <c r="B51" s="42"/>
      <c r="C51" s="770"/>
      <c r="D51" s="471"/>
      <c r="E51" s="771"/>
      <c r="F51" s="64"/>
      <c r="H51" s="42"/>
      <c r="I51" s="42"/>
      <c r="J51" s="42"/>
      <c r="K51" s="42"/>
      <c r="L51" s="42"/>
      <c r="M51" s="42"/>
      <c r="N51" s="42"/>
      <c r="O51" s="42"/>
      <c r="P51" s="42"/>
      <c r="Q51" s="42"/>
      <c r="R51" s="42"/>
      <c r="S51" s="42"/>
      <c r="T51" s="42"/>
      <c r="U51" s="42"/>
      <c r="V51" s="42"/>
      <c r="W51" s="42"/>
    </row>
    <row r="52" spans="1:23" s="573" customFormat="1" ht="11.45" hidden="1" customHeight="1">
      <c r="A52" s="42"/>
      <c r="B52" s="42"/>
      <c r="C52" s="770"/>
      <c r="D52" s="471"/>
      <c r="E52" s="771"/>
      <c r="F52" s="64"/>
      <c r="H52" s="42"/>
      <c r="I52" s="42"/>
      <c r="J52" s="42"/>
      <c r="K52" s="42"/>
      <c r="L52" s="42"/>
      <c r="M52" s="42"/>
      <c r="N52" s="42"/>
      <c r="O52" s="42"/>
      <c r="P52" s="42"/>
      <c r="Q52" s="42"/>
      <c r="R52" s="42"/>
      <c r="S52" s="42"/>
      <c r="T52" s="42"/>
      <c r="U52" s="42"/>
      <c r="V52" s="42"/>
      <c r="W52" s="42"/>
    </row>
    <row r="53" spans="1:23" s="573" customFormat="1" ht="11.45" hidden="1" customHeight="1">
      <c r="A53" s="42"/>
      <c r="B53" s="42"/>
      <c r="C53" s="773"/>
      <c r="D53" s="471"/>
      <c r="E53" s="771"/>
      <c r="F53" s="64"/>
      <c r="H53" s="42"/>
      <c r="I53" s="42"/>
      <c r="J53" s="42"/>
      <c r="K53" s="42"/>
      <c r="L53" s="42"/>
      <c r="M53" s="42"/>
      <c r="N53" s="42"/>
      <c r="O53" s="42"/>
      <c r="P53" s="42"/>
      <c r="Q53" s="42"/>
      <c r="R53" s="42"/>
      <c r="S53" s="42"/>
      <c r="T53" s="42"/>
      <c r="U53" s="42"/>
      <c r="V53" s="42"/>
      <c r="W53" s="42"/>
    </row>
    <row r="54" spans="1:23" s="573" customFormat="1" ht="11.45" hidden="1" customHeight="1">
      <c r="A54" s="42"/>
      <c r="B54" s="42"/>
      <c r="C54" s="64"/>
      <c r="D54" s="471"/>
      <c r="E54" s="471"/>
      <c r="F54" s="64"/>
      <c r="H54" s="42"/>
      <c r="I54" s="42"/>
      <c r="J54" s="42"/>
      <c r="K54" s="42"/>
      <c r="L54" s="42"/>
      <c r="M54" s="42"/>
      <c r="N54" s="42"/>
      <c r="O54" s="42"/>
      <c r="P54" s="42"/>
      <c r="Q54" s="42"/>
      <c r="R54" s="42"/>
      <c r="S54" s="42"/>
      <c r="T54" s="42"/>
      <c r="U54" s="42"/>
      <c r="V54" s="42"/>
      <c r="W54" s="42"/>
    </row>
    <row r="55" spans="1:23" s="573" customFormat="1" ht="11.45" hidden="1" customHeight="1">
      <c r="A55" s="42"/>
      <c r="B55" s="42"/>
      <c r="C55" s="64"/>
      <c r="D55" s="64"/>
      <c r="E55" s="381"/>
      <c r="F55" s="64"/>
      <c r="H55" s="42"/>
      <c r="I55" s="42"/>
      <c r="J55" s="42"/>
      <c r="K55" s="42"/>
      <c r="L55" s="42"/>
      <c r="M55" s="42"/>
      <c r="N55" s="42"/>
      <c r="O55" s="42"/>
      <c r="P55" s="42"/>
      <c r="Q55" s="42"/>
      <c r="R55" s="42"/>
      <c r="S55" s="42"/>
      <c r="T55" s="42"/>
      <c r="U55" s="42"/>
      <c r="V55" s="42"/>
      <c r="W55" s="42"/>
    </row>
    <row r="56" spans="1:23" s="573" customFormat="1" ht="11.45" hidden="1" customHeight="1">
      <c r="A56" s="42"/>
      <c r="B56" s="42"/>
      <c r="C56" s="64"/>
      <c r="D56" s="64"/>
      <c r="E56" s="381"/>
      <c r="F56" s="64"/>
      <c r="H56" s="42"/>
      <c r="I56" s="42"/>
      <c r="J56" s="42"/>
      <c r="K56" s="42"/>
      <c r="L56" s="42"/>
      <c r="M56" s="42"/>
      <c r="N56" s="42"/>
      <c r="O56" s="42"/>
      <c r="P56" s="42"/>
      <c r="Q56" s="42"/>
      <c r="R56" s="42"/>
      <c r="S56" s="42"/>
      <c r="T56" s="42"/>
      <c r="U56" s="42"/>
      <c r="V56" s="42"/>
      <c r="W56" s="42"/>
    </row>
    <row r="57" spans="1:23" s="573" customFormat="1" ht="11.45" hidden="1" customHeight="1">
      <c r="A57" s="42"/>
      <c r="B57" s="42"/>
      <c r="C57" s="64"/>
      <c r="D57" s="64"/>
      <c r="E57" s="381"/>
      <c r="F57" s="64"/>
      <c r="H57" s="42"/>
      <c r="I57" s="42"/>
      <c r="J57" s="42"/>
      <c r="K57" s="42"/>
      <c r="L57" s="42"/>
      <c r="M57" s="42"/>
      <c r="N57" s="42"/>
      <c r="O57" s="42"/>
      <c r="P57" s="42"/>
      <c r="Q57" s="42"/>
      <c r="R57" s="42"/>
      <c r="S57" s="42"/>
      <c r="T57" s="42"/>
      <c r="U57" s="42"/>
      <c r="V57" s="42"/>
      <c r="W57" s="42"/>
    </row>
  </sheetData>
  <mergeCells count="12">
    <mergeCell ref="I6:M6"/>
    <mergeCell ref="B24:J24"/>
    <mergeCell ref="B1:M1"/>
    <mergeCell ref="A2:M2"/>
    <mergeCell ref="A3:M3"/>
    <mergeCell ref="A4:M4"/>
    <mergeCell ref="C6:C7"/>
    <mergeCell ref="D6:D7"/>
    <mergeCell ref="E6:E7"/>
    <mergeCell ref="F6:F7"/>
    <mergeCell ref="G6:G7"/>
    <mergeCell ref="H6:H7"/>
  </mergeCells>
  <pageMargins left="0.70866141732283472" right="0.70866141732283472" top="0.74803149606299213" bottom="0.74803149606299213" header="0.31496062992125984" footer="0.31496062992125984"/>
  <pageSetup paperSize="5" orientation="landscape" r:id="rId1"/>
  <ignoredErrors>
    <ignoredError sqref="D8:M8"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6F64D-BE18-422C-86B7-64D167287A9B}">
  <sheetPr codeName="Hoja8"/>
  <dimension ref="A1:H36"/>
  <sheetViews>
    <sheetView showGridLines="0" workbookViewId="0">
      <selection activeCell="D9" sqref="D9"/>
    </sheetView>
  </sheetViews>
  <sheetFormatPr baseColWidth="10" defaultColWidth="0" defaultRowHeight="13.5" zeroHeight="1"/>
  <cols>
    <col min="1" max="1" width="4.85546875" style="2" customWidth="1"/>
    <col min="2" max="2" width="45.85546875" style="2" customWidth="1"/>
    <col min="3" max="4" width="10.28515625" style="2" bestFit="1" customWidth="1"/>
    <col min="5" max="5" width="4.140625" style="2" customWidth="1"/>
    <col min="6" max="6" width="11.42578125" style="2" customWidth="1"/>
    <col min="7" max="7" width="5.7109375" style="2" customWidth="1"/>
    <col min="8" max="9" width="11.42578125" style="2" hidden="1" customWidth="1"/>
    <col min="10" max="16384" width="11.42578125" style="2" hidden="1"/>
  </cols>
  <sheetData>
    <row r="1" spans="1:8" ht="15.75">
      <c r="A1" s="47"/>
      <c r="B1" s="2509" t="s">
        <v>2544</v>
      </c>
      <c r="C1" s="2509"/>
      <c r="D1" s="2509"/>
      <c r="H1" s="3"/>
    </row>
    <row r="2" spans="1:8">
      <c r="B2" s="109"/>
      <c r="C2" s="6"/>
      <c r="D2" s="6"/>
      <c r="E2" s="6"/>
    </row>
    <row r="3" spans="1:8">
      <c r="B3" s="2507" t="s">
        <v>861</v>
      </c>
      <c r="C3" s="2508">
        <v>2024</v>
      </c>
      <c r="D3" s="2508">
        <v>2025</v>
      </c>
    </row>
    <row r="4" spans="1:8">
      <c r="B4" s="2507"/>
      <c r="C4" s="2508"/>
      <c r="D4" s="2508"/>
    </row>
    <row r="5" spans="1:8" ht="4.5" customHeight="1">
      <c r="B5" s="295"/>
      <c r="C5" s="296"/>
      <c r="D5" s="296"/>
    </row>
    <row r="6" spans="1:8" ht="13.5" customHeight="1">
      <c r="B6" s="297" t="s">
        <v>2533</v>
      </c>
      <c r="C6" s="2143">
        <v>5.3141298914758606</v>
      </c>
      <c r="D6" s="2143">
        <v>3.2346091407459809</v>
      </c>
    </row>
    <row r="7" spans="1:8" ht="8.25" customHeight="1">
      <c r="B7" s="297"/>
      <c r="C7" s="298"/>
      <c r="D7" s="298"/>
    </row>
    <row r="8" spans="1:8" ht="13.5" customHeight="1">
      <c r="B8" s="2144" t="s">
        <v>862</v>
      </c>
      <c r="C8" s="2145">
        <v>3997.4018983209999</v>
      </c>
      <c r="D8" s="2145">
        <v>4178.8617932383095</v>
      </c>
    </row>
    <row r="9" spans="1:8" ht="13.5" customHeight="1">
      <c r="B9" s="2144" t="s">
        <v>863</v>
      </c>
      <c r="C9" s="2146">
        <v>-7.6449899886560591</v>
      </c>
      <c r="D9" s="2146">
        <v>4.5394458584093522</v>
      </c>
    </row>
    <row r="10" spans="1:8" ht="8.25" customHeight="1">
      <c r="B10" s="2147"/>
      <c r="C10" s="2148"/>
      <c r="D10" s="2148"/>
    </row>
    <row r="11" spans="1:8" ht="13.5" customHeight="1">
      <c r="B11" s="41" t="s">
        <v>864</v>
      </c>
      <c r="C11" s="2149">
        <v>1684372.7457129182</v>
      </c>
      <c r="D11" s="2149">
        <v>1779913.5870196747</v>
      </c>
    </row>
    <row r="12" spans="1:8" ht="13.5" customHeight="1">
      <c r="B12" s="41" t="s">
        <v>865</v>
      </c>
      <c r="C12" s="2143">
        <v>7.1171619652008689</v>
      </c>
      <c r="D12" s="2143">
        <v>5.6721911198057473</v>
      </c>
    </row>
    <row r="13" spans="1:8" ht="8.25" customHeight="1">
      <c r="B13" s="41"/>
      <c r="C13" s="298"/>
      <c r="D13" s="298"/>
    </row>
    <row r="14" spans="1:8" ht="13.5" customHeight="1">
      <c r="B14" s="2144" t="s">
        <v>866</v>
      </c>
      <c r="C14" s="2150">
        <v>1.7256998719859196</v>
      </c>
      <c r="D14" s="2150">
        <v>2.9943383233974163</v>
      </c>
    </row>
    <row r="15" spans="1:8" ht="13.5" customHeight="1">
      <c r="B15" s="2151" t="s">
        <v>867</v>
      </c>
      <c r="C15" s="2152">
        <v>5.2999999999997049</v>
      </c>
      <c r="D15" s="2152">
        <v>2.6000000000000023</v>
      </c>
    </row>
    <row r="16" spans="1:8" ht="8.25" customHeight="1">
      <c r="B16" s="2147"/>
      <c r="C16" s="2148"/>
      <c r="D16" s="2153"/>
    </row>
    <row r="17" spans="2:4" ht="13.5" customHeight="1">
      <c r="B17" s="2147" t="s">
        <v>868</v>
      </c>
      <c r="C17" s="2154">
        <v>83</v>
      </c>
      <c r="D17" s="2154">
        <v>80</v>
      </c>
    </row>
    <row r="18" spans="2:4" ht="13.5" customHeight="1">
      <c r="B18" s="2147" t="s">
        <v>869</v>
      </c>
      <c r="C18" s="2155">
        <v>744.76368157208742</v>
      </c>
      <c r="D18" s="2155">
        <v>763.4606777621816</v>
      </c>
    </row>
    <row r="19" spans="2:4" ht="8.25" customHeight="1">
      <c r="B19" s="41"/>
      <c r="C19" s="300"/>
      <c r="D19" s="300"/>
    </row>
    <row r="20" spans="2:4" ht="13.5" customHeight="1">
      <c r="B20" s="2144" t="s">
        <v>870</v>
      </c>
      <c r="C20" s="2145">
        <v>59016.512987244445</v>
      </c>
      <c r="D20" s="2145">
        <v>60520.843903289307</v>
      </c>
    </row>
    <row r="21" spans="2:4" ht="13.5" customHeight="1">
      <c r="B21" s="2144" t="s">
        <v>871</v>
      </c>
      <c r="C21" s="2146">
        <v>-0.60000000000001164</v>
      </c>
      <c r="D21" s="2146">
        <v>2.5490000000000013</v>
      </c>
    </row>
    <row r="22" spans="2:4" ht="8.25" customHeight="1">
      <c r="B22" s="41"/>
      <c r="C22" s="299"/>
      <c r="D22" s="299"/>
    </row>
    <row r="23" spans="2:4" ht="13.5" customHeight="1">
      <c r="B23" s="2156" t="s">
        <v>872</v>
      </c>
      <c r="C23" s="2157">
        <v>-2.5984731240196712</v>
      </c>
      <c r="D23" s="2157">
        <v>-2.5359907517165814</v>
      </c>
    </row>
    <row r="24" spans="2:4" ht="14.25" customHeight="1">
      <c r="B24" s="2158" t="s">
        <v>2534</v>
      </c>
      <c r="C24" s="28"/>
      <c r="D24" s="28"/>
    </row>
    <row r="25" spans="2:4">
      <c r="B25" s="25"/>
      <c r="C25" s="28"/>
      <c r="D25" s="28"/>
    </row>
    <row r="26" spans="2:4"/>
    <row r="36" spans="8:8" ht="11.45" hidden="1" customHeight="1">
      <c r="H36" s="2" t="s">
        <v>1400</v>
      </c>
    </row>
  </sheetData>
  <mergeCells count="4">
    <mergeCell ref="B3:B4"/>
    <mergeCell ref="C3:C4"/>
    <mergeCell ref="D3:D4"/>
    <mergeCell ref="B1:D1"/>
  </mergeCells>
  <pageMargins left="0.7" right="0.7" top="0.75" bottom="0.75" header="0.3" footer="0.3"/>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1B323-D6D2-40E5-B7E8-4BFAE8904A6B}">
  <sheetPr codeName="Hoja70"/>
  <dimension ref="A1:M128"/>
  <sheetViews>
    <sheetView showGridLines="0" workbookViewId="0">
      <selection activeCell="H5" sqref="H5:J5"/>
    </sheetView>
  </sheetViews>
  <sheetFormatPr baseColWidth="10" defaultColWidth="0" defaultRowHeight="10.5" zeroHeight="1"/>
  <cols>
    <col min="1" max="1" width="4.140625" style="42" customWidth="1"/>
    <col min="2" max="2" width="58.7109375" style="42" customWidth="1"/>
    <col min="3" max="6" width="12.5703125" style="42" customWidth="1"/>
    <col min="7" max="7" width="12" style="42" bestFit="1" customWidth="1"/>
    <col min="8" max="9" width="7.7109375" style="42" customWidth="1"/>
    <col min="10" max="10" width="8.28515625" style="42" customWidth="1"/>
    <col min="11" max="11" width="5.28515625" style="42" customWidth="1"/>
    <col min="12" max="12" width="11.7109375" style="42" customWidth="1"/>
    <col min="13" max="13" width="3.5703125" style="42" customWidth="1"/>
    <col min="14" max="16384" width="11.42578125" style="42" hidden="1"/>
  </cols>
  <sheetData>
    <row r="1" spans="1:10" ht="14.25">
      <c r="A1" s="47"/>
      <c r="B1" s="2682" t="s">
        <v>1199</v>
      </c>
      <c r="C1" s="2682"/>
      <c r="D1" s="2682"/>
      <c r="E1" s="2682"/>
      <c r="F1" s="2682"/>
      <c r="G1" s="2682"/>
      <c r="H1" s="2682"/>
      <c r="I1" s="2682"/>
      <c r="J1" s="2682"/>
    </row>
    <row r="2" spans="1:10">
      <c r="B2" s="2682" t="s">
        <v>1200</v>
      </c>
      <c r="C2" s="2682"/>
      <c r="D2" s="2682"/>
      <c r="E2" s="2682"/>
      <c r="F2" s="2682"/>
      <c r="G2" s="2682"/>
      <c r="H2" s="2682"/>
      <c r="I2" s="2682"/>
      <c r="J2" s="2682"/>
    </row>
    <row r="3" spans="1:10">
      <c r="B3" s="2682" t="s">
        <v>4</v>
      </c>
      <c r="C3" s="2682"/>
      <c r="D3" s="2682"/>
      <c r="E3" s="2682"/>
      <c r="F3" s="2682"/>
      <c r="G3" s="2682"/>
      <c r="H3" s="2682"/>
      <c r="I3" s="2682"/>
      <c r="J3" s="2682"/>
    </row>
    <row r="4" spans="1:10" ht="9.75" customHeight="1" thickBot="1"/>
    <row r="5" spans="1:10">
      <c r="B5" s="2721" t="s">
        <v>1201</v>
      </c>
      <c r="C5" s="2721" t="s">
        <v>2565</v>
      </c>
      <c r="D5" s="2723" t="s">
        <v>116</v>
      </c>
      <c r="E5" s="2723" t="s">
        <v>1202</v>
      </c>
      <c r="F5" s="2723" t="s">
        <v>1203</v>
      </c>
      <c r="G5" s="2721" t="s">
        <v>2570</v>
      </c>
      <c r="H5" s="2725" t="s">
        <v>1204</v>
      </c>
      <c r="I5" s="2725"/>
      <c r="J5" s="2725"/>
    </row>
    <row r="6" spans="1:10">
      <c r="B6" s="2722"/>
      <c r="C6" s="2722"/>
      <c r="D6" s="2724"/>
      <c r="E6" s="2724"/>
      <c r="F6" s="2724"/>
      <c r="G6" s="2722"/>
      <c r="H6" s="1395" t="s">
        <v>1205</v>
      </c>
      <c r="I6" s="1395" t="s">
        <v>1206</v>
      </c>
      <c r="J6" s="1395" t="s">
        <v>1207</v>
      </c>
    </row>
    <row r="7" spans="1:10" s="786" customFormat="1" ht="21">
      <c r="B7" s="2722"/>
      <c r="C7" s="1396" t="s">
        <v>23</v>
      </c>
      <c r="D7" s="1396" t="s">
        <v>24</v>
      </c>
      <c r="E7" s="1396" t="s">
        <v>36</v>
      </c>
      <c r="F7" s="1396" t="s">
        <v>60</v>
      </c>
      <c r="G7" s="1396" t="s">
        <v>124</v>
      </c>
      <c r="H7" s="1396" t="s">
        <v>125</v>
      </c>
      <c r="I7" s="1396" t="s">
        <v>1208</v>
      </c>
      <c r="J7" s="1396" t="s">
        <v>1209</v>
      </c>
    </row>
    <row r="8" spans="1:10">
      <c r="B8" s="787" t="s">
        <v>149</v>
      </c>
      <c r="C8" s="788">
        <v>11548693967413</v>
      </c>
      <c r="D8" s="788">
        <v>10073347419279.971</v>
      </c>
      <c r="E8" s="788">
        <v>9654003498802.3926</v>
      </c>
      <c r="F8" s="788">
        <v>9649449730277.332</v>
      </c>
      <c r="G8" s="788">
        <v>1475346548133.0293</v>
      </c>
      <c r="H8" s="789">
        <v>87.224992260631197</v>
      </c>
      <c r="I8" s="789">
        <v>83.593898375375886</v>
      </c>
      <c r="J8" s="789">
        <v>12.775007739368807</v>
      </c>
    </row>
    <row r="9" spans="1:10" s="409" customFormat="1">
      <c r="B9" s="48" t="s">
        <v>172</v>
      </c>
      <c r="C9" s="790">
        <v>5731981676555</v>
      </c>
      <c r="D9" s="790">
        <v>5186266134779.5605</v>
      </c>
      <c r="E9" s="790">
        <v>5166304269776.5801</v>
      </c>
      <c r="F9" s="790">
        <v>5166245788589.9199</v>
      </c>
      <c r="G9" s="790">
        <v>545715541775.43945</v>
      </c>
      <c r="H9" s="791">
        <v>90.479461160744293</v>
      </c>
      <c r="I9" s="791">
        <v>90.131206994395001</v>
      </c>
      <c r="J9" s="791">
        <v>9.5205388392557122</v>
      </c>
    </row>
    <row r="10" spans="1:10" s="409" customFormat="1" ht="21">
      <c r="B10" s="48" t="s">
        <v>175</v>
      </c>
      <c r="C10" s="790">
        <v>2883221271965</v>
      </c>
      <c r="D10" s="790">
        <v>2637239781060.0996</v>
      </c>
      <c r="E10" s="790">
        <v>2433512114948.7202</v>
      </c>
      <c r="F10" s="790">
        <v>2431350308804.7202</v>
      </c>
      <c r="G10" s="790">
        <v>245981490904.90039</v>
      </c>
      <c r="H10" s="791">
        <v>91.46851844855955</v>
      </c>
      <c r="I10" s="791">
        <v>84.402544425257048</v>
      </c>
      <c r="J10" s="791">
        <v>8.5314815514404412</v>
      </c>
    </row>
    <row r="11" spans="1:10" s="409" customFormat="1">
      <c r="B11" s="48" t="s">
        <v>176</v>
      </c>
      <c r="C11" s="790">
        <v>1712417807151</v>
      </c>
      <c r="D11" s="790">
        <v>1623363486381.3101</v>
      </c>
      <c r="E11" s="790">
        <v>1615428282872.3101</v>
      </c>
      <c r="F11" s="790">
        <v>1615428282872.3101</v>
      </c>
      <c r="G11" s="790">
        <v>89054320769.689941</v>
      </c>
      <c r="H11" s="791">
        <v>94.799498089905271</v>
      </c>
      <c r="I11" s="791">
        <v>94.336106301063623</v>
      </c>
      <c r="J11" s="791">
        <v>5.2005019100947241</v>
      </c>
    </row>
    <row r="12" spans="1:10" s="409" customFormat="1">
      <c r="B12" s="48" t="s">
        <v>174</v>
      </c>
      <c r="C12" s="790">
        <v>947599205073</v>
      </c>
      <c r="D12" s="790">
        <v>361696411058.46002</v>
      </c>
      <c r="E12" s="790">
        <v>210852601187.48001</v>
      </c>
      <c r="F12" s="790">
        <v>208530529203.07999</v>
      </c>
      <c r="G12" s="790">
        <v>585902794014.54004</v>
      </c>
      <c r="H12" s="791">
        <v>38.169767252031001</v>
      </c>
      <c r="I12" s="791">
        <v>22.251242936747357</v>
      </c>
      <c r="J12" s="791">
        <v>61.830232747969006</v>
      </c>
    </row>
    <row r="13" spans="1:10" s="409" customFormat="1" ht="21">
      <c r="B13" s="48" t="s">
        <v>173</v>
      </c>
      <c r="C13" s="790">
        <v>239009231622</v>
      </c>
      <c r="D13" s="790">
        <v>233636050439.75</v>
      </c>
      <c r="E13" s="790">
        <v>203722653202.43997</v>
      </c>
      <c r="F13" s="790">
        <v>203711243992.43997</v>
      </c>
      <c r="G13" s="790">
        <v>5373181182.25</v>
      </c>
      <c r="H13" s="791">
        <v>97.751893872138027</v>
      </c>
      <c r="I13" s="791">
        <v>85.236311509771824</v>
      </c>
      <c r="J13" s="791">
        <v>2.2481061278619734</v>
      </c>
    </row>
    <row r="14" spans="1:10" s="409" customFormat="1">
      <c r="B14" s="48" t="s">
        <v>171</v>
      </c>
      <c r="C14" s="790">
        <v>34464775047</v>
      </c>
      <c r="D14" s="790">
        <v>31145555560.790001</v>
      </c>
      <c r="E14" s="790">
        <v>24183576814.860001</v>
      </c>
      <c r="F14" s="790">
        <v>24183576814.860001</v>
      </c>
      <c r="G14" s="790">
        <v>3319219486.2099991</v>
      </c>
      <c r="H14" s="791">
        <v>90.369240821437131</v>
      </c>
      <c r="I14" s="791">
        <v>70.168967538249078</v>
      </c>
      <c r="J14" s="791">
        <v>9.6307591785628723</v>
      </c>
    </row>
    <row r="15" spans="1:10" s="409" customFormat="1">
      <c r="B15" s="380" t="s">
        <v>158</v>
      </c>
      <c r="C15" s="792">
        <v>11303839670422</v>
      </c>
      <c r="D15" s="792">
        <v>10349262982957.604</v>
      </c>
      <c r="E15" s="792">
        <v>8649742791776.0781</v>
      </c>
      <c r="F15" s="792">
        <v>8519638314533.4805</v>
      </c>
      <c r="G15" s="792">
        <v>954576687464.39648</v>
      </c>
      <c r="H15" s="793">
        <v>91.555288156092899</v>
      </c>
      <c r="I15" s="793">
        <v>76.520395228262856</v>
      </c>
      <c r="J15" s="793">
        <v>8.4447118439071041</v>
      </c>
    </row>
    <row r="16" spans="1:10" s="409" customFormat="1">
      <c r="B16" s="48" t="s">
        <v>178</v>
      </c>
      <c r="C16" s="790">
        <v>4275660451232</v>
      </c>
      <c r="D16" s="790">
        <v>4274095593693.6001</v>
      </c>
      <c r="E16" s="790">
        <v>4273959333123.2002</v>
      </c>
      <c r="F16" s="790">
        <v>4273642096650.2002</v>
      </c>
      <c r="G16" s="790">
        <v>1564857538.3999023</v>
      </c>
      <c r="H16" s="791">
        <v>99.963400799566557</v>
      </c>
      <c r="I16" s="791">
        <v>99.960213910150202</v>
      </c>
      <c r="J16" s="791">
        <v>3.6599200433444154E-2</v>
      </c>
    </row>
    <row r="17" spans="1:10" s="409" customFormat="1" ht="21">
      <c r="B17" s="49" t="s">
        <v>183</v>
      </c>
      <c r="C17" s="790">
        <v>2505412485139</v>
      </c>
      <c r="D17" s="790">
        <v>2152005577638.0503</v>
      </c>
      <c r="E17" s="790">
        <v>1593397119008.1694</v>
      </c>
      <c r="F17" s="790">
        <v>1554418673530.29</v>
      </c>
      <c r="G17" s="790">
        <v>353406907500.94971</v>
      </c>
      <c r="H17" s="791">
        <v>85.894262537717708</v>
      </c>
      <c r="I17" s="791">
        <v>63.598195046105069</v>
      </c>
      <c r="J17" s="791">
        <v>14.105737462282292</v>
      </c>
    </row>
    <row r="18" spans="1:10" s="409" customFormat="1">
      <c r="B18" s="48" t="s">
        <v>187</v>
      </c>
      <c r="C18" s="790">
        <v>1768535729384</v>
      </c>
      <c r="D18" s="790">
        <v>1707067500088.8098</v>
      </c>
      <c r="E18" s="790">
        <v>1339854981298.9099</v>
      </c>
      <c r="F18" s="790">
        <v>1332516453221.8501</v>
      </c>
      <c r="G18" s="790">
        <v>61468229295.190186</v>
      </c>
      <c r="H18" s="791">
        <v>96.524343372095728</v>
      </c>
      <c r="I18" s="791">
        <v>75.760696209716713</v>
      </c>
      <c r="J18" s="791">
        <v>3.4756566279042738</v>
      </c>
    </row>
    <row r="19" spans="1:10" s="409" customFormat="1" ht="21">
      <c r="A19" s="105"/>
      <c r="B19" s="49" t="s">
        <v>181</v>
      </c>
      <c r="C19" s="790">
        <v>895628202953</v>
      </c>
      <c r="D19" s="790">
        <v>581056069621.49329</v>
      </c>
      <c r="E19" s="790">
        <v>185575637529.14001</v>
      </c>
      <c r="F19" s="790">
        <v>161494758339.17001</v>
      </c>
      <c r="G19" s="790">
        <v>314572133331.50671</v>
      </c>
      <c r="H19" s="791">
        <v>64.876928585508765</v>
      </c>
      <c r="I19" s="791">
        <v>20.720164563517937</v>
      </c>
      <c r="J19" s="791">
        <v>35.123071414491235</v>
      </c>
    </row>
    <row r="20" spans="1:10" s="409" customFormat="1" ht="21">
      <c r="B20" s="48" t="s">
        <v>182</v>
      </c>
      <c r="C20" s="790">
        <v>636323691894</v>
      </c>
      <c r="D20" s="790">
        <v>559884623341.1499</v>
      </c>
      <c r="E20" s="790">
        <v>414859242183.09003</v>
      </c>
      <c r="F20" s="790">
        <v>392748922515.10999</v>
      </c>
      <c r="G20" s="790">
        <v>76439068552.850098</v>
      </c>
      <c r="H20" s="791">
        <v>87.987392340314827</v>
      </c>
      <c r="I20" s="791">
        <v>65.196258990180439</v>
      </c>
      <c r="J20" s="791">
        <v>12.01260765968517</v>
      </c>
    </row>
    <row r="21" spans="1:10" s="409" customFormat="1">
      <c r="B21" s="48" t="s">
        <v>184</v>
      </c>
      <c r="C21" s="790">
        <v>428842471555</v>
      </c>
      <c r="D21" s="790">
        <v>331996699366.6601</v>
      </c>
      <c r="E21" s="790">
        <v>224439157001.20004</v>
      </c>
      <c r="F21" s="790">
        <v>206137364876.58002</v>
      </c>
      <c r="G21" s="790">
        <v>96845772188.339905</v>
      </c>
      <c r="H21" s="791">
        <v>77.416935445509111</v>
      </c>
      <c r="I21" s="791">
        <v>52.336037563484481</v>
      </c>
      <c r="J21" s="791">
        <v>22.583064554490896</v>
      </c>
    </row>
    <row r="22" spans="1:10" s="409" customFormat="1">
      <c r="B22" s="48" t="s">
        <v>185</v>
      </c>
      <c r="C22" s="790">
        <v>351837682392</v>
      </c>
      <c r="D22" s="790">
        <v>306298474606.92999</v>
      </c>
      <c r="E22" s="790">
        <v>221254838494.60001</v>
      </c>
      <c r="F22" s="790">
        <v>215441752956.19998</v>
      </c>
      <c r="G22" s="790">
        <v>45539207785.070007</v>
      </c>
      <c r="H22" s="791">
        <v>87.05675654879613</v>
      </c>
      <c r="I22" s="791">
        <v>62.885486565958246</v>
      </c>
      <c r="J22" s="791">
        <v>12.943243451203868</v>
      </c>
    </row>
    <row r="23" spans="1:10" s="409" customFormat="1">
      <c r="B23" s="48" t="s">
        <v>177</v>
      </c>
      <c r="C23" s="790">
        <v>214344555873</v>
      </c>
      <c r="D23" s="790">
        <v>214344555873</v>
      </c>
      <c r="E23" s="790">
        <v>214344555873</v>
      </c>
      <c r="F23" s="790">
        <v>214344555873</v>
      </c>
      <c r="G23" s="790">
        <v>0</v>
      </c>
      <c r="H23" s="791">
        <v>100</v>
      </c>
      <c r="I23" s="791">
        <v>100</v>
      </c>
      <c r="J23" s="791">
        <v>0</v>
      </c>
    </row>
    <row r="24" spans="1:10" s="409" customFormat="1">
      <c r="B24" s="48" t="s">
        <v>186</v>
      </c>
      <c r="C24" s="790">
        <v>180254400000</v>
      </c>
      <c r="D24" s="790">
        <v>176363526668.46002</v>
      </c>
      <c r="E24" s="790">
        <v>166630263660.05002</v>
      </c>
      <c r="F24" s="790">
        <v>153526143084.61002</v>
      </c>
      <c r="G24" s="790">
        <v>3890873331.539978</v>
      </c>
      <c r="H24" s="791">
        <v>97.84145444907864</v>
      </c>
      <c r="I24" s="791">
        <v>92.441717738956726</v>
      </c>
      <c r="J24" s="791">
        <v>2.1585455509213523</v>
      </c>
    </row>
    <row r="25" spans="1:10" s="409" customFormat="1">
      <c r="B25" s="48" t="s">
        <v>180</v>
      </c>
      <c r="C25" s="790">
        <v>45000000000</v>
      </c>
      <c r="D25" s="790">
        <v>44935350811.580002</v>
      </c>
      <c r="E25" s="790">
        <v>14983416458.91</v>
      </c>
      <c r="F25" s="790">
        <v>14951935329.91</v>
      </c>
      <c r="G25" s="790">
        <v>64649188.419998169</v>
      </c>
      <c r="H25" s="791">
        <v>99.85633513684445</v>
      </c>
      <c r="I25" s="791">
        <v>33.296481019799998</v>
      </c>
      <c r="J25" s="791">
        <v>0.14366486315555149</v>
      </c>
    </row>
    <row r="26" spans="1:10" s="409" customFormat="1">
      <c r="B26" s="48" t="s">
        <v>179</v>
      </c>
      <c r="C26" s="790">
        <v>2000000000</v>
      </c>
      <c r="D26" s="790">
        <v>1215011247.8699999</v>
      </c>
      <c r="E26" s="790">
        <v>444247145.81</v>
      </c>
      <c r="F26" s="790">
        <v>415658156.56</v>
      </c>
      <c r="G26" s="790">
        <v>784988752.13000011</v>
      </c>
      <c r="H26" s="791">
        <v>60.750562393499997</v>
      </c>
      <c r="I26" s="791">
        <v>22.212357290500002</v>
      </c>
      <c r="J26" s="791">
        <v>39.249437606500003</v>
      </c>
    </row>
    <row r="27" spans="1:10" s="409" customFormat="1">
      <c r="B27" s="380" t="s">
        <v>1210</v>
      </c>
      <c r="C27" s="792">
        <v>8281433261455</v>
      </c>
      <c r="D27" s="792">
        <v>8230824651528.5605</v>
      </c>
      <c r="E27" s="792">
        <v>7908671876275.3311</v>
      </c>
      <c r="F27" s="792">
        <v>7840079856013.5801</v>
      </c>
      <c r="G27" s="792">
        <v>50608609926.441406</v>
      </c>
      <c r="H27" s="793">
        <v>99.388890686809077</v>
      </c>
      <c r="I27" s="793">
        <v>95.498830052587067</v>
      </c>
      <c r="J27" s="793">
        <v>0.61110931319091211</v>
      </c>
    </row>
    <row r="28" spans="1:10" s="409" customFormat="1">
      <c r="B28" s="48" t="s">
        <v>170</v>
      </c>
      <c r="C28" s="790">
        <v>5677418790939</v>
      </c>
      <c r="D28" s="790">
        <v>5672993103857.4502</v>
      </c>
      <c r="E28" s="790">
        <v>5572150362815.75</v>
      </c>
      <c r="F28" s="790">
        <v>5568202907283.9902</v>
      </c>
      <c r="G28" s="790">
        <v>4425687081.5498047</v>
      </c>
      <c r="H28" s="791">
        <v>99.922047549343844</v>
      </c>
      <c r="I28" s="791">
        <v>98.145840002304297</v>
      </c>
      <c r="J28" s="791">
        <v>7.7952450656151639E-2</v>
      </c>
    </row>
    <row r="29" spans="1:10" s="409" customFormat="1">
      <c r="B29" s="48" t="s">
        <v>169</v>
      </c>
      <c r="C29" s="790">
        <v>1642492804545</v>
      </c>
      <c r="D29" s="790">
        <v>1608599731540.1501</v>
      </c>
      <c r="E29" s="790">
        <v>1472719657923.8101</v>
      </c>
      <c r="F29" s="790">
        <v>1450505450363.2998</v>
      </c>
      <c r="G29" s="790">
        <v>33893073004.849854</v>
      </c>
      <c r="H29" s="791">
        <v>97.936485754393374</v>
      </c>
      <c r="I29" s="791">
        <v>89.663690084278926</v>
      </c>
      <c r="J29" s="791">
        <v>2.0635142456066249</v>
      </c>
    </row>
    <row r="30" spans="1:10" s="409" customFormat="1" ht="21">
      <c r="B30" s="48" t="s">
        <v>1211</v>
      </c>
      <c r="C30" s="790">
        <v>954577428308</v>
      </c>
      <c r="D30" s="790">
        <v>943990345317.95996</v>
      </c>
      <c r="E30" s="790">
        <v>859026277232.94995</v>
      </c>
      <c r="F30" s="790">
        <v>816595920063.46997</v>
      </c>
      <c r="G30" s="790">
        <v>10587082990.040039</v>
      </c>
      <c r="H30" s="791">
        <v>98.890914170387859</v>
      </c>
      <c r="I30" s="791">
        <v>89.990214702183394</v>
      </c>
      <c r="J30" s="791">
        <v>1.1090858296121429</v>
      </c>
    </row>
    <row r="31" spans="1:10" s="409" customFormat="1">
      <c r="B31" s="48" t="s">
        <v>188</v>
      </c>
      <c r="C31" s="790">
        <v>6944237663</v>
      </c>
      <c r="D31" s="790">
        <v>5241470813</v>
      </c>
      <c r="E31" s="790">
        <v>4775578302.8199997</v>
      </c>
      <c r="F31" s="790">
        <v>4775578302.8199997</v>
      </c>
      <c r="G31" s="790">
        <v>1702766850</v>
      </c>
      <c r="H31" s="791">
        <v>75.479427222478108</v>
      </c>
      <c r="I31" s="791">
        <v>68.77037530361379</v>
      </c>
      <c r="J31" s="791">
        <v>24.520572777521885</v>
      </c>
    </row>
    <row r="32" spans="1:10" s="409" customFormat="1">
      <c r="B32" s="380" t="s">
        <v>145</v>
      </c>
      <c r="C32" s="792">
        <v>7393855161181</v>
      </c>
      <c r="D32" s="792">
        <v>7375891654437.2891</v>
      </c>
      <c r="E32" s="792">
        <v>6749933456383.1201</v>
      </c>
      <c r="F32" s="792">
        <v>6734679229746.2998</v>
      </c>
      <c r="G32" s="792">
        <v>17963506743.710938</v>
      </c>
      <c r="H32" s="793">
        <v>99.757048165644051</v>
      </c>
      <c r="I32" s="793">
        <v>91.291123632248315</v>
      </c>
      <c r="J32" s="793">
        <v>0.24295183435594478</v>
      </c>
    </row>
    <row r="33" spans="2:10" s="409" customFormat="1">
      <c r="B33" s="48" t="s">
        <v>193</v>
      </c>
      <c r="C33" s="790">
        <v>3240073351109</v>
      </c>
      <c r="D33" s="790">
        <v>3240073351109</v>
      </c>
      <c r="E33" s="790">
        <v>3240073351109</v>
      </c>
      <c r="F33" s="790">
        <v>3240073351109</v>
      </c>
      <c r="G33" s="790">
        <v>0</v>
      </c>
      <c r="H33" s="791">
        <v>100</v>
      </c>
      <c r="I33" s="791">
        <v>100</v>
      </c>
      <c r="J33" s="791">
        <v>0</v>
      </c>
    </row>
    <row r="34" spans="2:10" s="409" customFormat="1">
      <c r="B34" s="48" t="s">
        <v>195</v>
      </c>
      <c r="C34" s="790">
        <v>1567531424979</v>
      </c>
      <c r="D34" s="790">
        <v>1564713115913.1899</v>
      </c>
      <c r="E34" s="790">
        <v>1562929679197.95</v>
      </c>
      <c r="F34" s="790">
        <v>1562929679197.95</v>
      </c>
      <c r="G34" s="790">
        <v>2818309065.8100586</v>
      </c>
      <c r="H34" s="791">
        <v>99.820207172826031</v>
      </c>
      <c r="I34" s="791">
        <v>99.706433586738981</v>
      </c>
      <c r="J34" s="791">
        <v>0.17979282717396336</v>
      </c>
    </row>
    <row r="35" spans="2:10" s="409" customFormat="1">
      <c r="B35" s="48" t="s">
        <v>190</v>
      </c>
      <c r="C35" s="790">
        <v>1135757960255</v>
      </c>
      <c r="D35" s="790">
        <v>1131498741149.7</v>
      </c>
      <c r="E35" s="790">
        <v>582624603267.13</v>
      </c>
      <c r="F35" s="790">
        <v>582331665944.13</v>
      </c>
      <c r="G35" s="790">
        <v>4259219105.3000488</v>
      </c>
      <c r="H35" s="791">
        <v>99.624988839669342</v>
      </c>
      <c r="I35" s="791">
        <v>51.298306827303172</v>
      </c>
      <c r="J35" s="791">
        <v>0.37501116033065446</v>
      </c>
    </row>
    <row r="36" spans="2:10" s="409" customFormat="1">
      <c r="B36" s="48" t="s">
        <v>194</v>
      </c>
      <c r="C36" s="790">
        <v>698252385505</v>
      </c>
      <c r="D36" s="790">
        <v>697248607727.09009</v>
      </c>
      <c r="E36" s="790">
        <v>693313269785.09009</v>
      </c>
      <c r="F36" s="790">
        <v>692407604266.09009</v>
      </c>
      <c r="G36" s="790">
        <v>1003777777.9099121</v>
      </c>
      <c r="H36" s="791">
        <v>99.85624427517223</v>
      </c>
      <c r="I36" s="791">
        <v>99.29264606574344</v>
      </c>
      <c r="J36" s="791">
        <v>0.14375572482777066</v>
      </c>
    </row>
    <row r="37" spans="2:10" s="409" customFormat="1">
      <c r="B37" s="48" t="s">
        <v>192</v>
      </c>
      <c r="C37" s="790">
        <v>422811699173</v>
      </c>
      <c r="D37" s="790">
        <v>416208777747.52002</v>
      </c>
      <c r="E37" s="790">
        <v>360163606081.79004</v>
      </c>
      <c r="F37" s="790">
        <v>346303815722.79999</v>
      </c>
      <c r="G37" s="790">
        <v>6602921425.4799805</v>
      </c>
      <c r="H37" s="791">
        <v>98.438330481773576</v>
      </c>
      <c r="I37" s="791">
        <v>85.182980221751976</v>
      </c>
      <c r="J37" s="791">
        <v>1.5616695182264322</v>
      </c>
    </row>
    <row r="38" spans="2:10" s="409" customFormat="1">
      <c r="B38" s="48" t="s">
        <v>189</v>
      </c>
      <c r="C38" s="790">
        <v>250000000000</v>
      </c>
      <c r="D38" s="790">
        <v>250000000000</v>
      </c>
      <c r="E38" s="790">
        <v>250000000000</v>
      </c>
      <c r="F38" s="790">
        <v>250000000000</v>
      </c>
      <c r="G38" s="790">
        <v>0</v>
      </c>
      <c r="H38" s="791">
        <v>100</v>
      </c>
      <c r="I38" s="791">
        <v>100</v>
      </c>
      <c r="J38" s="791">
        <v>0</v>
      </c>
    </row>
    <row r="39" spans="2:10" s="409" customFormat="1">
      <c r="B39" s="48" t="s">
        <v>191</v>
      </c>
      <c r="C39" s="790">
        <v>79428340160</v>
      </c>
      <c r="D39" s="790">
        <v>76149060790.789993</v>
      </c>
      <c r="E39" s="790">
        <v>60828946942.160004</v>
      </c>
      <c r="F39" s="790">
        <v>60633113506.330002</v>
      </c>
      <c r="G39" s="790">
        <v>3279279369.2100067</v>
      </c>
      <c r="H39" s="791">
        <v>95.871398845041654</v>
      </c>
      <c r="I39" s="791">
        <v>76.583429566356941</v>
      </c>
      <c r="J39" s="791">
        <v>4.128601154958349</v>
      </c>
    </row>
    <row r="40" spans="2:10" s="409" customFormat="1">
      <c r="B40" s="380" t="s">
        <v>150</v>
      </c>
      <c r="C40" s="792">
        <v>7287278419043</v>
      </c>
      <c r="D40" s="792">
        <v>6647064257472.7207</v>
      </c>
      <c r="E40" s="792">
        <v>6239215746459.0703</v>
      </c>
      <c r="F40" s="792">
        <v>6149880156761.7998</v>
      </c>
      <c r="G40" s="792">
        <v>640214161570.28125</v>
      </c>
      <c r="H40" s="793">
        <v>91.214632888222241</v>
      </c>
      <c r="I40" s="793">
        <v>85.617913680295914</v>
      </c>
      <c r="J40" s="793">
        <v>8.7853671117777488</v>
      </c>
    </row>
    <row r="41" spans="2:10" s="409" customFormat="1" ht="21">
      <c r="B41" s="48" t="s">
        <v>201</v>
      </c>
      <c r="C41" s="790">
        <v>4321703799887</v>
      </c>
      <c r="D41" s="790">
        <v>4166395855706.52</v>
      </c>
      <c r="E41" s="790">
        <v>4112290796621.6699</v>
      </c>
      <c r="F41" s="790">
        <v>4108679251414.1699</v>
      </c>
      <c r="G41" s="790">
        <v>155307944180.47998</v>
      </c>
      <c r="H41" s="791">
        <v>96.406326037787665</v>
      </c>
      <c r="I41" s="791">
        <v>95.154387876586881</v>
      </c>
      <c r="J41" s="791">
        <v>3.5936739622123302</v>
      </c>
    </row>
    <row r="42" spans="2:10" s="409" customFormat="1" ht="21">
      <c r="B42" s="48" t="s">
        <v>197</v>
      </c>
      <c r="C42" s="790">
        <v>1399182727261</v>
      </c>
      <c r="D42" s="790">
        <v>1377651211907.6699</v>
      </c>
      <c r="E42" s="790">
        <v>1251496773428.5</v>
      </c>
      <c r="F42" s="790">
        <v>1251402708067.5</v>
      </c>
      <c r="G42" s="790">
        <v>21531515353.330078</v>
      </c>
      <c r="H42" s="791">
        <v>98.461136280928827</v>
      </c>
      <c r="I42" s="791">
        <v>89.444841552496442</v>
      </c>
      <c r="J42" s="791">
        <v>1.538863719071172</v>
      </c>
    </row>
    <row r="43" spans="2:10" s="409" customFormat="1">
      <c r="B43" s="48" t="s">
        <v>200</v>
      </c>
      <c r="C43" s="790">
        <v>793351930390</v>
      </c>
      <c r="D43" s="790">
        <v>688701284182.19006</v>
      </c>
      <c r="E43" s="790">
        <v>656284800991.27002</v>
      </c>
      <c r="F43" s="790">
        <v>592745048547.83008</v>
      </c>
      <c r="G43" s="790">
        <v>104650646207.80994</v>
      </c>
      <c r="H43" s="791">
        <v>86.809051292486899</v>
      </c>
      <c r="I43" s="791">
        <v>82.723035748920424</v>
      </c>
      <c r="J43" s="791">
        <v>13.190948707513101</v>
      </c>
    </row>
    <row r="44" spans="2:10" s="409" customFormat="1">
      <c r="B44" s="48" t="s">
        <v>196</v>
      </c>
      <c r="C44" s="790">
        <v>376129088390</v>
      </c>
      <c r="D44" s="790">
        <v>184155004957.30997</v>
      </c>
      <c r="E44" s="790">
        <v>116198997409.33998</v>
      </c>
      <c r="F44" s="790">
        <v>102325120920.00998</v>
      </c>
      <c r="G44" s="790">
        <v>191974083432.69003</v>
      </c>
      <c r="H44" s="791">
        <v>48.960585778030463</v>
      </c>
      <c r="I44" s="791">
        <v>30.89338235091666</v>
      </c>
      <c r="J44" s="791">
        <v>51.039414221969537</v>
      </c>
    </row>
    <row r="45" spans="2:10" s="409" customFormat="1">
      <c r="B45" s="48" t="s">
        <v>199</v>
      </c>
      <c r="C45" s="790">
        <v>269154500000</v>
      </c>
      <c r="D45" s="790">
        <v>126147483417.09</v>
      </c>
      <c r="E45" s="790">
        <v>12694605211.09</v>
      </c>
      <c r="F45" s="790">
        <v>12470420087.09</v>
      </c>
      <c r="G45" s="790">
        <v>143007016582.91</v>
      </c>
      <c r="H45" s="791">
        <v>46.868056605811901</v>
      </c>
      <c r="I45" s="791">
        <v>4.7164751884475278</v>
      </c>
      <c r="J45" s="791">
        <v>53.131943394188099</v>
      </c>
    </row>
    <row r="46" spans="2:10" s="409" customFormat="1">
      <c r="B46" s="48" t="s">
        <v>198</v>
      </c>
      <c r="C46" s="790">
        <v>127756373115</v>
      </c>
      <c r="D46" s="790">
        <v>104013417301.94</v>
      </c>
      <c r="E46" s="790">
        <v>90249772797.199997</v>
      </c>
      <c r="F46" s="790">
        <v>82257607725.199997</v>
      </c>
      <c r="G46" s="790">
        <v>23742955813.059998</v>
      </c>
      <c r="H46" s="791">
        <v>81.415443132776048</v>
      </c>
      <c r="I46" s="791">
        <v>70.642090564015618</v>
      </c>
      <c r="J46" s="791">
        <v>18.584556867223963</v>
      </c>
    </row>
    <row r="47" spans="2:10" s="409" customFormat="1">
      <c r="B47" s="380" t="s">
        <v>157</v>
      </c>
      <c r="C47" s="792">
        <v>5120503111500</v>
      </c>
      <c r="D47" s="792">
        <v>4996899987490.2002</v>
      </c>
      <c r="E47" s="792">
        <v>4567961778828.9297</v>
      </c>
      <c r="F47" s="792">
        <v>4540492565566.46</v>
      </c>
      <c r="G47" s="792">
        <v>123603124009.80078</v>
      </c>
      <c r="H47" s="793">
        <v>97.586113682223839</v>
      </c>
      <c r="I47" s="793">
        <v>89.209237439381027</v>
      </c>
      <c r="J47" s="793">
        <v>2.4138863177761549</v>
      </c>
    </row>
    <row r="48" spans="2:10" s="409" customFormat="1">
      <c r="B48" s="48" t="s">
        <v>203</v>
      </c>
      <c r="C48" s="790">
        <v>3895471148088</v>
      </c>
      <c r="D48" s="790">
        <v>3817671068758.1899</v>
      </c>
      <c r="E48" s="790">
        <v>3538339228474.0098</v>
      </c>
      <c r="F48" s="790">
        <v>3519100125010.1494</v>
      </c>
      <c r="G48" s="790">
        <v>77800079329.810059</v>
      </c>
      <c r="H48" s="791">
        <v>98.002806942415774</v>
      </c>
      <c r="I48" s="791">
        <v>90.832125151555033</v>
      </c>
      <c r="J48" s="791">
        <v>1.9971930575842254</v>
      </c>
    </row>
    <row r="49" spans="2:10" s="409" customFormat="1">
      <c r="B49" s="48" t="s">
        <v>205</v>
      </c>
      <c r="C49" s="790">
        <v>437083048449</v>
      </c>
      <c r="D49" s="790">
        <v>400561836832.51007</v>
      </c>
      <c r="E49" s="790">
        <v>292689414166.07001</v>
      </c>
      <c r="F49" s="790">
        <v>287663979897.28003</v>
      </c>
      <c r="G49" s="790">
        <v>36521211616.489929</v>
      </c>
      <c r="H49" s="791">
        <v>91.644331267001462</v>
      </c>
      <c r="I49" s="791">
        <v>66.964256610885656</v>
      </c>
      <c r="J49" s="791">
        <v>8.3556687329985344</v>
      </c>
    </row>
    <row r="50" spans="2:10" s="409" customFormat="1">
      <c r="B50" s="48" t="s">
        <v>207</v>
      </c>
      <c r="C50" s="790">
        <v>424858907452</v>
      </c>
      <c r="D50" s="790">
        <v>421300086387.44</v>
      </c>
      <c r="E50" s="790">
        <v>388625924098.77002</v>
      </c>
      <c r="F50" s="790">
        <v>388447421106.77002</v>
      </c>
      <c r="G50" s="790">
        <v>3558821064.5599976</v>
      </c>
      <c r="H50" s="791">
        <v>99.162352253386132</v>
      </c>
      <c r="I50" s="791">
        <v>91.471760926343876</v>
      </c>
      <c r="J50" s="791">
        <v>0.83764774661387287</v>
      </c>
    </row>
    <row r="51" spans="2:10" s="409" customFormat="1">
      <c r="B51" s="48" t="s">
        <v>202</v>
      </c>
      <c r="C51" s="790">
        <v>218075071000</v>
      </c>
      <c r="D51" s="790">
        <v>217789178975</v>
      </c>
      <c r="E51" s="790">
        <v>213684563148</v>
      </c>
      <c r="F51" s="790">
        <v>213656079042</v>
      </c>
      <c r="G51" s="790">
        <v>285892025</v>
      </c>
      <c r="H51" s="791">
        <v>99.868902014481066</v>
      </c>
      <c r="I51" s="791">
        <v>97.986698877653922</v>
      </c>
      <c r="J51" s="791">
        <v>0.13109798551894086</v>
      </c>
    </row>
    <row r="52" spans="2:10" s="409" customFormat="1">
      <c r="B52" s="48" t="s">
        <v>204</v>
      </c>
      <c r="C52" s="790">
        <v>99704834868</v>
      </c>
      <c r="D52" s="790">
        <v>96019024405.130005</v>
      </c>
      <c r="E52" s="790">
        <v>94229400967.979996</v>
      </c>
      <c r="F52" s="790">
        <v>94121919655.829987</v>
      </c>
      <c r="G52" s="790">
        <v>3685810462.8699951</v>
      </c>
      <c r="H52" s="791">
        <v>96.303278103063235</v>
      </c>
      <c r="I52" s="791">
        <v>94.508356683736579</v>
      </c>
      <c r="J52" s="791">
        <v>3.6967218969367619</v>
      </c>
    </row>
    <row r="53" spans="2:10" s="409" customFormat="1" ht="21">
      <c r="B53" s="48" t="s">
        <v>206</v>
      </c>
      <c r="C53" s="790">
        <v>45310101643</v>
      </c>
      <c r="D53" s="790">
        <v>43558792131.93</v>
      </c>
      <c r="E53" s="790">
        <v>40393247974.099998</v>
      </c>
      <c r="F53" s="790">
        <v>37503040854.429993</v>
      </c>
      <c r="G53" s="790">
        <v>1751309511.0699997</v>
      </c>
      <c r="H53" s="791">
        <v>96.134836498782022</v>
      </c>
      <c r="I53" s="791">
        <v>89.148438227660407</v>
      </c>
      <c r="J53" s="791">
        <v>3.8651635012179697</v>
      </c>
    </row>
    <row r="54" spans="2:10" s="409" customFormat="1">
      <c r="B54" s="380" t="s">
        <v>159</v>
      </c>
      <c r="C54" s="792">
        <v>5008429494580</v>
      </c>
      <c r="D54" s="792">
        <v>4925396726129.25</v>
      </c>
      <c r="E54" s="792">
        <v>2057809876000.9902</v>
      </c>
      <c r="F54" s="792">
        <v>2048350319089.3401</v>
      </c>
      <c r="G54" s="792">
        <v>83032768450.75</v>
      </c>
      <c r="H54" s="793">
        <v>98.342139616009248</v>
      </c>
      <c r="I54" s="793">
        <v>41.086929110770178</v>
      </c>
      <c r="J54" s="793">
        <v>1.6578603839907506</v>
      </c>
    </row>
    <row r="55" spans="2:10" s="409" customFormat="1">
      <c r="B55" s="48" t="s">
        <v>213</v>
      </c>
      <c r="C55" s="790">
        <v>3080269599392</v>
      </c>
      <c r="D55" s="790">
        <v>3073871712600.8501</v>
      </c>
      <c r="E55" s="790">
        <v>1313281430779.1001</v>
      </c>
      <c r="F55" s="790">
        <v>1310367701728.1001</v>
      </c>
      <c r="G55" s="790">
        <v>6397886791.1499023</v>
      </c>
      <c r="H55" s="791">
        <v>99.792294583811341</v>
      </c>
      <c r="I55" s="791">
        <v>42.635275530373143</v>
      </c>
      <c r="J55" s="791">
        <v>0.20770541618865931</v>
      </c>
    </row>
    <row r="56" spans="2:10" s="409" customFormat="1">
      <c r="B56" s="48" t="s">
        <v>208</v>
      </c>
      <c r="C56" s="790">
        <v>1020067990000</v>
      </c>
      <c r="D56" s="790">
        <v>958229752831.97998</v>
      </c>
      <c r="E56" s="790">
        <v>44293084361.120003</v>
      </c>
      <c r="F56" s="790">
        <v>37754756500.470001</v>
      </c>
      <c r="G56" s="790">
        <v>61838237168.02002</v>
      </c>
      <c r="H56" s="791">
        <v>93.937831813738214</v>
      </c>
      <c r="I56" s="791">
        <v>4.3421698156727775</v>
      </c>
      <c r="J56" s="791">
        <v>6.0621681862617818</v>
      </c>
    </row>
    <row r="57" spans="2:10" s="409" customFormat="1">
      <c r="B57" s="48" t="s">
        <v>210</v>
      </c>
      <c r="C57" s="790">
        <v>759723324572</v>
      </c>
      <c r="D57" s="790">
        <v>759723324572</v>
      </c>
      <c r="E57" s="790">
        <v>627895748111</v>
      </c>
      <c r="F57" s="790">
        <v>627895748111</v>
      </c>
      <c r="G57" s="790">
        <v>0</v>
      </c>
      <c r="H57" s="791">
        <v>100</v>
      </c>
      <c r="I57" s="791">
        <v>82.647949299797162</v>
      </c>
      <c r="J57" s="791">
        <v>0</v>
      </c>
    </row>
    <row r="58" spans="2:10" s="409" customFormat="1">
      <c r="B58" s="48" t="s">
        <v>211</v>
      </c>
      <c r="C58" s="790">
        <v>96165340819</v>
      </c>
      <c r="D58" s="790">
        <v>84736924740.199997</v>
      </c>
      <c r="E58" s="790">
        <v>43808826926.789993</v>
      </c>
      <c r="F58" s="790">
        <v>43801326926.789993</v>
      </c>
      <c r="G58" s="790">
        <v>11428416078.800003</v>
      </c>
      <c r="H58" s="791">
        <v>88.115867960879712</v>
      </c>
      <c r="I58" s="791">
        <v>45.555734065608803</v>
      </c>
      <c r="J58" s="791">
        <v>11.884132039120292</v>
      </c>
    </row>
    <row r="59" spans="2:10" s="409" customFormat="1" ht="21">
      <c r="B59" s="48" t="s">
        <v>209</v>
      </c>
      <c r="C59" s="790">
        <v>52203239797</v>
      </c>
      <c r="D59" s="790">
        <v>48835011384.220001</v>
      </c>
      <c r="E59" s="790">
        <v>28530785822.980003</v>
      </c>
      <c r="F59" s="790">
        <v>28530785822.980003</v>
      </c>
      <c r="G59" s="790">
        <v>3368228412.7799988</v>
      </c>
      <c r="H59" s="791">
        <v>93.547855600767591</v>
      </c>
      <c r="I59" s="791">
        <v>54.653285761432002</v>
      </c>
      <c r="J59" s="791">
        <v>6.4521443992324086</v>
      </c>
    </row>
    <row r="60" spans="2:10" s="409" customFormat="1">
      <c r="B60" s="380" t="s">
        <v>148</v>
      </c>
      <c r="C60" s="792">
        <v>4830927664568</v>
      </c>
      <c r="D60" s="792">
        <v>1709461988493.5898</v>
      </c>
      <c r="E60" s="792">
        <v>1103459727096.8101</v>
      </c>
      <c r="F60" s="792">
        <v>1097805412435.96</v>
      </c>
      <c r="G60" s="792">
        <v>3121465676074.4102</v>
      </c>
      <c r="H60" s="793">
        <v>35.385791450190482</v>
      </c>
      <c r="I60" s="793">
        <v>22.841570060964369</v>
      </c>
      <c r="J60" s="793">
        <v>64.614208549809533</v>
      </c>
    </row>
    <row r="61" spans="2:10" s="409" customFormat="1">
      <c r="B61" s="48" t="s">
        <v>179</v>
      </c>
      <c r="C61" s="790">
        <v>3088944330304</v>
      </c>
      <c r="D61" s="790">
        <v>121710239863.34</v>
      </c>
      <c r="E61" s="790">
        <v>121710239863.34</v>
      </c>
      <c r="F61" s="790">
        <v>121710239863.34</v>
      </c>
      <c r="G61" s="790">
        <v>2967234090440.6602</v>
      </c>
      <c r="H61" s="791">
        <v>3.9401888428129044</v>
      </c>
      <c r="I61" s="791">
        <v>3.9401888428129044</v>
      </c>
      <c r="J61" s="791">
        <v>96.059811157187099</v>
      </c>
    </row>
    <row r="62" spans="2:10" s="409" customFormat="1">
      <c r="B62" s="48" t="s">
        <v>220</v>
      </c>
      <c r="C62" s="790">
        <v>818430267637</v>
      </c>
      <c r="D62" s="790">
        <v>725124073592.17993</v>
      </c>
      <c r="E62" s="790">
        <v>289241642220.22998</v>
      </c>
      <c r="F62" s="790">
        <v>289241642220.22998</v>
      </c>
      <c r="G62" s="790">
        <v>93306194044.820068</v>
      </c>
      <c r="H62" s="791">
        <v>88.599371536659206</v>
      </c>
      <c r="I62" s="791">
        <v>35.341024600096766</v>
      </c>
      <c r="J62" s="791">
        <v>11.400628463340794</v>
      </c>
    </row>
    <row r="63" spans="2:10" s="409" customFormat="1">
      <c r="B63" s="48" t="s">
        <v>214</v>
      </c>
      <c r="C63" s="790">
        <v>477691368946</v>
      </c>
      <c r="D63" s="790">
        <v>474743876026</v>
      </c>
      <c r="E63" s="790">
        <v>383029601848.03003</v>
      </c>
      <c r="F63" s="790">
        <v>383029601848.03003</v>
      </c>
      <c r="G63" s="790">
        <v>2947492920</v>
      </c>
      <c r="H63" s="791">
        <v>99.382971284052402</v>
      </c>
      <c r="I63" s="791">
        <v>80.183488073725101</v>
      </c>
      <c r="J63" s="791">
        <v>0.61702871594759667</v>
      </c>
    </row>
    <row r="64" spans="2:10" s="409" customFormat="1">
      <c r="B64" s="48" t="s">
        <v>217</v>
      </c>
      <c r="C64" s="790">
        <v>183809192245</v>
      </c>
      <c r="D64" s="790">
        <v>166927706326.79999</v>
      </c>
      <c r="E64" s="790">
        <v>124870440009.39999</v>
      </c>
      <c r="F64" s="790">
        <v>119645975799.91</v>
      </c>
      <c r="G64" s="790">
        <v>16881485918.200012</v>
      </c>
      <c r="H64" s="791">
        <v>90.815755342802106</v>
      </c>
      <c r="I64" s="791">
        <v>67.9348178860172</v>
      </c>
      <c r="J64" s="791">
        <v>9.1842446571978904</v>
      </c>
    </row>
    <row r="65" spans="2:10" s="409" customFormat="1" ht="21">
      <c r="B65" s="48" t="s">
        <v>215</v>
      </c>
      <c r="C65" s="790">
        <v>113194332843</v>
      </c>
      <c r="D65" s="790">
        <v>113194332843</v>
      </c>
      <c r="E65" s="790">
        <v>113194332843</v>
      </c>
      <c r="F65" s="790">
        <v>113194332843</v>
      </c>
      <c r="G65" s="790">
        <v>0</v>
      </c>
      <c r="H65" s="791">
        <v>100</v>
      </c>
      <c r="I65" s="791">
        <v>100</v>
      </c>
      <c r="J65" s="791">
        <v>0</v>
      </c>
    </row>
    <row r="66" spans="2:10" s="409" customFormat="1">
      <c r="B66" s="48" t="s">
        <v>218</v>
      </c>
      <c r="C66" s="790">
        <v>71900000000</v>
      </c>
      <c r="D66" s="790">
        <v>66368784530.089996</v>
      </c>
      <c r="E66" s="790">
        <v>37464543124.099998</v>
      </c>
      <c r="F66" s="790">
        <v>37234514940.739998</v>
      </c>
      <c r="G66" s="790">
        <v>5531215469.9100037</v>
      </c>
      <c r="H66" s="791">
        <v>92.307071669109874</v>
      </c>
      <c r="I66" s="791">
        <v>52.106457752573021</v>
      </c>
      <c r="J66" s="791">
        <v>7.6929283308901306</v>
      </c>
    </row>
    <row r="67" spans="2:10" s="409" customFormat="1">
      <c r="B67" s="48" t="s">
        <v>216</v>
      </c>
      <c r="C67" s="790">
        <v>59557040842</v>
      </c>
      <c r="D67" s="790">
        <v>27147399910.410004</v>
      </c>
      <c r="E67" s="790">
        <v>21124140338.5</v>
      </c>
      <c r="F67" s="790">
        <v>20949773972.5</v>
      </c>
      <c r="G67" s="790">
        <v>32409640931.589996</v>
      </c>
      <c r="H67" s="791">
        <v>45.582183947704614</v>
      </c>
      <c r="I67" s="791">
        <v>35.468754054689569</v>
      </c>
      <c r="J67" s="791">
        <v>54.417816052295386</v>
      </c>
    </row>
    <row r="68" spans="2:10" s="409" customFormat="1" ht="21">
      <c r="B68" s="48" t="s">
        <v>219</v>
      </c>
      <c r="C68" s="790">
        <v>17401131751</v>
      </c>
      <c r="D68" s="790">
        <v>14245575401.77</v>
      </c>
      <c r="E68" s="790">
        <v>12824786850.209999</v>
      </c>
      <c r="F68" s="790">
        <v>12799330948.209999</v>
      </c>
      <c r="G68" s="790">
        <v>3155556349.2299995</v>
      </c>
      <c r="H68" s="791">
        <v>81.865798188392787</v>
      </c>
      <c r="I68" s="791">
        <v>73.700877814875412</v>
      </c>
      <c r="J68" s="791">
        <v>18.134201811607213</v>
      </c>
    </row>
    <row r="69" spans="2:10" s="409" customFormat="1">
      <c r="B69" s="380" t="s">
        <v>137</v>
      </c>
      <c r="C69" s="792">
        <v>4444599534221</v>
      </c>
      <c r="D69" s="792">
        <v>4097032701459.2192</v>
      </c>
      <c r="E69" s="792">
        <v>3284729773747.1699</v>
      </c>
      <c r="F69" s="792">
        <v>3262928007129.5596</v>
      </c>
      <c r="G69" s="792">
        <v>347566832761.77979</v>
      </c>
      <c r="H69" s="793">
        <v>92.180019142653819</v>
      </c>
      <c r="I69" s="793">
        <v>73.903841020018518</v>
      </c>
      <c r="J69" s="793">
        <v>7.8199808573461826</v>
      </c>
    </row>
    <row r="70" spans="2:10" s="409" customFormat="1">
      <c r="B70" s="48" t="s">
        <v>233</v>
      </c>
      <c r="C70" s="790">
        <v>1721767437544</v>
      </c>
      <c r="D70" s="790">
        <v>1649591250160.99</v>
      </c>
      <c r="E70" s="790">
        <v>1451300928171.6699</v>
      </c>
      <c r="F70" s="790">
        <v>1447061037109.6699</v>
      </c>
      <c r="G70" s="790">
        <v>72176187383.01001</v>
      </c>
      <c r="H70" s="791">
        <v>95.808017632975734</v>
      </c>
      <c r="I70" s="791">
        <v>84.291344842824145</v>
      </c>
      <c r="J70" s="791">
        <v>4.1919823670242655</v>
      </c>
    </row>
    <row r="71" spans="2:10" s="409" customFormat="1" ht="21">
      <c r="B71" s="48" t="s">
        <v>235</v>
      </c>
      <c r="C71" s="790">
        <v>739517155060</v>
      </c>
      <c r="D71" s="790">
        <v>730535387315.48999</v>
      </c>
      <c r="E71" s="790">
        <v>579028709710.21997</v>
      </c>
      <c r="F71" s="790">
        <v>578982090989.21997</v>
      </c>
      <c r="G71" s="790">
        <v>8981767744.5100098</v>
      </c>
      <c r="H71" s="791">
        <v>98.785455119863812</v>
      </c>
      <c r="I71" s="791">
        <v>78.298211981741119</v>
      </c>
      <c r="J71" s="791">
        <v>1.214544880136186</v>
      </c>
    </row>
    <row r="72" spans="2:10" s="409" customFormat="1">
      <c r="B72" s="48" t="s">
        <v>230</v>
      </c>
      <c r="C72" s="790">
        <v>609383182563</v>
      </c>
      <c r="D72" s="790">
        <v>509456654363.00006</v>
      </c>
      <c r="E72" s="790">
        <v>293751742648.99005</v>
      </c>
      <c r="F72" s="790">
        <v>289575083300.10004</v>
      </c>
      <c r="G72" s="790">
        <v>99926528199.999939</v>
      </c>
      <c r="H72" s="791">
        <v>83.60202068922878</v>
      </c>
      <c r="I72" s="791">
        <v>48.204766894534551</v>
      </c>
      <c r="J72" s="791">
        <v>16.39797931077122</v>
      </c>
    </row>
    <row r="73" spans="2:10" s="409" customFormat="1">
      <c r="B73" s="48" t="s">
        <v>231</v>
      </c>
      <c r="C73" s="790">
        <v>480330363310</v>
      </c>
      <c r="D73" s="790">
        <v>403957509333.70996</v>
      </c>
      <c r="E73" s="790">
        <v>270870563520.10001</v>
      </c>
      <c r="F73" s="790">
        <v>270224615583.25</v>
      </c>
      <c r="G73" s="790">
        <v>76372853976.290039</v>
      </c>
      <c r="H73" s="791">
        <v>84.099932086325381</v>
      </c>
      <c r="I73" s="791">
        <v>56.392554835281793</v>
      </c>
      <c r="J73" s="791">
        <v>15.90006791367462</v>
      </c>
    </row>
    <row r="74" spans="2:10" s="409" customFormat="1" ht="21">
      <c r="B74" s="48" t="s">
        <v>234</v>
      </c>
      <c r="C74" s="790">
        <v>354958238513</v>
      </c>
      <c r="D74" s="790">
        <v>338002800175.32001</v>
      </c>
      <c r="E74" s="790">
        <v>338002800175.32001</v>
      </c>
      <c r="F74" s="790">
        <v>337333133852.32001</v>
      </c>
      <c r="G74" s="790">
        <v>16955438337.679993</v>
      </c>
      <c r="H74" s="791">
        <v>95.223258260264615</v>
      </c>
      <c r="I74" s="791">
        <v>95.223258260264615</v>
      </c>
      <c r="J74" s="791">
        <v>4.776741739735396</v>
      </c>
    </row>
    <row r="75" spans="2:10" s="409" customFormat="1">
      <c r="B75" s="48" t="s">
        <v>229</v>
      </c>
      <c r="C75" s="790">
        <v>270193206231</v>
      </c>
      <c r="D75" s="790">
        <v>231009482323.29001</v>
      </c>
      <c r="E75" s="790">
        <v>189081921047.06</v>
      </c>
      <c r="F75" s="790">
        <v>177408594438.12</v>
      </c>
      <c r="G75" s="790">
        <v>39183723907.709991</v>
      </c>
      <c r="H75" s="791">
        <v>85.497887065964889</v>
      </c>
      <c r="I75" s="791">
        <v>69.980264746333248</v>
      </c>
      <c r="J75" s="791">
        <v>14.502112934035102</v>
      </c>
    </row>
    <row r="76" spans="2:10" s="409" customFormat="1">
      <c r="B76" s="48" t="s">
        <v>232</v>
      </c>
      <c r="C76" s="790">
        <v>204611000000</v>
      </c>
      <c r="D76" s="790">
        <v>181382226706.37</v>
      </c>
      <c r="E76" s="790">
        <v>138188651550.37</v>
      </c>
      <c r="F76" s="790">
        <v>137951379045.44</v>
      </c>
      <c r="G76" s="790">
        <v>23228773293.630005</v>
      </c>
      <c r="H76" s="791">
        <v>88.647348728255082</v>
      </c>
      <c r="I76" s="791">
        <v>67.537254375556543</v>
      </c>
      <c r="J76" s="791">
        <v>11.352651271744923</v>
      </c>
    </row>
    <row r="77" spans="2:10" s="409" customFormat="1">
      <c r="B77" s="48" t="s">
        <v>236</v>
      </c>
      <c r="C77" s="790">
        <v>40000000000</v>
      </c>
      <c r="D77" s="790">
        <v>32827363828.279999</v>
      </c>
      <c r="E77" s="790">
        <v>6180735597</v>
      </c>
      <c r="F77" s="790">
        <v>6160061135</v>
      </c>
      <c r="G77" s="790">
        <v>7172636171.7200012</v>
      </c>
      <c r="H77" s="791">
        <v>82.068409570699998</v>
      </c>
      <c r="I77" s="791">
        <v>15.451838992500001</v>
      </c>
      <c r="J77" s="791">
        <v>17.931590429300005</v>
      </c>
    </row>
    <row r="78" spans="2:10" s="409" customFormat="1">
      <c r="B78" s="48" t="s">
        <v>228</v>
      </c>
      <c r="C78" s="790">
        <v>23838951000</v>
      </c>
      <c r="D78" s="790">
        <v>20270027252.77</v>
      </c>
      <c r="E78" s="790">
        <v>18323721326.439999</v>
      </c>
      <c r="F78" s="790">
        <v>18232011676.439999</v>
      </c>
      <c r="G78" s="790">
        <v>3568923747.2299995</v>
      </c>
      <c r="H78" s="791">
        <v>85.029023520246341</v>
      </c>
      <c r="I78" s="791">
        <v>76.864629347323216</v>
      </c>
      <c r="J78" s="791">
        <v>14.970976479753659</v>
      </c>
    </row>
    <row r="79" spans="2:10" s="409" customFormat="1">
      <c r="B79" s="380" t="s">
        <v>152</v>
      </c>
      <c r="C79" s="792">
        <v>2318361949101</v>
      </c>
      <c r="D79" s="792">
        <v>2168358027566.1199</v>
      </c>
      <c r="E79" s="792">
        <v>155718983788.08002</v>
      </c>
      <c r="F79" s="792">
        <v>140362077430.75</v>
      </c>
      <c r="G79" s="792">
        <v>150003921534.88013</v>
      </c>
      <c r="H79" s="793">
        <v>93.529745362105871</v>
      </c>
      <c r="I79" s="793">
        <v>6.7167675801642517</v>
      </c>
      <c r="J79" s="793">
        <v>6.4702546378941266</v>
      </c>
    </row>
    <row r="80" spans="2:10" s="409" customFormat="1">
      <c r="B80" s="48" t="s">
        <v>244</v>
      </c>
      <c r="C80" s="790">
        <v>1880150833939</v>
      </c>
      <c r="D80" s="790">
        <v>1850564939593.6699</v>
      </c>
      <c r="E80" s="790">
        <v>47721326528.540001</v>
      </c>
      <c r="F80" s="790">
        <v>37515324113.209999</v>
      </c>
      <c r="G80" s="790">
        <v>29585894345.330078</v>
      </c>
      <c r="H80" s="791">
        <v>98.426408466210859</v>
      </c>
      <c r="I80" s="791">
        <v>2.5381647933299951</v>
      </c>
      <c r="J80" s="791">
        <v>1.5735915337891433</v>
      </c>
    </row>
    <row r="81" spans="2:10" s="409" customFormat="1" ht="21">
      <c r="B81" s="48" t="s">
        <v>234</v>
      </c>
      <c r="C81" s="790">
        <v>144902583793</v>
      </c>
      <c r="D81" s="790">
        <v>116533840242.61</v>
      </c>
      <c r="E81" s="790">
        <v>62458425477.550003</v>
      </c>
      <c r="F81" s="790">
        <v>62445579477.550003</v>
      </c>
      <c r="G81" s="790">
        <v>28368743550.389999</v>
      </c>
      <c r="H81" s="791">
        <v>80.422196203957242</v>
      </c>
      <c r="I81" s="791">
        <v>43.103734828341459</v>
      </c>
      <c r="J81" s="791">
        <v>19.577803796042765</v>
      </c>
    </row>
    <row r="82" spans="2:10" s="409" customFormat="1">
      <c r="B82" s="48" t="s">
        <v>246</v>
      </c>
      <c r="C82" s="790">
        <v>87804953356</v>
      </c>
      <c r="D82" s="790">
        <v>11491729003</v>
      </c>
      <c r="E82" s="790">
        <v>8930622008.8100014</v>
      </c>
      <c r="F82" s="790">
        <v>8930622008.8100014</v>
      </c>
      <c r="G82" s="790">
        <v>76313224353</v>
      </c>
      <c r="H82" s="791">
        <v>13.087791250691136</v>
      </c>
      <c r="I82" s="791">
        <v>10.170977453403252</v>
      </c>
      <c r="J82" s="791">
        <v>86.91220874930886</v>
      </c>
    </row>
    <row r="83" spans="2:10" s="409" customFormat="1">
      <c r="B83" s="48" t="s">
        <v>243</v>
      </c>
      <c r="C83" s="790">
        <v>85404536073</v>
      </c>
      <c r="D83" s="790">
        <v>70033888841.959991</v>
      </c>
      <c r="E83" s="790">
        <v>29814880559.220001</v>
      </c>
      <c r="F83" s="790">
        <v>24678192847.220001</v>
      </c>
      <c r="G83" s="790">
        <v>15370647231.040009</v>
      </c>
      <c r="H83" s="791">
        <v>82.002539984642198</v>
      </c>
      <c r="I83" s="791">
        <v>34.910183849878379</v>
      </c>
      <c r="J83" s="791">
        <v>17.997460015357806</v>
      </c>
    </row>
    <row r="84" spans="2:10" s="409" customFormat="1" ht="21">
      <c r="B84" s="48" t="s">
        <v>242</v>
      </c>
      <c r="C84" s="790">
        <v>66000000000</v>
      </c>
      <c r="D84" s="790">
        <v>65996119167</v>
      </c>
      <c r="E84" s="790">
        <v>5928653538</v>
      </c>
      <c r="F84" s="790">
        <v>5928653538</v>
      </c>
      <c r="G84" s="790">
        <v>3880833</v>
      </c>
      <c r="H84" s="791">
        <v>99.994119949999998</v>
      </c>
      <c r="I84" s="791">
        <v>8.9828083909090903</v>
      </c>
      <c r="J84" s="791">
        <v>5.8800500000000004E-3</v>
      </c>
    </row>
    <row r="85" spans="2:10" s="409" customFormat="1" ht="21">
      <c r="B85" s="48" t="s">
        <v>245</v>
      </c>
      <c r="C85" s="790">
        <v>54099041940</v>
      </c>
      <c r="D85" s="790">
        <v>53737510717.879997</v>
      </c>
      <c r="E85" s="790">
        <v>865075675.96000004</v>
      </c>
      <c r="F85" s="790">
        <v>863705445.96000004</v>
      </c>
      <c r="G85" s="790">
        <v>361531222.12000275</v>
      </c>
      <c r="H85" s="791">
        <v>99.331723429555424</v>
      </c>
      <c r="I85" s="791">
        <v>1.5990591421553002</v>
      </c>
      <c r="J85" s="791">
        <v>0.66827657044457212</v>
      </c>
    </row>
    <row r="86" spans="2:10" s="409" customFormat="1">
      <c r="B86" s="380" t="s">
        <v>154</v>
      </c>
      <c r="C86" s="792">
        <v>2125310001537</v>
      </c>
      <c r="D86" s="792">
        <v>2039296523158.4702</v>
      </c>
      <c r="E86" s="792">
        <v>1398575614427.8899</v>
      </c>
      <c r="F86" s="792">
        <v>1384446051972.0598</v>
      </c>
      <c r="G86" s="792">
        <v>86013478378.529785</v>
      </c>
      <c r="H86" s="793">
        <v>95.952897303625079</v>
      </c>
      <c r="I86" s="793">
        <v>65.805723090582362</v>
      </c>
      <c r="J86" s="793">
        <v>4.0471026963749201</v>
      </c>
    </row>
    <row r="87" spans="2:10" s="409" customFormat="1">
      <c r="B87" s="48" t="s">
        <v>274</v>
      </c>
      <c r="C87" s="790">
        <v>1735452627231</v>
      </c>
      <c r="D87" s="790">
        <v>1689455467964.7302</v>
      </c>
      <c r="E87" s="790">
        <v>1188277052440.6699</v>
      </c>
      <c r="F87" s="790">
        <v>1188277052440.6699</v>
      </c>
      <c r="G87" s="790">
        <v>45997159266.269775</v>
      </c>
      <c r="H87" s="791">
        <v>97.349558348955895</v>
      </c>
      <c r="I87" s="791">
        <v>68.470728258173452</v>
      </c>
      <c r="J87" s="791">
        <v>2.6504416510441144</v>
      </c>
    </row>
    <row r="88" spans="2:10" s="409" customFormat="1" ht="21">
      <c r="B88" s="48" t="s">
        <v>275</v>
      </c>
      <c r="C88" s="790">
        <v>267890138670</v>
      </c>
      <c r="D88" s="790">
        <v>254066026902.06992</v>
      </c>
      <c r="E88" s="790">
        <v>119426863372.21001</v>
      </c>
      <c r="F88" s="790">
        <v>109015458084.95999</v>
      </c>
      <c r="G88" s="790">
        <v>13824111767.930084</v>
      </c>
      <c r="H88" s="791">
        <v>94.839633949736651</v>
      </c>
      <c r="I88" s="791">
        <v>44.580537366971086</v>
      </c>
      <c r="J88" s="791">
        <v>5.1603660502633479</v>
      </c>
    </row>
    <row r="89" spans="2:10" s="409" customFormat="1">
      <c r="B89" s="48" t="s">
        <v>276</v>
      </c>
      <c r="C89" s="790">
        <v>114717924178</v>
      </c>
      <c r="D89" s="790">
        <v>89649332697.869995</v>
      </c>
      <c r="E89" s="790">
        <v>86208173249.899994</v>
      </c>
      <c r="F89" s="790">
        <v>82490016081.319992</v>
      </c>
      <c r="G89" s="790">
        <v>25068591480.130005</v>
      </c>
      <c r="H89" s="791">
        <v>78.147624567166346</v>
      </c>
      <c r="I89" s="791">
        <v>75.147954312820929</v>
      </c>
      <c r="J89" s="791">
        <v>21.852375432833647</v>
      </c>
    </row>
    <row r="90" spans="2:10" s="409" customFormat="1">
      <c r="B90" s="48" t="s">
        <v>277</v>
      </c>
      <c r="C90" s="790">
        <v>5349311458</v>
      </c>
      <c r="D90" s="790">
        <v>4486443513.8000002</v>
      </c>
      <c r="E90" s="790">
        <v>3218217424.4099998</v>
      </c>
      <c r="F90" s="790">
        <v>3218217424.4099998</v>
      </c>
      <c r="G90" s="790">
        <v>862867944.19999981</v>
      </c>
      <c r="H90" s="791">
        <v>83.869551231503564</v>
      </c>
      <c r="I90" s="791">
        <v>60.161339448595626</v>
      </c>
      <c r="J90" s="791">
        <v>16.130448768496436</v>
      </c>
    </row>
    <row r="91" spans="2:10" s="409" customFormat="1" ht="21">
      <c r="B91" s="48" t="s">
        <v>278</v>
      </c>
      <c r="C91" s="790">
        <v>1900000000</v>
      </c>
      <c r="D91" s="790">
        <v>1639252080</v>
      </c>
      <c r="E91" s="790">
        <v>1445307940.7</v>
      </c>
      <c r="F91" s="790">
        <v>1445307940.7</v>
      </c>
      <c r="G91" s="790">
        <v>260747920</v>
      </c>
      <c r="H91" s="791">
        <v>86.27642526315789</v>
      </c>
      <c r="I91" s="791">
        <v>76.068838984210529</v>
      </c>
      <c r="J91" s="791">
        <v>13.723574736842107</v>
      </c>
    </row>
    <row r="92" spans="2:10" s="409" customFormat="1">
      <c r="B92" s="380" t="s">
        <v>143</v>
      </c>
      <c r="C92" s="792">
        <v>1981492645000</v>
      </c>
      <c r="D92" s="792">
        <v>1869288895099.1199</v>
      </c>
      <c r="E92" s="792">
        <v>1342844625355.0601</v>
      </c>
      <c r="F92" s="792">
        <v>1315435352125.1099</v>
      </c>
      <c r="G92" s="792">
        <v>112203749900.88037</v>
      </c>
      <c r="H92" s="793">
        <v>94.337412748717</v>
      </c>
      <c r="I92" s="793">
        <v>67.769346948802863</v>
      </c>
      <c r="J92" s="793">
        <v>5.6625872512830027</v>
      </c>
    </row>
    <row r="93" spans="2:10" s="409" customFormat="1" ht="21">
      <c r="B93" s="48" t="s">
        <v>222</v>
      </c>
      <c r="C93" s="790">
        <v>1190524839323</v>
      </c>
      <c r="D93" s="790">
        <v>1113832792017.46</v>
      </c>
      <c r="E93" s="790">
        <v>776793701851.64001</v>
      </c>
      <c r="F93" s="790">
        <v>775138707975.59985</v>
      </c>
      <c r="G93" s="790">
        <v>76692047305.540039</v>
      </c>
      <c r="H93" s="791">
        <v>93.5581312735019</v>
      </c>
      <c r="I93" s="791">
        <v>65.248004593786462</v>
      </c>
      <c r="J93" s="791">
        <v>6.4418687264980958</v>
      </c>
    </row>
    <row r="94" spans="2:10" s="409" customFormat="1" ht="21">
      <c r="B94" s="48" t="s">
        <v>224</v>
      </c>
      <c r="C94" s="790">
        <v>413020429061</v>
      </c>
      <c r="D94" s="790">
        <v>391948844687.46008</v>
      </c>
      <c r="E94" s="790">
        <v>366736953124.98999</v>
      </c>
      <c r="F94" s="790">
        <v>358544921799.67004</v>
      </c>
      <c r="G94" s="790">
        <v>21071584373.539917</v>
      </c>
      <c r="H94" s="791">
        <v>94.898173821220894</v>
      </c>
      <c r="I94" s="791">
        <v>88.793901541084722</v>
      </c>
      <c r="J94" s="791">
        <v>5.1018261787791142</v>
      </c>
    </row>
    <row r="95" spans="2:10" s="409" customFormat="1" ht="21">
      <c r="B95" s="48" t="s">
        <v>221</v>
      </c>
      <c r="C95" s="790">
        <v>209700000000</v>
      </c>
      <c r="D95" s="790">
        <v>209156474304.33002</v>
      </c>
      <c r="E95" s="790">
        <v>117510930116.43001</v>
      </c>
      <c r="F95" s="790">
        <v>114358134770.92001</v>
      </c>
      <c r="G95" s="790">
        <v>543525695.66998291</v>
      </c>
      <c r="H95" s="791">
        <v>99.740807965822611</v>
      </c>
      <c r="I95" s="791">
        <v>56.03763954050072</v>
      </c>
      <c r="J95" s="791">
        <v>0.25919203417738818</v>
      </c>
    </row>
    <row r="96" spans="2:10" s="409" customFormat="1">
      <c r="B96" s="48" t="s">
        <v>225</v>
      </c>
      <c r="C96" s="790">
        <v>110777000000</v>
      </c>
      <c r="D96" s="790">
        <v>105032748238.28999</v>
      </c>
      <c r="E96" s="790">
        <v>41098277250.279999</v>
      </c>
      <c r="F96" s="790">
        <v>40841186992.559998</v>
      </c>
      <c r="G96" s="790">
        <v>5744251761.7100067</v>
      </c>
      <c r="H96" s="791">
        <v>94.814580859104325</v>
      </c>
      <c r="I96" s="791">
        <v>37.100009253076003</v>
      </c>
      <c r="J96" s="791">
        <v>5.1854191408956796</v>
      </c>
    </row>
    <row r="97" spans="2:10" s="409" customFormat="1">
      <c r="B97" s="48" t="s">
        <v>223</v>
      </c>
      <c r="C97" s="790">
        <v>35022000000</v>
      </c>
      <c r="D97" s="790">
        <v>30249975731.709999</v>
      </c>
      <c r="E97" s="790">
        <v>27006165620.989998</v>
      </c>
      <c r="F97" s="790">
        <v>15365275176.99</v>
      </c>
      <c r="G97" s="790">
        <v>4772024268.2900009</v>
      </c>
      <c r="H97" s="791">
        <v>86.37420973019816</v>
      </c>
      <c r="I97" s="791">
        <v>77.112002801067888</v>
      </c>
      <c r="J97" s="791">
        <v>13.62579026980184</v>
      </c>
    </row>
    <row r="98" spans="2:10" s="409" customFormat="1">
      <c r="B98" s="48" t="s">
        <v>226</v>
      </c>
      <c r="C98" s="790">
        <v>11960376616</v>
      </c>
      <c r="D98" s="790">
        <v>11895150207.220001</v>
      </c>
      <c r="E98" s="790">
        <v>9547498537.0799999</v>
      </c>
      <c r="F98" s="790">
        <v>7095026553.7200003</v>
      </c>
      <c r="G98" s="790">
        <v>65226408.779998779</v>
      </c>
      <c r="H98" s="791">
        <v>99.454645862131613</v>
      </c>
      <c r="I98" s="791">
        <v>79.826069392395453</v>
      </c>
      <c r="J98" s="791">
        <v>0.54535413786838549</v>
      </c>
    </row>
    <row r="99" spans="2:10" s="409" customFormat="1">
      <c r="B99" s="48" t="s">
        <v>227</v>
      </c>
      <c r="C99" s="790">
        <v>10488000000</v>
      </c>
      <c r="D99" s="790">
        <v>7172909912.6499996</v>
      </c>
      <c r="E99" s="790">
        <v>4151098853.6500001</v>
      </c>
      <c r="F99" s="790">
        <v>4092098855.6500001</v>
      </c>
      <c r="G99" s="790">
        <v>3315090087.3500004</v>
      </c>
      <c r="H99" s="791">
        <v>68.391589556159417</v>
      </c>
      <c r="I99" s="791">
        <v>39.579508520690318</v>
      </c>
      <c r="J99" s="791">
        <v>31.608410443840583</v>
      </c>
    </row>
    <row r="100" spans="2:10" s="409" customFormat="1">
      <c r="B100" s="380" t="s">
        <v>156</v>
      </c>
      <c r="C100" s="792">
        <v>1495299573094</v>
      </c>
      <c r="D100" s="792">
        <v>1466147493577.1401</v>
      </c>
      <c r="E100" s="792">
        <v>1328282184297.1201</v>
      </c>
      <c r="F100" s="792">
        <v>1214311609807.54</v>
      </c>
      <c r="G100" s="792">
        <v>29152079516.860352</v>
      </c>
      <c r="H100" s="793">
        <v>98.05041878955798</v>
      </c>
      <c r="I100" s="793">
        <v>88.830506488322186</v>
      </c>
      <c r="J100" s="793">
        <v>1.9495812104420192</v>
      </c>
    </row>
    <row r="101" spans="2:10" s="409" customFormat="1">
      <c r="B101" s="48" t="s">
        <v>238</v>
      </c>
      <c r="C101" s="790">
        <v>700657150031</v>
      </c>
      <c r="D101" s="790">
        <v>694946761259.26001</v>
      </c>
      <c r="E101" s="790">
        <v>572987524067.76001</v>
      </c>
      <c r="F101" s="790">
        <v>531280599384.65002</v>
      </c>
      <c r="G101" s="790">
        <v>5710388771.7399902</v>
      </c>
      <c r="H101" s="791">
        <v>99.184995290280369</v>
      </c>
      <c r="I101" s="791">
        <v>81.778588007331209</v>
      </c>
      <c r="J101" s="791">
        <v>0.8150047097196309</v>
      </c>
    </row>
    <row r="102" spans="2:10" s="409" customFormat="1">
      <c r="B102" s="48" t="s">
        <v>237</v>
      </c>
      <c r="C102" s="790">
        <v>331244455134</v>
      </c>
      <c r="D102" s="790">
        <v>330189971511.06</v>
      </c>
      <c r="E102" s="790">
        <v>330189971511.06</v>
      </c>
      <c r="F102" s="790">
        <v>322730886165.06</v>
      </c>
      <c r="G102" s="790">
        <v>1054483622.9400024</v>
      </c>
      <c r="H102" s="791">
        <v>99.681659992613774</v>
      </c>
      <c r="I102" s="791">
        <v>99.681659992613774</v>
      </c>
      <c r="J102" s="791">
        <v>0.31834000738621476</v>
      </c>
    </row>
    <row r="103" spans="2:10" s="409" customFormat="1">
      <c r="B103" s="48" t="s">
        <v>239</v>
      </c>
      <c r="C103" s="790">
        <v>221081008850</v>
      </c>
      <c r="D103" s="790">
        <v>201823297557.76999</v>
      </c>
      <c r="E103" s="790">
        <v>191622382601.25</v>
      </c>
      <c r="F103" s="790">
        <v>154251096979.09</v>
      </c>
      <c r="G103" s="790">
        <v>19257711292.230011</v>
      </c>
      <c r="H103" s="791">
        <v>91.289296447305404</v>
      </c>
      <c r="I103" s="791">
        <v>86.675189152616355</v>
      </c>
      <c r="J103" s="791">
        <v>8.7107035526945982</v>
      </c>
    </row>
    <row r="104" spans="2:10" s="409" customFormat="1">
      <c r="B104" s="48" t="s">
        <v>240</v>
      </c>
      <c r="C104" s="790">
        <v>125598837521</v>
      </c>
      <c r="D104" s="790">
        <v>123608325979.04001</v>
      </c>
      <c r="E104" s="790">
        <v>119712180847.04001</v>
      </c>
      <c r="F104" s="790">
        <v>105003927688.23001</v>
      </c>
      <c r="G104" s="790">
        <v>1990511541.9599915</v>
      </c>
      <c r="H104" s="791">
        <v>98.415183148787349</v>
      </c>
      <c r="I104" s="791">
        <v>95.313128059027022</v>
      </c>
      <c r="J104" s="791">
        <v>1.5848168512126397</v>
      </c>
    </row>
    <row r="105" spans="2:10" s="409" customFormat="1">
      <c r="B105" s="48" t="s">
        <v>241</v>
      </c>
      <c r="C105" s="790">
        <v>116718121558</v>
      </c>
      <c r="D105" s="790">
        <v>115579137270.00999</v>
      </c>
      <c r="E105" s="790">
        <v>113770125270.00999</v>
      </c>
      <c r="F105" s="790">
        <v>101045099590.50999</v>
      </c>
      <c r="G105" s="790">
        <v>1138984287.9900055</v>
      </c>
      <c r="H105" s="791">
        <v>99.024158140324403</v>
      </c>
      <c r="I105" s="791">
        <v>97.474259996100884</v>
      </c>
      <c r="J105" s="791">
        <v>0.97584185967559223</v>
      </c>
    </row>
    <row r="106" spans="2:10" s="409" customFormat="1">
      <c r="B106" s="380" t="s">
        <v>138</v>
      </c>
      <c r="C106" s="792">
        <v>1492793422630</v>
      </c>
      <c r="D106" s="792">
        <v>1239305516075.2</v>
      </c>
      <c r="E106" s="792">
        <v>508761302933.70996</v>
      </c>
      <c r="F106" s="792">
        <v>500083486205.39996</v>
      </c>
      <c r="G106" s="792">
        <v>253487906554.80005</v>
      </c>
      <c r="H106" s="793">
        <v>83.019224045869279</v>
      </c>
      <c r="I106" s="793">
        <v>34.081159202682947</v>
      </c>
      <c r="J106" s="793">
        <v>16.980775954130721</v>
      </c>
    </row>
    <row r="107" spans="2:10" s="409" customFormat="1">
      <c r="B107" s="48" t="s">
        <v>212</v>
      </c>
      <c r="C107" s="790">
        <v>814321327324</v>
      </c>
      <c r="D107" s="790">
        <v>781124945887.02002</v>
      </c>
      <c r="E107" s="790">
        <v>174307824865.12</v>
      </c>
      <c r="F107" s="790">
        <v>170619833219.87</v>
      </c>
      <c r="G107" s="790">
        <v>33196381436.97998</v>
      </c>
      <c r="H107" s="791">
        <v>95.923429692542996</v>
      </c>
      <c r="I107" s="791">
        <v>21.405287939335384</v>
      </c>
      <c r="J107" s="791">
        <v>4.0765703074570085</v>
      </c>
    </row>
    <row r="108" spans="2:10" s="409" customFormat="1">
      <c r="B108" s="48" t="s">
        <v>1212</v>
      </c>
      <c r="C108" s="790">
        <v>176279706002</v>
      </c>
      <c r="D108" s="790">
        <v>128966489282.05</v>
      </c>
      <c r="E108" s="790">
        <v>71050436545.039993</v>
      </c>
      <c r="F108" s="790">
        <v>69711525750.869995</v>
      </c>
      <c r="G108" s="790">
        <v>47313216719.949997</v>
      </c>
      <c r="H108" s="791">
        <v>73.160145434203756</v>
      </c>
      <c r="I108" s="791">
        <v>40.305511142748266</v>
      </c>
      <c r="J108" s="791">
        <v>26.839854565796244</v>
      </c>
    </row>
    <row r="109" spans="2:10" s="409" customFormat="1">
      <c r="B109" s="48" t="s">
        <v>1213</v>
      </c>
      <c r="C109" s="790">
        <v>160010802937</v>
      </c>
      <c r="D109" s="790">
        <v>26670141957.75</v>
      </c>
      <c r="E109" s="790">
        <v>25562428524.5</v>
      </c>
      <c r="F109" s="790">
        <v>23456195930.5</v>
      </c>
      <c r="G109" s="790">
        <v>133340660979.25</v>
      </c>
      <c r="H109" s="791">
        <v>16.667713346986115</v>
      </c>
      <c r="I109" s="791">
        <v>15.975439192417856</v>
      </c>
      <c r="J109" s="791">
        <v>83.332286653013881</v>
      </c>
    </row>
    <row r="110" spans="2:10" s="409" customFormat="1">
      <c r="B110" s="48" t="s">
        <v>1214</v>
      </c>
      <c r="C110" s="790">
        <v>133900235842</v>
      </c>
      <c r="D110" s="790">
        <v>115121104253.97</v>
      </c>
      <c r="E110" s="790">
        <v>111460485211.48</v>
      </c>
      <c r="F110" s="790">
        <v>110883049923.59001</v>
      </c>
      <c r="G110" s="790">
        <v>18779131588.029999</v>
      </c>
      <c r="H110" s="791">
        <v>85.975281171133219</v>
      </c>
      <c r="I110" s="791">
        <v>83.241440547574143</v>
      </c>
      <c r="J110" s="791">
        <v>14.024718828866781</v>
      </c>
    </row>
    <row r="111" spans="2:10" s="409" customFormat="1">
      <c r="B111" s="48" t="s">
        <v>1215</v>
      </c>
      <c r="C111" s="790">
        <v>133231350525</v>
      </c>
      <c r="D111" s="790">
        <v>119467880062.67</v>
      </c>
      <c r="E111" s="790">
        <v>73257277656.729996</v>
      </c>
      <c r="F111" s="790">
        <v>73206719427.729996</v>
      </c>
      <c r="G111" s="790">
        <v>13763470462.330002</v>
      </c>
      <c r="H111" s="791">
        <v>89.669495649413705</v>
      </c>
      <c r="I111" s="791">
        <v>54.985014689154369</v>
      </c>
      <c r="J111" s="791">
        <v>10.330504350586295</v>
      </c>
    </row>
    <row r="112" spans="2:10" s="409" customFormat="1">
      <c r="B112" s="48" t="s">
        <v>1216</v>
      </c>
      <c r="C112" s="790">
        <v>75050000000</v>
      </c>
      <c r="D112" s="790">
        <v>67954954631.739998</v>
      </c>
      <c r="E112" s="790">
        <v>53122850130.839996</v>
      </c>
      <c r="F112" s="790">
        <v>52206161952.839996</v>
      </c>
      <c r="G112" s="790">
        <v>7095045368.2600021</v>
      </c>
      <c r="H112" s="791">
        <v>90.546242014310451</v>
      </c>
      <c r="I112" s="791">
        <v>70.783277989127242</v>
      </c>
      <c r="J112" s="791">
        <v>9.453757985689542</v>
      </c>
    </row>
    <row r="113" spans="2:10" s="409" customFormat="1">
      <c r="B113" s="380" t="s">
        <v>151</v>
      </c>
      <c r="C113" s="792">
        <v>1407764857741</v>
      </c>
      <c r="D113" s="792">
        <v>1309804338203.5999</v>
      </c>
      <c r="E113" s="792">
        <v>382608117240.93994</v>
      </c>
      <c r="F113" s="792">
        <v>370881995666.5</v>
      </c>
      <c r="G113" s="792">
        <v>97960519537.399414</v>
      </c>
      <c r="H113" s="793">
        <v>93.04141462270951</v>
      </c>
      <c r="I113" s="793">
        <v>27.178410878568187</v>
      </c>
      <c r="J113" s="793">
        <v>6.9585853772904844</v>
      </c>
    </row>
    <row r="114" spans="2:10" s="409" customFormat="1">
      <c r="B114" s="48" t="s">
        <v>247</v>
      </c>
      <c r="C114" s="790">
        <v>1086175563889</v>
      </c>
      <c r="D114" s="790">
        <v>1079463560992.6</v>
      </c>
      <c r="E114" s="790">
        <v>167880944406</v>
      </c>
      <c r="F114" s="790">
        <v>167880944406</v>
      </c>
      <c r="G114" s="790">
        <v>6712002896.4000244</v>
      </c>
      <c r="H114" s="791">
        <v>99.38205174931683</v>
      </c>
      <c r="I114" s="791">
        <v>15.45615184021543</v>
      </c>
      <c r="J114" s="791">
        <v>0.61794825068316006</v>
      </c>
    </row>
    <row r="115" spans="2:10" s="409" customFormat="1" ht="21">
      <c r="B115" s="48" t="s">
        <v>250</v>
      </c>
      <c r="C115" s="790">
        <v>161772808475</v>
      </c>
      <c r="D115" s="790">
        <v>114962629361.24001</v>
      </c>
      <c r="E115" s="790">
        <v>110092736306.28</v>
      </c>
      <c r="F115" s="790">
        <v>101132600141.93001</v>
      </c>
      <c r="G115" s="790">
        <v>46810179113.759995</v>
      </c>
      <c r="H115" s="791">
        <v>71.064247721832729</v>
      </c>
      <c r="I115" s="791">
        <v>68.053919162374854</v>
      </c>
      <c r="J115" s="791">
        <v>28.935752278167275</v>
      </c>
    </row>
    <row r="116" spans="2:10" s="409" customFormat="1">
      <c r="B116" s="48" t="s">
        <v>248</v>
      </c>
      <c r="C116" s="790">
        <v>75540933322</v>
      </c>
      <c r="D116" s="790">
        <v>56269713043.270004</v>
      </c>
      <c r="E116" s="790">
        <v>48865004166.990005</v>
      </c>
      <c r="F116" s="790">
        <v>47203194628.389999</v>
      </c>
      <c r="G116" s="790">
        <v>19271220278.729996</v>
      </c>
      <c r="H116" s="791">
        <v>74.489036034828032</v>
      </c>
      <c r="I116" s="791">
        <v>64.686789026948532</v>
      </c>
      <c r="J116" s="791">
        <v>25.510963965171957</v>
      </c>
    </row>
    <row r="117" spans="2:10" s="409" customFormat="1">
      <c r="B117" s="48" t="s">
        <v>249</v>
      </c>
      <c r="C117" s="790">
        <v>51620000000</v>
      </c>
      <c r="D117" s="790">
        <v>49182121940.389999</v>
      </c>
      <c r="E117" s="790">
        <v>45853766395.57</v>
      </c>
      <c r="F117" s="790">
        <v>45769669146.579994</v>
      </c>
      <c r="G117" s="790">
        <v>2437878059.6100006</v>
      </c>
      <c r="H117" s="791">
        <v>95.277260636168151</v>
      </c>
      <c r="I117" s="791">
        <v>88.829458340895002</v>
      </c>
      <c r="J117" s="791">
        <v>4.7227393638318498</v>
      </c>
    </row>
    <row r="118" spans="2:10" s="409" customFormat="1">
      <c r="B118" s="48" t="s">
        <v>179</v>
      </c>
      <c r="C118" s="790">
        <v>17098077164</v>
      </c>
      <c r="D118" s="790">
        <v>0</v>
      </c>
      <c r="E118" s="790">
        <v>0</v>
      </c>
      <c r="F118" s="790">
        <v>0</v>
      </c>
      <c r="G118" s="790">
        <v>17098077164</v>
      </c>
      <c r="H118" s="791">
        <v>0</v>
      </c>
      <c r="I118" s="791">
        <v>0</v>
      </c>
      <c r="J118" s="791">
        <v>100</v>
      </c>
    </row>
    <row r="119" spans="2:10">
      <c r="B119" s="325" t="s">
        <v>251</v>
      </c>
      <c r="C119" s="794">
        <v>15557474891</v>
      </c>
      <c r="D119" s="794">
        <v>9926312866.1000004</v>
      </c>
      <c r="E119" s="794">
        <v>9915665966.1000004</v>
      </c>
      <c r="F119" s="794">
        <v>8895587343.6000004</v>
      </c>
      <c r="G119" s="794">
        <v>5631162024.8999996</v>
      </c>
      <c r="H119" s="795">
        <v>63.804138754177728</v>
      </c>
      <c r="I119" s="795">
        <v>63.735702841058185</v>
      </c>
      <c r="J119" s="795">
        <v>36.195861245822272</v>
      </c>
    </row>
    <row r="120" spans="2:10">
      <c r="B120" s="380" t="s">
        <v>1217</v>
      </c>
      <c r="C120" s="792">
        <v>76040582733486</v>
      </c>
      <c r="D120" s="792">
        <v>68497383162928.055</v>
      </c>
      <c r="E120" s="792">
        <v>55332319353412.695</v>
      </c>
      <c r="F120" s="792">
        <v>54768824164761.18</v>
      </c>
      <c r="G120" s="792">
        <v>7543199570557.9502</v>
      </c>
      <c r="H120" s="793">
        <v>90.080034503422937</v>
      </c>
      <c r="I120" s="793">
        <v>72.766827086723524</v>
      </c>
      <c r="J120" s="793">
        <v>9.9199654965770669</v>
      </c>
    </row>
    <row r="121" spans="2:10">
      <c r="B121" s="380" t="s">
        <v>1218</v>
      </c>
      <c r="C121" s="792">
        <v>7298267118788</v>
      </c>
      <c r="D121" s="792">
        <v>6509060092632.0078</v>
      </c>
      <c r="E121" s="792">
        <v>4062235535155.4531</v>
      </c>
      <c r="F121" s="792">
        <v>4001216187053.7266</v>
      </c>
      <c r="G121" s="792">
        <v>789207026156.01855</v>
      </c>
      <c r="H121" s="793">
        <v>89.186377898880565</v>
      </c>
      <c r="I121" s="793">
        <v>55.660274816442389</v>
      </c>
      <c r="J121" s="793">
        <v>10.813622101119801</v>
      </c>
    </row>
    <row r="122" spans="2:10" ht="11.25" thickBot="1">
      <c r="B122" s="1397" t="s">
        <v>1219</v>
      </c>
      <c r="C122" s="1398">
        <v>83338849852274</v>
      </c>
      <c r="D122" s="1398">
        <v>75006443255560.063</v>
      </c>
      <c r="E122" s="1398">
        <v>59394554888568.148</v>
      </c>
      <c r="F122" s="1398">
        <v>58770040351814.906</v>
      </c>
      <c r="G122" s="1398">
        <v>8332406596713.9688</v>
      </c>
      <c r="H122" s="1399">
        <v>90.00177394878385</v>
      </c>
      <c r="I122" s="1399">
        <v>71.268748001503013</v>
      </c>
      <c r="J122" s="1400">
        <f>+G122/C122</f>
        <v>9.9982260512161469E-2</v>
      </c>
    </row>
    <row r="123" spans="2:10"/>
    <row r="124" spans="2:10">
      <c r="B124" s="42" t="s">
        <v>164</v>
      </c>
      <c r="I124" s="796"/>
    </row>
    <row r="125" spans="2:10"/>
    <row r="128" spans="2:10" hidden="1">
      <c r="D128" s="797"/>
    </row>
  </sheetData>
  <mergeCells count="10">
    <mergeCell ref="B1:J1"/>
    <mergeCell ref="B2:J2"/>
    <mergeCell ref="B3:J3"/>
    <mergeCell ref="B5:B7"/>
    <mergeCell ref="C5:C6"/>
    <mergeCell ref="D5:D6"/>
    <mergeCell ref="E5:E6"/>
    <mergeCell ref="F5:F6"/>
    <mergeCell ref="G5:G6"/>
    <mergeCell ref="H5:J5"/>
  </mergeCells>
  <pageMargins left="0.7" right="0.7" top="0.75" bottom="0.75" header="0.3" footer="0.3"/>
  <pageSetup orientation="portrait" r:id="rId1"/>
  <ignoredErrors>
    <ignoredError sqref="C7:F7" numberStoredAsText="1"/>
  </ignoredErrors>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A17A7-1EF1-497E-8E7A-6AFDDC3B9FA8}">
  <sheetPr codeName="Hoja71"/>
  <dimension ref="A1:XEZ48"/>
  <sheetViews>
    <sheetView showGridLines="0" workbookViewId="0"/>
  </sheetViews>
  <sheetFormatPr baseColWidth="10" defaultColWidth="0" defaultRowHeight="10.5" zeroHeight="1"/>
  <cols>
    <col min="1" max="1" width="1.85546875" style="42" customWidth="1"/>
    <col min="2" max="2" width="4.28515625" style="42" customWidth="1"/>
    <col min="3" max="3" width="37" style="42" customWidth="1"/>
    <col min="4" max="4" width="10" style="42" bestFit="1" customWidth="1"/>
    <col min="5" max="5" width="8.42578125" style="42" bestFit="1" customWidth="1"/>
    <col min="6" max="6" width="12.5703125" style="42" bestFit="1" customWidth="1"/>
    <col min="7" max="8" width="18.85546875" style="42" customWidth="1"/>
    <col min="9" max="9" width="4.42578125" style="42" customWidth="1"/>
    <col min="10" max="10" width="11.42578125" style="42" customWidth="1"/>
    <col min="11" max="11" width="4.42578125" style="42" customWidth="1"/>
    <col min="12" max="16373" width="11.42578125" style="42" hidden="1"/>
    <col min="16374" max="16374" width="16.5703125" style="42" hidden="1"/>
    <col min="16375" max="16379" width="11.42578125" style="42" hidden="1"/>
    <col min="16380" max="16380" width="16.5703125" style="42" hidden="1"/>
    <col min="16381" max="16384" width="11.42578125" style="42" hidden="1"/>
  </cols>
  <sheetData>
    <row r="1" spans="1:12" ht="14.25">
      <c r="A1" s="47"/>
      <c r="B1" s="2682" t="s">
        <v>1220</v>
      </c>
      <c r="C1" s="2682"/>
      <c r="D1" s="2682"/>
      <c r="E1" s="2682"/>
      <c r="F1" s="2682"/>
      <c r="G1" s="2682"/>
      <c r="H1" s="2682"/>
      <c r="I1" s="588"/>
      <c r="J1" s="588"/>
      <c r="K1" s="588"/>
    </row>
    <row r="2" spans="1:12">
      <c r="B2" s="2682" t="s">
        <v>1221</v>
      </c>
      <c r="C2" s="2682"/>
      <c r="D2" s="2682"/>
      <c r="E2" s="2682"/>
      <c r="F2" s="2682"/>
      <c r="G2" s="2682"/>
      <c r="H2" s="2682"/>
      <c r="I2" s="588"/>
      <c r="J2" s="588"/>
      <c r="K2" s="588"/>
    </row>
    <row r="3" spans="1:12">
      <c r="B3" s="2682" t="s">
        <v>1090</v>
      </c>
      <c r="C3" s="2682"/>
      <c r="D3" s="2682"/>
      <c r="E3" s="2682"/>
      <c r="F3" s="2682"/>
      <c r="G3" s="2682"/>
      <c r="H3" s="2682"/>
      <c r="I3" s="588"/>
      <c r="J3" s="588"/>
      <c r="K3" s="588"/>
    </row>
    <row r="4" spans="1:12">
      <c r="B4" s="2682" t="s">
        <v>4</v>
      </c>
      <c r="C4" s="2682"/>
      <c r="D4" s="2682"/>
      <c r="E4" s="2682"/>
      <c r="F4" s="2682"/>
      <c r="G4" s="2682"/>
      <c r="H4" s="2682"/>
      <c r="I4" s="588"/>
      <c r="J4" s="588"/>
      <c r="K4" s="588"/>
    </row>
    <row r="5" spans="1:12" ht="11.25" thickBot="1"/>
    <row r="6" spans="1:12">
      <c r="B6" s="1401"/>
      <c r="C6" s="2726" t="s">
        <v>0</v>
      </c>
      <c r="D6" s="2728" t="s">
        <v>5</v>
      </c>
      <c r="E6" s="2730" t="s">
        <v>2</v>
      </c>
      <c r="F6" s="2732" t="s">
        <v>1222</v>
      </c>
      <c r="G6" s="2734" t="s">
        <v>1223</v>
      </c>
      <c r="H6" s="2735"/>
    </row>
    <row r="7" spans="1:12" ht="16.5" customHeight="1">
      <c r="B7" s="1402"/>
      <c r="C7" s="2727"/>
      <c r="D7" s="2729"/>
      <c r="E7" s="2731"/>
      <c r="F7" s="2733"/>
      <c r="G7" s="1403" t="s">
        <v>6</v>
      </c>
      <c r="H7" s="1403" t="s">
        <v>1224</v>
      </c>
    </row>
    <row r="8" spans="1:12" ht="11.25" customHeight="1" thickBot="1">
      <c r="B8" s="1404"/>
      <c r="C8" s="1405"/>
      <c r="D8" s="1406" t="s">
        <v>23</v>
      </c>
      <c r="E8" s="1407" t="s">
        <v>24</v>
      </c>
      <c r="F8" s="1408" t="s">
        <v>25</v>
      </c>
      <c r="G8" s="1409" t="s">
        <v>37</v>
      </c>
      <c r="H8" s="1409" t="s">
        <v>1225</v>
      </c>
    </row>
    <row r="9" spans="1:12" ht="11.45" customHeight="1">
      <c r="B9" s="1410" t="s">
        <v>88</v>
      </c>
      <c r="C9" s="1410" t="s">
        <v>89</v>
      </c>
      <c r="D9" s="1411">
        <v>15396.514235617449</v>
      </c>
      <c r="E9" s="1411">
        <v>15293.482828355647</v>
      </c>
      <c r="F9" s="1411">
        <v>103.03140726180084</v>
      </c>
      <c r="G9" s="1412">
        <v>99.330813418640858</v>
      </c>
      <c r="H9" s="1412">
        <v>0.66918658135913422</v>
      </c>
      <c r="I9" s="761"/>
      <c r="J9" s="785"/>
      <c r="K9" s="798"/>
      <c r="L9" s="798"/>
    </row>
    <row r="10" spans="1:12">
      <c r="B10" s="750"/>
      <c r="C10" s="799" t="s">
        <v>90</v>
      </c>
      <c r="D10" s="53">
        <v>408.83500480541989</v>
      </c>
      <c r="E10" s="53">
        <v>407.70162372841986</v>
      </c>
      <c r="F10" s="53">
        <v>1.1333810770000241</v>
      </c>
      <c r="G10" s="800">
        <v>99.722777877706577</v>
      </c>
      <c r="H10" s="800">
        <v>0.27722212229342819</v>
      </c>
      <c r="J10" s="785"/>
    </row>
    <row r="11" spans="1:12">
      <c r="B11" s="756"/>
      <c r="C11" s="801" t="s">
        <v>91</v>
      </c>
      <c r="D11" s="802">
        <v>1302.8395386880393</v>
      </c>
      <c r="E11" s="802">
        <v>1265.0142761001698</v>
      </c>
      <c r="F11" s="802">
        <v>37.825262587869474</v>
      </c>
      <c r="G11" s="803">
        <v>97.096705966879114</v>
      </c>
      <c r="H11" s="803">
        <v>2.9032940331208823</v>
      </c>
      <c r="J11" s="785"/>
    </row>
    <row r="12" spans="1:12">
      <c r="B12" s="750"/>
      <c r="C12" s="799" t="s">
        <v>92</v>
      </c>
      <c r="D12" s="53">
        <v>13449.649205487178</v>
      </c>
      <c r="E12" s="53">
        <v>13390.532423103386</v>
      </c>
      <c r="F12" s="53">
        <v>59.11678238379136</v>
      </c>
      <c r="G12" s="800">
        <v>99.560458555605507</v>
      </c>
      <c r="H12" s="800">
        <v>0.43954144439449722</v>
      </c>
      <c r="J12" s="785"/>
    </row>
    <row r="13" spans="1:12">
      <c r="B13" s="375"/>
      <c r="C13" s="801" t="s">
        <v>93</v>
      </c>
      <c r="D13" s="802">
        <v>195.11656516511997</v>
      </c>
      <c r="E13" s="802">
        <v>190.18366728537998</v>
      </c>
      <c r="F13" s="802">
        <v>4.9328978797399827</v>
      </c>
      <c r="G13" s="803">
        <v>97.471820049945308</v>
      </c>
      <c r="H13" s="803">
        <v>2.5281799500547035</v>
      </c>
      <c r="J13" s="785"/>
    </row>
    <row r="14" spans="1:12">
      <c r="B14" s="25"/>
      <c r="C14" s="799" t="s">
        <v>94</v>
      </c>
      <c r="D14" s="53">
        <v>2.2558423790000002</v>
      </c>
      <c r="E14" s="53">
        <v>2.2558423790000002</v>
      </c>
      <c r="F14" s="53">
        <v>0</v>
      </c>
      <c r="G14" s="800">
        <v>100</v>
      </c>
      <c r="H14" s="800">
        <v>0</v>
      </c>
      <c r="J14" s="785"/>
    </row>
    <row r="15" spans="1:12">
      <c r="B15" s="375"/>
      <c r="C15" s="801" t="s">
        <v>95</v>
      </c>
      <c r="D15" s="802">
        <v>36.836586665919995</v>
      </c>
      <c r="E15" s="802">
        <v>36.836586665919995</v>
      </c>
      <c r="F15" s="802">
        <v>0</v>
      </c>
      <c r="G15" s="803">
        <v>100</v>
      </c>
      <c r="H15" s="803">
        <v>0</v>
      </c>
      <c r="J15" s="785"/>
    </row>
    <row r="16" spans="1:12" ht="21">
      <c r="B16" s="804"/>
      <c r="C16" s="763" t="s">
        <v>163</v>
      </c>
      <c r="D16" s="54">
        <v>0.98149242676999993</v>
      </c>
      <c r="E16" s="54">
        <v>0.95840909337000002</v>
      </c>
      <c r="F16" s="54">
        <v>2.3083333399999906E-2</v>
      </c>
      <c r="G16" s="805">
        <v>97.64813942824145</v>
      </c>
      <c r="H16" s="805">
        <v>2.3518605717585621</v>
      </c>
      <c r="J16" s="785"/>
    </row>
    <row r="17" spans="1:10" ht="11.45" customHeight="1">
      <c r="B17" s="1413" t="s">
        <v>97</v>
      </c>
      <c r="C17" s="1413" t="s">
        <v>98</v>
      </c>
      <c r="D17" s="1414">
        <v>1864.2298018419701</v>
      </c>
      <c r="E17" s="1414">
        <v>1857.3047829224101</v>
      </c>
      <c r="F17" s="1414">
        <v>6.9250189195599887</v>
      </c>
      <c r="G17" s="1415">
        <v>99.628531905631064</v>
      </c>
      <c r="H17" s="1415">
        <v>0.37146809436892692</v>
      </c>
      <c r="I17" s="761"/>
      <c r="J17" s="785"/>
    </row>
    <row r="18" spans="1:10" s="409" customFormat="1">
      <c r="B18" s="806"/>
      <c r="C18" s="807" t="s">
        <v>112</v>
      </c>
      <c r="D18" s="808">
        <v>1159.8215783599801</v>
      </c>
      <c r="E18" s="808">
        <v>1159.34463890201</v>
      </c>
      <c r="F18" s="808">
        <v>0.47693945797004744</v>
      </c>
      <c r="G18" s="809">
        <v>99.958878204469642</v>
      </c>
      <c r="H18" s="809">
        <v>4.1121795530348129E-2</v>
      </c>
      <c r="J18" s="810"/>
    </row>
    <row r="19" spans="1:10" s="409" customFormat="1">
      <c r="A19" s="105"/>
      <c r="B19" s="806"/>
      <c r="C19" s="811" t="s">
        <v>130</v>
      </c>
      <c r="D19" s="53">
        <v>57.221347809610002</v>
      </c>
      <c r="E19" s="812">
        <v>57.221347809610002</v>
      </c>
      <c r="F19" s="53">
        <v>0</v>
      </c>
      <c r="G19" s="800">
        <v>100</v>
      </c>
      <c r="H19" s="800">
        <v>0</v>
      </c>
      <c r="J19" s="810"/>
    </row>
    <row r="20" spans="1:10" s="409" customFormat="1">
      <c r="B20" s="813"/>
      <c r="C20" s="814" t="s">
        <v>131</v>
      </c>
      <c r="D20" s="802">
        <v>1097.6153244995701</v>
      </c>
      <c r="E20" s="815">
        <v>1097.6153244995701</v>
      </c>
      <c r="F20" s="802">
        <v>0</v>
      </c>
      <c r="G20" s="803">
        <v>100</v>
      </c>
      <c r="H20" s="803">
        <v>0</v>
      </c>
      <c r="J20" s="810"/>
    </row>
    <row r="21" spans="1:10" s="409" customFormat="1">
      <c r="B21" s="806"/>
      <c r="C21" s="811" t="s">
        <v>132</v>
      </c>
      <c r="D21" s="53">
        <v>4.9849060508000003</v>
      </c>
      <c r="E21" s="812">
        <v>4.5079665928299999</v>
      </c>
      <c r="F21" s="53">
        <v>0.47693945797000037</v>
      </c>
      <c r="G21" s="800">
        <v>90.432328049724049</v>
      </c>
      <c r="H21" s="800">
        <v>9.5676719502759529</v>
      </c>
      <c r="J21" s="810"/>
    </row>
    <row r="22" spans="1:10" s="409" customFormat="1">
      <c r="B22" s="806"/>
      <c r="C22" s="807" t="s">
        <v>113</v>
      </c>
      <c r="D22" s="808">
        <v>704.40822348199003</v>
      </c>
      <c r="E22" s="808">
        <v>697.96014402039998</v>
      </c>
      <c r="F22" s="808">
        <v>6.4480794615900052</v>
      </c>
      <c r="G22" s="809">
        <v>99.084610422388835</v>
      </c>
      <c r="H22" s="809">
        <v>0.91538957761115158</v>
      </c>
      <c r="J22" s="810"/>
    </row>
    <row r="23" spans="1:10" s="409" customFormat="1">
      <c r="B23" s="806"/>
      <c r="C23" s="811" t="s">
        <v>130</v>
      </c>
      <c r="D23" s="53">
        <v>651.50241160012001</v>
      </c>
      <c r="E23" s="812">
        <v>651.50241160012001</v>
      </c>
      <c r="F23" s="53">
        <v>0</v>
      </c>
      <c r="G23" s="800">
        <v>100</v>
      </c>
      <c r="H23" s="800">
        <v>0</v>
      </c>
      <c r="J23" s="810"/>
    </row>
    <row r="24" spans="1:10" s="409" customFormat="1">
      <c r="B24" s="813"/>
      <c r="C24" s="814" t="s">
        <v>131</v>
      </c>
      <c r="D24" s="802">
        <v>1.5473409859999999E-2</v>
      </c>
      <c r="E24" s="815">
        <v>1.5473409859999999E-2</v>
      </c>
      <c r="F24" s="802">
        <v>0</v>
      </c>
      <c r="G24" s="803">
        <v>100</v>
      </c>
      <c r="H24" s="803">
        <v>0</v>
      </c>
      <c r="J24" s="810"/>
    </row>
    <row r="25" spans="1:10" s="409" customFormat="1">
      <c r="B25" s="806"/>
      <c r="C25" s="811" t="s">
        <v>132</v>
      </c>
      <c r="D25" s="53">
        <v>52.890338472010001</v>
      </c>
      <c r="E25" s="812">
        <v>46.442259010419995</v>
      </c>
      <c r="F25" s="53">
        <v>6.4480794615900052</v>
      </c>
      <c r="G25" s="800">
        <v>87.80858726210954</v>
      </c>
      <c r="H25" s="800">
        <v>12.191412737890458</v>
      </c>
      <c r="J25" s="810"/>
    </row>
    <row r="26" spans="1:10" ht="11.45" customHeight="1">
      <c r="B26" s="2484" t="s">
        <v>101</v>
      </c>
      <c r="C26" s="2484" t="s">
        <v>102</v>
      </c>
      <c r="D26" s="2485">
        <v>11031.274425782183</v>
      </c>
      <c r="E26" s="2485">
        <v>10399.893892201313</v>
      </c>
      <c r="F26" s="2485">
        <v>631.38053358087018</v>
      </c>
      <c r="G26" s="2486">
        <v>94.276449762638364</v>
      </c>
      <c r="H26" s="2486">
        <v>5.7235502373616409</v>
      </c>
      <c r="I26" s="761"/>
      <c r="J26" s="785"/>
    </row>
    <row r="27" spans="1:10" ht="11.45" customHeight="1">
      <c r="B27" s="2484" t="s">
        <v>103</v>
      </c>
      <c r="C27" s="2484" t="s">
        <v>104</v>
      </c>
      <c r="D27" s="2485">
        <v>28292.018463241602</v>
      </c>
      <c r="E27" s="2485">
        <v>27550.681503479369</v>
      </c>
      <c r="F27" s="2485">
        <v>741.336959762231</v>
      </c>
      <c r="G27" s="2486">
        <v>97.37969575862742</v>
      </c>
      <c r="H27" s="2486">
        <v>2.6203042413725726</v>
      </c>
      <c r="I27" s="761"/>
      <c r="J27" s="785"/>
    </row>
    <row r="28" spans="1:10" ht="11.45" customHeight="1">
      <c r="B28" s="1413" t="s">
        <v>115</v>
      </c>
      <c r="C28" s="1413" t="s">
        <v>106</v>
      </c>
      <c r="D28" s="1414">
        <v>26427.788661399631</v>
      </c>
      <c r="E28" s="1414">
        <v>25693.37672055696</v>
      </c>
      <c r="F28" s="1414">
        <v>734.41194084267102</v>
      </c>
      <c r="G28" s="1415">
        <v>97.221061700423874</v>
      </c>
      <c r="H28" s="1415">
        <v>2.7789382995761258</v>
      </c>
      <c r="J28" s="785"/>
    </row>
    <row r="29" spans="1:10" ht="11.25" customHeight="1">
      <c r="B29" s="42" t="s">
        <v>164</v>
      </c>
      <c r="C29" s="816"/>
      <c r="D29" s="817"/>
      <c r="E29" s="817"/>
      <c r="F29" s="817"/>
      <c r="G29" s="817"/>
      <c r="H29" s="817"/>
    </row>
    <row r="30" spans="1:10" ht="12.75" customHeight="1"/>
    <row r="31" spans="1:10" hidden="1">
      <c r="B31" s="750"/>
      <c r="C31" s="818"/>
      <c r="D31" s="819">
        <v>-0.35556396412766844</v>
      </c>
      <c r="E31" s="819">
        <v>-0.35556396412880531</v>
      </c>
      <c r="F31" s="819">
        <v>-1.2789769243681803E-12</v>
      </c>
      <c r="G31" s="820"/>
      <c r="H31" s="820"/>
    </row>
    <row r="32" spans="1:10" hidden="1">
      <c r="C32" s="71"/>
      <c r="D32" s="566">
        <v>0</v>
      </c>
      <c r="E32" s="566">
        <v>2.0463630789890885E-12</v>
      </c>
      <c r="F32" s="566">
        <v>-2.1884716261411086E-12</v>
      </c>
      <c r="G32" s="571"/>
      <c r="H32" s="571"/>
    </row>
    <row r="33" spans="3:8" hidden="1">
      <c r="C33" s="71"/>
      <c r="D33" s="71"/>
      <c r="E33" s="71"/>
      <c r="F33" s="71"/>
      <c r="G33" s="71"/>
      <c r="H33" s="71"/>
    </row>
    <row r="34" spans="3:8" hidden="1">
      <c r="C34" s="71"/>
      <c r="D34" s="71"/>
      <c r="E34" s="71"/>
      <c r="F34" s="71"/>
      <c r="G34" s="71"/>
      <c r="H34" s="71"/>
    </row>
    <row r="35" spans="3:8" hidden="1">
      <c r="C35" s="71"/>
      <c r="D35" s="71"/>
      <c r="E35" s="71"/>
      <c r="F35" s="71"/>
      <c r="G35" s="71"/>
      <c r="H35" s="71"/>
    </row>
    <row r="36" spans="3:8" hidden="1">
      <c r="C36" s="71"/>
      <c r="D36" s="71"/>
      <c r="E36" s="71"/>
      <c r="F36" s="71"/>
      <c r="G36" s="71"/>
      <c r="H36" s="71"/>
    </row>
    <row r="37" spans="3:8" hidden="1">
      <c r="C37" s="71"/>
      <c r="D37" s="71"/>
      <c r="E37" s="71"/>
      <c r="F37" s="71"/>
      <c r="G37" s="71"/>
      <c r="H37" s="71"/>
    </row>
    <row r="38" spans="3:8" hidden="1">
      <c r="C38" s="71"/>
      <c r="D38" s="71" t="s">
        <v>1226</v>
      </c>
      <c r="E38" s="572">
        <v>0.97379695758627416</v>
      </c>
      <c r="F38" s="71"/>
      <c r="G38" s="71"/>
      <c r="H38" s="71"/>
    </row>
    <row r="39" spans="3:8" hidden="1">
      <c r="C39" s="71"/>
      <c r="D39" s="71"/>
      <c r="E39" s="71"/>
      <c r="F39" s="71"/>
      <c r="G39" s="71"/>
      <c r="H39" s="71"/>
    </row>
    <row r="40" spans="3:8" hidden="1">
      <c r="C40" s="71"/>
      <c r="D40" s="71"/>
      <c r="E40" s="71"/>
      <c r="F40" s="71"/>
      <c r="G40" s="71"/>
      <c r="H40" s="71"/>
    </row>
    <row r="41" spans="3:8" hidden="1">
      <c r="C41" s="71"/>
      <c r="D41" s="71" t="s">
        <v>1227</v>
      </c>
      <c r="E41" s="572">
        <v>0.51724137931034486</v>
      </c>
      <c r="F41" s="71"/>
      <c r="G41" s="71"/>
      <c r="H41" s="71"/>
    </row>
    <row r="42" spans="3:8" hidden="1">
      <c r="C42" s="71"/>
      <c r="D42" s="71"/>
      <c r="E42" s="71"/>
      <c r="F42" s="71"/>
      <c r="G42" s="71"/>
      <c r="H42" s="71"/>
    </row>
    <row r="43" spans="3:8" hidden="1">
      <c r="C43" s="71"/>
      <c r="D43" s="71"/>
      <c r="E43" s="71"/>
      <c r="F43" s="71"/>
      <c r="G43" s="71"/>
      <c r="H43" s="71"/>
    </row>
    <row r="44" spans="3:8" hidden="1">
      <c r="C44" s="71"/>
      <c r="D44" s="71"/>
      <c r="E44" s="71"/>
      <c r="F44" s="71"/>
      <c r="G44" s="71"/>
      <c r="H44" s="71"/>
    </row>
    <row r="45" spans="3:8" hidden="1">
      <c r="C45" s="71"/>
      <c r="D45" s="71"/>
      <c r="E45" s="71"/>
      <c r="F45" s="71"/>
      <c r="G45" s="71"/>
      <c r="H45" s="71"/>
    </row>
    <row r="46" spans="3:8" hidden="1">
      <c r="C46" s="71"/>
      <c r="D46" s="71"/>
      <c r="E46" s="71"/>
      <c r="F46" s="71"/>
      <c r="G46" s="71"/>
      <c r="H46" s="71"/>
    </row>
    <row r="47" spans="3:8" hidden="1">
      <c r="C47" s="71"/>
      <c r="D47" s="71"/>
      <c r="E47" s="71"/>
      <c r="F47" s="71"/>
      <c r="G47" s="71"/>
      <c r="H47" s="71"/>
    </row>
    <row r="48" spans="3:8" hidden="1">
      <c r="C48" s="71"/>
      <c r="D48" s="71"/>
      <c r="E48" s="71"/>
      <c r="F48" s="71"/>
      <c r="G48" s="71"/>
      <c r="H48" s="71"/>
    </row>
  </sheetData>
  <mergeCells count="9">
    <mergeCell ref="B1:H1"/>
    <mergeCell ref="B2:H2"/>
    <mergeCell ref="B3:H3"/>
    <mergeCell ref="B4:H4"/>
    <mergeCell ref="C6:C7"/>
    <mergeCell ref="D6:D7"/>
    <mergeCell ref="E6:E7"/>
    <mergeCell ref="F6:F7"/>
    <mergeCell ref="G6:H6"/>
  </mergeCells>
  <pageMargins left="0.7" right="0.7" top="0.75" bottom="0.75" header="0.3" footer="0.3"/>
  <pageSetup orientation="portrait" r:id="rId1"/>
  <ignoredErrors>
    <ignoredError sqref="D8:H8" numberStoredAsText="1"/>
  </ignoredErrors>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88E7E-E8C6-4F7E-A41D-4C6429AAD2AF}">
  <sheetPr codeName="Hoja72"/>
  <dimension ref="A1:WVQ18"/>
  <sheetViews>
    <sheetView showGridLines="0" workbookViewId="0"/>
  </sheetViews>
  <sheetFormatPr baseColWidth="10" defaultColWidth="0" defaultRowHeight="10.5" zeroHeight="1"/>
  <cols>
    <col min="1" max="1" width="3.85546875" style="1473" customWidth="1"/>
    <col min="2" max="2" width="34.5703125" style="1473" customWidth="1"/>
    <col min="3" max="3" width="11.7109375" style="1473" customWidth="1"/>
    <col min="4" max="4" width="15.28515625" style="1473" customWidth="1"/>
    <col min="5" max="5" width="12.140625" style="1473" bestFit="1" customWidth="1"/>
    <col min="6" max="6" width="12.7109375" style="1473" bestFit="1" customWidth="1"/>
    <col min="7" max="7" width="11.7109375" style="1473" bestFit="1" customWidth="1"/>
    <col min="8" max="8" width="5.7109375" style="1473" customWidth="1"/>
    <col min="9" max="9" width="13.7109375" style="1473" bestFit="1" customWidth="1"/>
    <col min="10" max="10" width="4" style="1473" customWidth="1"/>
    <col min="11" max="256" width="11.42578125" style="1473" hidden="1"/>
    <col min="257" max="257" width="3.85546875" style="1473" hidden="1"/>
    <col min="258" max="258" width="34.5703125" style="1473" hidden="1"/>
    <col min="259" max="259" width="11.7109375" style="1473" hidden="1"/>
    <col min="260" max="260" width="15.28515625" style="1473" hidden="1"/>
    <col min="261" max="261" width="12.140625" style="1473" hidden="1"/>
    <col min="262" max="262" width="12.7109375" style="1473" hidden="1"/>
    <col min="263" max="263" width="11.7109375" style="1473" hidden="1"/>
    <col min="264" max="264" width="11.42578125" style="1473" hidden="1"/>
    <col min="265" max="265" width="13.7109375" style="1473" hidden="1"/>
    <col min="266" max="512" width="11.42578125" style="1473" hidden="1"/>
    <col min="513" max="513" width="3.85546875" style="1473" hidden="1"/>
    <col min="514" max="514" width="34.5703125" style="1473" hidden="1"/>
    <col min="515" max="515" width="11.7109375" style="1473" hidden="1"/>
    <col min="516" max="516" width="15.28515625" style="1473" hidden="1"/>
    <col min="517" max="517" width="12.140625" style="1473" hidden="1"/>
    <col min="518" max="518" width="12.7109375" style="1473" hidden="1"/>
    <col min="519" max="519" width="11.7109375" style="1473" hidden="1"/>
    <col min="520" max="520" width="11.42578125" style="1473" hidden="1"/>
    <col min="521" max="521" width="13.7109375" style="1473" hidden="1"/>
    <col min="522" max="768" width="11.42578125" style="1473" hidden="1"/>
    <col min="769" max="769" width="3.85546875" style="1473" hidden="1"/>
    <col min="770" max="770" width="34.5703125" style="1473" hidden="1"/>
    <col min="771" max="771" width="11.7109375" style="1473" hidden="1"/>
    <col min="772" max="772" width="15.28515625" style="1473" hidden="1"/>
    <col min="773" max="773" width="12.140625" style="1473" hidden="1"/>
    <col min="774" max="774" width="12.7109375" style="1473" hidden="1"/>
    <col min="775" max="775" width="11.7109375" style="1473" hidden="1"/>
    <col min="776" max="776" width="11.42578125" style="1473" hidden="1"/>
    <col min="777" max="777" width="13.7109375" style="1473" hidden="1"/>
    <col min="778" max="1024" width="11.42578125" style="1473" hidden="1"/>
    <col min="1025" max="1025" width="3.85546875" style="1473" hidden="1"/>
    <col min="1026" max="1026" width="34.5703125" style="1473" hidden="1"/>
    <col min="1027" max="1027" width="11.7109375" style="1473" hidden="1"/>
    <col min="1028" max="1028" width="15.28515625" style="1473" hidden="1"/>
    <col min="1029" max="1029" width="12.140625" style="1473" hidden="1"/>
    <col min="1030" max="1030" width="12.7109375" style="1473" hidden="1"/>
    <col min="1031" max="1031" width="11.7109375" style="1473" hidden="1"/>
    <col min="1032" max="1032" width="11.42578125" style="1473" hidden="1"/>
    <col min="1033" max="1033" width="13.7109375" style="1473" hidden="1"/>
    <col min="1034" max="1280" width="11.42578125" style="1473" hidden="1"/>
    <col min="1281" max="1281" width="3.85546875" style="1473" hidden="1"/>
    <col min="1282" max="1282" width="34.5703125" style="1473" hidden="1"/>
    <col min="1283" max="1283" width="11.7109375" style="1473" hidden="1"/>
    <col min="1284" max="1284" width="15.28515625" style="1473" hidden="1"/>
    <col min="1285" max="1285" width="12.140625" style="1473" hidden="1"/>
    <col min="1286" max="1286" width="12.7109375" style="1473" hidden="1"/>
    <col min="1287" max="1287" width="11.7109375" style="1473" hidden="1"/>
    <col min="1288" max="1288" width="11.42578125" style="1473" hidden="1"/>
    <col min="1289" max="1289" width="13.7109375" style="1473" hidden="1"/>
    <col min="1290" max="1536" width="11.42578125" style="1473" hidden="1"/>
    <col min="1537" max="1537" width="3.85546875" style="1473" hidden="1"/>
    <col min="1538" max="1538" width="34.5703125" style="1473" hidden="1"/>
    <col min="1539" max="1539" width="11.7109375" style="1473" hidden="1"/>
    <col min="1540" max="1540" width="15.28515625" style="1473" hidden="1"/>
    <col min="1541" max="1541" width="12.140625" style="1473" hidden="1"/>
    <col min="1542" max="1542" width="12.7109375" style="1473" hidden="1"/>
    <col min="1543" max="1543" width="11.7109375" style="1473" hidden="1"/>
    <col min="1544" max="1544" width="11.42578125" style="1473" hidden="1"/>
    <col min="1545" max="1545" width="13.7109375" style="1473" hidden="1"/>
    <col min="1546" max="1792" width="11.42578125" style="1473" hidden="1"/>
    <col min="1793" max="1793" width="3.85546875" style="1473" hidden="1"/>
    <col min="1794" max="1794" width="34.5703125" style="1473" hidden="1"/>
    <col min="1795" max="1795" width="11.7109375" style="1473" hidden="1"/>
    <col min="1796" max="1796" width="15.28515625" style="1473" hidden="1"/>
    <col min="1797" max="1797" width="12.140625" style="1473" hidden="1"/>
    <col min="1798" max="1798" width="12.7109375" style="1473" hidden="1"/>
    <col min="1799" max="1799" width="11.7109375" style="1473" hidden="1"/>
    <col min="1800" max="1800" width="11.42578125" style="1473" hidden="1"/>
    <col min="1801" max="1801" width="13.7109375" style="1473" hidden="1"/>
    <col min="1802" max="2048" width="11.42578125" style="1473" hidden="1"/>
    <col min="2049" max="2049" width="3.85546875" style="1473" hidden="1"/>
    <col min="2050" max="2050" width="34.5703125" style="1473" hidden="1"/>
    <col min="2051" max="2051" width="11.7109375" style="1473" hidden="1"/>
    <col min="2052" max="2052" width="15.28515625" style="1473" hidden="1"/>
    <col min="2053" max="2053" width="12.140625" style="1473" hidden="1"/>
    <col min="2054" max="2054" width="12.7109375" style="1473" hidden="1"/>
    <col min="2055" max="2055" width="11.7109375" style="1473" hidden="1"/>
    <col min="2056" max="2056" width="11.42578125" style="1473" hidden="1"/>
    <col min="2057" max="2057" width="13.7109375" style="1473" hidden="1"/>
    <col min="2058" max="2304" width="11.42578125" style="1473" hidden="1"/>
    <col min="2305" max="2305" width="3.85546875" style="1473" hidden="1"/>
    <col min="2306" max="2306" width="34.5703125" style="1473" hidden="1"/>
    <col min="2307" max="2307" width="11.7109375" style="1473" hidden="1"/>
    <col min="2308" max="2308" width="15.28515625" style="1473" hidden="1"/>
    <col min="2309" max="2309" width="12.140625" style="1473" hidden="1"/>
    <col min="2310" max="2310" width="12.7109375" style="1473" hidden="1"/>
    <col min="2311" max="2311" width="11.7109375" style="1473" hidden="1"/>
    <col min="2312" max="2312" width="11.42578125" style="1473" hidden="1"/>
    <col min="2313" max="2313" width="13.7109375" style="1473" hidden="1"/>
    <col min="2314" max="2560" width="11.42578125" style="1473" hidden="1"/>
    <col min="2561" max="2561" width="3.85546875" style="1473" hidden="1"/>
    <col min="2562" max="2562" width="34.5703125" style="1473" hidden="1"/>
    <col min="2563" max="2563" width="11.7109375" style="1473" hidden="1"/>
    <col min="2564" max="2564" width="15.28515625" style="1473" hidden="1"/>
    <col min="2565" max="2565" width="12.140625" style="1473" hidden="1"/>
    <col min="2566" max="2566" width="12.7109375" style="1473" hidden="1"/>
    <col min="2567" max="2567" width="11.7109375" style="1473" hidden="1"/>
    <col min="2568" max="2568" width="11.42578125" style="1473" hidden="1"/>
    <col min="2569" max="2569" width="13.7109375" style="1473" hidden="1"/>
    <col min="2570" max="2816" width="11.42578125" style="1473" hidden="1"/>
    <col min="2817" max="2817" width="3.85546875" style="1473" hidden="1"/>
    <col min="2818" max="2818" width="34.5703125" style="1473" hidden="1"/>
    <col min="2819" max="2819" width="11.7109375" style="1473" hidden="1"/>
    <col min="2820" max="2820" width="15.28515625" style="1473" hidden="1"/>
    <col min="2821" max="2821" width="12.140625" style="1473" hidden="1"/>
    <col min="2822" max="2822" width="12.7109375" style="1473" hidden="1"/>
    <col min="2823" max="2823" width="11.7109375" style="1473" hidden="1"/>
    <col min="2824" max="2824" width="11.42578125" style="1473" hidden="1"/>
    <col min="2825" max="2825" width="13.7109375" style="1473" hidden="1"/>
    <col min="2826" max="3072" width="11.42578125" style="1473" hidden="1"/>
    <col min="3073" max="3073" width="3.85546875" style="1473" hidden="1"/>
    <col min="3074" max="3074" width="34.5703125" style="1473" hidden="1"/>
    <col min="3075" max="3075" width="11.7109375" style="1473" hidden="1"/>
    <col min="3076" max="3076" width="15.28515625" style="1473" hidden="1"/>
    <col min="3077" max="3077" width="12.140625" style="1473" hidden="1"/>
    <col min="3078" max="3078" width="12.7109375" style="1473" hidden="1"/>
    <col min="3079" max="3079" width="11.7109375" style="1473" hidden="1"/>
    <col min="3080" max="3080" width="11.42578125" style="1473" hidden="1"/>
    <col min="3081" max="3081" width="13.7109375" style="1473" hidden="1"/>
    <col min="3082" max="3328" width="11.42578125" style="1473" hidden="1"/>
    <col min="3329" max="3329" width="3.85546875" style="1473" hidden="1"/>
    <col min="3330" max="3330" width="34.5703125" style="1473" hidden="1"/>
    <col min="3331" max="3331" width="11.7109375" style="1473" hidden="1"/>
    <col min="3332" max="3332" width="15.28515625" style="1473" hidden="1"/>
    <col min="3333" max="3333" width="12.140625" style="1473" hidden="1"/>
    <col min="3334" max="3334" width="12.7109375" style="1473" hidden="1"/>
    <col min="3335" max="3335" width="11.7109375" style="1473" hidden="1"/>
    <col min="3336" max="3336" width="11.42578125" style="1473" hidden="1"/>
    <col min="3337" max="3337" width="13.7109375" style="1473" hidden="1"/>
    <col min="3338" max="3584" width="11.42578125" style="1473" hidden="1"/>
    <col min="3585" max="3585" width="3.85546875" style="1473" hidden="1"/>
    <col min="3586" max="3586" width="34.5703125" style="1473" hidden="1"/>
    <col min="3587" max="3587" width="11.7109375" style="1473" hidden="1"/>
    <col min="3588" max="3588" width="15.28515625" style="1473" hidden="1"/>
    <col min="3589" max="3589" width="12.140625" style="1473" hidden="1"/>
    <col min="3590" max="3590" width="12.7109375" style="1473" hidden="1"/>
    <col min="3591" max="3591" width="11.7109375" style="1473" hidden="1"/>
    <col min="3592" max="3592" width="11.42578125" style="1473" hidden="1"/>
    <col min="3593" max="3593" width="13.7109375" style="1473" hidden="1"/>
    <col min="3594" max="3840" width="11.42578125" style="1473" hidden="1"/>
    <col min="3841" max="3841" width="3.85546875" style="1473" hidden="1"/>
    <col min="3842" max="3842" width="34.5703125" style="1473" hidden="1"/>
    <col min="3843" max="3843" width="11.7109375" style="1473" hidden="1"/>
    <col min="3844" max="3844" width="15.28515625" style="1473" hidden="1"/>
    <col min="3845" max="3845" width="12.140625" style="1473" hidden="1"/>
    <col min="3846" max="3846" width="12.7109375" style="1473" hidden="1"/>
    <col min="3847" max="3847" width="11.7109375" style="1473" hidden="1"/>
    <col min="3848" max="3848" width="11.42578125" style="1473" hidden="1"/>
    <col min="3849" max="3849" width="13.7109375" style="1473" hidden="1"/>
    <col min="3850" max="4096" width="11.42578125" style="1473" hidden="1"/>
    <col min="4097" max="4097" width="3.85546875" style="1473" hidden="1"/>
    <col min="4098" max="4098" width="34.5703125" style="1473" hidden="1"/>
    <col min="4099" max="4099" width="11.7109375" style="1473" hidden="1"/>
    <col min="4100" max="4100" width="15.28515625" style="1473" hidden="1"/>
    <col min="4101" max="4101" width="12.140625" style="1473" hidden="1"/>
    <col min="4102" max="4102" width="12.7109375" style="1473" hidden="1"/>
    <col min="4103" max="4103" width="11.7109375" style="1473" hidden="1"/>
    <col min="4104" max="4104" width="11.42578125" style="1473" hidden="1"/>
    <col min="4105" max="4105" width="13.7109375" style="1473" hidden="1"/>
    <col min="4106" max="4352" width="11.42578125" style="1473" hidden="1"/>
    <col min="4353" max="4353" width="3.85546875" style="1473" hidden="1"/>
    <col min="4354" max="4354" width="34.5703125" style="1473" hidden="1"/>
    <col min="4355" max="4355" width="11.7109375" style="1473" hidden="1"/>
    <col min="4356" max="4356" width="15.28515625" style="1473" hidden="1"/>
    <col min="4357" max="4357" width="12.140625" style="1473" hidden="1"/>
    <col min="4358" max="4358" width="12.7109375" style="1473" hidden="1"/>
    <col min="4359" max="4359" width="11.7109375" style="1473" hidden="1"/>
    <col min="4360" max="4360" width="11.42578125" style="1473" hidden="1"/>
    <col min="4361" max="4361" width="13.7109375" style="1473" hidden="1"/>
    <col min="4362" max="4608" width="11.42578125" style="1473" hidden="1"/>
    <col min="4609" max="4609" width="3.85546875" style="1473" hidden="1"/>
    <col min="4610" max="4610" width="34.5703125" style="1473" hidden="1"/>
    <col min="4611" max="4611" width="11.7109375" style="1473" hidden="1"/>
    <col min="4612" max="4612" width="15.28515625" style="1473" hidden="1"/>
    <col min="4613" max="4613" width="12.140625" style="1473" hidden="1"/>
    <col min="4614" max="4614" width="12.7109375" style="1473" hidden="1"/>
    <col min="4615" max="4615" width="11.7109375" style="1473" hidden="1"/>
    <col min="4616" max="4616" width="11.42578125" style="1473" hidden="1"/>
    <col min="4617" max="4617" width="13.7109375" style="1473" hidden="1"/>
    <col min="4618" max="4864" width="11.42578125" style="1473" hidden="1"/>
    <col min="4865" max="4865" width="3.85546875" style="1473" hidden="1"/>
    <col min="4866" max="4866" width="34.5703125" style="1473" hidden="1"/>
    <col min="4867" max="4867" width="11.7109375" style="1473" hidden="1"/>
    <col min="4868" max="4868" width="15.28515625" style="1473" hidden="1"/>
    <col min="4869" max="4869" width="12.140625" style="1473" hidden="1"/>
    <col min="4870" max="4870" width="12.7109375" style="1473" hidden="1"/>
    <col min="4871" max="4871" width="11.7109375" style="1473" hidden="1"/>
    <col min="4872" max="4872" width="11.42578125" style="1473" hidden="1"/>
    <col min="4873" max="4873" width="13.7109375" style="1473" hidden="1"/>
    <col min="4874" max="5120" width="11.42578125" style="1473" hidden="1"/>
    <col min="5121" max="5121" width="3.85546875" style="1473" hidden="1"/>
    <col min="5122" max="5122" width="34.5703125" style="1473" hidden="1"/>
    <col min="5123" max="5123" width="11.7109375" style="1473" hidden="1"/>
    <col min="5124" max="5124" width="15.28515625" style="1473" hidden="1"/>
    <col min="5125" max="5125" width="12.140625" style="1473" hidden="1"/>
    <col min="5126" max="5126" width="12.7109375" style="1473" hidden="1"/>
    <col min="5127" max="5127" width="11.7109375" style="1473" hidden="1"/>
    <col min="5128" max="5128" width="11.42578125" style="1473" hidden="1"/>
    <col min="5129" max="5129" width="13.7109375" style="1473" hidden="1"/>
    <col min="5130" max="5376" width="11.42578125" style="1473" hidden="1"/>
    <col min="5377" max="5377" width="3.85546875" style="1473" hidden="1"/>
    <col min="5378" max="5378" width="34.5703125" style="1473" hidden="1"/>
    <col min="5379" max="5379" width="11.7109375" style="1473" hidden="1"/>
    <col min="5380" max="5380" width="15.28515625" style="1473" hidden="1"/>
    <col min="5381" max="5381" width="12.140625" style="1473" hidden="1"/>
    <col min="5382" max="5382" width="12.7109375" style="1473" hidden="1"/>
    <col min="5383" max="5383" width="11.7109375" style="1473" hidden="1"/>
    <col min="5384" max="5384" width="11.42578125" style="1473" hidden="1"/>
    <col min="5385" max="5385" width="13.7109375" style="1473" hidden="1"/>
    <col min="5386" max="5632" width="11.42578125" style="1473" hidden="1"/>
    <col min="5633" max="5633" width="3.85546875" style="1473" hidden="1"/>
    <col min="5634" max="5634" width="34.5703125" style="1473" hidden="1"/>
    <col min="5635" max="5635" width="11.7109375" style="1473" hidden="1"/>
    <col min="5636" max="5636" width="15.28515625" style="1473" hidden="1"/>
    <col min="5637" max="5637" width="12.140625" style="1473" hidden="1"/>
    <col min="5638" max="5638" width="12.7109375" style="1473" hidden="1"/>
    <col min="5639" max="5639" width="11.7109375" style="1473" hidden="1"/>
    <col min="5640" max="5640" width="11.42578125" style="1473" hidden="1"/>
    <col min="5641" max="5641" width="13.7109375" style="1473" hidden="1"/>
    <col min="5642" max="5888" width="11.42578125" style="1473" hidden="1"/>
    <col min="5889" max="5889" width="3.85546875" style="1473" hidden="1"/>
    <col min="5890" max="5890" width="34.5703125" style="1473" hidden="1"/>
    <col min="5891" max="5891" width="11.7109375" style="1473" hidden="1"/>
    <col min="5892" max="5892" width="15.28515625" style="1473" hidden="1"/>
    <col min="5893" max="5893" width="12.140625" style="1473" hidden="1"/>
    <col min="5894" max="5894" width="12.7109375" style="1473" hidden="1"/>
    <col min="5895" max="5895" width="11.7109375" style="1473" hidden="1"/>
    <col min="5896" max="5896" width="11.42578125" style="1473" hidden="1"/>
    <col min="5897" max="5897" width="13.7109375" style="1473" hidden="1"/>
    <col min="5898" max="6144" width="11.42578125" style="1473" hidden="1"/>
    <col min="6145" max="6145" width="3.85546875" style="1473" hidden="1"/>
    <col min="6146" max="6146" width="34.5703125" style="1473" hidden="1"/>
    <col min="6147" max="6147" width="11.7109375" style="1473" hidden="1"/>
    <col min="6148" max="6148" width="15.28515625" style="1473" hidden="1"/>
    <col min="6149" max="6149" width="12.140625" style="1473" hidden="1"/>
    <col min="6150" max="6150" width="12.7109375" style="1473" hidden="1"/>
    <col min="6151" max="6151" width="11.7109375" style="1473" hidden="1"/>
    <col min="6152" max="6152" width="11.42578125" style="1473" hidden="1"/>
    <col min="6153" max="6153" width="13.7109375" style="1473" hidden="1"/>
    <col min="6154" max="6400" width="11.42578125" style="1473" hidden="1"/>
    <col min="6401" max="6401" width="3.85546875" style="1473" hidden="1"/>
    <col min="6402" max="6402" width="34.5703125" style="1473" hidden="1"/>
    <col min="6403" max="6403" width="11.7109375" style="1473" hidden="1"/>
    <col min="6404" max="6404" width="15.28515625" style="1473" hidden="1"/>
    <col min="6405" max="6405" width="12.140625" style="1473" hidden="1"/>
    <col min="6406" max="6406" width="12.7109375" style="1473" hidden="1"/>
    <col min="6407" max="6407" width="11.7109375" style="1473" hidden="1"/>
    <col min="6408" max="6408" width="11.42578125" style="1473" hidden="1"/>
    <col min="6409" max="6409" width="13.7109375" style="1473" hidden="1"/>
    <col min="6410" max="6656" width="11.42578125" style="1473" hidden="1"/>
    <col min="6657" max="6657" width="3.85546875" style="1473" hidden="1"/>
    <col min="6658" max="6658" width="34.5703125" style="1473" hidden="1"/>
    <col min="6659" max="6659" width="11.7109375" style="1473" hidden="1"/>
    <col min="6660" max="6660" width="15.28515625" style="1473" hidden="1"/>
    <col min="6661" max="6661" width="12.140625" style="1473" hidden="1"/>
    <col min="6662" max="6662" width="12.7109375" style="1473" hidden="1"/>
    <col min="6663" max="6663" width="11.7109375" style="1473" hidden="1"/>
    <col min="6664" max="6664" width="11.42578125" style="1473" hidden="1"/>
    <col min="6665" max="6665" width="13.7109375" style="1473" hidden="1"/>
    <col min="6666" max="6912" width="11.42578125" style="1473" hidden="1"/>
    <col min="6913" max="6913" width="3.85546875" style="1473" hidden="1"/>
    <col min="6914" max="6914" width="34.5703125" style="1473" hidden="1"/>
    <col min="6915" max="6915" width="11.7109375" style="1473" hidden="1"/>
    <col min="6916" max="6916" width="15.28515625" style="1473" hidden="1"/>
    <col min="6917" max="6917" width="12.140625" style="1473" hidden="1"/>
    <col min="6918" max="6918" width="12.7109375" style="1473" hidden="1"/>
    <col min="6919" max="6919" width="11.7109375" style="1473" hidden="1"/>
    <col min="6920" max="6920" width="11.42578125" style="1473" hidden="1"/>
    <col min="6921" max="6921" width="13.7109375" style="1473" hidden="1"/>
    <col min="6922" max="7168" width="11.42578125" style="1473" hidden="1"/>
    <col min="7169" max="7169" width="3.85546875" style="1473" hidden="1"/>
    <col min="7170" max="7170" width="34.5703125" style="1473" hidden="1"/>
    <col min="7171" max="7171" width="11.7109375" style="1473" hidden="1"/>
    <col min="7172" max="7172" width="15.28515625" style="1473" hidden="1"/>
    <col min="7173" max="7173" width="12.140625" style="1473" hidden="1"/>
    <col min="7174" max="7174" width="12.7109375" style="1473" hidden="1"/>
    <col min="7175" max="7175" width="11.7109375" style="1473" hidden="1"/>
    <col min="7176" max="7176" width="11.42578125" style="1473" hidden="1"/>
    <col min="7177" max="7177" width="13.7109375" style="1473" hidden="1"/>
    <col min="7178" max="7424" width="11.42578125" style="1473" hidden="1"/>
    <col min="7425" max="7425" width="3.85546875" style="1473" hidden="1"/>
    <col min="7426" max="7426" width="34.5703125" style="1473" hidden="1"/>
    <col min="7427" max="7427" width="11.7109375" style="1473" hidden="1"/>
    <col min="7428" max="7428" width="15.28515625" style="1473" hidden="1"/>
    <col min="7429" max="7429" width="12.140625" style="1473" hidden="1"/>
    <col min="7430" max="7430" width="12.7109375" style="1473" hidden="1"/>
    <col min="7431" max="7431" width="11.7109375" style="1473" hidden="1"/>
    <col min="7432" max="7432" width="11.42578125" style="1473" hidden="1"/>
    <col min="7433" max="7433" width="13.7109375" style="1473" hidden="1"/>
    <col min="7434" max="7680" width="11.42578125" style="1473" hidden="1"/>
    <col min="7681" max="7681" width="3.85546875" style="1473" hidden="1"/>
    <col min="7682" max="7682" width="34.5703125" style="1473" hidden="1"/>
    <col min="7683" max="7683" width="11.7109375" style="1473" hidden="1"/>
    <col min="7684" max="7684" width="15.28515625" style="1473" hidden="1"/>
    <col min="7685" max="7685" width="12.140625" style="1473" hidden="1"/>
    <col min="7686" max="7686" width="12.7109375" style="1473" hidden="1"/>
    <col min="7687" max="7687" width="11.7109375" style="1473" hidden="1"/>
    <col min="7688" max="7688" width="11.42578125" style="1473" hidden="1"/>
    <col min="7689" max="7689" width="13.7109375" style="1473" hidden="1"/>
    <col min="7690" max="7936" width="11.42578125" style="1473" hidden="1"/>
    <col min="7937" max="7937" width="3.85546875" style="1473" hidden="1"/>
    <col min="7938" max="7938" width="34.5703125" style="1473" hidden="1"/>
    <col min="7939" max="7939" width="11.7109375" style="1473" hidden="1"/>
    <col min="7940" max="7940" width="15.28515625" style="1473" hidden="1"/>
    <col min="7941" max="7941" width="12.140625" style="1473" hidden="1"/>
    <col min="7942" max="7942" width="12.7109375" style="1473" hidden="1"/>
    <col min="7943" max="7943" width="11.7109375" style="1473" hidden="1"/>
    <col min="7944" max="7944" width="11.42578125" style="1473" hidden="1"/>
    <col min="7945" max="7945" width="13.7109375" style="1473" hidden="1"/>
    <col min="7946" max="8192" width="11.42578125" style="1473" hidden="1"/>
    <col min="8193" max="8193" width="3.85546875" style="1473" hidden="1"/>
    <col min="8194" max="8194" width="34.5703125" style="1473" hidden="1"/>
    <col min="8195" max="8195" width="11.7109375" style="1473" hidden="1"/>
    <col min="8196" max="8196" width="15.28515625" style="1473" hidden="1"/>
    <col min="8197" max="8197" width="12.140625" style="1473" hidden="1"/>
    <col min="8198" max="8198" width="12.7109375" style="1473" hidden="1"/>
    <col min="8199" max="8199" width="11.7109375" style="1473" hidden="1"/>
    <col min="8200" max="8200" width="11.42578125" style="1473" hidden="1"/>
    <col min="8201" max="8201" width="13.7109375" style="1473" hidden="1"/>
    <col min="8202" max="8448" width="11.42578125" style="1473" hidden="1"/>
    <col min="8449" max="8449" width="3.85546875" style="1473" hidden="1"/>
    <col min="8450" max="8450" width="34.5703125" style="1473" hidden="1"/>
    <col min="8451" max="8451" width="11.7109375" style="1473" hidden="1"/>
    <col min="8452" max="8452" width="15.28515625" style="1473" hidden="1"/>
    <col min="8453" max="8453" width="12.140625" style="1473" hidden="1"/>
    <col min="8454" max="8454" width="12.7109375" style="1473" hidden="1"/>
    <col min="8455" max="8455" width="11.7109375" style="1473" hidden="1"/>
    <col min="8456" max="8456" width="11.42578125" style="1473" hidden="1"/>
    <col min="8457" max="8457" width="13.7109375" style="1473" hidden="1"/>
    <col min="8458" max="8704" width="11.42578125" style="1473" hidden="1"/>
    <col min="8705" max="8705" width="3.85546875" style="1473" hidden="1"/>
    <col min="8706" max="8706" width="34.5703125" style="1473" hidden="1"/>
    <col min="8707" max="8707" width="11.7109375" style="1473" hidden="1"/>
    <col min="8708" max="8708" width="15.28515625" style="1473" hidden="1"/>
    <col min="8709" max="8709" width="12.140625" style="1473" hidden="1"/>
    <col min="8710" max="8710" width="12.7109375" style="1473" hidden="1"/>
    <col min="8711" max="8711" width="11.7109375" style="1473" hidden="1"/>
    <col min="8712" max="8712" width="11.42578125" style="1473" hidden="1"/>
    <col min="8713" max="8713" width="13.7109375" style="1473" hidden="1"/>
    <col min="8714" max="8960" width="11.42578125" style="1473" hidden="1"/>
    <col min="8961" max="8961" width="3.85546875" style="1473" hidden="1"/>
    <col min="8962" max="8962" width="34.5703125" style="1473" hidden="1"/>
    <col min="8963" max="8963" width="11.7109375" style="1473" hidden="1"/>
    <col min="8964" max="8964" width="15.28515625" style="1473" hidden="1"/>
    <col min="8965" max="8965" width="12.140625" style="1473" hidden="1"/>
    <col min="8966" max="8966" width="12.7109375" style="1473" hidden="1"/>
    <col min="8967" max="8967" width="11.7109375" style="1473" hidden="1"/>
    <col min="8968" max="8968" width="11.42578125" style="1473" hidden="1"/>
    <col min="8969" max="8969" width="13.7109375" style="1473" hidden="1"/>
    <col min="8970" max="9216" width="11.42578125" style="1473" hidden="1"/>
    <col min="9217" max="9217" width="3.85546875" style="1473" hidden="1"/>
    <col min="9218" max="9218" width="34.5703125" style="1473" hidden="1"/>
    <col min="9219" max="9219" width="11.7109375" style="1473" hidden="1"/>
    <col min="9220" max="9220" width="15.28515625" style="1473" hidden="1"/>
    <col min="9221" max="9221" width="12.140625" style="1473" hidden="1"/>
    <col min="9222" max="9222" width="12.7109375" style="1473" hidden="1"/>
    <col min="9223" max="9223" width="11.7109375" style="1473" hidden="1"/>
    <col min="9224" max="9224" width="11.42578125" style="1473" hidden="1"/>
    <col min="9225" max="9225" width="13.7109375" style="1473" hidden="1"/>
    <col min="9226" max="9472" width="11.42578125" style="1473" hidden="1"/>
    <col min="9473" max="9473" width="3.85546875" style="1473" hidden="1"/>
    <col min="9474" max="9474" width="34.5703125" style="1473" hidden="1"/>
    <col min="9475" max="9475" width="11.7109375" style="1473" hidden="1"/>
    <col min="9476" max="9476" width="15.28515625" style="1473" hidden="1"/>
    <col min="9477" max="9477" width="12.140625" style="1473" hidden="1"/>
    <col min="9478" max="9478" width="12.7109375" style="1473" hidden="1"/>
    <col min="9479" max="9479" width="11.7109375" style="1473" hidden="1"/>
    <col min="9480" max="9480" width="11.42578125" style="1473" hidden="1"/>
    <col min="9481" max="9481" width="13.7109375" style="1473" hidden="1"/>
    <col min="9482" max="9728" width="11.42578125" style="1473" hidden="1"/>
    <col min="9729" max="9729" width="3.85546875" style="1473" hidden="1"/>
    <col min="9730" max="9730" width="34.5703125" style="1473" hidden="1"/>
    <col min="9731" max="9731" width="11.7109375" style="1473" hidden="1"/>
    <col min="9732" max="9732" width="15.28515625" style="1473" hidden="1"/>
    <col min="9733" max="9733" width="12.140625" style="1473" hidden="1"/>
    <col min="9734" max="9734" width="12.7109375" style="1473" hidden="1"/>
    <col min="9735" max="9735" width="11.7109375" style="1473" hidden="1"/>
    <col min="9736" max="9736" width="11.42578125" style="1473" hidden="1"/>
    <col min="9737" max="9737" width="13.7109375" style="1473" hidden="1"/>
    <col min="9738" max="9984" width="11.42578125" style="1473" hidden="1"/>
    <col min="9985" max="9985" width="3.85546875" style="1473" hidden="1"/>
    <col min="9986" max="9986" width="34.5703125" style="1473" hidden="1"/>
    <col min="9987" max="9987" width="11.7109375" style="1473" hidden="1"/>
    <col min="9988" max="9988" width="15.28515625" style="1473" hidden="1"/>
    <col min="9989" max="9989" width="12.140625" style="1473" hidden="1"/>
    <col min="9990" max="9990" width="12.7109375" style="1473" hidden="1"/>
    <col min="9991" max="9991" width="11.7109375" style="1473" hidden="1"/>
    <col min="9992" max="9992" width="11.42578125" style="1473" hidden="1"/>
    <col min="9993" max="9993" width="13.7109375" style="1473" hidden="1"/>
    <col min="9994" max="10240" width="11.42578125" style="1473" hidden="1"/>
    <col min="10241" max="10241" width="3.85546875" style="1473" hidden="1"/>
    <col min="10242" max="10242" width="34.5703125" style="1473" hidden="1"/>
    <col min="10243" max="10243" width="11.7109375" style="1473" hidden="1"/>
    <col min="10244" max="10244" width="15.28515625" style="1473" hidden="1"/>
    <col min="10245" max="10245" width="12.140625" style="1473" hidden="1"/>
    <col min="10246" max="10246" width="12.7109375" style="1473" hidden="1"/>
    <col min="10247" max="10247" width="11.7109375" style="1473" hidden="1"/>
    <col min="10248" max="10248" width="11.42578125" style="1473" hidden="1"/>
    <col min="10249" max="10249" width="13.7109375" style="1473" hidden="1"/>
    <col min="10250" max="10496" width="11.42578125" style="1473" hidden="1"/>
    <col min="10497" max="10497" width="3.85546875" style="1473" hidden="1"/>
    <col min="10498" max="10498" width="34.5703125" style="1473" hidden="1"/>
    <col min="10499" max="10499" width="11.7109375" style="1473" hidden="1"/>
    <col min="10500" max="10500" width="15.28515625" style="1473" hidden="1"/>
    <col min="10501" max="10501" width="12.140625" style="1473" hidden="1"/>
    <col min="10502" max="10502" width="12.7109375" style="1473" hidden="1"/>
    <col min="10503" max="10503" width="11.7109375" style="1473" hidden="1"/>
    <col min="10504" max="10504" width="11.42578125" style="1473" hidden="1"/>
    <col min="10505" max="10505" width="13.7109375" style="1473" hidden="1"/>
    <col min="10506" max="10752" width="11.42578125" style="1473" hidden="1"/>
    <col min="10753" max="10753" width="3.85546875" style="1473" hidden="1"/>
    <col min="10754" max="10754" width="34.5703125" style="1473" hidden="1"/>
    <col min="10755" max="10755" width="11.7109375" style="1473" hidden="1"/>
    <col min="10756" max="10756" width="15.28515625" style="1473" hidden="1"/>
    <col min="10757" max="10757" width="12.140625" style="1473" hidden="1"/>
    <col min="10758" max="10758" width="12.7109375" style="1473" hidden="1"/>
    <col min="10759" max="10759" width="11.7109375" style="1473" hidden="1"/>
    <col min="10760" max="10760" width="11.42578125" style="1473" hidden="1"/>
    <col min="10761" max="10761" width="13.7109375" style="1473" hidden="1"/>
    <col min="10762" max="11008" width="11.42578125" style="1473" hidden="1"/>
    <col min="11009" max="11009" width="3.85546875" style="1473" hidden="1"/>
    <col min="11010" max="11010" width="34.5703125" style="1473" hidden="1"/>
    <col min="11011" max="11011" width="11.7109375" style="1473" hidden="1"/>
    <col min="11012" max="11012" width="15.28515625" style="1473" hidden="1"/>
    <col min="11013" max="11013" width="12.140625" style="1473" hidden="1"/>
    <col min="11014" max="11014" width="12.7109375" style="1473" hidden="1"/>
    <col min="11015" max="11015" width="11.7109375" style="1473" hidden="1"/>
    <col min="11016" max="11016" width="11.42578125" style="1473" hidden="1"/>
    <col min="11017" max="11017" width="13.7109375" style="1473" hidden="1"/>
    <col min="11018" max="11264" width="11.42578125" style="1473" hidden="1"/>
    <col min="11265" max="11265" width="3.85546875" style="1473" hidden="1"/>
    <col min="11266" max="11266" width="34.5703125" style="1473" hidden="1"/>
    <col min="11267" max="11267" width="11.7109375" style="1473" hidden="1"/>
    <col min="11268" max="11268" width="15.28515625" style="1473" hidden="1"/>
    <col min="11269" max="11269" width="12.140625" style="1473" hidden="1"/>
    <col min="11270" max="11270" width="12.7109375" style="1473" hidden="1"/>
    <col min="11271" max="11271" width="11.7109375" style="1473" hidden="1"/>
    <col min="11272" max="11272" width="11.42578125" style="1473" hidden="1"/>
    <col min="11273" max="11273" width="13.7109375" style="1473" hidden="1"/>
    <col min="11274" max="11520" width="11.42578125" style="1473" hidden="1"/>
    <col min="11521" max="11521" width="3.85546875" style="1473" hidden="1"/>
    <col min="11522" max="11522" width="34.5703125" style="1473" hidden="1"/>
    <col min="11523" max="11523" width="11.7109375" style="1473" hidden="1"/>
    <col min="11524" max="11524" width="15.28515625" style="1473" hidden="1"/>
    <col min="11525" max="11525" width="12.140625" style="1473" hidden="1"/>
    <col min="11526" max="11526" width="12.7109375" style="1473" hidden="1"/>
    <col min="11527" max="11527" width="11.7109375" style="1473" hidden="1"/>
    <col min="11528" max="11528" width="11.42578125" style="1473" hidden="1"/>
    <col min="11529" max="11529" width="13.7109375" style="1473" hidden="1"/>
    <col min="11530" max="11776" width="11.42578125" style="1473" hidden="1"/>
    <col min="11777" max="11777" width="3.85546875" style="1473" hidden="1"/>
    <col min="11778" max="11778" width="34.5703125" style="1473" hidden="1"/>
    <col min="11779" max="11779" width="11.7109375" style="1473" hidden="1"/>
    <col min="11780" max="11780" width="15.28515625" style="1473" hidden="1"/>
    <col min="11781" max="11781" width="12.140625" style="1473" hidden="1"/>
    <col min="11782" max="11782" width="12.7109375" style="1473" hidden="1"/>
    <col min="11783" max="11783" width="11.7109375" style="1473" hidden="1"/>
    <col min="11784" max="11784" width="11.42578125" style="1473" hidden="1"/>
    <col min="11785" max="11785" width="13.7109375" style="1473" hidden="1"/>
    <col min="11786" max="12032" width="11.42578125" style="1473" hidden="1"/>
    <col min="12033" max="12033" width="3.85546875" style="1473" hidden="1"/>
    <col min="12034" max="12034" width="34.5703125" style="1473" hidden="1"/>
    <col min="12035" max="12035" width="11.7109375" style="1473" hidden="1"/>
    <col min="12036" max="12036" width="15.28515625" style="1473" hidden="1"/>
    <col min="12037" max="12037" width="12.140625" style="1473" hidden="1"/>
    <col min="12038" max="12038" width="12.7109375" style="1473" hidden="1"/>
    <col min="12039" max="12039" width="11.7109375" style="1473" hidden="1"/>
    <col min="12040" max="12040" width="11.42578125" style="1473" hidden="1"/>
    <col min="12041" max="12041" width="13.7109375" style="1473" hidden="1"/>
    <col min="12042" max="12288" width="11.42578125" style="1473" hidden="1"/>
    <col min="12289" max="12289" width="3.85546875" style="1473" hidden="1"/>
    <col min="12290" max="12290" width="34.5703125" style="1473" hidden="1"/>
    <col min="12291" max="12291" width="11.7109375" style="1473" hidden="1"/>
    <col min="12292" max="12292" width="15.28515625" style="1473" hidden="1"/>
    <col min="12293" max="12293" width="12.140625" style="1473" hidden="1"/>
    <col min="12294" max="12294" width="12.7109375" style="1473" hidden="1"/>
    <col min="12295" max="12295" width="11.7109375" style="1473" hidden="1"/>
    <col min="12296" max="12296" width="11.42578125" style="1473" hidden="1"/>
    <col min="12297" max="12297" width="13.7109375" style="1473" hidden="1"/>
    <col min="12298" max="12544" width="11.42578125" style="1473" hidden="1"/>
    <col min="12545" max="12545" width="3.85546875" style="1473" hidden="1"/>
    <col min="12546" max="12546" width="34.5703125" style="1473" hidden="1"/>
    <col min="12547" max="12547" width="11.7109375" style="1473" hidden="1"/>
    <col min="12548" max="12548" width="15.28515625" style="1473" hidden="1"/>
    <col min="12549" max="12549" width="12.140625" style="1473" hidden="1"/>
    <col min="12550" max="12550" width="12.7109375" style="1473" hidden="1"/>
    <col min="12551" max="12551" width="11.7109375" style="1473" hidden="1"/>
    <col min="12552" max="12552" width="11.42578125" style="1473" hidden="1"/>
    <col min="12553" max="12553" width="13.7109375" style="1473" hidden="1"/>
    <col min="12554" max="12800" width="11.42578125" style="1473" hidden="1"/>
    <col min="12801" max="12801" width="3.85546875" style="1473" hidden="1"/>
    <col min="12802" max="12802" width="34.5703125" style="1473" hidden="1"/>
    <col min="12803" max="12803" width="11.7109375" style="1473" hidden="1"/>
    <col min="12804" max="12804" width="15.28515625" style="1473" hidden="1"/>
    <col min="12805" max="12805" width="12.140625" style="1473" hidden="1"/>
    <col min="12806" max="12806" width="12.7109375" style="1473" hidden="1"/>
    <col min="12807" max="12807" width="11.7109375" style="1473" hidden="1"/>
    <col min="12808" max="12808" width="11.42578125" style="1473" hidden="1"/>
    <col min="12809" max="12809" width="13.7109375" style="1473" hidden="1"/>
    <col min="12810" max="13056" width="11.42578125" style="1473" hidden="1"/>
    <col min="13057" max="13057" width="3.85546875" style="1473" hidden="1"/>
    <col min="13058" max="13058" width="34.5703125" style="1473" hidden="1"/>
    <col min="13059" max="13059" width="11.7109375" style="1473" hidden="1"/>
    <col min="13060" max="13060" width="15.28515625" style="1473" hidden="1"/>
    <col min="13061" max="13061" width="12.140625" style="1473" hidden="1"/>
    <col min="13062" max="13062" width="12.7109375" style="1473" hidden="1"/>
    <col min="13063" max="13063" width="11.7109375" style="1473" hidden="1"/>
    <col min="13064" max="13064" width="11.42578125" style="1473" hidden="1"/>
    <col min="13065" max="13065" width="13.7109375" style="1473" hidden="1"/>
    <col min="13066" max="13312" width="11.42578125" style="1473" hidden="1"/>
    <col min="13313" max="13313" width="3.85546875" style="1473" hidden="1"/>
    <col min="13314" max="13314" width="34.5703125" style="1473" hidden="1"/>
    <col min="13315" max="13315" width="11.7109375" style="1473" hidden="1"/>
    <col min="13316" max="13316" width="15.28515625" style="1473" hidden="1"/>
    <col min="13317" max="13317" width="12.140625" style="1473" hidden="1"/>
    <col min="13318" max="13318" width="12.7109375" style="1473" hidden="1"/>
    <col min="13319" max="13319" width="11.7109375" style="1473" hidden="1"/>
    <col min="13320" max="13320" width="11.42578125" style="1473" hidden="1"/>
    <col min="13321" max="13321" width="13.7109375" style="1473" hidden="1"/>
    <col min="13322" max="13568" width="11.42578125" style="1473" hidden="1"/>
    <col min="13569" max="13569" width="3.85546875" style="1473" hidden="1"/>
    <col min="13570" max="13570" width="34.5703125" style="1473" hidden="1"/>
    <col min="13571" max="13571" width="11.7109375" style="1473" hidden="1"/>
    <col min="13572" max="13572" width="15.28515625" style="1473" hidden="1"/>
    <col min="13573" max="13573" width="12.140625" style="1473" hidden="1"/>
    <col min="13574" max="13574" width="12.7109375" style="1473" hidden="1"/>
    <col min="13575" max="13575" width="11.7109375" style="1473" hidden="1"/>
    <col min="13576" max="13576" width="11.42578125" style="1473" hidden="1"/>
    <col min="13577" max="13577" width="13.7109375" style="1473" hidden="1"/>
    <col min="13578" max="13824" width="11.42578125" style="1473" hidden="1"/>
    <col min="13825" max="13825" width="3.85546875" style="1473" hidden="1"/>
    <col min="13826" max="13826" width="34.5703125" style="1473" hidden="1"/>
    <col min="13827" max="13827" width="11.7109375" style="1473" hidden="1"/>
    <col min="13828" max="13828" width="15.28515625" style="1473" hidden="1"/>
    <col min="13829" max="13829" width="12.140625" style="1473" hidden="1"/>
    <col min="13830" max="13830" width="12.7109375" style="1473" hidden="1"/>
    <col min="13831" max="13831" width="11.7109375" style="1473" hidden="1"/>
    <col min="13832" max="13832" width="11.42578125" style="1473" hidden="1"/>
    <col min="13833" max="13833" width="13.7109375" style="1473" hidden="1"/>
    <col min="13834" max="14080" width="11.42578125" style="1473" hidden="1"/>
    <col min="14081" max="14081" width="3.85546875" style="1473" hidden="1"/>
    <col min="14082" max="14082" width="34.5703125" style="1473" hidden="1"/>
    <col min="14083" max="14083" width="11.7109375" style="1473" hidden="1"/>
    <col min="14084" max="14084" width="15.28515625" style="1473" hidden="1"/>
    <col min="14085" max="14085" width="12.140625" style="1473" hidden="1"/>
    <col min="14086" max="14086" width="12.7109375" style="1473" hidden="1"/>
    <col min="14087" max="14087" width="11.7109375" style="1473" hidden="1"/>
    <col min="14088" max="14088" width="11.42578125" style="1473" hidden="1"/>
    <col min="14089" max="14089" width="13.7109375" style="1473" hidden="1"/>
    <col min="14090" max="14336" width="11.42578125" style="1473" hidden="1"/>
    <col min="14337" max="14337" width="3.85546875" style="1473" hidden="1"/>
    <col min="14338" max="14338" width="34.5703125" style="1473" hidden="1"/>
    <col min="14339" max="14339" width="11.7109375" style="1473" hidden="1"/>
    <col min="14340" max="14340" width="15.28515625" style="1473" hidden="1"/>
    <col min="14341" max="14341" width="12.140625" style="1473" hidden="1"/>
    <col min="14342" max="14342" width="12.7109375" style="1473" hidden="1"/>
    <col min="14343" max="14343" width="11.7109375" style="1473" hidden="1"/>
    <col min="14344" max="14344" width="11.42578125" style="1473" hidden="1"/>
    <col min="14345" max="14345" width="13.7109375" style="1473" hidden="1"/>
    <col min="14346" max="14592" width="11.42578125" style="1473" hidden="1"/>
    <col min="14593" max="14593" width="3.85546875" style="1473" hidden="1"/>
    <col min="14594" max="14594" width="34.5703125" style="1473" hidden="1"/>
    <col min="14595" max="14595" width="11.7109375" style="1473" hidden="1"/>
    <col min="14596" max="14596" width="15.28515625" style="1473" hidden="1"/>
    <col min="14597" max="14597" width="12.140625" style="1473" hidden="1"/>
    <col min="14598" max="14598" width="12.7109375" style="1473" hidden="1"/>
    <col min="14599" max="14599" width="11.7109375" style="1473" hidden="1"/>
    <col min="14600" max="14600" width="11.42578125" style="1473" hidden="1"/>
    <col min="14601" max="14601" width="13.7109375" style="1473" hidden="1"/>
    <col min="14602" max="14848" width="11.42578125" style="1473" hidden="1"/>
    <col min="14849" max="14849" width="3.85546875" style="1473" hidden="1"/>
    <col min="14850" max="14850" width="34.5703125" style="1473" hidden="1"/>
    <col min="14851" max="14851" width="11.7109375" style="1473" hidden="1"/>
    <col min="14852" max="14852" width="15.28515625" style="1473" hidden="1"/>
    <col min="14853" max="14853" width="12.140625" style="1473" hidden="1"/>
    <col min="14854" max="14854" width="12.7109375" style="1473" hidden="1"/>
    <col min="14855" max="14855" width="11.7109375" style="1473" hidden="1"/>
    <col min="14856" max="14856" width="11.42578125" style="1473" hidden="1"/>
    <col min="14857" max="14857" width="13.7109375" style="1473" hidden="1"/>
    <col min="14858" max="15104" width="11.42578125" style="1473" hidden="1"/>
    <col min="15105" max="15105" width="3.85546875" style="1473" hidden="1"/>
    <col min="15106" max="15106" width="34.5703125" style="1473" hidden="1"/>
    <col min="15107" max="15107" width="11.7109375" style="1473" hidden="1"/>
    <col min="15108" max="15108" width="15.28515625" style="1473" hidden="1"/>
    <col min="15109" max="15109" width="12.140625" style="1473" hidden="1"/>
    <col min="15110" max="15110" width="12.7109375" style="1473" hidden="1"/>
    <col min="15111" max="15111" width="11.7109375" style="1473" hidden="1"/>
    <col min="15112" max="15112" width="11.42578125" style="1473" hidden="1"/>
    <col min="15113" max="15113" width="13.7109375" style="1473" hidden="1"/>
    <col min="15114" max="15360" width="11.42578125" style="1473" hidden="1"/>
    <col min="15361" max="15361" width="3.85546875" style="1473" hidden="1"/>
    <col min="15362" max="15362" width="34.5703125" style="1473" hidden="1"/>
    <col min="15363" max="15363" width="11.7109375" style="1473" hidden="1"/>
    <col min="15364" max="15364" width="15.28515625" style="1473" hidden="1"/>
    <col min="15365" max="15365" width="12.140625" style="1473" hidden="1"/>
    <col min="15366" max="15366" width="12.7109375" style="1473" hidden="1"/>
    <col min="15367" max="15367" width="11.7109375" style="1473" hidden="1"/>
    <col min="15368" max="15368" width="11.42578125" style="1473" hidden="1"/>
    <col min="15369" max="15369" width="13.7109375" style="1473" hidden="1"/>
    <col min="15370" max="15616" width="11.42578125" style="1473" hidden="1"/>
    <col min="15617" max="15617" width="3.85546875" style="1473" hidden="1"/>
    <col min="15618" max="15618" width="34.5703125" style="1473" hidden="1"/>
    <col min="15619" max="15619" width="11.7109375" style="1473" hidden="1"/>
    <col min="15620" max="15620" width="15.28515625" style="1473" hidden="1"/>
    <col min="15621" max="15621" width="12.140625" style="1473" hidden="1"/>
    <col min="15622" max="15622" width="12.7109375" style="1473" hidden="1"/>
    <col min="15623" max="15623" width="11.7109375" style="1473" hidden="1"/>
    <col min="15624" max="15624" width="11.42578125" style="1473" hidden="1"/>
    <col min="15625" max="15625" width="13.7109375" style="1473" hidden="1"/>
    <col min="15626" max="15872" width="11.42578125" style="1473" hidden="1"/>
    <col min="15873" max="15873" width="3.85546875" style="1473" hidden="1"/>
    <col min="15874" max="15874" width="34.5703125" style="1473" hidden="1"/>
    <col min="15875" max="15875" width="11.7109375" style="1473" hidden="1"/>
    <col min="15876" max="15876" width="15.28515625" style="1473" hidden="1"/>
    <col min="15877" max="15877" width="12.140625" style="1473" hidden="1"/>
    <col min="15878" max="15878" width="12.7109375" style="1473" hidden="1"/>
    <col min="15879" max="15879" width="11.7109375" style="1473" hidden="1"/>
    <col min="15880" max="15880" width="11.42578125" style="1473" hidden="1"/>
    <col min="15881" max="15881" width="13.7109375" style="1473" hidden="1"/>
    <col min="15882" max="16128" width="11.42578125" style="1473" hidden="1"/>
    <col min="16129" max="16129" width="3.85546875" style="1473" hidden="1"/>
    <col min="16130" max="16130" width="34.5703125" style="1473" hidden="1"/>
    <col min="16131" max="16131" width="11.7109375" style="1473" hidden="1"/>
    <col min="16132" max="16132" width="15.28515625" style="1473" hidden="1"/>
    <col min="16133" max="16133" width="12.140625" style="1473" hidden="1"/>
    <col min="16134" max="16134" width="12.7109375" style="1473" hidden="1"/>
    <col min="16135" max="16135" width="11.7109375" style="1473" hidden="1"/>
    <col min="16136" max="16136" width="11.42578125" style="1473" hidden="1"/>
    <col min="16137" max="16137" width="13.7109375" style="1473" hidden="1"/>
    <col min="16138" max="16384" width="11.42578125" style="1473" hidden="1"/>
  </cols>
  <sheetData>
    <row r="1" spans="1:9" ht="13.15" customHeight="1">
      <c r="A1" s="2445"/>
      <c r="B1" s="2736" t="s">
        <v>1417</v>
      </c>
      <c r="C1" s="2737"/>
      <c r="D1" s="2737"/>
      <c r="E1" s="2737"/>
      <c r="F1" s="2737"/>
      <c r="G1" s="2737"/>
    </row>
    <row r="2" spans="1:9">
      <c r="B2" s="2738" t="s">
        <v>1</v>
      </c>
      <c r="C2" s="2738"/>
      <c r="D2" s="2738"/>
      <c r="E2" s="2738"/>
      <c r="F2" s="2738"/>
      <c r="G2" s="2738"/>
    </row>
    <row r="3" spans="1:9" ht="21">
      <c r="B3" s="1494" t="s">
        <v>0</v>
      </c>
      <c r="C3" s="1495" t="s">
        <v>1271</v>
      </c>
      <c r="D3" s="1495" t="s">
        <v>1272</v>
      </c>
      <c r="E3" s="1238" t="s">
        <v>1426</v>
      </c>
      <c r="F3" s="1238" t="s">
        <v>1274</v>
      </c>
      <c r="G3" s="1238" t="s">
        <v>22</v>
      </c>
    </row>
    <row r="4" spans="1:9">
      <c r="B4" s="1496"/>
      <c r="C4" s="1497" t="s">
        <v>23</v>
      </c>
      <c r="D4" s="1497" t="s">
        <v>24</v>
      </c>
      <c r="E4" s="1241" t="s">
        <v>1275</v>
      </c>
      <c r="F4" s="1242" t="s">
        <v>60</v>
      </c>
      <c r="G4" s="1497" t="s">
        <v>26</v>
      </c>
    </row>
    <row r="5" spans="1:9" ht="15" customHeight="1">
      <c r="B5" s="1450" t="s">
        <v>1276</v>
      </c>
      <c r="C5" s="851">
        <v>476534.25964514795</v>
      </c>
      <c r="D5" s="828">
        <v>6.3</v>
      </c>
      <c r="E5" s="828">
        <v>476540.55964514799</v>
      </c>
      <c r="F5" s="829">
        <v>94.693708356285541</v>
      </c>
      <c r="G5" s="829">
        <v>28.291870719117433</v>
      </c>
    </row>
    <row r="6" spans="1:9">
      <c r="B6" s="1451" t="s">
        <v>27</v>
      </c>
      <c r="C6" s="856">
        <v>317400.20600000001</v>
      </c>
      <c r="D6" s="377"/>
      <c r="E6" s="377">
        <v>317400.20600000001</v>
      </c>
      <c r="F6" s="1452">
        <v>63.070817228169965</v>
      </c>
      <c r="G6" s="1452">
        <v>18.843822236369576</v>
      </c>
    </row>
    <row r="7" spans="1:9">
      <c r="B7" s="1451" t="s">
        <v>28</v>
      </c>
      <c r="C7" s="856">
        <v>140819.67895795699</v>
      </c>
      <c r="D7" s="377">
        <v>6.3</v>
      </c>
      <c r="E7" s="377">
        <v>140825.97895795698</v>
      </c>
      <c r="F7" s="1452">
        <v>27.983628907397158</v>
      </c>
      <c r="G7" s="1452">
        <v>8.3607372130894699</v>
      </c>
    </row>
    <row r="8" spans="1:9">
      <c r="B8" s="1451" t="s">
        <v>29</v>
      </c>
      <c r="C8" s="856">
        <v>15207.329599317</v>
      </c>
      <c r="D8" s="377"/>
      <c r="E8" s="377">
        <v>15207.329599317</v>
      </c>
      <c r="F8" s="1452">
        <v>3.0218591152617638</v>
      </c>
      <c r="G8" s="1452">
        <v>0.90284823463350516</v>
      </c>
    </row>
    <row r="9" spans="1:9">
      <c r="B9" s="1451" t="s">
        <v>30</v>
      </c>
      <c r="C9" s="856">
        <v>3107.0450878739998</v>
      </c>
      <c r="D9" s="377"/>
      <c r="E9" s="377">
        <v>3107.0450878739998</v>
      </c>
      <c r="F9" s="1452">
        <v>0.61740310545666222</v>
      </c>
      <c r="G9" s="1452">
        <v>0.18446303502488254</v>
      </c>
    </row>
    <row r="10" spans="1:9" ht="23.25" customHeight="1">
      <c r="B10" s="1453" t="s">
        <v>1277</v>
      </c>
      <c r="C10" s="851">
        <v>26062.573579040996</v>
      </c>
      <c r="D10" s="828">
        <v>641.029368073</v>
      </c>
      <c r="E10" s="828">
        <v>26703.602947113999</v>
      </c>
      <c r="F10" s="834">
        <v>5.3062916437144585</v>
      </c>
      <c r="G10" s="835">
        <v>1.5853737253277365</v>
      </c>
      <c r="H10" s="836"/>
      <c r="I10" s="836"/>
    </row>
    <row r="11" spans="1:9">
      <c r="B11" s="1451" t="s">
        <v>27</v>
      </c>
      <c r="C11" s="856">
        <v>12630.562697236999</v>
      </c>
      <c r="D11" s="377">
        <v>645.32936807299996</v>
      </c>
      <c r="E11" s="377">
        <v>13275.892065309999</v>
      </c>
      <c r="F11" s="1452">
        <v>2.6380618101806736</v>
      </c>
      <c r="G11" s="1452">
        <v>0.78818017562323506</v>
      </c>
    </row>
    <row r="12" spans="1:9">
      <c r="B12" s="1451" t="s">
        <v>28</v>
      </c>
      <c r="C12" s="856">
        <v>7082.5768576600003</v>
      </c>
      <c r="D12" s="377">
        <v>-4.3</v>
      </c>
      <c r="E12" s="377">
        <v>7078.2768576600001</v>
      </c>
      <c r="F12" s="1452">
        <v>1.4065293517164856</v>
      </c>
      <c r="G12" s="1452">
        <v>0.42023221259520444</v>
      </c>
    </row>
    <row r="13" spans="1:9">
      <c r="B13" s="1451" t="s">
        <v>29</v>
      </c>
      <c r="C13" s="856">
        <v>762.380872264</v>
      </c>
      <c r="D13" s="377"/>
      <c r="E13" s="377">
        <v>762.380872264</v>
      </c>
      <c r="F13" s="1452">
        <v>0.15149323706745021</v>
      </c>
      <c r="G13" s="1452">
        <v>4.5262004755444916E-2</v>
      </c>
    </row>
    <row r="14" spans="1:9">
      <c r="B14" s="1451" t="s">
        <v>30</v>
      </c>
      <c r="C14" s="856">
        <v>5587.0531518799999</v>
      </c>
      <c r="D14" s="377"/>
      <c r="E14" s="377">
        <v>5587.0531518799999</v>
      </c>
      <c r="F14" s="1452">
        <v>1.1102072447498486</v>
      </c>
      <c r="G14" s="1452">
        <v>0.33169933235385191</v>
      </c>
    </row>
    <row r="15" spans="1:9" ht="14.25" customHeight="1">
      <c r="B15" s="1498" t="s">
        <v>31</v>
      </c>
      <c r="C15" s="1499">
        <v>502596.83322418894</v>
      </c>
      <c r="D15" s="1500">
        <v>647.32936807299996</v>
      </c>
      <c r="E15" s="1500">
        <v>503244.16259226197</v>
      </c>
      <c r="F15" s="1501">
        <v>100</v>
      </c>
      <c r="G15" s="1501">
        <v>29.877244444445168</v>
      </c>
    </row>
    <row r="16" spans="1:9">
      <c r="B16" s="1467" t="s">
        <v>110</v>
      </c>
      <c r="C16" s="1510"/>
      <c r="D16" s="1510"/>
      <c r="E16" s="1510"/>
      <c r="F16" s="1510"/>
      <c r="G16" s="1510"/>
    </row>
    <row r="17" spans="3:12">
      <c r="C17" s="1467"/>
      <c r="D17" s="1467"/>
      <c r="E17" s="1467"/>
      <c r="F17" s="1467"/>
    </row>
    <row r="18" spans="3:12" hidden="1">
      <c r="I18" s="830"/>
      <c r="J18" s="830"/>
      <c r="K18" s="830"/>
      <c r="L18" s="830"/>
    </row>
  </sheetData>
  <mergeCells count="2">
    <mergeCell ref="B1:G1"/>
    <mergeCell ref="B2:G2"/>
  </mergeCells>
  <pageMargins left="0.7" right="0.7" top="0.75" bottom="0.75" header="0.3" footer="0.3"/>
  <pageSetup orientation="portrait" r:id="rId1"/>
  <ignoredErrors>
    <ignoredError sqref="C4:G4" numberStoredAsText="1"/>
  </ignoredErrors>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671EE-6FFE-4586-8204-03EFA72A2C04}">
  <sheetPr codeName="Hoja73"/>
  <dimension ref="A1:WVQ17"/>
  <sheetViews>
    <sheetView showGridLines="0" workbookViewId="0"/>
  </sheetViews>
  <sheetFormatPr baseColWidth="10" defaultColWidth="0" defaultRowHeight="13.5" zeroHeight="1"/>
  <cols>
    <col min="1" max="1" width="3.85546875" style="1456" customWidth="1"/>
    <col min="2" max="2" width="13.85546875" style="1456" customWidth="1"/>
    <col min="3" max="3" width="30.42578125" style="1456" customWidth="1"/>
    <col min="4" max="4" width="13.85546875" style="1456" bestFit="1" customWidth="1"/>
    <col min="5" max="5" width="9" style="1456" bestFit="1" customWidth="1"/>
    <col min="6" max="6" width="9.7109375" style="1456" bestFit="1" customWidth="1"/>
    <col min="7" max="7" width="12.140625" style="1456" bestFit="1" customWidth="1"/>
    <col min="8" max="8" width="5" style="1456" customWidth="1"/>
    <col min="9" max="9" width="10" style="1456" customWidth="1"/>
    <col min="10" max="10" width="5" style="1456" customWidth="1"/>
    <col min="11" max="256" width="11.42578125" style="1456" hidden="1"/>
    <col min="257" max="257" width="3.85546875" style="1456" hidden="1"/>
    <col min="258" max="258" width="13.85546875" style="1456" hidden="1"/>
    <col min="259" max="259" width="30.42578125" style="1456" hidden="1"/>
    <col min="260" max="260" width="13.85546875" style="1456" hidden="1"/>
    <col min="261" max="261" width="9" style="1456" hidden="1"/>
    <col min="262" max="262" width="9.7109375" style="1456" hidden="1"/>
    <col min="263" max="263" width="12.140625" style="1456" hidden="1"/>
    <col min="264" max="264" width="56" style="1456" hidden="1"/>
    <col min="265" max="265" width="5.5703125" style="1456" hidden="1"/>
    <col min="266" max="512" width="11.42578125" style="1456" hidden="1"/>
    <col min="513" max="513" width="3.85546875" style="1456" hidden="1"/>
    <col min="514" max="514" width="13.85546875" style="1456" hidden="1"/>
    <col min="515" max="515" width="30.42578125" style="1456" hidden="1"/>
    <col min="516" max="516" width="13.85546875" style="1456" hidden="1"/>
    <col min="517" max="517" width="9" style="1456" hidden="1"/>
    <col min="518" max="518" width="9.7109375" style="1456" hidden="1"/>
    <col min="519" max="519" width="12.140625" style="1456" hidden="1"/>
    <col min="520" max="520" width="56" style="1456" hidden="1"/>
    <col min="521" max="521" width="5.5703125" style="1456" hidden="1"/>
    <col min="522" max="768" width="11.42578125" style="1456" hidden="1"/>
    <col min="769" max="769" width="3.85546875" style="1456" hidden="1"/>
    <col min="770" max="770" width="13.85546875" style="1456" hidden="1"/>
    <col min="771" max="771" width="30.42578125" style="1456" hidden="1"/>
    <col min="772" max="772" width="13.85546875" style="1456" hidden="1"/>
    <col min="773" max="773" width="9" style="1456" hidden="1"/>
    <col min="774" max="774" width="9.7109375" style="1456" hidden="1"/>
    <col min="775" max="775" width="12.140625" style="1456" hidden="1"/>
    <col min="776" max="776" width="56" style="1456" hidden="1"/>
    <col min="777" max="777" width="5.5703125" style="1456" hidden="1"/>
    <col min="778" max="1024" width="11.42578125" style="1456" hidden="1"/>
    <col min="1025" max="1025" width="3.85546875" style="1456" hidden="1"/>
    <col min="1026" max="1026" width="13.85546875" style="1456" hidden="1"/>
    <col min="1027" max="1027" width="30.42578125" style="1456" hidden="1"/>
    <col min="1028" max="1028" width="13.85546875" style="1456" hidden="1"/>
    <col min="1029" max="1029" width="9" style="1456" hidden="1"/>
    <col min="1030" max="1030" width="9.7109375" style="1456" hidden="1"/>
    <col min="1031" max="1031" width="12.140625" style="1456" hidden="1"/>
    <col min="1032" max="1032" width="56" style="1456" hidden="1"/>
    <col min="1033" max="1033" width="5.5703125" style="1456" hidden="1"/>
    <col min="1034" max="1280" width="11.42578125" style="1456" hidden="1"/>
    <col min="1281" max="1281" width="3.85546875" style="1456" hidden="1"/>
    <col min="1282" max="1282" width="13.85546875" style="1456" hidden="1"/>
    <col min="1283" max="1283" width="30.42578125" style="1456" hidden="1"/>
    <col min="1284" max="1284" width="13.85546875" style="1456" hidden="1"/>
    <col min="1285" max="1285" width="9" style="1456" hidden="1"/>
    <col min="1286" max="1286" width="9.7109375" style="1456" hidden="1"/>
    <col min="1287" max="1287" width="12.140625" style="1456" hidden="1"/>
    <col min="1288" max="1288" width="56" style="1456" hidden="1"/>
    <col min="1289" max="1289" width="5.5703125" style="1456" hidden="1"/>
    <col min="1290" max="1536" width="11.42578125" style="1456" hidden="1"/>
    <col min="1537" max="1537" width="3.85546875" style="1456" hidden="1"/>
    <col min="1538" max="1538" width="13.85546875" style="1456" hidden="1"/>
    <col min="1539" max="1539" width="30.42578125" style="1456" hidden="1"/>
    <col min="1540" max="1540" width="13.85546875" style="1456" hidden="1"/>
    <col min="1541" max="1541" width="9" style="1456" hidden="1"/>
    <col min="1542" max="1542" width="9.7109375" style="1456" hidden="1"/>
    <col min="1543" max="1543" width="12.140625" style="1456" hidden="1"/>
    <col min="1544" max="1544" width="56" style="1456" hidden="1"/>
    <col min="1545" max="1545" width="5.5703125" style="1456" hidden="1"/>
    <col min="1546" max="1792" width="11.42578125" style="1456" hidden="1"/>
    <col min="1793" max="1793" width="3.85546875" style="1456" hidden="1"/>
    <col min="1794" max="1794" width="13.85546875" style="1456" hidden="1"/>
    <col min="1795" max="1795" width="30.42578125" style="1456" hidden="1"/>
    <col min="1796" max="1796" width="13.85546875" style="1456" hidden="1"/>
    <col min="1797" max="1797" width="9" style="1456" hidden="1"/>
    <col min="1798" max="1798" width="9.7109375" style="1456" hidden="1"/>
    <col min="1799" max="1799" width="12.140625" style="1456" hidden="1"/>
    <col min="1800" max="1800" width="56" style="1456" hidden="1"/>
    <col min="1801" max="1801" width="5.5703125" style="1456" hidden="1"/>
    <col min="1802" max="2048" width="11.42578125" style="1456" hidden="1"/>
    <col min="2049" max="2049" width="3.85546875" style="1456" hidden="1"/>
    <col min="2050" max="2050" width="13.85546875" style="1456" hidden="1"/>
    <col min="2051" max="2051" width="30.42578125" style="1456" hidden="1"/>
    <col min="2052" max="2052" width="13.85546875" style="1456" hidden="1"/>
    <col min="2053" max="2053" width="9" style="1456" hidden="1"/>
    <col min="2054" max="2054" width="9.7109375" style="1456" hidden="1"/>
    <col min="2055" max="2055" width="12.140625" style="1456" hidden="1"/>
    <col min="2056" max="2056" width="56" style="1456" hidden="1"/>
    <col min="2057" max="2057" width="5.5703125" style="1456" hidden="1"/>
    <col min="2058" max="2304" width="11.42578125" style="1456" hidden="1"/>
    <col min="2305" max="2305" width="3.85546875" style="1456" hidden="1"/>
    <col min="2306" max="2306" width="13.85546875" style="1456" hidden="1"/>
    <col min="2307" max="2307" width="30.42578125" style="1456" hidden="1"/>
    <col min="2308" max="2308" width="13.85546875" style="1456" hidden="1"/>
    <col min="2309" max="2309" width="9" style="1456" hidden="1"/>
    <col min="2310" max="2310" width="9.7109375" style="1456" hidden="1"/>
    <col min="2311" max="2311" width="12.140625" style="1456" hidden="1"/>
    <col min="2312" max="2312" width="56" style="1456" hidden="1"/>
    <col min="2313" max="2313" width="5.5703125" style="1456" hidden="1"/>
    <col min="2314" max="2560" width="11.42578125" style="1456" hidden="1"/>
    <col min="2561" max="2561" width="3.85546875" style="1456" hidden="1"/>
    <col min="2562" max="2562" width="13.85546875" style="1456" hidden="1"/>
    <col min="2563" max="2563" width="30.42578125" style="1456" hidden="1"/>
    <col min="2564" max="2564" width="13.85546875" style="1456" hidden="1"/>
    <col min="2565" max="2565" width="9" style="1456" hidden="1"/>
    <col min="2566" max="2566" width="9.7109375" style="1456" hidden="1"/>
    <col min="2567" max="2567" width="12.140625" style="1456" hidden="1"/>
    <col min="2568" max="2568" width="56" style="1456" hidden="1"/>
    <col min="2569" max="2569" width="5.5703125" style="1456" hidden="1"/>
    <col min="2570" max="2816" width="11.42578125" style="1456" hidden="1"/>
    <col min="2817" max="2817" width="3.85546875" style="1456" hidden="1"/>
    <col min="2818" max="2818" width="13.85546875" style="1456" hidden="1"/>
    <col min="2819" max="2819" width="30.42578125" style="1456" hidden="1"/>
    <col min="2820" max="2820" width="13.85546875" style="1456" hidden="1"/>
    <col min="2821" max="2821" width="9" style="1456" hidden="1"/>
    <col min="2822" max="2822" width="9.7109375" style="1456" hidden="1"/>
    <col min="2823" max="2823" width="12.140625" style="1456" hidden="1"/>
    <col min="2824" max="2824" width="56" style="1456" hidden="1"/>
    <col min="2825" max="2825" width="5.5703125" style="1456" hidden="1"/>
    <col min="2826" max="3072" width="11.42578125" style="1456" hidden="1"/>
    <col min="3073" max="3073" width="3.85546875" style="1456" hidden="1"/>
    <col min="3074" max="3074" width="13.85546875" style="1456" hidden="1"/>
    <col min="3075" max="3075" width="30.42578125" style="1456" hidden="1"/>
    <col min="3076" max="3076" width="13.85546875" style="1456" hidden="1"/>
    <col min="3077" max="3077" width="9" style="1456" hidden="1"/>
    <col min="3078" max="3078" width="9.7109375" style="1456" hidden="1"/>
    <col min="3079" max="3079" width="12.140625" style="1456" hidden="1"/>
    <col min="3080" max="3080" width="56" style="1456" hidden="1"/>
    <col min="3081" max="3081" width="5.5703125" style="1456" hidden="1"/>
    <col min="3082" max="3328" width="11.42578125" style="1456" hidden="1"/>
    <col min="3329" max="3329" width="3.85546875" style="1456" hidden="1"/>
    <col min="3330" max="3330" width="13.85546875" style="1456" hidden="1"/>
    <col min="3331" max="3331" width="30.42578125" style="1456" hidden="1"/>
    <col min="3332" max="3332" width="13.85546875" style="1456" hidden="1"/>
    <col min="3333" max="3333" width="9" style="1456" hidden="1"/>
    <col min="3334" max="3334" width="9.7109375" style="1456" hidden="1"/>
    <col min="3335" max="3335" width="12.140625" style="1456" hidden="1"/>
    <col min="3336" max="3336" width="56" style="1456" hidden="1"/>
    <col min="3337" max="3337" width="5.5703125" style="1456" hidden="1"/>
    <col min="3338" max="3584" width="11.42578125" style="1456" hidden="1"/>
    <col min="3585" max="3585" width="3.85546875" style="1456" hidden="1"/>
    <col min="3586" max="3586" width="13.85546875" style="1456" hidden="1"/>
    <col min="3587" max="3587" width="30.42578125" style="1456" hidden="1"/>
    <col min="3588" max="3588" width="13.85546875" style="1456" hidden="1"/>
    <col min="3589" max="3589" width="9" style="1456" hidden="1"/>
    <col min="3590" max="3590" width="9.7109375" style="1456" hidden="1"/>
    <col min="3591" max="3591" width="12.140625" style="1456" hidden="1"/>
    <col min="3592" max="3592" width="56" style="1456" hidden="1"/>
    <col min="3593" max="3593" width="5.5703125" style="1456" hidden="1"/>
    <col min="3594" max="3840" width="11.42578125" style="1456" hidden="1"/>
    <col min="3841" max="3841" width="3.85546875" style="1456" hidden="1"/>
    <col min="3842" max="3842" width="13.85546875" style="1456" hidden="1"/>
    <col min="3843" max="3843" width="30.42578125" style="1456" hidden="1"/>
    <col min="3844" max="3844" width="13.85546875" style="1456" hidden="1"/>
    <col min="3845" max="3845" width="9" style="1456" hidden="1"/>
    <col min="3846" max="3846" width="9.7109375" style="1456" hidden="1"/>
    <col min="3847" max="3847" width="12.140625" style="1456" hidden="1"/>
    <col min="3848" max="3848" width="56" style="1456" hidden="1"/>
    <col min="3849" max="3849" width="5.5703125" style="1456" hidden="1"/>
    <col min="3850" max="4096" width="11.42578125" style="1456" hidden="1"/>
    <col min="4097" max="4097" width="3.85546875" style="1456" hidden="1"/>
    <col min="4098" max="4098" width="13.85546875" style="1456" hidden="1"/>
    <col min="4099" max="4099" width="30.42578125" style="1456" hidden="1"/>
    <col min="4100" max="4100" width="13.85546875" style="1456" hidden="1"/>
    <col min="4101" max="4101" width="9" style="1456" hidden="1"/>
    <col min="4102" max="4102" width="9.7109375" style="1456" hidden="1"/>
    <col min="4103" max="4103" width="12.140625" style="1456" hidden="1"/>
    <col min="4104" max="4104" width="56" style="1456" hidden="1"/>
    <col min="4105" max="4105" width="5.5703125" style="1456" hidden="1"/>
    <col min="4106" max="4352" width="11.42578125" style="1456" hidden="1"/>
    <col min="4353" max="4353" width="3.85546875" style="1456" hidden="1"/>
    <col min="4354" max="4354" width="13.85546875" style="1456" hidden="1"/>
    <col min="4355" max="4355" width="30.42578125" style="1456" hidden="1"/>
    <col min="4356" max="4356" width="13.85546875" style="1456" hidden="1"/>
    <col min="4357" max="4357" width="9" style="1456" hidden="1"/>
    <col min="4358" max="4358" width="9.7109375" style="1456" hidden="1"/>
    <col min="4359" max="4359" width="12.140625" style="1456" hidden="1"/>
    <col min="4360" max="4360" width="56" style="1456" hidden="1"/>
    <col min="4361" max="4361" width="5.5703125" style="1456" hidden="1"/>
    <col min="4362" max="4608" width="11.42578125" style="1456" hidden="1"/>
    <col min="4609" max="4609" width="3.85546875" style="1456" hidden="1"/>
    <col min="4610" max="4610" width="13.85546875" style="1456" hidden="1"/>
    <col min="4611" max="4611" width="30.42578125" style="1456" hidden="1"/>
    <col min="4612" max="4612" width="13.85546875" style="1456" hidden="1"/>
    <col min="4613" max="4613" width="9" style="1456" hidden="1"/>
    <col min="4614" max="4614" width="9.7109375" style="1456" hidden="1"/>
    <col min="4615" max="4615" width="12.140625" style="1456" hidden="1"/>
    <col min="4616" max="4616" width="56" style="1456" hidden="1"/>
    <col min="4617" max="4617" width="5.5703125" style="1456" hidden="1"/>
    <col min="4618" max="4864" width="11.42578125" style="1456" hidden="1"/>
    <col min="4865" max="4865" width="3.85546875" style="1456" hidden="1"/>
    <col min="4866" max="4866" width="13.85546875" style="1456" hidden="1"/>
    <col min="4867" max="4867" width="30.42578125" style="1456" hidden="1"/>
    <col min="4868" max="4868" width="13.85546875" style="1456" hidden="1"/>
    <col min="4869" max="4869" width="9" style="1456" hidden="1"/>
    <col min="4870" max="4870" width="9.7109375" style="1456" hidden="1"/>
    <col min="4871" max="4871" width="12.140625" style="1456" hidden="1"/>
    <col min="4872" max="4872" width="56" style="1456" hidden="1"/>
    <col min="4873" max="4873" width="5.5703125" style="1456" hidden="1"/>
    <col min="4874" max="5120" width="11.42578125" style="1456" hidden="1"/>
    <col min="5121" max="5121" width="3.85546875" style="1456" hidden="1"/>
    <col min="5122" max="5122" width="13.85546875" style="1456" hidden="1"/>
    <col min="5123" max="5123" width="30.42578125" style="1456" hidden="1"/>
    <col min="5124" max="5124" width="13.85546875" style="1456" hidden="1"/>
    <col min="5125" max="5125" width="9" style="1456" hidden="1"/>
    <col min="5126" max="5126" width="9.7109375" style="1456" hidden="1"/>
    <col min="5127" max="5127" width="12.140625" style="1456" hidden="1"/>
    <col min="5128" max="5128" width="56" style="1456" hidden="1"/>
    <col min="5129" max="5129" width="5.5703125" style="1456" hidden="1"/>
    <col min="5130" max="5376" width="11.42578125" style="1456" hidden="1"/>
    <col min="5377" max="5377" width="3.85546875" style="1456" hidden="1"/>
    <col min="5378" max="5378" width="13.85546875" style="1456" hidden="1"/>
    <col min="5379" max="5379" width="30.42578125" style="1456" hidden="1"/>
    <col min="5380" max="5380" width="13.85546875" style="1456" hidden="1"/>
    <col min="5381" max="5381" width="9" style="1456" hidden="1"/>
    <col min="5382" max="5382" width="9.7109375" style="1456" hidden="1"/>
    <col min="5383" max="5383" width="12.140625" style="1456" hidden="1"/>
    <col min="5384" max="5384" width="56" style="1456" hidden="1"/>
    <col min="5385" max="5385" width="5.5703125" style="1456" hidden="1"/>
    <col min="5386" max="5632" width="11.42578125" style="1456" hidden="1"/>
    <col min="5633" max="5633" width="3.85546875" style="1456" hidden="1"/>
    <col min="5634" max="5634" width="13.85546875" style="1456" hidden="1"/>
    <col min="5635" max="5635" width="30.42578125" style="1456" hidden="1"/>
    <col min="5636" max="5636" width="13.85546875" style="1456" hidden="1"/>
    <col min="5637" max="5637" width="9" style="1456" hidden="1"/>
    <col min="5638" max="5638" width="9.7109375" style="1456" hidden="1"/>
    <col min="5639" max="5639" width="12.140625" style="1456" hidden="1"/>
    <col min="5640" max="5640" width="56" style="1456" hidden="1"/>
    <col min="5641" max="5641" width="5.5703125" style="1456" hidden="1"/>
    <col min="5642" max="5888" width="11.42578125" style="1456" hidden="1"/>
    <col min="5889" max="5889" width="3.85546875" style="1456" hidden="1"/>
    <col min="5890" max="5890" width="13.85546875" style="1456" hidden="1"/>
    <col min="5891" max="5891" width="30.42578125" style="1456" hidden="1"/>
    <col min="5892" max="5892" width="13.85546875" style="1456" hidden="1"/>
    <col min="5893" max="5893" width="9" style="1456" hidden="1"/>
    <col min="5894" max="5894" width="9.7109375" style="1456" hidden="1"/>
    <col min="5895" max="5895" width="12.140625" style="1456" hidden="1"/>
    <col min="5896" max="5896" width="56" style="1456" hidden="1"/>
    <col min="5897" max="5897" width="5.5703125" style="1456" hidden="1"/>
    <col min="5898" max="6144" width="11.42578125" style="1456" hidden="1"/>
    <col min="6145" max="6145" width="3.85546875" style="1456" hidden="1"/>
    <col min="6146" max="6146" width="13.85546875" style="1456" hidden="1"/>
    <col min="6147" max="6147" width="30.42578125" style="1456" hidden="1"/>
    <col min="6148" max="6148" width="13.85546875" style="1456" hidden="1"/>
    <col min="6149" max="6149" width="9" style="1456" hidden="1"/>
    <col min="6150" max="6150" width="9.7109375" style="1456" hidden="1"/>
    <col min="6151" max="6151" width="12.140625" style="1456" hidden="1"/>
    <col min="6152" max="6152" width="56" style="1456" hidden="1"/>
    <col min="6153" max="6153" width="5.5703125" style="1456" hidden="1"/>
    <col min="6154" max="6400" width="11.42578125" style="1456" hidden="1"/>
    <col min="6401" max="6401" width="3.85546875" style="1456" hidden="1"/>
    <col min="6402" max="6402" width="13.85546875" style="1456" hidden="1"/>
    <col min="6403" max="6403" width="30.42578125" style="1456" hidden="1"/>
    <col min="6404" max="6404" width="13.85546875" style="1456" hidden="1"/>
    <col min="6405" max="6405" width="9" style="1456" hidden="1"/>
    <col min="6406" max="6406" width="9.7109375" style="1456" hidden="1"/>
    <col min="6407" max="6407" width="12.140625" style="1456" hidden="1"/>
    <col min="6408" max="6408" width="56" style="1456" hidden="1"/>
    <col min="6409" max="6409" width="5.5703125" style="1456" hidden="1"/>
    <col min="6410" max="6656" width="11.42578125" style="1456" hidden="1"/>
    <col min="6657" max="6657" width="3.85546875" style="1456" hidden="1"/>
    <col min="6658" max="6658" width="13.85546875" style="1456" hidden="1"/>
    <col min="6659" max="6659" width="30.42578125" style="1456" hidden="1"/>
    <col min="6660" max="6660" width="13.85546875" style="1456" hidden="1"/>
    <col min="6661" max="6661" width="9" style="1456" hidden="1"/>
    <col min="6662" max="6662" width="9.7109375" style="1456" hidden="1"/>
    <col min="6663" max="6663" width="12.140625" style="1456" hidden="1"/>
    <col min="6664" max="6664" width="56" style="1456" hidden="1"/>
    <col min="6665" max="6665" width="5.5703125" style="1456" hidden="1"/>
    <col min="6666" max="6912" width="11.42578125" style="1456" hidden="1"/>
    <col min="6913" max="6913" width="3.85546875" style="1456" hidden="1"/>
    <col min="6914" max="6914" width="13.85546875" style="1456" hidden="1"/>
    <col min="6915" max="6915" width="30.42578125" style="1456" hidden="1"/>
    <col min="6916" max="6916" width="13.85546875" style="1456" hidden="1"/>
    <col min="6917" max="6917" width="9" style="1456" hidden="1"/>
    <col min="6918" max="6918" width="9.7109375" style="1456" hidden="1"/>
    <col min="6919" max="6919" width="12.140625" style="1456" hidden="1"/>
    <col min="6920" max="6920" width="56" style="1456" hidden="1"/>
    <col min="6921" max="6921" width="5.5703125" style="1456" hidden="1"/>
    <col min="6922" max="7168" width="11.42578125" style="1456" hidden="1"/>
    <col min="7169" max="7169" width="3.85546875" style="1456" hidden="1"/>
    <col min="7170" max="7170" width="13.85546875" style="1456" hidden="1"/>
    <col min="7171" max="7171" width="30.42578125" style="1456" hidden="1"/>
    <col min="7172" max="7172" width="13.85546875" style="1456" hidden="1"/>
    <col min="7173" max="7173" width="9" style="1456" hidden="1"/>
    <col min="7174" max="7174" width="9.7109375" style="1456" hidden="1"/>
    <col min="7175" max="7175" width="12.140625" style="1456" hidden="1"/>
    <col min="7176" max="7176" width="56" style="1456" hidden="1"/>
    <col min="7177" max="7177" width="5.5703125" style="1456" hidden="1"/>
    <col min="7178" max="7424" width="11.42578125" style="1456" hidden="1"/>
    <col min="7425" max="7425" width="3.85546875" style="1456" hidden="1"/>
    <col min="7426" max="7426" width="13.85546875" style="1456" hidden="1"/>
    <col min="7427" max="7427" width="30.42578125" style="1456" hidden="1"/>
    <col min="7428" max="7428" width="13.85546875" style="1456" hidden="1"/>
    <col min="7429" max="7429" width="9" style="1456" hidden="1"/>
    <col min="7430" max="7430" width="9.7109375" style="1456" hidden="1"/>
    <col min="7431" max="7431" width="12.140625" style="1456" hidden="1"/>
    <col min="7432" max="7432" width="56" style="1456" hidden="1"/>
    <col min="7433" max="7433" width="5.5703125" style="1456" hidden="1"/>
    <col min="7434" max="7680" width="11.42578125" style="1456" hidden="1"/>
    <col min="7681" max="7681" width="3.85546875" style="1456" hidden="1"/>
    <col min="7682" max="7682" width="13.85546875" style="1456" hidden="1"/>
    <col min="7683" max="7683" width="30.42578125" style="1456" hidden="1"/>
    <col min="7684" max="7684" width="13.85546875" style="1456" hidden="1"/>
    <col min="7685" max="7685" width="9" style="1456" hidden="1"/>
    <col min="7686" max="7686" width="9.7109375" style="1456" hidden="1"/>
    <col min="7687" max="7687" width="12.140625" style="1456" hidden="1"/>
    <col min="7688" max="7688" width="56" style="1456" hidden="1"/>
    <col min="7689" max="7689" width="5.5703125" style="1456" hidden="1"/>
    <col min="7690" max="7936" width="11.42578125" style="1456" hidden="1"/>
    <col min="7937" max="7937" width="3.85546875" style="1456" hidden="1"/>
    <col min="7938" max="7938" width="13.85546875" style="1456" hidden="1"/>
    <col min="7939" max="7939" width="30.42578125" style="1456" hidden="1"/>
    <col min="7940" max="7940" width="13.85546875" style="1456" hidden="1"/>
    <col min="7941" max="7941" width="9" style="1456" hidden="1"/>
    <col min="7942" max="7942" width="9.7109375" style="1456" hidden="1"/>
    <col min="7943" max="7943" width="12.140625" style="1456" hidden="1"/>
    <col min="7944" max="7944" width="56" style="1456" hidden="1"/>
    <col min="7945" max="7945" width="5.5703125" style="1456" hidden="1"/>
    <col min="7946" max="8192" width="11.42578125" style="1456" hidden="1"/>
    <col min="8193" max="8193" width="3.85546875" style="1456" hidden="1"/>
    <col min="8194" max="8194" width="13.85546875" style="1456" hidden="1"/>
    <col min="8195" max="8195" width="30.42578125" style="1456" hidden="1"/>
    <col min="8196" max="8196" width="13.85546875" style="1456" hidden="1"/>
    <col min="8197" max="8197" width="9" style="1456" hidden="1"/>
    <col min="8198" max="8198" width="9.7109375" style="1456" hidden="1"/>
    <col min="8199" max="8199" width="12.140625" style="1456" hidden="1"/>
    <col min="8200" max="8200" width="56" style="1456" hidden="1"/>
    <col min="8201" max="8201" width="5.5703125" style="1456" hidden="1"/>
    <col min="8202" max="8448" width="11.42578125" style="1456" hidden="1"/>
    <col min="8449" max="8449" width="3.85546875" style="1456" hidden="1"/>
    <col min="8450" max="8450" width="13.85546875" style="1456" hidden="1"/>
    <col min="8451" max="8451" width="30.42578125" style="1456" hidden="1"/>
    <col min="8452" max="8452" width="13.85546875" style="1456" hidden="1"/>
    <col min="8453" max="8453" width="9" style="1456" hidden="1"/>
    <col min="8454" max="8454" width="9.7109375" style="1456" hidden="1"/>
    <col min="8455" max="8455" width="12.140625" style="1456" hidden="1"/>
    <col min="8456" max="8456" width="56" style="1456" hidden="1"/>
    <col min="8457" max="8457" width="5.5703125" style="1456" hidden="1"/>
    <col min="8458" max="8704" width="11.42578125" style="1456" hidden="1"/>
    <col min="8705" max="8705" width="3.85546875" style="1456" hidden="1"/>
    <col min="8706" max="8706" width="13.85546875" style="1456" hidden="1"/>
    <col min="8707" max="8707" width="30.42578125" style="1456" hidden="1"/>
    <col min="8708" max="8708" width="13.85546875" style="1456" hidden="1"/>
    <col min="8709" max="8709" width="9" style="1456" hidden="1"/>
    <col min="8710" max="8710" width="9.7109375" style="1456" hidden="1"/>
    <col min="8711" max="8711" width="12.140625" style="1456" hidden="1"/>
    <col min="8712" max="8712" width="56" style="1456" hidden="1"/>
    <col min="8713" max="8713" width="5.5703125" style="1456" hidden="1"/>
    <col min="8714" max="8960" width="11.42578125" style="1456" hidden="1"/>
    <col min="8961" max="8961" width="3.85546875" style="1456" hidden="1"/>
    <col min="8962" max="8962" width="13.85546875" style="1456" hidden="1"/>
    <col min="8963" max="8963" width="30.42578125" style="1456" hidden="1"/>
    <col min="8964" max="8964" width="13.85546875" style="1456" hidden="1"/>
    <col min="8965" max="8965" width="9" style="1456" hidden="1"/>
    <col min="8966" max="8966" width="9.7109375" style="1456" hidden="1"/>
    <col min="8967" max="8967" width="12.140625" style="1456" hidden="1"/>
    <col min="8968" max="8968" width="56" style="1456" hidden="1"/>
    <col min="8969" max="8969" width="5.5703125" style="1456" hidden="1"/>
    <col min="8970" max="9216" width="11.42578125" style="1456" hidden="1"/>
    <col min="9217" max="9217" width="3.85546875" style="1456" hidden="1"/>
    <col min="9218" max="9218" width="13.85546875" style="1456" hidden="1"/>
    <col min="9219" max="9219" width="30.42578125" style="1456" hidden="1"/>
    <col min="9220" max="9220" width="13.85546875" style="1456" hidden="1"/>
    <col min="9221" max="9221" width="9" style="1456" hidden="1"/>
    <col min="9222" max="9222" width="9.7109375" style="1456" hidden="1"/>
    <col min="9223" max="9223" width="12.140625" style="1456" hidden="1"/>
    <col min="9224" max="9224" width="56" style="1456" hidden="1"/>
    <col min="9225" max="9225" width="5.5703125" style="1456" hidden="1"/>
    <col min="9226" max="9472" width="11.42578125" style="1456" hidden="1"/>
    <col min="9473" max="9473" width="3.85546875" style="1456" hidden="1"/>
    <col min="9474" max="9474" width="13.85546875" style="1456" hidden="1"/>
    <col min="9475" max="9475" width="30.42578125" style="1456" hidden="1"/>
    <col min="9476" max="9476" width="13.85546875" style="1456" hidden="1"/>
    <col min="9477" max="9477" width="9" style="1456" hidden="1"/>
    <col min="9478" max="9478" width="9.7109375" style="1456" hidden="1"/>
    <col min="9479" max="9479" width="12.140625" style="1456" hidden="1"/>
    <col min="9480" max="9480" width="56" style="1456" hidden="1"/>
    <col min="9481" max="9481" width="5.5703125" style="1456" hidden="1"/>
    <col min="9482" max="9728" width="11.42578125" style="1456" hidden="1"/>
    <col min="9729" max="9729" width="3.85546875" style="1456" hidden="1"/>
    <col min="9730" max="9730" width="13.85546875" style="1456" hidden="1"/>
    <col min="9731" max="9731" width="30.42578125" style="1456" hidden="1"/>
    <col min="9732" max="9732" width="13.85546875" style="1456" hidden="1"/>
    <col min="9733" max="9733" width="9" style="1456" hidden="1"/>
    <col min="9734" max="9734" width="9.7109375" style="1456" hidden="1"/>
    <col min="9735" max="9735" width="12.140625" style="1456" hidden="1"/>
    <col min="9736" max="9736" width="56" style="1456" hidden="1"/>
    <col min="9737" max="9737" width="5.5703125" style="1456" hidden="1"/>
    <col min="9738" max="9984" width="11.42578125" style="1456" hidden="1"/>
    <col min="9985" max="9985" width="3.85546875" style="1456" hidden="1"/>
    <col min="9986" max="9986" width="13.85546875" style="1456" hidden="1"/>
    <col min="9987" max="9987" width="30.42578125" style="1456" hidden="1"/>
    <col min="9988" max="9988" width="13.85546875" style="1456" hidden="1"/>
    <col min="9989" max="9989" width="9" style="1456" hidden="1"/>
    <col min="9990" max="9990" width="9.7109375" style="1456" hidden="1"/>
    <col min="9991" max="9991" width="12.140625" style="1456" hidden="1"/>
    <col min="9992" max="9992" width="56" style="1456" hidden="1"/>
    <col min="9993" max="9993" width="5.5703125" style="1456" hidden="1"/>
    <col min="9994" max="10240" width="11.42578125" style="1456" hidden="1"/>
    <col min="10241" max="10241" width="3.85546875" style="1456" hidden="1"/>
    <col min="10242" max="10242" width="13.85546875" style="1456" hidden="1"/>
    <col min="10243" max="10243" width="30.42578125" style="1456" hidden="1"/>
    <col min="10244" max="10244" width="13.85546875" style="1456" hidden="1"/>
    <col min="10245" max="10245" width="9" style="1456" hidden="1"/>
    <col min="10246" max="10246" width="9.7109375" style="1456" hidden="1"/>
    <col min="10247" max="10247" width="12.140625" style="1456" hidden="1"/>
    <col min="10248" max="10248" width="56" style="1456" hidden="1"/>
    <col min="10249" max="10249" width="5.5703125" style="1456" hidden="1"/>
    <col min="10250" max="10496" width="11.42578125" style="1456" hidden="1"/>
    <col min="10497" max="10497" width="3.85546875" style="1456" hidden="1"/>
    <col min="10498" max="10498" width="13.85546875" style="1456" hidden="1"/>
    <col min="10499" max="10499" width="30.42578125" style="1456" hidden="1"/>
    <col min="10500" max="10500" width="13.85546875" style="1456" hidden="1"/>
    <col min="10501" max="10501" width="9" style="1456" hidden="1"/>
    <col min="10502" max="10502" width="9.7109375" style="1456" hidden="1"/>
    <col min="10503" max="10503" width="12.140625" style="1456" hidden="1"/>
    <col min="10504" max="10504" width="56" style="1456" hidden="1"/>
    <col min="10505" max="10505" width="5.5703125" style="1456" hidden="1"/>
    <col min="10506" max="10752" width="11.42578125" style="1456" hidden="1"/>
    <col min="10753" max="10753" width="3.85546875" style="1456" hidden="1"/>
    <col min="10754" max="10754" width="13.85546875" style="1456" hidden="1"/>
    <col min="10755" max="10755" width="30.42578125" style="1456" hidden="1"/>
    <col min="10756" max="10756" width="13.85546875" style="1456" hidden="1"/>
    <col min="10757" max="10757" width="9" style="1456" hidden="1"/>
    <col min="10758" max="10758" width="9.7109375" style="1456" hidden="1"/>
    <col min="10759" max="10759" width="12.140625" style="1456" hidden="1"/>
    <col min="10760" max="10760" width="56" style="1456" hidden="1"/>
    <col min="10761" max="10761" width="5.5703125" style="1456" hidden="1"/>
    <col min="10762" max="11008" width="11.42578125" style="1456" hidden="1"/>
    <col min="11009" max="11009" width="3.85546875" style="1456" hidden="1"/>
    <col min="11010" max="11010" width="13.85546875" style="1456" hidden="1"/>
    <col min="11011" max="11011" width="30.42578125" style="1456" hidden="1"/>
    <col min="11012" max="11012" width="13.85546875" style="1456" hidden="1"/>
    <col min="11013" max="11013" width="9" style="1456" hidden="1"/>
    <col min="11014" max="11014" width="9.7109375" style="1456" hidden="1"/>
    <col min="11015" max="11015" width="12.140625" style="1456" hidden="1"/>
    <col min="11016" max="11016" width="56" style="1456" hidden="1"/>
    <col min="11017" max="11017" width="5.5703125" style="1456" hidden="1"/>
    <col min="11018" max="11264" width="11.42578125" style="1456" hidden="1"/>
    <col min="11265" max="11265" width="3.85546875" style="1456" hidden="1"/>
    <col min="11266" max="11266" width="13.85546875" style="1456" hidden="1"/>
    <col min="11267" max="11267" width="30.42578125" style="1456" hidden="1"/>
    <col min="11268" max="11268" width="13.85546875" style="1456" hidden="1"/>
    <col min="11269" max="11269" width="9" style="1456" hidden="1"/>
    <col min="11270" max="11270" width="9.7109375" style="1456" hidden="1"/>
    <col min="11271" max="11271" width="12.140625" style="1456" hidden="1"/>
    <col min="11272" max="11272" width="56" style="1456" hidden="1"/>
    <col min="11273" max="11273" width="5.5703125" style="1456" hidden="1"/>
    <col min="11274" max="11520" width="11.42578125" style="1456" hidden="1"/>
    <col min="11521" max="11521" width="3.85546875" style="1456" hidden="1"/>
    <col min="11522" max="11522" width="13.85546875" style="1456" hidden="1"/>
    <col min="11523" max="11523" width="30.42578125" style="1456" hidden="1"/>
    <col min="11524" max="11524" width="13.85546875" style="1456" hidden="1"/>
    <col min="11525" max="11525" width="9" style="1456" hidden="1"/>
    <col min="11526" max="11526" width="9.7109375" style="1456" hidden="1"/>
    <col min="11527" max="11527" width="12.140625" style="1456" hidden="1"/>
    <col min="11528" max="11528" width="56" style="1456" hidden="1"/>
    <col min="11529" max="11529" width="5.5703125" style="1456" hidden="1"/>
    <col min="11530" max="11776" width="11.42578125" style="1456" hidden="1"/>
    <col min="11777" max="11777" width="3.85546875" style="1456" hidden="1"/>
    <col min="11778" max="11778" width="13.85546875" style="1456" hidden="1"/>
    <col min="11779" max="11779" width="30.42578125" style="1456" hidden="1"/>
    <col min="11780" max="11780" width="13.85546875" style="1456" hidden="1"/>
    <col min="11781" max="11781" width="9" style="1456" hidden="1"/>
    <col min="11782" max="11782" width="9.7109375" style="1456" hidden="1"/>
    <col min="11783" max="11783" width="12.140625" style="1456" hidden="1"/>
    <col min="11784" max="11784" width="56" style="1456" hidden="1"/>
    <col min="11785" max="11785" width="5.5703125" style="1456" hidden="1"/>
    <col min="11786" max="12032" width="11.42578125" style="1456" hidden="1"/>
    <col min="12033" max="12033" width="3.85546875" style="1456" hidden="1"/>
    <col min="12034" max="12034" width="13.85546875" style="1456" hidden="1"/>
    <col min="12035" max="12035" width="30.42578125" style="1456" hidden="1"/>
    <col min="12036" max="12036" width="13.85546875" style="1456" hidden="1"/>
    <col min="12037" max="12037" width="9" style="1456" hidden="1"/>
    <col min="12038" max="12038" width="9.7109375" style="1456" hidden="1"/>
    <col min="12039" max="12039" width="12.140625" style="1456" hidden="1"/>
    <col min="12040" max="12040" width="56" style="1456" hidden="1"/>
    <col min="12041" max="12041" width="5.5703125" style="1456" hidden="1"/>
    <col min="12042" max="12288" width="11.42578125" style="1456" hidden="1"/>
    <col min="12289" max="12289" width="3.85546875" style="1456" hidden="1"/>
    <col min="12290" max="12290" width="13.85546875" style="1456" hidden="1"/>
    <col min="12291" max="12291" width="30.42578125" style="1456" hidden="1"/>
    <col min="12292" max="12292" width="13.85546875" style="1456" hidden="1"/>
    <col min="12293" max="12293" width="9" style="1456" hidden="1"/>
    <col min="12294" max="12294" width="9.7109375" style="1456" hidden="1"/>
    <col min="12295" max="12295" width="12.140625" style="1456" hidden="1"/>
    <col min="12296" max="12296" width="56" style="1456" hidden="1"/>
    <col min="12297" max="12297" width="5.5703125" style="1456" hidden="1"/>
    <col min="12298" max="12544" width="11.42578125" style="1456" hidden="1"/>
    <col min="12545" max="12545" width="3.85546875" style="1456" hidden="1"/>
    <col min="12546" max="12546" width="13.85546875" style="1456" hidden="1"/>
    <col min="12547" max="12547" width="30.42578125" style="1456" hidden="1"/>
    <col min="12548" max="12548" width="13.85546875" style="1456" hidden="1"/>
    <col min="12549" max="12549" width="9" style="1456" hidden="1"/>
    <col min="12550" max="12550" width="9.7109375" style="1456" hidden="1"/>
    <col min="12551" max="12551" width="12.140625" style="1456" hidden="1"/>
    <col min="12552" max="12552" width="56" style="1456" hidden="1"/>
    <col min="12553" max="12553" width="5.5703125" style="1456" hidden="1"/>
    <col min="12554" max="12800" width="11.42578125" style="1456" hidden="1"/>
    <col min="12801" max="12801" width="3.85546875" style="1456" hidden="1"/>
    <col min="12802" max="12802" width="13.85546875" style="1456" hidden="1"/>
    <col min="12803" max="12803" width="30.42578125" style="1456" hidden="1"/>
    <col min="12804" max="12804" width="13.85546875" style="1456" hidden="1"/>
    <col min="12805" max="12805" width="9" style="1456" hidden="1"/>
    <col min="12806" max="12806" width="9.7109375" style="1456" hidden="1"/>
    <col min="12807" max="12807" width="12.140625" style="1456" hidden="1"/>
    <col min="12808" max="12808" width="56" style="1456" hidden="1"/>
    <col min="12809" max="12809" width="5.5703125" style="1456" hidden="1"/>
    <col min="12810" max="13056" width="11.42578125" style="1456" hidden="1"/>
    <col min="13057" max="13057" width="3.85546875" style="1456" hidden="1"/>
    <col min="13058" max="13058" width="13.85546875" style="1456" hidden="1"/>
    <col min="13059" max="13059" width="30.42578125" style="1456" hidden="1"/>
    <col min="13060" max="13060" width="13.85546875" style="1456" hidden="1"/>
    <col min="13061" max="13061" width="9" style="1456" hidden="1"/>
    <col min="13062" max="13062" width="9.7109375" style="1456" hidden="1"/>
    <col min="13063" max="13063" width="12.140625" style="1456" hidden="1"/>
    <col min="13064" max="13064" width="56" style="1456" hidden="1"/>
    <col min="13065" max="13065" width="5.5703125" style="1456" hidden="1"/>
    <col min="13066" max="13312" width="11.42578125" style="1456" hidden="1"/>
    <col min="13313" max="13313" width="3.85546875" style="1456" hidden="1"/>
    <col min="13314" max="13314" width="13.85546875" style="1456" hidden="1"/>
    <col min="13315" max="13315" width="30.42578125" style="1456" hidden="1"/>
    <col min="13316" max="13316" width="13.85546875" style="1456" hidden="1"/>
    <col min="13317" max="13317" width="9" style="1456" hidden="1"/>
    <col min="13318" max="13318" width="9.7109375" style="1456" hidden="1"/>
    <col min="13319" max="13319" width="12.140625" style="1456" hidden="1"/>
    <col min="13320" max="13320" width="56" style="1456" hidden="1"/>
    <col min="13321" max="13321" width="5.5703125" style="1456" hidden="1"/>
    <col min="13322" max="13568" width="11.42578125" style="1456" hidden="1"/>
    <col min="13569" max="13569" width="3.85546875" style="1456" hidden="1"/>
    <col min="13570" max="13570" width="13.85546875" style="1456" hidden="1"/>
    <col min="13571" max="13571" width="30.42578125" style="1456" hidden="1"/>
    <col min="13572" max="13572" width="13.85546875" style="1456" hidden="1"/>
    <col min="13573" max="13573" width="9" style="1456" hidden="1"/>
    <col min="13574" max="13574" width="9.7109375" style="1456" hidden="1"/>
    <col min="13575" max="13575" width="12.140625" style="1456" hidden="1"/>
    <col min="13576" max="13576" width="56" style="1456" hidden="1"/>
    <col min="13577" max="13577" width="5.5703125" style="1456" hidden="1"/>
    <col min="13578" max="13824" width="11.42578125" style="1456" hidden="1"/>
    <col min="13825" max="13825" width="3.85546875" style="1456" hidden="1"/>
    <col min="13826" max="13826" width="13.85546875" style="1456" hidden="1"/>
    <col min="13827" max="13827" width="30.42578125" style="1456" hidden="1"/>
    <col min="13828" max="13828" width="13.85546875" style="1456" hidden="1"/>
    <col min="13829" max="13829" width="9" style="1456" hidden="1"/>
    <col min="13830" max="13830" width="9.7109375" style="1456" hidden="1"/>
    <col min="13831" max="13831" width="12.140625" style="1456" hidden="1"/>
    <col min="13832" max="13832" width="56" style="1456" hidden="1"/>
    <col min="13833" max="13833" width="5.5703125" style="1456" hidden="1"/>
    <col min="13834" max="14080" width="11.42578125" style="1456" hidden="1"/>
    <col min="14081" max="14081" width="3.85546875" style="1456" hidden="1"/>
    <col min="14082" max="14082" width="13.85546875" style="1456" hidden="1"/>
    <col min="14083" max="14083" width="30.42578125" style="1456" hidden="1"/>
    <col min="14084" max="14084" width="13.85546875" style="1456" hidden="1"/>
    <col min="14085" max="14085" width="9" style="1456" hidden="1"/>
    <col min="14086" max="14086" width="9.7109375" style="1456" hidden="1"/>
    <col min="14087" max="14087" width="12.140625" style="1456" hidden="1"/>
    <col min="14088" max="14088" width="56" style="1456" hidden="1"/>
    <col min="14089" max="14089" width="5.5703125" style="1456" hidden="1"/>
    <col min="14090" max="14336" width="11.42578125" style="1456" hidden="1"/>
    <col min="14337" max="14337" width="3.85546875" style="1456" hidden="1"/>
    <col min="14338" max="14338" width="13.85546875" style="1456" hidden="1"/>
    <col min="14339" max="14339" width="30.42578125" style="1456" hidden="1"/>
    <col min="14340" max="14340" width="13.85546875" style="1456" hidden="1"/>
    <col min="14341" max="14341" width="9" style="1456" hidden="1"/>
    <col min="14342" max="14342" width="9.7109375" style="1456" hidden="1"/>
    <col min="14343" max="14343" width="12.140625" style="1456" hidden="1"/>
    <col min="14344" max="14344" width="56" style="1456" hidden="1"/>
    <col min="14345" max="14345" width="5.5703125" style="1456" hidden="1"/>
    <col min="14346" max="14592" width="11.42578125" style="1456" hidden="1"/>
    <col min="14593" max="14593" width="3.85546875" style="1456" hidden="1"/>
    <col min="14594" max="14594" width="13.85546875" style="1456" hidden="1"/>
    <col min="14595" max="14595" width="30.42578125" style="1456" hidden="1"/>
    <col min="14596" max="14596" width="13.85546875" style="1456" hidden="1"/>
    <col min="14597" max="14597" width="9" style="1456" hidden="1"/>
    <col min="14598" max="14598" width="9.7109375" style="1456" hidden="1"/>
    <col min="14599" max="14599" width="12.140625" style="1456" hidden="1"/>
    <col min="14600" max="14600" width="56" style="1456" hidden="1"/>
    <col min="14601" max="14601" width="5.5703125" style="1456" hidden="1"/>
    <col min="14602" max="14848" width="11.42578125" style="1456" hidden="1"/>
    <col min="14849" max="14849" width="3.85546875" style="1456" hidden="1"/>
    <col min="14850" max="14850" width="13.85546875" style="1456" hidden="1"/>
    <col min="14851" max="14851" width="30.42578125" style="1456" hidden="1"/>
    <col min="14852" max="14852" width="13.85546875" style="1456" hidden="1"/>
    <col min="14853" max="14853" width="9" style="1456" hidden="1"/>
    <col min="14854" max="14854" width="9.7109375" style="1456" hidden="1"/>
    <col min="14855" max="14855" width="12.140625" style="1456" hidden="1"/>
    <col min="14856" max="14856" width="56" style="1456" hidden="1"/>
    <col min="14857" max="14857" width="5.5703125" style="1456" hidden="1"/>
    <col min="14858" max="15104" width="11.42578125" style="1456" hidden="1"/>
    <col min="15105" max="15105" width="3.85546875" style="1456" hidden="1"/>
    <col min="15106" max="15106" width="13.85546875" style="1456" hidden="1"/>
    <col min="15107" max="15107" width="30.42578125" style="1456" hidden="1"/>
    <col min="15108" max="15108" width="13.85546875" style="1456" hidden="1"/>
    <col min="15109" max="15109" width="9" style="1456" hidden="1"/>
    <col min="15110" max="15110" width="9.7109375" style="1456" hidden="1"/>
    <col min="15111" max="15111" width="12.140625" style="1456" hidden="1"/>
    <col min="15112" max="15112" width="56" style="1456" hidden="1"/>
    <col min="15113" max="15113" width="5.5703125" style="1456" hidden="1"/>
    <col min="15114" max="15360" width="11.42578125" style="1456" hidden="1"/>
    <col min="15361" max="15361" width="3.85546875" style="1456" hidden="1"/>
    <col min="15362" max="15362" width="13.85546875" style="1456" hidden="1"/>
    <col min="15363" max="15363" width="30.42578125" style="1456" hidden="1"/>
    <col min="15364" max="15364" width="13.85546875" style="1456" hidden="1"/>
    <col min="15365" max="15365" width="9" style="1456" hidden="1"/>
    <col min="15366" max="15366" width="9.7109375" style="1456" hidden="1"/>
    <col min="15367" max="15367" width="12.140625" style="1456" hidden="1"/>
    <col min="15368" max="15368" width="56" style="1456" hidden="1"/>
    <col min="15369" max="15369" width="5.5703125" style="1456" hidden="1"/>
    <col min="15370" max="15616" width="11.42578125" style="1456" hidden="1"/>
    <col min="15617" max="15617" width="3.85546875" style="1456" hidden="1"/>
    <col min="15618" max="15618" width="13.85546875" style="1456" hidden="1"/>
    <col min="15619" max="15619" width="30.42578125" style="1456" hidden="1"/>
    <col min="15620" max="15620" width="13.85546875" style="1456" hidden="1"/>
    <col min="15621" max="15621" width="9" style="1456" hidden="1"/>
    <col min="15622" max="15622" width="9.7109375" style="1456" hidden="1"/>
    <col min="15623" max="15623" width="12.140625" style="1456" hidden="1"/>
    <col min="15624" max="15624" width="56" style="1456" hidden="1"/>
    <col min="15625" max="15625" width="5.5703125" style="1456" hidden="1"/>
    <col min="15626" max="15872" width="11.42578125" style="1456" hidden="1"/>
    <col min="15873" max="15873" width="3.85546875" style="1456" hidden="1"/>
    <col min="15874" max="15874" width="13.85546875" style="1456" hidden="1"/>
    <col min="15875" max="15875" width="30.42578125" style="1456" hidden="1"/>
    <col min="15876" max="15876" width="13.85546875" style="1456" hidden="1"/>
    <col min="15877" max="15877" width="9" style="1456" hidden="1"/>
    <col min="15878" max="15878" width="9.7109375" style="1456" hidden="1"/>
    <col min="15879" max="15879" width="12.140625" style="1456" hidden="1"/>
    <col min="15880" max="15880" width="56" style="1456" hidden="1"/>
    <col min="15881" max="15881" width="5.5703125" style="1456" hidden="1"/>
    <col min="15882" max="16128" width="11.42578125" style="1456" hidden="1"/>
    <col min="16129" max="16129" width="3.85546875" style="1456" hidden="1"/>
    <col min="16130" max="16130" width="13.85546875" style="1456" hidden="1"/>
    <col min="16131" max="16131" width="30.42578125" style="1456" hidden="1"/>
    <col min="16132" max="16132" width="13.85546875" style="1456" hidden="1"/>
    <col min="16133" max="16133" width="9" style="1456" hidden="1"/>
    <col min="16134" max="16134" width="9.7109375" style="1456" hidden="1"/>
    <col min="16135" max="16135" width="12.140625" style="1456" hidden="1"/>
    <col min="16136" max="16136" width="56" style="1456" hidden="1"/>
    <col min="16137" max="16137" width="5.5703125" style="1456" hidden="1"/>
    <col min="16138" max="16384" width="11.42578125" style="1456" hidden="1"/>
  </cols>
  <sheetData>
    <row r="1" spans="1:7" s="838" customFormat="1" ht="14.25">
      <c r="A1" s="2446"/>
      <c r="B1" s="2736" t="s">
        <v>1418</v>
      </c>
      <c r="C1" s="2736"/>
      <c r="D1" s="2736"/>
      <c r="E1" s="2736"/>
      <c r="F1" s="2736"/>
      <c r="G1" s="2736"/>
    </row>
    <row r="2" spans="1:7" ht="15.75">
      <c r="B2" s="2740" t="s">
        <v>1</v>
      </c>
      <c r="C2" s="2740"/>
      <c r="D2" s="2740"/>
      <c r="E2" s="2740"/>
      <c r="F2" s="2740"/>
      <c r="G2" s="2740"/>
    </row>
    <row r="3" spans="1:7">
      <c r="B3" s="2741" t="s">
        <v>0</v>
      </c>
      <c r="C3" s="2743" t="s">
        <v>108</v>
      </c>
      <c r="D3" s="2743" t="s">
        <v>255</v>
      </c>
      <c r="E3" s="1247" t="s">
        <v>84</v>
      </c>
      <c r="F3" s="1247" t="s">
        <v>85</v>
      </c>
      <c r="G3" s="1248" t="s">
        <v>86</v>
      </c>
    </row>
    <row r="4" spans="1:7">
      <c r="B4" s="2742"/>
      <c r="C4" s="2744"/>
      <c r="D4" s="2744"/>
      <c r="E4" s="1251" t="s">
        <v>23</v>
      </c>
      <c r="F4" s="1251" t="s">
        <v>24</v>
      </c>
      <c r="G4" s="1251" t="s">
        <v>1275</v>
      </c>
    </row>
    <row r="5" spans="1:7" ht="31.5">
      <c r="B5" s="839" t="s">
        <v>1280</v>
      </c>
      <c r="C5" s="839" t="s">
        <v>1427</v>
      </c>
      <c r="D5" s="839" t="s">
        <v>1428</v>
      </c>
      <c r="E5" s="1457">
        <v>2</v>
      </c>
      <c r="F5" s="1457">
        <v>645.32936807299996</v>
      </c>
      <c r="G5" s="1457">
        <v>647.32936807299996</v>
      </c>
    </row>
    <row r="6" spans="1:7" ht="35.25" customHeight="1">
      <c r="B6" s="840" t="s">
        <v>1283</v>
      </c>
      <c r="C6" s="841" t="s">
        <v>1429</v>
      </c>
      <c r="D6" s="841" t="s">
        <v>1428</v>
      </c>
      <c r="E6" s="1458">
        <v>4.3</v>
      </c>
      <c r="F6" s="1458">
        <v>-4.3</v>
      </c>
      <c r="G6" s="1458">
        <v>0</v>
      </c>
    </row>
    <row r="7" spans="1:7" s="1459" customFormat="1">
      <c r="B7" s="1252" t="s">
        <v>1430</v>
      </c>
      <c r="C7" s="1518"/>
      <c r="D7" s="1518"/>
      <c r="E7" s="1519">
        <v>6.3</v>
      </c>
      <c r="F7" s="1519">
        <v>641.029368073</v>
      </c>
      <c r="G7" s="1519">
        <v>647.32936807299996</v>
      </c>
    </row>
    <row r="8" spans="1:7" ht="18" hidden="1" customHeight="1">
      <c r="B8" s="2739" t="s">
        <v>1431</v>
      </c>
      <c r="C8" s="2739"/>
      <c r="D8" s="2739"/>
      <c r="E8" s="2739"/>
      <c r="F8" s="2739"/>
      <c r="G8" s="2739"/>
    </row>
    <row r="9" spans="1:7" ht="13.5" customHeight="1">
      <c r="B9" s="1460" t="s">
        <v>110</v>
      </c>
      <c r="C9" s="1460"/>
      <c r="D9" s="1460"/>
      <c r="E9" s="1460"/>
      <c r="F9" s="1460"/>
      <c r="G9" s="1460"/>
    </row>
    <row r="10" spans="1:7">
      <c r="B10" s="1461" t="s">
        <v>1432</v>
      </c>
    </row>
    <row r="11" spans="1:7"/>
    <row r="17" s="1456" customFormat="1" hidden="1"/>
  </sheetData>
  <mergeCells count="6">
    <mergeCell ref="B8:G8"/>
    <mergeCell ref="B1:G1"/>
    <mergeCell ref="B2:G2"/>
    <mergeCell ref="B3:B4"/>
    <mergeCell ref="C3:C4"/>
    <mergeCell ref="D3:D4"/>
  </mergeCells>
  <pageMargins left="0.7" right="0.7" top="0.75" bottom="0.75" header="0.3" footer="0.3"/>
  <pageSetup orientation="portrait" r:id="rId1"/>
  <ignoredErrors>
    <ignoredError sqref="E4:G4" numberStoredAsText="1"/>
  </ignoredErrors>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3A6C6-17E0-4405-A035-C6BCAE4141F7}">
  <sheetPr codeName="Hoja74"/>
  <dimension ref="A1:WVQ18"/>
  <sheetViews>
    <sheetView showGridLines="0" zoomScaleNormal="100" workbookViewId="0"/>
  </sheetViews>
  <sheetFormatPr baseColWidth="10" defaultColWidth="0" defaultRowHeight="10.5" zeroHeight="1"/>
  <cols>
    <col min="1" max="1" width="3.85546875" style="1473" customWidth="1"/>
    <col min="2" max="2" width="35.42578125" style="1473" customWidth="1"/>
    <col min="3" max="3" width="11.28515625" style="1473" customWidth="1"/>
    <col min="4" max="4" width="10.140625" style="1473" bestFit="1" customWidth="1"/>
    <col min="5" max="5" width="8.140625" style="1473" customWidth="1"/>
    <col min="6" max="6" width="9.42578125" style="1473" customWidth="1"/>
    <col min="7" max="7" width="11.28515625" style="1473" bestFit="1" customWidth="1"/>
    <col min="8" max="9" width="8" style="1473" customWidth="1"/>
    <col min="10" max="10" width="4.85546875" style="1473" customWidth="1"/>
    <col min="11" max="11" width="11.42578125" style="1473" customWidth="1"/>
    <col min="12" max="12" width="3.42578125" style="1473" customWidth="1"/>
    <col min="13" max="256" width="11.42578125" style="1473" hidden="1"/>
    <col min="257" max="257" width="3.85546875" style="1473" hidden="1"/>
    <col min="258" max="258" width="35.42578125" style="1473" hidden="1"/>
    <col min="259" max="259" width="11.28515625" style="1473" hidden="1"/>
    <col min="260" max="260" width="10.140625" style="1473" hidden="1"/>
    <col min="261" max="261" width="8.140625" style="1473" hidden="1"/>
    <col min="262" max="262" width="9.42578125" style="1473" hidden="1"/>
    <col min="263" max="263" width="11.28515625" style="1473" hidden="1"/>
    <col min="264" max="265" width="8" style="1473" hidden="1"/>
    <col min="266" max="512" width="11.42578125" style="1473" hidden="1"/>
    <col min="513" max="513" width="3.85546875" style="1473" hidden="1"/>
    <col min="514" max="514" width="35.42578125" style="1473" hidden="1"/>
    <col min="515" max="515" width="11.28515625" style="1473" hidden="1"/>
    <col min="516" max="516" width="10.140625" style="1473" hidden="1"/>
    <col min="517" max="517" width="8.140625" style="1473" hidden="1"/>
    <col min="518" max="518" width="9.42578125" style="1473" hidden="1"/>
    <col min="519" max="519" width="11.28515625" style="1473" hidden="1"/>
    <col min="520" max="521" width="8" style="1473" hidden="1"/>
    <col min="522" max="768" width="11.42578125" style="1473" hidden="1"/>
    <col min="769" max="769" width="3.85546875" style="1473" hidden="1"/>
    <col min="770" max="770" width="35.42578125" style="1473" hidden="1"/>
    <col min="771" max="771" width="11.28515625" style="1473" hidden="1"/>
    <col min="772" max="772" width="10.140625" style="1473" hidden="1"/>
    <col min="773" max="773" width="8.140625" style="1473" hidden="1"/>
    <col min="774" max="774" width="9.42578125" style="1473" hidden="1"/>
    <col min="775" max="775" width="11.28515625" style="1473" hidden="1"/>
    <col min="776" max="777" width="8" style="1473" hidden="1"/>
    <col min="778" max="1024" width="11.42578125" style="1473" hidden="1"/>
    <col min="1025" max="1025" width="3.85546875" style="1473" hidden="1"/>
    <col min="1026" max="1026" width="35.42578125" style="1473" hidden="1"/>
    <col min="1027" max="1027" width="11.28515625" style="1473" hidden="1"/>
    <col min="1028" max="1028" width="10.140625" style="1473" hidden="1"/>
    <col min="1029" max="1029" width="8.140625" style="1473" hidden="1"/>
    <col min="1030" max="1030" width="9.42578125" style="1473" hidden="1"/>
    <col min="1031" max="1031" width="11.28515625" style="1473" hidden="1"/>
    <col min="1032" max="1033" width="8" style="1473" hidden="1"/>
    <col min="1034" max="1280" width="11.42578125" style="1473" hidden="1"/>
    <col min="1281" max="1281" width="3.85546875" style="1473" hidden="1"/>
    <col min="1282" max="1282" width="35.42578125" style="1473" hidden="1"/>
    <col min="1283" max="1283" width="11.28515625" style="1473" hidden="1"/>
    <col min="1284" max="1284" width="10.140625" style="1473" hidden="1"/>
    <col min="1285" max="1285" width="8.140625" style="1473" hidden="1"/>
    <col min="1286" max="1286" width="9.42578125" style="1473" hidden="1"/>
    <col min="1287" max="1287" width="11.28515625" style="1473" hidden="1"/>
    <col min="1288" max="1289" width="8" style="1473" hidden="1"/>
    <col min="1290" max="1536" width="11.42578125" style="1473" hidden="1"/>
    <col min="1537" max="1537" width="3.85546875" style="1473" hidden="1"/>
    <col min="1538" max="1538" width="35.42578125" style="1473" hidden="1"/>
    <col min="1539" max="1539" width="11.28515625" style="1473" hidden="1"/>
    <col min="1540" max="1540" width="10.140625" style="1473" hidden="1"/>
    <col min="1541" max="1541" width="8.140625" style="1473" hidden="1"/>
    <col min="1542" max="1542" width="9.42578125" style="1473" hidden="1"/>
    <col min="1543" max="1543" width="11.28515625" style="1473" hidden="1"/>
    <col min="1544" max="1545" width="8" style="1473" hidden="1"/>
    <col min="1546" max="1792" width="11.42578125" style="1473" hidden="1"/>
    <col min="1793" max="1793" width="3.85546875" style="1473" hidden="1"/>
    <col min="1794" max="1794" width="35.42578125" style="1473" hidden="1"/>
    <col min="1795" max="1795" width="11.28515625" style="1473" hidden="1"/>
    <col min="1796" max="1796" width="10.140625" style="1473" hidden="1"/>
    <col min="1797" max="1797" width="8.140625" style="1473" hidden="1"/>
    <col min="1798" max="1798" width="9.42578125" style="1473" hidden="1"/>
    <col min="1799" max="1799" width="11.28515625" style="1473" hidden="1"/>
    <col min="1800" max="1801" width="8" style="1473" hidden="1"/>
    <col min="1802" max="2048" width="11.42578125" style="1473" hidden="1"/>
    <col min="2049" max="2049" width="3.85546875" style="1473" hidden="1"/>
    <col min="2050" max="2050" width="35.42578125" style="1473" hidden="1"/>
    <col min="2051" max="2051" width="11.28515625" style="1473" hidden="1"/>
    <col min="2052" max="2052" width="10.140625" style="1473" hidden="1"/>
    <col min="2053" max="2053" width="8.140625" style="1473" hidden="1"/>
    <col min="2054" max="2054" width="9.42578125" style="1473" hidden="1"/>
    <col min="2055" max="2055" width="11.28515625" style="1473" hidden="1"/>
    <col min="2056" max="2057" width="8" style="1473" hidden="1"/>
    <col min="2058" max="2304" width="11.42578125" style="1473" hidden="1"/>
    <col min="2305" max="2305" width="3.85546875" style="1473" hidden="1"/>
    <col min="2306" max="2306" width="35.42578125" style="1473" hidden="1"/>
    <col min="2307" max="2307" width="11.28515625" style="1473" hidden="1"/>
    <col min="2308" max="2308" width="10.140625" style="1473" hidden="1"/>
    <col min="2309" max="2309" width="8.140625" style="1473" hidden="1"/>
    <col min="2310" max="2310" width="9.42578125" style="1473" hidden="1"/>
    <col min="2311" max="2311" width="11.28515625" style="1473" hidden="1"/>
    <col min="2312" max="2313" width="8" style="1473" hidden="1"/>
    <col min="2314" max="2560" width="11.42578125" style="1473" hidden="1"/>
    <col min="2561" max="2561" width="3.85546875" style="1473" hidden="1"/>
    <col min="2562" max="2562" width="35.42578125" style="1473" hidden="1"/>
    <col min="2563" max="2563" width="11.28515625" style="1473" hidden="1"/>
    <col min="2564" max="2564" width="10.140625" style="1473" hidden="1"/>
    <col min="2565" max="2565" width="8.140625" style="1473" hidden="1"/>
    <col min="2566" max="2566" width="9.42578125" style="1473" hidden="1"/>
    <col min="2567" max="2567" width="11.28515625" style="1473" hidden="1"/>
    <col min="2568" max="2569" width="8" style="1473" hidden="1"/>
    <col min="2570" max="2816" width="11.42578125" style="1473" hidden="1"/>
    <col min="2817" max="2817" width="3.85546875" style="1473" hidden="1"/>
    <col min="2818" max="2818" width="35.42578125" style="1473" hidden="1"/>
    <col min="2819" max="2819" width="11.28515625" style="1473" hidden="1"/>
    <col min="2820" max="2820" width="10.140625" style="1473" hidden="1"/>
    <col min="2821" max="2821" width="8.140625" style="1473" hidden="1"/>
    <col min="2822" max="2822" width="9.42578125" style="1473" hidden="1"/>
    <col min="2823" max="2823" width="11.28515625" style="1473" hidden="1"/>
    <col min="2824" max="2825" width="8" style="1473" hidden="1"/>
    <col min="2826" max="3072" width="11.42578125" style="1473" hidden="1"/>
    <col min="3073" max="3073" width="3.85546875" style="1473" hidden="1"/>
    <col min="3074" max="3074" width="35.42578125" style="1473" hidden="1"/>
    <col min="3075" max="3075" width="11.28515625" style="1473" hidden="1"/>
    <col min="3076" max="3076" width="10.140625" style="1473" hidden="1"/>
    <col min="3077" max="3077" width="8.140625" style="1473" hidden="1"/>
    <col min="3078" max="3078" width="9.42578125" style="1473" hidden="1"/>
    <col min="3079" max="3079" width="11.28515625" style="1473" hidden="1"/>
    <col min="3080" max="3081" width="8" style="1473" hidden="1"/>
    <col min="3082" max="3328" width="11.42578125" style="1473" hidden="1"/>
    <col min="3329" max="3329" width="3.85546875" style="1473" hidden="1"/>
    <col min="3330" max="3330" width="35.42578125" style="1473" hidden="1"/>
    <col min="3331" max="3331" width="11.28515625" style="1473" hidden="1"/>
    <col min="3332" max="3332" width="10.140625" style="1473" hidden="1"/>
    <col min="3333" max="3333" width="8.140625" style="1473" hidden="1"/>
    <col min="3334" max="3334" width="9.42578125" style="1473" hidden="1"/>
    <col min="3335" max="3335" width="11.28515625" style="1473" hidden="1"/>
    <col min="3336" max="3337" width="8" style="1473" hidden="1"/>
    <col min="3338" max="3584" width="11.42578125" style="1473" hidden="1"/>
    <col min="3585" max="3585" width="3.85546875" style="1473" hidden="1"/>
    <col min="3586" max="3586" width="35.42578125" style="1473" hidden="1"/>
    <col min="3587" max="3587" width="11.28515625" style="1473" hidden="1"/>
    <col min="3588" max="3588" width="10.140625" style="1473" hidden="1"/>
    <col min="3589" max="3589" width="8.140625" style="1473" hidden="1"/>
    <col min="3590" max="3590" width="9.42578125" style="1473" hidden="1"/>
    <col min="3591" max="3591" width="11.28515625" style="1473" hidden="1"/>
    <col min="3592" max="3593" width="8" style="1473" hidden="1"/>
    <col min="3594" max="3840" width="11.42578125" style="1473" hidden="1"/>
    <col min="3841" max="3841" width="3.85546875" style="1473" hidden="1"/>
    <col min="3842" max="3842" width="35.42578125" style="1473" hidden="1"/>
    <col min="3843" max="3843" width="11.28515625" style="1473" hidden="1"/>
    <col min="3844" max="3844" width="10.140625" style="1473" hidden="1"/>
    <col min="3845" max="3845" width="8.140625" style="1473" hidden="1"/>
    <col min="3846" max="3846" width="9.42578125" style="1473" hidden="1"/>
    <col min="3847" max="3847" width="11.28515625" style="1473" hidden="1"/>
    <col min="3848" max="3849" width="8" style="1473" hidden="1"/>
    <col min="3850" max="4096" width="11.42578125" style="1473" hidden="1"/>
    <col min="4097" max="4097" width="3.85546875" style="1473" hidden="1"/>
    <col min="4098" max="4098" width="35.42578125" style="1473" hidden="1"/>
    <col min="4099" max="4099" width="11.28515625" style="1473" hidden="1"/>
    <col min="4100" max="4100" width="10.140625" style="1473" hidden="1"/>
    <col min="4101" max="4101" width="8.140625" style="1473" hidden="1"/>
    <col min="4102" max="4102" width="9.42578125" style="1473" hidden="1"/>
    <col min="4103" max="4103" width="11.28515625" style="1473" hidden="1"/>
    <col min="4104" max="4105" width="8" style="1473" hidden="1"/>
    <col min="4106" max="4352" width="11.42578125" style="1473" hidden="1"/>
    <col min="4353" max="4353" width="3.85546875" style="1473" hidden="1"/>
    <col min="4354" max="4354" width="35.42578125" style="1473" hidden="1"/>
    <col min="4355" max="4355" width="11.28515625" style="1473" hidden="1"/>
    <col min="4356" max="4356" width="10.140625" style="1473" hidden="1"/>
    <col min="4357" max="4357" width="8.140625" style="1473" hidden="1"/>
    <col min="4358" max="4358" width="9.42578125" style="1473" hidden="1"/>
    <col min="4359" max="4359" width="11.28515625" style="1473" hidden="1"/>
    <col min="4360" max="4361" width="8" style="1473" hidden="1"/>
    <col min="4362" max="4608" width="11.42578125" style="1473" hidden="1"/>
    <col min="4609" max="4609" width="3.85546875" style="1473" hidden="1"/>
    <col min="4610" max="4610" width="35.42578125" style="1473" hidden="1"/>
    <col min="4611" max="4611" width="11.28515625" style="1473" hidden="1"/>
    <col min="4612" max="4612" width="10.140625" style="1473" hidden="1"/>
    <col min="4613" max="4613" width="8.140625" style="1473" hidden="1"/>
    <col min="4614" max="4614" width="9.42578125" style="1473" hidden="1"/>
    <col min="4615" max="4615" width="11.28515625" style="1473" hidden="1"/>
    <col min="4616" max="4617" width="8" style="1473" hidden="1"/>
    <col min="4618" max="4864" width="11.42578125" style="1473" hidden="1"/>
    <col min="4865" max="4865" width="3.85546875" style="1473" hidden="1"/>
    <col min="4866" max="4866" width="35.42578125" style="1473" hidden="1"/>
    <col min="4867" max="4867" width="11.28515625" style="1473" hidden="1"/>
    <col min="4868" max="4868" width="10.140625" style="1473" hidden="1"/>
    <col min="4869" max="4869" width="8.140625" style="1473" hidden="1"/>
    <col min="4870" max="4870" width="9.42578125" style="1473" hidden="1"/>
    <col min="4871" max="4871" width="11.28515625" style="1473" hidden="1"/>
    <col min="4872" max="4873" width="8" style="1473" hidden="1"/>
    <col min="4874" max="5120" width="11.42578125" style="1473" hidden="1"/>
    <col min="5121" max="5121" width="3.85546875" style="1473" hidden="1"/>
    <col min="5122" max="5122" width="35.42578125" style="1473" hidden="1"/>
    <col min="5123" max="5123" width="11.28515625" style="1473" hidden="1"/>
    <col min="5124" max="5124" width="10.140625" style="1473" hidden="1"/>
    <col min="5125" max="5125" width="8.140625" style="1473" hidden="1"/>
    <col min="5126" max="5126" width="9.42578125" style="1473" hidden="1"/>
    <col min="5127" max="5127" width="11.28515625" style="1473" hidden="1"/>
    <col min="5128" max="5129" width="8" style="1473" hidden="1"/>
    <col min="5130" max="5376" width="11.42578125" style="1473" hidden="1"/>
    <col min="5377" max="5377" width="3.85546875" style="1473" hidden="1"/>
    <col min="5378" max="5378" width="35.42578125" style="1473" hidden="1"/>
    <col min="5379" max="5379" width="11.28515625" style="1473" hidden="1"/>
    <col min="5380" max="5380" width="10.140625" style="1473" hidden="1"/>
    <col min="5381" max="5381" width="8.140625" style="1473" hidden="1"/>
    <col min="5382" max="5382" width="9.42578125" style="1473" hidden="1"/>
    <col min="5383" max="5383" width="11.28515625" style="1473" hidden="1"/>
    <col min="5384" max="5385" width="8" style="1473" hidden="1"/>
    <col min="5386" max="5632" width="11.42578125" style="1473" hidden="1"/>
    <col min="5633" max="5633" width="3.85546875" style="1473" hidden="1"/>
    <col min="5634" max="5634" width="35.42578125" style="1473" hidden="1"/>
    <col min="5635" max="5635" width="11.28515625" style="1473" hidden="1"/>
    <col min="5636" max="5636" width="10.140625" style="1473" hidden="1"/>
    <col min="5637" max="5637" width="8.140625" style="1473" hidden="1"/>
    <col min="5638" max="5638" width="9.42578125" style="1473" hidden="1"/>
    <col min="5639" max="5639" width="11.28515625" style="1473" hidden="1"/>
    <col min="5640" max="5641" width="8" style="1473" hidden="1"/>
    <col min="5642" max="5888" width="11.42578125" style="1473" hidden="1"/>
    <col min="5889" max="5889" width="3.85546875" style="1473" hidden="1"/>
    <col min="5890" max="5890" width="35.42578125" style="1473" hidden="1"/>
    <col min="5891" max="5891" width="11.28515625" style="1473" hidden="1"/>
    <col min="5892" max="5892" width="10.140625" style="1473" hidden="1"/>
    <col min="5893" max="5893" width="8.140625" style="1473" hidden="1"/>
    <col min="5894" max="5894" width="9.42578125" style="1473" hidden="1"/>
    <col min="5895" max="5895" width="11.28515625" style="1473" hidden="1"/>
    <col min="5896" max="5897" width="8" style="1473" hidden="1"/>
    <col min="5898" max="6144" width="11.42578125" style="1473" hidden="1"/>
    <col min="6145" max="6145" width="3.85546875" style="1473" hidden="1"/>
    <col min="6146" max="6146" width="35.42578125" style="1473" hidden="1"/>
    <col min="6147" max="6147" width="11.28515625" style="1473" hidden="1"/>
    <col min="6148" max="6148" width="10.140625" style="1473" hidden="1"/>
    <col min="6149" max="6149" width="8.140625" style="1473" hidden="1"/>
    <col min="6150" max="6150" width="9.42578125" style="1473" hidden="1"/>
    <col min="6151" max="6151" width="11.28515625" style="1473" hidden="1"/>
    <col min="6152" max="6153" width="8" style="1473" hidden="1"/>
    <col min="6154" max="6400" width="11.42578125" style="1473" hidden="1"/>
    <col min="6401" max="6401" width="3.85546875" style="1473" hidden="1"/>
    <col min="6402" max="6402" width="35.42578125" style="1473" hidden="1"/>
    <col min="6403" max="6403" width="11.28515625" style="1473" hidden="1"/>
    <col min="6404" max="6404" width="10.140625" style="1473" hidden="1"/>
    <col min="6405" max="6405" width="8.140625" style="1473" hidden="1"/>
    <col min="6406" max="6406" width="9.42578125" style="1473" hidden="1"/>
    <col min="6407" max="6407" width="11.28515625" style="1473" hidden="1"/>
    <col min="6408" max="6409" width="8" style="1473" hidden="1"/>
    <col min="6410" max="6656" width="11.42578125" style="1473" hidden="1"/>
    <col min="6657" max="6657" width="3.85546875" style="1473" hidden="1"/>
    <col min="6658" max="6658" width="35.42578125" style="1473" hidden="1"/>
    <col min="6659" max="6659" width="11.28515625" style="1473" hidden="1"/>
    <col min="6660" max="6660" width="10.140625" style="1473" hidden="1"/>
    <col min="6661" max="6661" width="8.140625" style="1473" hidden="1"/>
    <col min="6662" max="6662" width="9.42578125" style="1473" hidden="1"/>
    <col min="6663" max="6663" width="11.28515625" style="1473" hidden="1"/>
    <col min="6664" max="6665" width="8" style="1473" hidden="1"/>
    <col min="6666" max="6912" width="11.42578125" style="1473" hidden="1"/>
    <col min="6913" max="6913" width="3.85546875" style="1473" hidden="1"/>
    <col min="6914" max="6914" width="35.42578125" style="1473" hidden="1"/>
    <col min="6915" max="6915" width="11.28515625" style="1473" hidden="1"/>
    <col min="6916" max="6916" width="10.140625" style="1473" hidden="1"/>
    <col min="6917" max="6917" width="8.140625" style="1473" hidden="1"/>
    <col min="6918" max="6918" width="9.42578125" style="1473" hidden="1"/>
    <col min="6919" max="6919" width="11.28515625" style="1473" hidden="1"/>
    <col min="6920" max="6921" width="8" style="1473" hidden="1"/>
    <col min="6922" max="7168" width="11.42578125" style="1473" hidden="1"/>
    <col min="7169" max="7169" width="3.85546875" style="1473" hidden="1"/>
    <col min="7170" max="7170" width="35.42578125" style="1473" hidden="1"/>
    <col min="7171" max="7171" width="11.28515625" style="1473" hidden="1"/>
    <col min="7172" max="7172" width="10.140625" style="1473" hidden="1"/>
    <col min="7173" max="7173" width="8.140625" style="1473" hidden="1"/>
    <col min="7174" max="7174" width="9.42578125" style="1473" hidden="1"/>
    <col min="7175" max="7175" width="11.28515625" style="1473" hidden="1"/>
    <col min="7176" max="7177" width="8" style="1473" hidden="1"/>
    <col min="7178" max="7424" width="11.42578125" style="1473" hidden="1"/>
    <col min="7425" max="7425" width="3.85546875" style="1473" hidden="1"/>
    <col min="7426" max="7426" width="35.42578125" style="1473" hidden="1"/>
    <col min="7427" max="7427" width="11.28515625" style="1473" hidden="1"/>
    <col min="7428" max="7428" width="10.140625" style="1473" hidden="1"/>
    <col min="7429" max="7429" width="8.140625" style="1473" hidden="1"/>
    <col min="7430" max="7430" width="9.42578125" style="1473" hidden="1"/>
    <col min="7431" max="7431" width="11.28515625" style="1473" hidden="1"/>
    <col min="7432" max="7433" width="8" style="1473" hidden="1"/>
    <col min="7434" max="7680" width="11.42578125" style="1473" hidden="1"/>
    <col min="7681" max="7681" width="3.85546875" style="1473" hidden="1"/>
    <col min="7682" max="7682" width="35.42578125" style="1473" hidden="1"/>
    <col min="7683" max="7683" width="11.28515625" style="1473" hidden="1"/>
    <col min="7684" max="7684" width="10.140625" style="1473" hidden="1"/>
    <col min="7685" max="7685" width="8.140625" style="1473" hidden="1"/>
    <col min="7686" max="7686" width="9.42578125" style="1473" hidden="1"/>
    <col min="7687" max="7687" width="11.28515625" style="1473" hidden="1"/>
    <col min="7688" max="7689" width="8" style="1473" hidden="1"/>
    <col min="7690" max="7936" width="11.42578125" style="1473" hidden="1"/>
    <col min="7937" max="7937" width="3.85546875" style="1473" hidden="1"/>
    <col min="7938" max="7938" width="35.42578125" style="1473" hidden="1"/>
    <col min="7939" max="7939" width="11.28515625" style="1473" hidden="1"/>
    <col min="7940" max="7940" width="10.140625" style="1473" hidden="1"/>
    <col min="7941" max="7941" width="8.140625" style="1473" hidden="1"/>
    <col min="7942" max="7942" width="9.42578125" style="1473" hidden="1"/>
    <col min="7943" max="7943" width="11.28515625" style="1473" hidden="1"/>
    <col min="7944" max="7945" width="8" style="1473" hidden="1"/>
    <col min="7946" max="8192" width="11.42578125" style="1473" hidden="1"/>
    <col min="8193" max="8193" width="3.85546875" style="1473" hidden="1"/>
    <col min="8194" max="8194" width="35.42578125" style="1473" hidden="1"/>
    <col min="8195" max="8195" width="11.28515625" style="1473" hidden="1"/>
    <col min="8196" max="8196" width="10.140625" style="1473" hidden="1"/>
    <col min="8197" max="8197" width="8.140625" style="1473" hidden="1"/>
    <col min="8198" max="8198" width="9.42578125" style="1473" hidden="1"/>
    <col min="8199" max="8199" width="11.28515625" style="1473" hidden="1"/>
    <col min="8200" max="8201" width="8" style="1473" hidden="1"/>
    <col min="8202" max="8448" width="11.42578125" style="1473" hidden="1"/>
    <col min="8449" max="8449" width="3.85546875" style="1473" hidden="1"/>
    <col min="8450" max="8450" width="35.42578125" style="1473" hidden="1"/>
    <col min="8451" max="8451" width="11.28515625" style="1473" hidden="1"/>
    <col min="8452" max="8452" width="10.140625" style="1473" hidden="1"/>
    <col min="8453" max="8453" width="8.140625" style="1473" hidden="1"/>
    <col min="8454" max="8454" width="9.42578125" style="1473" hidden="1"/>
    <col min="8455" max="8455" width="11.28515625" style="1473" hidden="1"/>
    <col min="8456" max="8457" width="8" style="1473" hidden="1"/>
    <col min="8458" max="8704" width="11.42578125" style="1473" hidden="1"/>
    <col min="8705" max="8705" width="3.85546875" style="1473" hidden="1"/>
    <col min="8706" max="8706" width="35.42578125" style="1473" hidden="1"/>
    <col min="8707" max="8707" width="11.28515625" style="1473" hidden="1"/>
    <col min="8708" max="8708" width="10.140625" style="1473" hidden="1"/>
    <col min="8709" max="8709" width="8.140625" style="1473" hidden="1"/>
    <col min="8710" max="8710" width="9.42578125" style="1473" hidden="1"/>
    <col min="8711" max="8711" width="11.28515625" style="1473" hidden="1"/>
    <col min="8712" max="8713" width="8" style="1473" hidden="1"/>
    <col min="8714" max="8960" width="11.42578125" style="1473" hidden="1"/>
    <col min="8961" max="8961" width="3.85546875" style="1473" hidden="1"/>
    <col min="8962" max="8962" width="35.42578125" style="1473" hidden="1"/>
    <col min="8963" max="8963" width="11.28515625" style="1473" hidden="1"/>
    <col min="8964" max="8964" width="10.140625" style="1473" hidden="1"/>
    <col min="8965" max="8965" width="8.140625" style="1473" hidden="1"/>
    <col min="8966" max="8966" width="9.42578125" style="1473" hidden="1"/>
    <col min="8967" max="8967" width="11.28515625" style="1473" hidden="1"/>
    <col min="8968" max="8969" width="8" style="1473" hidden="1"/>
    <col min="8970" max="9216" width="11.42578125" style="1473" hidden="1"/>
    <col min="9217" max="9217" width="3.85546875" style="1473" hidden="1"/>
    <col min="9218" max="9218" width="35.42578125" style="1473" hidden="1"/>
    <col min="9219" max="9219" width="11.28515625" style="1473" hidden="1"/>
    <col min="9220" max="9220" width="10.140625" style="1473" hidden="1"/>
    <col min="9221" max="9221" width="8.140625" style="1473" hidden="1"/>
    <col min="9222" max="9222" width="9.42578125" style="1473" hidden="1"/>
    <col min="9223" max="9223" width="11.28515625" style="1473" hidden="1"/>
    <col min="9224" max="9225" width="8" style="1473" hidden="1"/>
    <col min="9226" max="9472" width="11.42578125" style="1473" hidden="1"/>
    <col min="9473" max="9473" width="3.85546875" style="1473" hidden="1"/>
    <col min="9474" max="9474" width="35.42578125" style="1473" hidden="1"/>
    <col min="9475" max="9475" width="11.28515625" style="1473" hidden="1"/>
    <col min="9476" max="9476" width="10.140625" style="1473" hidden="1"/>
    <col min="9477" max="9477" width="8.140625" style="1473" hidden="1"/>
    <col min="9478" max="9478" width="9.42578125" style="1473" hidden="1"/>
    <col min="9479" max="9479" width="11.28515625" style="1473" hidden="1"/>
    <col min="9480" max="9481" width="8" style="1473" hidden="1"/>
    <col min="9482" max="9728" width="11.42578125" style="1473" hidden="1"/>
    <col min="9729" max="9729" width="3.85546875" style="1473" hidden="1"/>
    <col min="9730" max="9730" width="35.42578125" style="1473" hidden="1"/>
    <col min="9731" max="9731" width="11.28515625" style="1473" hidden="1"/>
    <col min="9732" max="9732" width="10.140625" style="1473" hidden="1"/>
    <col min="9733" max="9733" width="8.140625" style="1473" hidden="1"/>
    <col min="9734" max="9734" width="9.42578125" style="1473" hidden="1"/>
    <col min="9735" max="9735" width="11.28515625" style="1473" hidden="1"/>
    <col min="9736" max="9737" width="8" style="1473" hidden="1"/>
    <col min="9738" max="9984" width="11.42578125" style="1473" hidden="1"/>
    <col min="9985" max="9985" width="3.85546875" style="1473" hidden="1"/>
    <col min="9986" max="9986" width="35.42578125" style="1473" hidden="1"/>
    <col min="9987" max="9987" width="11.28515625" style="1473" hidden="1"/>
    <col min="9988" max="9988" width="10.140625" style="1473" hidden="1"/>
    <col min="9989" max="9989" width="8.140625" style="1473" hidden="1"/>
    <col min="9990" max="9990" width="9.42578125" style="1473" hidden="1"/>
    <col min="9991" max="9991" width="11.28515625" style="1473" hidden="1"/>
    <col min="9992" max="9993" width="8" style="1473" hidden="1"/>
    <col min="9994" max="10240" width="11.42578125" style="1473" hidden="1"/>
    <col min="10241" max="10241" width="3.85546875" style="1473" hidden="1"/>
    <col min="10242" max="10242" width="35.42578125" style="1473" hidden="1"/>
    <col min="10243" max="10243" width="11.28515625" style="1473" hidden="1"/>
    <col min="10244" max="10244" width="10.140625" style="1473" hidden="1"/>
    <col min="10245" max="10245" width="8.140625" style="1473" hidden="1"/>
    <col min="10246" max="10246" width="9.42578125" style="1473" hidden="1"/>
    <col min="10247" max="10247" width="11.28515625" style="1473" hidden="1"/>
    <col min="10248" max="10249" width="8" style="1473" hidden="1"/>
    <col min="10250" max="10496" width="11.42578125" style="1473" hidden="1"/>
    <col min="10497" max="10497" width="3.85546875" style="1473" hidden="1"/>
    <col min="10498" max="10498" width="35.42578125" style="1473" hidden="1"/>
    <col min="10499" max="10499" width="11.28515625" style="1473" hidden="1"/>
    <col min="10500" max="10500" width="10.140625" style="1473" hidden="1"/>
    <col min="10501" max="10501" width="8.140625" style="1473" hidden="1"/>
    <col min="10502" max="10502" width="9.42578125" style="1473" hidden="1"/>
    <col min="10503" max="10503" width="11.28515625" style="1473" hidden="1"/>
    <col min="10504" max="10505" width="8" style="1473" hidden="1"/>
    <col min="10506" max="10752" width="11.42578125" style="1473" hidden="1"/>
    <col min="10753" max="10753" width="3.85546875" style="1473" hidden="1"/>
    <col min="10754" max="10754" width="35.42578125" style="1473" hidden="1"/>
    <col min="10755" max="10755" width="11.28515625" style="1473" hidden="1"/>
    <col min="10756" max="10756" width="10.140625" style="1473" hidden="1"/>
    <col min="10757" max="10757" width="8.140625" style="1473" hidden="1"/>
    <col min="10758" max="10758" width="9.42578125" style="1473" hidden="1"/>
    <col min="10759" max="10759" width="11.28515625" style="1473" hidden="1"/>
    <col min="10760" max="10761" width="8" style="1473" hidden="1"/>
    <col min="10762" max="11008" width="11.42578125" style="1473" hidden="1"/>
    <col min="11009" max="11009" width="3.85546875" style="1473" hidden="1"/>
    <col min="11010" max="11010" width="35.42578125" style="1473" hidden="1"/>
    <col min="11011" max="11011" width="11.28515625" style="1473" hidden="1"/>
    <col min="11012" max="11012" width="10.140625" style="1473" hidden="1"/>
    <col min="11013" max="11013" width="8.140625" style="1473" hidden="1"/>
    <col min="11014" max="11014" width="9.42578125" style="1473" hidden="1"/>
    <col min="11015" max="11015" width="11.28515625" style="1473" hidden="1"/>
    <col min="11016" max="11017" width="8" style="1473" hidden="1"/>
    <col min="11018" max="11264" width="11.42578125" style="1473" hidden="1"/>
    <col min="11265" max="11265" width="3.85546875" style="1473" hidden="1"/>
    <col min="11266" max="11266" width="35.42578125" style="1473" hidden="1"/>
    <col min="11267" max="11267" width="11.28515625" style="1473" hidden="1"/>
    <col min="11268" max="11268" width="10.140625" style="1473" hidden="1"/>
    <col min="11269" max="11269" width="8.140625" style="1473" hidden="1"/>
    <col min="11270" max="11270" width="9.42578125" style="1473" hidden="1"/>
    <col min="11271" max="11271" width="11.28515625" style="1473" hidden="1"/>
    <col min="11272" max="11273" width="8" style="1473" hidden="1"/>
    <col min="11274" max="11520" width="11.42578125" style="1473" hidden="1"/>
    <col min="11521" max="11521" width="3.85546875" style="1473" hidden="1"/>
    <col min="11522" max="11522" width="35.42578125" style="1473" hidden="1"/>
    <col min="11523" max="11523" width="11.28515625" style="1473" hidden="1"/>
    <col min="11524" max="11524" width="10.140625" style="1473" hidden="1"/>
    <col min="11525" max="11525" width="8.140625" style="1473" hidden="1"/>
    <col min="11526" max="11526" width="9.42578125" style="1473" hidden="1"/>
    <col min="11527" max="11527" width="11.28515625" style="1473" hidden="1"/>
    <col min="11528" max="11529" width="8" style="1473" hidden="1"/>
    <col min="11530" max="11776" width="11.42578125" style="1473" hidden="1"/>
    <col min="11777" max="11777" width="3.85546875" style="1473" hidden="1"/>
    <col min="11778" max="11778" width="35.42578125" style="1473" hidden="1"/>
    <col min="11779" max="11779" width="11.28515625" style="1473" hidden="1"/>
    <col min="11780" max="11780" width="10.140625" style="1473" hidden="1"/>
    <col min="11781" max="11781" width="8.140625" style="1473" hidden="1"/>
    <col min="11782" max="11782" width="9.42578125" style="1473" hidden="1"/>
    <col min="11783" max="11783" width="11.28515625" style="1473" hidden="1"/>
    <col min="11784" max="11785" width="8" style="1473" hidden="1"/>
    <col min="11786" max="12032" width="11.42578125" style="1473" hidden="1"/>
    <col min="12033" max="12033" width="3.85546875" style="1473" hidden="1"/>
    <col min="12034" max="12034" width="35.42578125" style="1473" hidden="1"/>
    <col min="12035" max="12035" width="11.28515625" style="1473" hidden="1"/>
    <col min="12036" max="12036" width="10.140625" style="1473" hidden="1"/>
    <col min="12037" max="12037" width="8.140625" style="1473" hidden="1"/>
    <col min="12038" max="12038" width="9.42578125" style="1473" hidden="1"/>
    <col min="12039" max="12039" width="11.28515625" style="1473" hidden="1"/>
    <col min="12040" max="12041" width="8" style="1473" hidden="1"/>
    <col min="12042" max="12288" width="11.42578125" style="1473" hidden="1"/>
    <col min="12289" max="12289" width="3.85546875" style="1473" hidden="1"/>
    <col min="12290" max="12290" width="35.42578125" style="1473" hidden="1"/>
    <col min="12291" max="12291" width="11.28515625" style="1473" hidden="1"/>
    <col min="12292" max="12292" width="10.140625" style="1473" hidden="1"/>
    <col min="12293" max="12293" width="8.140625" style="1473" hidden="1"/>
    <col min="12294" max="12294" width="9.42578125" style="1473" hidden="1"/>
    <col min="12295" max="12295" width="11.28515625" style="1473" hidden="1"/>
    <col min="12296" max="12297" width="8" style="1473" hidden="1"/>
    <col min="12298" max="12544" width="11.42578125" style="1473" hidden="1"/>
    <col min="12545" max="12545" width="3.85546875" style="1473" hidden="1"/>
    <col min="12546" max="12546" width="35.42578125" style="1473" hidden="1"/>
    <col min="12547" max="12547" width="11.28515625" style="1473" hidden="1"/>
    <col min="12548" max="12548" width="10.140625" style="1473" hidden="1"/>
    <col min="12549" max="12549" width="8.140625" style="1473" hidden="1"/>
    <col min="12550" max="12550" width="9.42578125" style="1473" hidden="1"/>
    <col min="12551" max="12551" width="11.28515625" style="1473" hidden="1"/>
    <col min="12552" max="12553" width="8" style="1473" hidden="1"/>
    <col min="12554" max="12800" width="11.42578125" style="1473" hidden="1"/>
    <col min="12801" max="12801" width="3.85546875" style="1473" hidden="1"/>
    <col min="12802" max="12802" width="35.42578125" style="1473" hidden="1"/>
    <col min="12803" max="12803" width="11.28515625" style="1473" hidden="1"/>
    <col min="12804" max="12804" width="10.140625" style="1473" hidden="1"/>
    <col min="12805" max="12805" width="8.140625" style="1473" hidden="1"/>
    <col min="12806" max="12806" width="9.42578125" style="1473" hidden="1"/>
    <col min="12807" max="12807" width="11.28515625" style="1473" hidden="1"/>
    <col min="12808" max="12809" width="8" style="1473" hidden="1"/>
    <col min="12810" max="13056" width="11.42578125" style="1473" hidden="1"/>
    <col min="13057" max="13057" width="3.85546875" style="1473" hidden="1"/>
    <col min="13058" max="13058" width="35.42578125" style="1473" hidden="1"/>
    <col min="13059" max="13059" width="11.28515625" style="1473" hidden="1"/>
    <col min="13060" max="13060" width="10.140625" style="1473" hidden="1"/>
    <col min="13061" max="13061" width="8.140625" style="1473" hidden="1"/>
    <col min="13062" max="13062" width="9.42578125" style="1473" hidden="1"/>
    <col min="13063" max="13063" width="11.28515625" style="1473" hidden="1"/>
    <col min="13064" max="13065" width="8" style="1473" hidden="1"/>
    <col min="13066" max="13312" width="11.42578125" style="1473" hidden="1"/>
    <col min="13313" max="13313" width="3.85546875" style="1473" hidden="1"/>
    <col min="13314" max="13314" width="35.42578125" style="1473" hidden="1"/>
    <col min="13315" max="13315" width="11.28515625" style="1473" hidden="1"/>
    <col min="13316" max="13316" width="10.140625" style="1473" hidden="1"/>
    <col min="13317" max="13317" width="8.140625" style="1473" hidden="1"/>
    <col min="13318" max="13318" width="9.42578125" style="1473" hidden="1"/>
    <col min="13319" max="13319" width="11.28515625" style="1473" hidden="1"/>
    <col min="13320" max="13321" width="8" style="1473" hidden="1"/>
    <col min="13322" max="13568" width="11.42578125" style="1473" hidden="1"/>
    <col min="13569" max="13569" width="3.85546875" style="1473" hidden="1"/>
    <col min="13570" max="13570" width="35.42578125" style="1473" hidden="1"/>
    <col min="13571" max="13571" width="11.28515625" style="1473" hidden="1"/>
    <col min="13572" max="13572" width="10.140625" style="1473" hidden="1"/>
    <col min="13573" max="13573" width="8.140625" style="1473" hidden="1"/>
    <col min="13574" max="13574" width="9.42578125" style="1473" hidden="1"/>
    <col min="13575" max="13575" width="11.28515625" style="1473" hidden="1"/>
    <col min="13576" max="13577" width="8" style="1473" hidden="1"/>
    <col min="13578" max="13824" width="11.42578125" style="1473" hidden="1"/>
    <col min="13825" max="13825" width="3.85546875" style="1473" hidden="1"/>
    <col min="13826" max="13826" width="35.42578125" style="1473" hidden="1"/>
    <col min="13827" max="13827" width="11.28515625" style="1473" hidden="1"/>
    <col min="13828" max="13828" width="10.140625" style="1473" hidden="1"/>
    <col min="13829" max="13829" width="8.140625" style="1473" hidden="1"/>
    <col min="13830" max="13830" width="9.42578125" style="1473" hidden="1"/>
    <col min="13831" max="13831" width="11.28515625" style="1473" hidden="1"/>
    <col min="13832" max="13833" width="8" style="1473" hidden="1"/>
    <col min="13834" max="14080" width="11.42578125" style="1473" hidden="1"/>
    <col min="14081" max="14081" width="3.85546875" style="1473" hidden="1"/>
    <col min="14082" max="14082" width="35.42578125" style="1473" hidden="1"/>
    <col min="14083" max="14083" width="11.28515625" style="1473" hidden="1"/>
    <col min="14084" max="14084" width="10.140625" style="1473" hidden="1"/>
    <col min="14085" max="14085" width="8.140625" style="1473" hidden="1"/>
    <col min="14086" max="14086" width="9.42578125" style="1473" hidden="1"/>
    <col min="14087" max="14087" width="11.28515625" style="1473" hidden="1"/>
    <col min="14088" max="14089" width="8" style="1473" hidden="1"/>
    <col min="14090" max="14336" width="11.42578125" style="1473" hidden="1"/>
    <col min="14337" max="14337" width="3.85546875" style="1473" hidden="1"/>
    <col min="14338" max="14338" width="35.42578125" style="1473" hidden="1"/>
    <col min="14339" max="14339" width="11.28515625" style="1473" hidden="1"/>
    <col min="14340" max="14340" width="10.140625" style="1473" hidden="1"/>
    <col min="14341" max="14341" width="8.140625" style="1473" hidden="1"/>
    <col min="14342" max="14342" width="9.42578125" style="1473" hidden="1"/>
    <col min="14343" max="14343" width="11.28515625" style="1473" hidden="1"/>
    <col min="14344" max="14345" width="8" style="1473" hidden="1"/>
    <col min="14346" max="14592" width="11.42578125" style="1473" hidden="1"/>
    <col min="14593" max="14593" width="3.85546875" style="1473" hidden="1"/>
    <col min="14594" max="14594" width="35.42578125" style="1473" hidden="1"/>
    <col min="14595" max="14595" width="11.28515625" style="1473" hidden="1"/>
    <col min="14596" max="14596" width="10.140625" style="1473" hidden="1"/>
    <col min="14597" max="14597" width="8.140625" style="1473" hidden="1"/>
    <col min="14598" max="14598" width="9.42578125" style="1473" hidden="1"/>
    <col min="14599" max="14599" width="11.28515625" style="1473" hidden="1"/>
    <col min="14600" max="14601" width="8" style="1473" hidden="1"/>
    <col min="14602" max="14848" width="11.42578125" style="1473" hidden="1"/>
    <col min="14849" max="14849" width="3.85546875" style="1473" hidden="1"/>
    <col min="14850" max="14850" width="35.42578125" style="1473" hidden="1"/>
    <col min="14851" max="14851" width="11.28515625" style="1473" hidden="1"/>
    <col min="14852" max="14852" width="10.140625" style="1473" hidden="1"/>
    <col min="14853" max="14853" width="8.140625" style="1473" hidden="1"/>
    <col min="14854" max="14854" width="9.42578125" style="1473" hidden="1"/>
    <col min="14855" max="14855" width="11.28515625" style="1473" hidden="1"/>
    <col min="14856" max="14857" width="8" style="1473" hidden="1"/>
    <col min="14858" max="15104" width="11.42578125" style="1473" hidden="1"/>
    <col min="15105" max="15105" width="3.85546875" style="1473" hidden="1"/>
    <col min="15106" max="15106" width="35.42578125" style="1473" hidden="1"/>
    <col min="15107" max="15107" width="11.28515625" style="1473" hidden="1"/>
    <col min="15108" max="15108" width="10.140625" style="1473" hidden="1"/>
    <col min="15109" max="15109" width="8.140625" style="1473" hidden="1"/>
    <col min="15110" max="15110" width="9.42578125" style="1473" hidden="1"/>
    <col min="15111" max="15111" width="11.28515625" style="1473" hidden="1"/>
    <col min="15112" max="15113" width="8" style="1473" hidden="1"/>
    <col min="15114" max="15360" width="11.42578125" style="1473" hidden="1"/>
    <col min="15361" max="15361" width="3.85546875" style="1473" hidden="1"/>
    <col min="15362" max="15362" width="35.42578125" style="1473" hidden="1"/>
    <col min="15363" max="15363" width="11.28515625" style="1473" hidden="1"/>
    <col min="15364" max="15364" width="10.140625" style="1473" hidden="1"/>
    <col min="15365" max="15365" width="8.140625" style="1473" hidden="1"/>
    <col min="15366" max="15366" width="9.42578125" style="1473" hidden="1"/>
    <col min="15367" max="15367" width="11.28515625" style="1473" hidden="1"/>
    <col min="15368" max="15369" width="8" style="1473" hidden="1"/>
    <col min="15370" max="15616" width="11.42578125" style="1473" hidden="1"/>
    <col min="15617" max="15617" width="3.85546875" style="1473" hidden="1"/>
    <col min="15618" max="15618" width="35.42578125" style="1473" hidden="1"/>
    <col min="15619" max="15619" width="11.28515625" style="1473" hidden="1"/>
    <col min="15620" max="15620" width="10.140625" style="1473" hidden="1"/>
    <col min="15621" max="15621" width="8.140625" style="1473" hidden="1"/>
    <col min="15622" max="15622" width="9.42578125" style="1473" hidden="1"/>
    <col min="15623" max="15623" width="11.28515625" style="1473" hidden="1"/>
    <col min="15624" max="15625" width="8" style="1473" hidden="1"/>
    <col min="15626" max="15872" width="11.42578125" style="1473" hidden="1"/>
    <col min="15873" max="15873" width="3.85546875" style="1473" hidden="1"/>
    <col min="15874" max="15874" width="35.42578125" style="1473" hidden="1"/>
    <col min="15875" max="15875" width="11.28515625" style="1473" hidden="1"/>
    <col min="15876" max="15876" width="10.140625" style="1473" hidden="1"/>
    <col min="15877" max="15877" width="8.140625" style="1473" hidden="1"/>
    <col min="15878" max="15878" width="9.42578125" style="1473" hidden="1"/>
    <col min="15879" max="15879" width="11.28515625" style="1473" hidden="1"/>
    <col min="15880" max="15881" width="8" style="1473" hidden="1"/>
    <col min="15882" max="16128" width="11.42578125" style="1473" hidden="1"/>
    <col min="16129" max="16129" width="3.85546875" style="1473" hidden="1"/>
    <col min="16130" max="16130" width="35.42578125" style="1473" hidden="1"/>
    <col min="16131" max="16131" width="11.28515625" style="1473" hidden="1"/>
    <col min="16132" max="16132" width="10.140625" style="1473" hidden="1"/>
    <col min="16133" max="16133" width="8.140625" style="1473" hidden="1"/>
    <col min="16134" max="16134" width="9.42578125" style="1473" hidden="1"/>
    <col min="16135" max="16135" width="11.28515625" style="1473" hidden="1"/>
    <col min="16136" max="16137" width="8" style="1473" hidden="1"/>
    <col min="16138" max="16384" width="11.42578125" style="1473" hidden="1"/>
  </cols>
  <sheetData>
    <row r="1" spans="1:9" ht="14.25" customHeight="1">
      <c r="A1" s="2445"/>
      <c r="B1" s="2745" t="s">
        <v>1419</v>
      </c>
      <c r="C1" s="2745"/>
      <c r="D1" s="2745"/>
      <c r="E1" s="2745"/>
      <c r="F1" s="2745"/>
      <c r="G1" s="2745"/>
      <c r="H1" s="2745"/>
      <c r="I1" s="2745"/>
    </row>
    <row r="2" spans="1:9" ht="14.25" customHeight="1">
      <c r="B2" s="2746" t="s">
        <v>1</v>
      </c>
      <c r="C2" s="2746"/>
      <c r="D2" s="2746"/>
      <c r="E2" s="2746"/>
      <c r="F2" s="2746"/>
      <c r="G2" s="2746"/>
      <c r="H2" s="2746"/>
      <c r="I2" s="2746"/>
    </row>
    <row r="3" spans="1:9" ht="21">
      <c r="B3" s="2747" t="s">
        <v>0</v>
      </c>
      <c r="C3" s="2748" t="s">
        <v>51</v>
      </c>
      <c r="D3" s="2749" t="s">
        <v>33</v>
      </c>
      <c r="E3" s="2750" t="s">
        <v>34</v>
      </c>
      <c r="F3" s="2751"/>
      <c r="G3" s="1495" t="s">
        <v>40</v>
      </c>
      <c r="H3" s="2752" t="s">
        <v>22</v>
      </c>
      <c r="I3" s="2750"/>
    </row>
    <row r="4" spans="1:9">
      <c r="B4" s="2747"/>
      <c r="C4" s="2748"/>
      <c r="D4" s="2749"/>
      <c r="E4" s="1522">
        <v>2023</v>
      </c>
      <c r="F4" s="1523">
        <v>2024</v>
      </c>
      <c r="G4" s="1522" t="s">
        <v>1433</v>
      </c>
      <c r="H4" s="1524">
        <v>2023</v>
      </c>
      <c r="I4" s="1522">
        <v>2024</v>
      </c>
    </row>
    <row r="5" spans="1:9">
      <c r="B5" s="1496"/>
      <c r="C5" s="1497" t="s">
        <v>23</v>
      </c>
      <c r="D5" s="1525" t="s">
        <v>24</v>
      </c>
      <c r="E5" s="1497" t="s">
        <v>36</v>
      </c>
      <c r="F5" s="1526" t="s">
        <v>37</v>
      </c>
      <c r="G5" s="1497" t="s">
        <v>26</v>
      </c>
      <c r="H5" s="1527" t="s">
        <v>38</v>
      </c>
      <c r="I5" s="1497" t="s">
        <v>39</v>
      </c>
    </row>
    <row r="6" spans="1:9" ht="15" customHeight="1">
      <c r="B6" s="1463" t="s">
        <v>1276</v>
      </c>
      <c r="C6" s="602">
        <v>476540.55964514799</v>
      </c>
      <c r="D6" s="1464">
        <v>196661.31851215434</v>
      </c>
      <c r="E6" s="604">
        <v>52.188191914808236</v>
      </c>
      <c r="F6" s="605">
        <v>41.268537280141814</v>
      </c>
      <c r="G6" s="606">
        <v>-2.3569422699641684</v>
      </c>
      <c r="H6" s="607">
        <v>12.808504569051882</v>
      </c>
      <c r="I6" s="607">
        <v>11.675641214968504</v>
      </c>
    </row>
    <row r="7" spans="1:9" ht="15" customHeight="1">
      <c r="B7" s="1451" t="s">
        <v>27</v>
      </c>
      <c r="C7" s="612">
        <v>317400.20600000006</v>
      </c>
      <c r="D7" s="613">
        <v>127989.33401211526</v>
      </c>
      <c r="E7" s="614">
        <v>56.254015616963493</v>
      </c>
      <c r="F7" s="615">
        <v>40.324275659769178</v>
      </c>
      <c r="G7" s="616">
        <v>-10.489722980780947</v>
      </c>
      <c r="H7" s="617">
        <v>9.0933044137609365</v>
      </c>
      <c r="I7" s="617">
        <v>7.5986348234305501</v>
      </c>
    </row>
    <row r="8" spans="1:9" ht="15" customHeight="1">
      <c r="B8" s="1451" t="s">
        <v>28</v>
      </c>
      <c r="C8" s="612">
        <v>140825.97895795698</v>
      </c>
      <c r="D8" s="613">
        <v>60380.337414406407</v>
      </c>
      <c r="E8" s="614">
        <v>42.69082968404976</v>
      </c>
      <c r="F8" s="615">
        <v>42.875851360090813</v>
      </c>
      <c r="G8" s="616">
        <v>22.114646163842909</v>
      </c>
      <c r="H8" s="617">
        <v>3.144478518791026</v>
      </c>
      <c r="I8" s="617">
        <v>3.5847372600920404</v>
      </c>
    </row>
    <row r="9" spans="1:9" ht="15" customHeight="1">
      <c r="B9" s="1451" t="s">
        <v>29</v>
      </c>
      <c r="C9" s="612">
        <v>15207.329599317</v>
      </c>
      <c r="D9" s="613">
        <v>7358.7609982512104</v>
      </c>
      <c r="E9" s="617">
        <v>56.947256776815237</v>
      </c>
      <c r="F9" s="615">
        <v>48.389567347719691</v>
      </c>
      <c r="G9" s="616">
        <v>-2.4285826031261726</v>
      </c>
      <c r="H9" s="617">
        <v>0.47962624111096741</v>
      </c>
      <c r="I9" s="617">
        <v>0.43688435454567831</v>
      </c>
    </row>
    <row r="10" spans="1:9" ht="15" customHeight="1">
      <c r="B10" s="1451" t="s">
        <v>30</v>
      </c>
      <c r="C10" s="612">
        <v>3107.0450878739998</v>
      </c>
      <c r="D10" s="613">
        <v>932.88608738147002</v>
      </c>
      <c r="E10" s="617">
        <v>53.501403254184012</v>
      </c>
      <c r="F10" s="615">
        <v>30.024864815199663</v>
      </c>
      <c r="G10" s="616">
        <v>-34.874204208694316</v>
      </c>
      <c r="H10" s="617">
        <v>9.1095395388950701E-2</v>
      </c>
      <c r="I10" s="617">
        <v>5.5384776900235397E-2</v>
      </c>
    </row>
    <row r="11" spans="1:9" ht="21">
      <c r="B11" s="1453" t="s">
        <v>1277</v>
      </c>
      <c r="C11" s="602">
        <v>26703.602947113999</v>
      </c>
      <c r="D11" s="1464">
        <v>16722.558574446499</v>
      </c>
      <c r="E11" s="1465">
        <v>61.817010701247632</v>
      </c>
      <c r="F11" s="605">
        <v>62.622855079013952</v>
      </c>
      <c r="G11" s="606">
        <v>35.34309481254094</v>
      </c>
      <c r="H11" s="607">
        <v>0.78575558187092986</v>
      </c>
      <c r="I11" s="607">
        <v>0.99280629047275304</v>
      </c>
    </row>
    <row r="12" spans="1:9" s="1467" customFormat="1" ht="15" customHeight="1">
      <c r="B12" s="1451" t="s">
        <v>27</v>
      </c>
      <c r="C12" s="612">
        <v>13275.892065309999</v>
      </c>
      <c r="D12" s="613">
        <v>7548.5543927861399</v>
      </c>
      <c r="E12" s="614">
        <v>61.438539483534214</v>
      </c>
      <c r="F12" s="615">
        <v>56.859112409557525</v>
      </c>
      <c r="G12" s="616">
        <v>17.709323274144584</v>
      </c>
      <c r="H12" s="617">
        <v>0.40782493716181523</v>
      </c>
      <c r="I12" s="617">
        <v>0.44815225204746301</v>
      </c>
    </row>
    <row r="13" spans="1:9" s="1467" customFormat="1" ht="15" customHeight="1">
      <c r="B13" s="1451" t="s">
        <v>28</v>
      </c>
      <c r="C13" s="612">
        <v>7078.2768576600001</v>
      </c>
      <c r="D13" s="613">
        <v>5900.5013417290902</v>
      </c>
      <c r="E13" s="614">
        <v>72.202037931795672</v>
      </c>
      <c r="F13" s="615">
        <v>83.360702899656431</v>
      </c>
      <c r="G13" s="616">
        <v>89.578733555945433</v>
      </c>
      <c r="H13" s="617">
        <v>0.19793388445076554</v>
      </c>
      <c r="I13" s="617">
        <v>0.35030852623014097</v>
      </c>
    </row>
    <row r="14" spans="1:9" s="1467" customFormat="1" ht="15" customHeight="1">
      <c r="B14" s="1451" t="s">
        <v>29</v>
      </c>
      <c r="C14" s="612">
        <v>762.380872264</v>
      </c>
      <c r="D14" s="613">
        <v>590.63955875363001</v>
      </c>
      <c r="E14" s="617">
        <v>75.196902332897807</v>
      </c>
      <c r="F14" s="615">
        <v>77.473029589480731</v>
      </c>
      <c r="G14" s="616">
        <v>23.28468289046095</v>
      </c>
      <c r="H14" s="617">
        <v>3.0467320460744469E-2</v>
      </c>
      <c r="I14" s="617">
        <v>3.5065846336978013E-2</v>
      </c>
    </row>
    <row r="15" spans="1:9" s="1467" customFormat="1" ht="15" customHeight="1">
      <c r="B15" s="1451" t="s">
        <v>30</v>
      </c>
      <c r="C15" s="612">
        <v>5587.0531518799999</v>
      </c>
      <c r="D15" s="613">
        <v>2682.8632811776401</v>
      </c>
      <c r="E15" s="617">
        <v>51.094920930980891</v>
      </c>
      <c r="F15" s="615">
        <v>48.019290460390152</v>
      </c>
      <c r="G15" s="616">
        <v>14.101850368639891</v>
      </c>
      <c r="H15" s="617">
        <v>0.14952943979760477</v>
      </c>
      <c r="I15" s="617">
        <v>0.15927966585817105</v>
      </c>
    </row>
    <row r="16" spans="1:9" ht="15.75" customHeight="1">
      <c r="B16" s="1528" t="s">
        <v>31</v>
      </c>
      <c r="C16" s="1499">
        <v>503244.16259226197</v>
      </c>
      <c r="D16" s="1529">
        <v>213383.87708660084</v>
      </c>
      <c r="E16" s="1530">
        <v>52.662321341371523</v>
      </c>
      <c r="F16" s="1531">
        <v>42.401659661075598</v>
      </c>
      <c r="G16" s="1532">
        <v>-0.1778597567971274</v>
      </c>
      <c r="H16" s="1533">
        <v>13.594260150922812</v>
      </c>
      <c r="I16" s="1533">
        <v>12.668447505441257</v>
      </c>
    </row>
    <row r="17" spans="2:9">
      <c r="B17" s="1454" t="s">
        <v>110</v>
      </c>
      <c r="C17" s="1467"/>
      <c r="D17" s="1468"/>
      <c r="E17" s="1467"/>
      <c r="F17" s="1467"/>
      <c r="G17" s="1467"/>
      <c r="H17" s="1467"/>
      <c r="I17" s="1467"/>
    </row>
    <row r="18" spans="2:9"/>
  </sheetData>
  <mergeCells count="7">
    <mergeCell ref="B1:I1"/>
    <mergeCell ref="B2:I2"/>
    <mergeCell ref="B3:B4"/>
    <mergeCell ref="C3:C4"/>
    <mergeCell ref="D3:D4"/>
    <mergeCell ref="E3:F3"/>
    <mergeCell ref="H3:I3"/>
  </mergeCells>
  <printOptions horizontalCentered="1" verticalCentered="1"/>
  <pageMargins left="0.19685039370078741" right="0.23622047244094491" top="0.23622047244094491" bottom="0.43307086614173229" header="0" footer="0"/>
  <pageSetup scale="130" orientation="landscape" r:id="rId1"/>
  <headerFooter alignWithMargins="0">
    <oddFooter>&amp;L&amp;8&amp;Z&amp;F&amp;A&amp;R&amp;D</oddFooter>
  </headerFooter>
  <ignoredErrors>
    <ignoredError sqref="C5:I5" numberStoredAsText="1"/>
  </ignoredErrors>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37633-28BC-4140-B0E0-DEBA02A30983}">
  <sheetPr codeName="Hoja75">
    <pageSetUpPr fitToPage="1"/>
  </sheetPr>
  <dimension ref="A1:WVQ39"/>
  <sheetViews>
    <sheetView showGridLines="0" workbookViewId="0"/>
  </sheetViews>
  <sheetFormatPr baseColWidth="10" defaultColWidth="0" defaultRowHeight="10.5" zeroHeight="1"/>
  <cols>
    <col min="1" max="1" width="3.85546875" style="1473" customWidth="1"/>
    <col min="2" max="2" width="62.85546875" style="1473" customWidth="1"/>
    <col min="3" max="4" width="11.5703125" style="1473" bestFit="1" customWidth="1"/>
    <col min="5" max="5" width="9.5703125" style="1473" customWidth="1"/>
    <col min="6" max="6" width="11.42578125" style="1473" customWidth="1"/>
    <col min="7" max="7" width="12" style="1473" customWidth="1"/>
    <col min="8" max="8" width="7.7109375" style="1473" customWidth="1"/>
    <col min="9" max="9" width="7.42578125" style="1473" customWidth="1"/>
    <col min="10" max="10" width="4.140625" style="1473" customWidth="1"/>
    <col min="11" max="11" width="11.42578125" style="1473" customWidth="1"/>
    <col min="12" max="12" width="3.7109375" style="1473" customWidth="1"/>
    <col min="13" max="256" width="11.42578125" style="1473" hidden="1"/>
    <col min="257" max="257" width="3.85546875" style="1473" hidden="1"/>
    <col min="258" max="258" width="62.85546875" style="1473" hidden="1"/>
    <col min="259" max="260" width="11.5703125" style="1473" hidden="1"/>
    <col min="261" max="261" width="9.5703125" style="1473" hidden="1"/>
    <col min="262" max="262" width="11.42578125" style="1473" hidden="1"/>
    <col min="263" max="263" width="12" style="1473" hidden="1"/>
    <col min="264" max="264" width="7.7109375" style="1473" hidden="1"/>
    <col min="265" max="265" width="7.42578125" style="1473" hidden="1"/>
    <col min="266" max="512" width="11.42578125" style="1473" hidden="1"/>
    <col min="513" max="513" width="3.85546875" style="1473" hidden="1"/>
    <col min="514" max="514" width="62.85546875" style="1473" hidden="1"/>
    <col min="515" max="516" width="11.5703125" style="1473" hidden="1"/>
    <col min="517" max="517" width="9.5703125" style="1473" hidden="1"/>
    <col min="518" max="518" width="11.42578125" style="1473" hidden="1"/>
    <col min="519" max="519" width="12" style="1473" hidden="1"/>
    <col min="520" max="520" width="7.7109375" style="1473" hidden="1"/>
    <col min="521" max="521" width="7.42578125" style="1473" hidden="1"/>
    <col min="522" max="768" width="11.42578125" style="1473" hidden="1"/>
    <col min="769" max="769" width="3.85546875" style="1473" hidden="1"/>
    <col min="770" max="770" width="62.85546875" style="1473" hidden="1"/>
    <col min="771" max="772" width="11.5703125" style="1473" hidden="1"/>
    <col min="773" max="773" width="9.5703125" style="1473" hidden="1"/>
    <col min="774" max="774" width="11.42578125" style="1473" hidden="1"/>
    <col min="775" max="775" width="12" style="1473" hidden="1"/>
    <col min="776" max="776" width="7.7109375" style="1473" hidden="1"/>
    <col min="777" max="777" width="7.42578125" style="1473" hidden="1"/>
    <col min="778" max="1024" width="11.42578125" style="1473" hidden="1"/>
    <col min="1025" max="1025" width="3.85546875" style="1473" hidden="1"/>
    <col min="1026" max="1026" width="62.85546875" style="1473" hidden="1"/>
    <col min="1027" max="1028" width="11.5703125" style="1473" hidden="1"/>
    <col min="1029" max="1029" width="9.5703125" style="1473" hidden="1"/>
    <col min="1030" max="1030" width="11.42578125" style="1473" hidden="1"/>
    <col min="1031" max="1031" width="12" style="1473" hidden="1"/>
    <col min="1032" max="1032" width="7.7109375" style="1473" hidden="1"/>
    <col min="1033" max="1033" width="7.42578125" style="1473" hidden="1"/>
    <col min="1034" max="1280" width="11.42578125" style="1473" hidden="1"/>
    <col min="1281" max="1281" width="3.85546875" style="1473" hidden="1"/>
    <col min="1282" max="1282" width="62.85546875" style="1473" hidden="1"/>
    <col min="1283" max="1284" width="11.5703125" style="1473" hidden="1"/>
    <col min="1285" max="1285" width="9.5703125" style="1473" hidden="1"/>
    <col min="1286" max="1286" width="11.42578125" style="1473" hidden="1"/>
    <col min="1287" max="1287" width="12" style="1473" hidden="1"/>
    <col min="1288" max="1288" width="7.7109375" style="1473" hidden="1"/>
    <col min="1289" max="1289" width="7.42578125" style="1473" hidden="1"/>
    <col min="1290" max="1536" width="11.42578125" style="1473" hidden="1"/>
    <col min="1537" max="1537" width="3.85546875" style="1473" hidden="1"/>
    <col min="1538" max="1538" width="62.85546875" style="1473" hidden="1"/>
    <col min="1539" max="1540" width="11.5703125" style="1473" hidden="1"/>
    <col min="1541" max="1541" width="9.5703125" style="1473" hidden="1"/>
    <col min="1542" max="1542" width="11.42578125" style="1473" hidden="1"/>
    <col min="1543" max="1543" width="12" style="1473" hidden="1"/>
    <col min="1544" max="1544" width="7.7109375" style="1473" hidden="1"/>
    <col min="1545" max="1545" width="7.42578125" style="1473" hidden="1"/>
    <col min="1546" max="1792" width="11.42578125" style="1473" hidden="1"/>
    <col min="1793" max="1793" width="3.85546875" style="1473" hidden="1"/>
    <col min="1794" max="1794" width="62.85546875" style="1473" hidden="1"/>
    <col min="1795" max="1796" width="11.5703125" style="1473" hidden="1"/>
    <col min="1797" max="1797" width="9.5703125" style="1473" hidden="1"/>
    <col min="1798" max="1798" width="11.42578125" style="1473" hidden="1"/>
    <col min="1799" max="1799" width="12" style="1473" hidden="1"/>
    <col min="1800" max="1800" width="7.7109375" style="1473" hidden="1"/>
    <col min="1801" max="1801" width="7.42578125" style="1473" hidden="1"/>
    <col min="1802" max="2048" width="11.42578125" style="1473" hidden="1"/>
    <col min="2049" max="2049" width="3.85546875" style="1473" hidden="1"/>
    <col min="2050" max="2050" width="62.85546875" style="1473" hidden="1"/>
    <col min="2051" max="2052" width="11.5703125" style="1473" hidden="1"/>
    <col min="2053" max="2053" width="9.5703125" style="1473" hidden="1"/>
    <col min="2054" max="2054" width="11.42578125" style="1473" hidden="1"/>
    <col min="2055" max="2055" width="12" style="1473" hidden="1"/>
    <col min="2056" max="2056" width="7.7109375" style="1473" hidden="1"/>
    <col min="2057" max="2057" width="7.42578125" style="1473" hidden="1"/>
    <col min="2058" max="2304" width="11.42578125" style="1473" hidden="1"/>
    <col min="2305" max="2305" width="3.85546875" style="1473" hidden="1"/>
    <col min="2306" max="2306" width="62.85546875" style="1473" hidden="1"/>
    <col min="2307" max="2308" width="11.5703125" style="1473" hidden="1"/>
    <col min="2309" max="2309" width="9.5703125" style="1473" hidden="1"/>
    <col min="2310" max="2310" width="11.42578125" style="1473" hidden="1"/>
    <col min="2311" max="2311" width="12" style="1473" hidden="1"/>
    <col min="2312" max="2312" width="7.7109375" style="1473" hidden="1"/>
    <col min="2313" max="2313" width="7.42578125" style="1473" hidden="1"/>
    <col min="2314" max="2560" width="11.42578125" style="1473" hidden="1"/>
    <col min="2561" max="2561" width="3.85546875" style="1473" hidden="1"/>
    <col min="2562" max="2562" width="62.85546875" style="1473" hidden="1"/>
    <col min="2563" max="2564" width="11.5703125" style="1473" hidden="1"/>
    <col min="2565" max="2565" width="9.5703125" style="1473" hidden="1"/>
    <col min="2566" max="2566" width="11.42578125" style="1473" hidden="1"/>
    <col min="2567" max="2567" width="12" style="1473" hidden="1"/>
    <col min="2568" max="2568" width="7.7109375" style="1473" hidden="1"/>
    <col min="2569" max="2569" width="7.42578125" style="1473" hidden="1"/>
    <col min="2570" max="2816" width="11.42578125" style="1473" hidden="1"/>
    <col min="2817" max="2817" width="3.85546875" style="1473" hidden="1"/>
    <col min="2818" max="2818" width="62.85546875" style="1473" hidden="1"/>
    <col min="2819" max="2820" width="11.5703125" style="1473" hidden="1"/>
    <col min="2821" max="2821" width="9.5703125" style="1473" hidden="1"/>
    <col min="2822" max="2822" width="11.42578125" style="1473" hidden="1"/>
    <col min="2823" max="2823" width="12" style="1473" hidden="1"/>
    <col min="2824" max="2824" width="7.7109375" style="1473" hidden="1"/>
    <col min="2825" max="2825" width="7.42578125" style="1473" hidden="1"/>
    <col min="2826" max="3072" width="11.42578125" style="1473" hidden="1"/>
    <col min="3073" max="3073" width="3.85546875" style="1473" hidden="1"/>
    <col min="3074" max="3074" width="62.85546875" style="1473" hidden="1"/>
    <col min="3075" max="3076" width="11.5703125" style="1473" hidden="1"/>
    <col min="3077" max="3077" width="9.5703125" style="1473" hidden="1"/>
    <col min="3078" max="3078" width="11.42578125" style="1473" hidden="1"/>
    <col min="3079" max="3079" width="12" style="1473" hidden="1"/>
    <col min="3080" max="3080" width="7.7109375" style="1473" hidden="1"/>
    <col min="3081" max="3081" width="7.42578125" style="1473" hidden="1"/>
    <col min="3082" max="3328" width="11.42578125" style="1473" hidden="1"/>
    <col min="3329" max="3329" width="3.85546875" style="1473" hidden="1"/>
    <col min="3330" max="3330" width="62.85546875" style="1473" hidden="1"/>
    <col min="3331" max="3332" width="11.5703125" style="1473" hidden="1"/>
    <col min="3333" max="3333" width="9.5703125" style="1473" hidden="1"/>
    <col min="3334" max="3334" width="11.42578125" style="1473" hidden="1"/>
    <col min="3335" max="3335" width="12" style="1473" hidden="1"/>
    <col min="3336" max="3336" width="7.7109375" style="1473" hidden="1"/>
    <col min="3337" max="3337" width="7.42578125" style="1473" hidden="1"/>
    <col min="3338" max="3584" width="11.42578125" style="1473" hidden="1"/>
    <col min="3585" max="3585" width="3.85546875" style="1473" hidden="1"/>
    <col min="3586" max="3586" width="62.85546875" style="1473" hidden="1"/>
    <col min="3587" max="3588" width="11.5703125" style="1473" hidden="1"/>
    <col min="3589" max="3589" width="9.5703125" style="1473" hidden="1"/>
    <col min="3590" max="3590" width="11.42578125" style="1473" hidden="1"/>
    <col min="3591" max="3591" width="12" style="1473" hidden="1"/>
    <col min="3592" max="3592" width="7.7109375" style="1473" hidden="1"/>
    <col min="3593" max="3593" width="7.42578125" style="1473" hidden="1"/>
    <col min="3594" max="3840" width="11.42578125" style="1473" hidden="1"/>
    <col min="3841" max="3841" width="3.85546875" style="1473" hidden="1"/>
    <col min="3842" max="3842" width="62.85546875" style="1473" hidden="1"/>
    <col min="3843" max="3844" width="11.5703125" style="1473" hidden="1"/>
    <col min="3845" max="3845" width="9.5703125" style="1473" hidden="1"/>
    <col min="3846" max="3846" width="11.42578125" style="1473" hidden="1"/>
    <col min="3847" max="3847" width="12" style="1473" hidden="1"/>
    <col min="3848" max="3848" width="7.7109375" style="1473" hidden="1"/>
    <col min="3849" max="3849" width="7.42578125" style="1473" hidden="1"/>
    <col min="3850" max="4096" width="11.42578125" style="1473" hidden="1"/>
    <col min="4097" max="4097" width="3.85546875" style="1473" hidden="1"/>
    <col min="4098" max="4098" width="62.85546875" style="1473" hidden="1"/>
    <col min="4099" max="4100" width="11.5703125" style="1473" hidden="1"/>
    <col min="4101" max="4101" width="9.5703125" style="1473" hidden="1"/>
    <col min="4102" max="4102" width="11.42578125" style="1473" hidden="1"/>
    <col min="4103" max="4103" width="12" style="1473" hidden="1"/>
    <col min="4104" max="4104" width="7.7109375" style="1473" hidden="1"/>
    <col min="4105" max="4105" width="7.42578125" style="1473" hidden="1"/>
    <col min="4106" max="4352" width="11.42578125" style="1473" hidden="1"/>
    <col min="4353" max="4353" width="3.85546875" style="1473" hidden="1"/>
    <col min="4354" max="4354" width="62.85546875" style="1473" hidden="1"/>
    <col min="4355" max="4356" width="11.5703125" style="1473" hidden="1"/>
    <col min="4357" max="4357" width="9.5703125" style="1473" hidden="1"/>
    <col min="4358" max="4358" width="11.42578125" style="1473" hidden="1"/>
    <col min="4359" max="4359" width="12" style="1473" hidden="1"/>
    <col min="4360" max="4360" width="7.7109375" style="1473" hidden="1"/>
    <col min="4361" max="4361" width="7.42578125" style="1473" hidden="1"/>
    <col min="4362" max="4608" width="11.42578125" style="1473" hidden="1"/>
    <col min="4609" max="4609" width="3.85546875" style="1473" hidden="1"/>
    <col min="4610" max="4610" width="62.85546875" style="1473" hidden="1"/>
    <col min="4611" max="4612" width="11.5703125" style="1473" hidden="1"/>
    <col min="4613" max="4613" width="9.5703125" style="1473" hidden="1"/>
    <col min="4614" max="4614" width="11.42578125" style="1473" hidden="1"/>
    <col min="4615" max="4615" width="12" style="1473" hidden="1"/>
    <col min="4616" max="4616" width="7.7109375" style="1473" hidden="1"/>
    <col min="4617" max="4617" width="7.42578125" style="1473" hidden="1"/>
    <col min="4618" max="4864" width="11.42578125" style="1473" hidden="1"/>
    <col min="4865" max="4865" width="3.85546875" style="1473" hidden="1"/>
    <col min="4866" max="4866" width="62.85546875" style="1473" hidden="1"/>
    <col min="4867" max="4868" width="11.5703125" style="1473" hidden="1"/>
    <col min="4869" max="4869" width="9.5703125" style="1473" hidden="1"/>
    <col min="4870" max="4870" width="11.42578125" style="1473" hidden="1"/>
    <col min="4871" max="4871" width="12" style="1473" hidden="1"/>
    <col min="4872" max="4872" width="7.7109375" style="1473" hidden="1"/>
    <col min="4873" max="4873" width="7.42578125" style="1473" hidden="1"/>
    <col min="4874" max="5120" width="11.42578125" style="1473" hidden="1"/>
    <col min="5121" max="5121" width="3.85546875" style="1473" hidden="1"/>
    <col min="5122" max="5122" width="62.85546875" style="1473" hidden="1"/>
    <col min="5123" max="5124" width="11.5703125" style="1473" hidden="1"/>
    <col min="5125" max="5125" width="9.5703125" style="1473" hidden="1"/>
    <col min="5126" max="5126" width="11.42578125" style="1473" hidden="1"/>
    <col min="5127" max="5127" width="12" style="1473" hidden="1"/>
    <col min="5128" max="5128" width="7.7109375" style="1473" hidden="1"/>
    <col min="5129" max="5129" width="7.42578125" style="1473" hidden="1"/>
    <col min="5130" max="5376" width="11.42578125" style="1473" hidden="1"/>
    <col min="5377" max="5377" width="3.85546875" style="1473" hidden="1"/>
    <col min="5378" max="5378" width="62.85546875" style="1473" hidden="1"/>
    <col min="5379" max="5380" width="11.5703125" style="1473" hidden="1"/>
    <col min="5381" max="5381" width="9.5703125" style="1473" hidden="1"/>
    <col min="5382" max="5382" width="11.42578125" style="1473" hidden="1"/>
    <col min="5383" max="5383" width="12" style="1473" hidden="1"/>
    <col min="5384" max="5384" width="7.7109375" style="1473" hidden="1"/>
    <col min="5385" max="5385" width="7.42578125" style="1473" hidden="1"/>
    <col min="5386" max="5632" width="11.42578125" style="1473" hidden="1"/>
    <col min="5633" max="5633" width="3.85546875" style="1473" hidden="1"/>
    <col min="5634" max="5634" width="62.85546875" style="1473" hidden="1"/>
    <col min="5635" max="5636" width="11.5703125" style="1473" hidden="1"/>
    <col min="5637" max="5637" width="9.5703125" style="1473" hidden="1"/>
    <col min="5638" max="5638" width="11.42578125" style="1473" hidden="1"/>
    <col min="5639" max="5639" width="12" style="1473" hidden="1"/>
    <col min="5640" max="5640" width="7.7109375" style="1473" hidden="1"/>
    <col min="5641" max="5641" width="7.42578125" style="1473" hidden="1"/>
    <col min="5642" max="5888" width="11.42578125" style="1473" hidden="1"/>
    <col min="5889" max="5889" width="3.85546875" style="1473" hidden="1"/>
    <col min="5890" max="5890" width="62.85546875" style="1473" hidden="1"/>
    <col min="5891" max="5892" width="11.5703125" style="1473" hidden="1"/>
    <col min="5893" max="5893" width="9.5703125" style="1473" hidden="1"/>
    <col min="5894" max="5894" width="11.42578125" style="1473" hidden="1"/>
    <col min="5895" max="5895" width="12" style="1473" hidden="1"/>
    <col min="5896" max="5896" width="7.7109375" style="1473" hidden="1"/>
    <col min="5897" max="5897" width="7.42578125" style="1473" hidden="1"/>
    <col min="5898" max="6144" width="11.42578125" style="1473" hidden="1"/>
    <col min="6145" max="6145" width="3.85546875" style="1473" hidden="1"/>
    <col min="6146" max="6146" width="62.85546875" style="1473" hidden="1"/>
    <col min="6147" max="6148" width="11.5703125" style="1473" hidden="1"/>
    <col min="6149" max="6149" width="9.5703125" style="1473" hidden="1"/>
    <col min="6150" max="6150" width="11.42578125" style="1473" hidden="1"/>
    <col min="6151" max="6151" width="12" style="1473" hidden="1"/>
    <col min="6152" max="6152" width="7.7109375" style="1473" hidden="1"/>
    <col min="6153" max="6153" width="7.42578125" style="1473" hidden="1"/>
    <col min="6154" max="6400" width="11.42578125" style="1473" hidden="1"/>
    <col min="6401" max="6401" width="3.85546875" style="1473" hidden="1"/>
    <col min="6402" max="6402" width="62.85546875" style="1473" hidden="1"/>
    <col min="6403" max="6404" width="11.5703125" style="1473" hidden="1"/>
    <col min="6405" max="6405" width="9.5703125" style="1473" hidden="1"/>
    <col min="6406" max="6406" width="11.42578125" style="1473" hidden="1"/>
    <col min="6407" max="6407" width="12" style="1473" hidden="1"/>
    <col min="6408" max="6408" width="7.7109375" style="1473" hidden="1"/>
    <col min="6409" max="6409" width="7.42578125" style="1473" hidden="1"/>
    <col min="6410" max="6656" width="11.42578125" style="1473" hidden="1"/>
    <col min="6657" max="6657" width="3.85546875" style="1473" hidden="1"/>
    <col min="6658" max="6658" width="62.85546875" style="1473" hidden="1"/>
    <col min="6659" max="6660" width="11.5703125" style="1473" hidden="1"/>
    <col min="6661" max="6661" width="9.5703125" style="1473" hidden="1"/>
    <col min="6662" max="6662" width="11.42578125" style="1473" hidden="1"/>
    <col min="6663" max="6663" width="12" style="1473" hidden="1"/>
    <col min="6664" max="6664" width="7.7109375" style="1473" hidden="1"/>
    <col min="6665" max="6665" width="7.42578125" style="1473" hidden="1"/>
    <col min="6666" max="6912" width="11.42578125" style="1473" hidden="1"/>
    <col min="6913" max="6913" width="3.85546875" style="1473" hidden="1"/>
    <col min="6914" max="6914" width="62.85546875" style="1473" hidden="1"/>
    <col min="6915" max="6916" width="11.5703125" style="1473" hidden="1"/>
    <col min="6917" max="6917" width="9.5703125" style="1473" hidden="1"/>
    <col min="6918" max="6918" width="11.42578125" style="1473" hidden="1"/>
    <col min="6919" max="6919" width="12" style="1473" hidden="1"/>
    <col min="6920" max="6920" width="7.7109375" style="1473" hidden="1"/>
    <col min="6921" max="6921" width="7.42578125" style="1473" hidden="1"/>
    <col min="6922" max="7168" width="11.42578125" style="1473" hidden="1"/>
    <col min="7169" max="7169" width="3.85546875" style="1473" hidden="1"/>
    <col min="7170" max="7170" width="62.85546875" style="1473" hidden="1"/>
    <col min="7171" max="7172" width="11.5703125" style="1473" hidden="1"/>
    <col min="7173" max="7173" width="9.5703125" style="1473" hidden="1"/>
    <col min="7174" max="7174" width="11.42578125" style="1473" hidden="1"/>
    <col min="7175" max="7175" width="12" style="1473" hidden="1"/>
    <col min="7176" max="7176" width="7.7109375" style="1473" hidden="1"/>
    <col min="7177" max="7177" width="7.42578125" style="1473" hidden="1"/>
    <col min="7178" max="7424" width="11.42578125" style="1473" hidden="1"/>
    <col min="7425" max="7425" width="3.85546875" style="1473" hidden="1"/>
    <col min="7426" max="7426" width="62.85546875" style="1473" hidden="1"/>
    <col min="7427" max="7428" width="11.5703125" style="1473" hidden="1"/>
    <col min="7429" max="7429" width="9.5703125" style="1473" hidden="1"/>
    <col min="7430" max="7430" width="11.42578125" style="1473" hidden="1"/>
    <col min="7431" max="7431" width="12" style="1473" hidden="1"/>
    <col min="7432" max="7432" width="7.7109375" style="1473" hidden="1"/>
    <col min="7433" max="7433" width="7.42578125" style="1473" hidden="1"/>
    <col min="7434" max="7680" width="11.42578125" style="1473" hidden="1"/>
    <col min="7681" max="7681" width="3.85546875" style="1473" hidden="1"/>
    <col min="7682" max="7682" width="62.85546875" style="1473" hidden="1"/>
    <col min="7683" max="7684" width="11.5703125" style="1473" hidden="1"/>
    <col min="7685" max="7685" width="9.5703125" style="1473" hidden="1"/>
    <col min="7686" max="7686" width="11.42578125" style="1473" hidden="1"/>
    <col min="7687" max="7687" width="12" style="1473" hidden="1"/>
    <col min="7688" max="7688" width="7.7109375" style="1473" hidden="1"/>
    <col min="7689" max="7689" width="7.42578125" style="1473" hidden="1"/>
    <col min="7690" max="7936" width="11.42578125" style="1473" hidden="1"/>
    <col min="7937" max="7937" width="3.85546875" style="1473" hidden="1"/>
    <col min="7938" max="7938" width="62.85546875" style="1473" hidden="1"/>
    <col min="7939" max="7940" width="11.5703125" style="1473" hidden="1"/>
    <col min="7941" max="7941" width="9.5703125" style="1473" hidden="1"/>
    <col min="7942" max="7942" width="11.42578125" style="1473" hidden="1"/>
    <col min="7943" max="7943" width="12" style="1473" hidden="1"/>
    <col min="7944" max="7944" width="7.7109375" style="1473" hidden="1"/>
    <col min="7945" max="7945" width="7.42578125" style="1473" hidden="1"/>
    <col min="7946" max="8192" width="11.42578125" style="1473" hidden="1"/>
    <col min="8193" max="8193" width="3.85546875" style="1473" hidden="1"/>
    <col min="8194" max="8194" width="62.85546875" style="1473" hidden="1"/>
    <col min="8195" max="8196" width="11.5703125" style="1473" hidden="1"/>
    <col min="8197" max="8197" width="9.5703125" style="1473" hidden="1"/>
    <col min="8198" max="8198" width="11.42578125" style="1473" hidden="1"/>
    <col min="8199" max="8199" width="12" style="1473" hidden="1"/>
    <col min="8200" max="8200" width="7.7109375" style="1473" hidden="1"/>
    <col min="8201" max="8201" width="7.42578125" style="1473" hidden="1"/>
    <col min="8202" max="8448" width="11.42578125" style="1473" hidden="1"/>
    <col min="8449" max="8449" width="3.85546875" style="1473" hidden="1"/>
    <col min="8450" max="8450" width="62.85546875" style="1473" hidden="1"/>
    <col min="8451" max="8452" width="11.5703125" style="1473" hidden="1"/>
    <col min="8453" max="8453" width="9.5703125" style="1473" hidden="1"/>
    <col min="8454" max="8454" width="11.42578125" style="1473" hidden="1"/>
    <col min="8455" max="8455" width="12" style="1473" hidden="1"/>
    <col min="8456" max="8456" width="7.7109375" style="1473" hidden="1"/>
    <col min="8457" max="8457" width="7.42578125" style="1473" hidden="1"/>
    <col min="8458" max="8704" width="11.42578125" style="1473" hidden="1"/>
    <col min="8705" max="8705" width="3.85546875" style="1473" hidden="1"/>
    <col min="8706" max="8706" width="62.85546875" style="1473" hidden="1"/>
    <col min="8707" max="8708" width="11.5703125" style="1473" hidden="1"/>
    <col min="8709" max="8709" width="9.5703125" style="1473" hidden="1"/>
    <col min="8710" max="8710" width="11.42578125" style="1473" hidden="1"/>
    <col min="8711" max="8711" width="12" style="1473" hidden="1"/>
    <col min="8712" max="8712" width="7.7109375" style="1473" hidden="1"/>
    <col min="8713" max="8713" width="7.42578125" style="1473" hidden="1"/>
    <col min="8714" max="8960" width="11.42578125" style="1473" hidden="1"/>
    <col min="8961" max="8961" width="3.85546875" style="1473" hidden="1"/>
    <col min="8962" max="8962" width="62.85546875" style="1473" hidden="1"/>
    <col min="8963" max="8964" width="11.5703125" style="1473" hidden="1"/>
    <col min="8965" max="8965" width="9.5703125" style="1473" hidden="1"/>
    <col min="8966" max="8966" width="11.42578125" style="1473" hidden="1"/>
    <col min="8967" max="8967" width="12" style="1473" hidden="1"/>
    <col min="8968" max="8968" width="7.7109375" style="1473" hidden="1"/>
    <col min="8969" max="8969" width="7.42578125" style="1473" hidden="1"/>
    <col min="8970" max="9216" width="11.42578125" style="1473" hidden="1"/>
    <col min="9217" max="9217" width="3.85546875" style="1473" hidden="1"/>
    <col min="9218" max="9218" width="62.85546875" style="1473" hidden="1"/>
    <col min="9219" max="9220" width="11.5703125" style="1473" hidden="1"/>
    <col min="9221" max="9221" width="9.5703125" style="1473" hidden="1"/>
    <col min="9222" max="9222" width="11.42578125" style="1473" hidden="1"/>
    <col min="9223" max="9223" width="12" style="1473" hidden="1"/>
    <col min="9224" max="9224" width="7.7109375" style="1473" hidden="1"/>
    <col min="9225" max="9225" width="7.42578125" style="1473" hidden="1"/>
    <col min="9226" max="9472" width="11.42578125" style="1473" hidden="1"/>
    <col min="9473" max="9473" width="3.85546875" style="1473" hidden="1"/>
    <col min="9474" max="9474" width="62.85546875" style="1473" hidden="1"/>
    <col min="9475" max="9476" width="11.5703125" style="1473" hidden="1"/>
    <col min="9477" max="9477" width="9.5703125" style="1473" hidden="1"/>
    <col min="9478" max="9478" width="11.42578125" style="1473" hidden="1"/>
    <col min="9479" max="9479" width="12" style="1473" hidden="1"/>
    <col min="9480" max="9480" width="7.7109375" style="1473" hidden="1"/>
    <col min="9481" max="9481" width="7.42578125" style="1473" hidden="1"/>
    <col min="9482" max="9728" width="11.42578125" style="1473" hidden="1"/>
    <col min="9729" max="9729" width="3.85546875" style="1473" hidden="1"/>
    <col min="9730" max="9730" width="62.85546875" style="1473" hidden="1"/>
    <col min="9731" max="9732" width="11.5703125" style="1473" hidden="1"/>
    <col min="9733" max="9733" width="9.5703125" style="1473" hidden="1"/>
    <col min="9734" max="9734" width="11.42578125" style="1473" hidden="1"/>
    <col min="9735" max="9735" width="12" style="1473" hidden="1"/>
    <col min="9736" max="9736" width="7.7109375" style="1473" hidden="1"/>
    <col min="9737" max="9737" width="7.42578125" style="1473" hidden="1"/>
    <col min="9738" max="9984" width="11.42578125" style="1473" hidden="1"/>
    <col min="9985" max="9985" width="3.85546875" style="1473" hidden="1"/>
    <col min="9986" max="9986" width="62.85546875" style="1473" hidden="1"/>
    <col min="9987" max="9988" width="11.5703125" style="1473" hidden="1"/>
    <col min="9989" max="9989" width="9.5703125" style="1473" hidden="1"/>
    <col min="9990" max="9990" width="11.42578125" style="1473" hidden="1"/>
    <col min="9991" max="9991" width="12" style="1473" hidden="1"/>
    <col min="9992" max="9992" width="7.7109375" style="1473" hidden="1"/>
    <col min="9993" max="9993" width="7.42578125" style="1473" hidden="1"/>
    <col min="9994" max="10240" width="11.42578125" style="1473" hidden="1"/>
    <col min="10241" max="10241" width="3.85546875" style="1473" hidden="1"/>
    <col min="10242" max="10242" width="62.85546875" style="1473" hidden="1"/>
    <col min="10243" max="10244" width="11.5703125" style="1473" hidden="1"/>
    <col min="10245" max="10245" width="9.5703125" style="1473" hidden="1"/>
    <col min="10246" max="10246" width="11.42578125" style="1473" hidden="1"/>
    <col min="10247" max="10247" width="12" style="1473" hidden="1"/>
    <col min="10248" max="10248" width="7.7109375" style="1473" hidden="1"/>
    <col min="10249" max="10249" width="7.42578125" style="1473" hidden="1"/>
    <col min="10250" max="10496" width="11.42578125" style="1473" hidden="1"/>
    <col min="10497" max="10497" width="3.85546875" style="1473" hidden="1"/>
    <col min="10498" max="10498" width="62.85546875" style="1473" hidden="1"/>
    <col min="10499" max="10500" width="11.5703125" style="1473" hidden="1"/>
    <col min="10501" max="10501" width="9.5703125" style="1473" hidden="1"/>
    <col min="10502" max="10502" width="11.42578125" style="1473" hidden="1"/>
    <col min="10503" max="10503" width="12" style="1473" hidden="1"/>
    <col min="10504" max="10504" width="7.7109375" style="1473" hidden="1"/>
    <col min="10505" max="10505" width="7.42578125" style="1473" hidden="1"/>
    <col min="10506" max="10752" width="11.42578125" style="1473" hidden="1"/>
    <col min="10753" max="10753" width="3.85546875" style="1473" hidden="1"/>
    <col min="10754" max="10754" width="62.85546875" style="1473" hidden="1"/>
    <col min="10755" max="10756" width="11.5703125" style="1473" hidden="1"/>
    <col min="10757" max="10757" width="9.5703125" style="1473" hidden="1"/>
    <col min="10758" max="10758" width="11.42578125" style="1473" hidden="1"/>
    <col min="10759" max="10759" width="12" style="1473" hidden="1"/>
    <col min="10760" max="10760" width="7.7109375" style="1473" hidden="1"/>
    <col min="10761" max="10761" width="7.42578125" style="1473" hidden="1"/>
    <col min="10762" max="11008" width="11.42578125" style="1473" hidden="1"/>
    <col min="11009" max="11009" width="3.85546875" style="1473" hidden="1"/>
    <col min="11010" max="11010" width="62.85546875" style="1473" hidden="1"/>
    <col min="11011" max="11012" width="11.5703125" style="1473" hidden="1"/>
    <col min="11013" max="11013" width="9.5703125" style="1473" hidden="1"/>
    <col min="11014" max="11014" width="11.42578125" style="1473" hidden="1"/>
    <col min="11015" max="11015" width="12" style="1473" hidden="1"/>
    <col min="11016" max="11016" width="7.7109375" style="1473" hidden="1"/>
    <col min="11017" max="11017" width="7.42578125" style="1473" hidden="1"/>
    <col min="11018" max="11264" width="11.42578125" style="1473" hidden="1"/>
    <col min="11265" max="11265" width="3.85546875" style="1473" hidden="1"/>
    <col min="11266" max="11266" width="62.85546875" style="1473" hidden="1"/>
    <col min="11267" max="11268" width="11.5703125" style="1473" hidden="1"/>
    <col min="11269" max="11269" width="9.5703125" style="1473" hidden="1"/>
    <col min="11270" max="11270" width="11.42578125" style="1473" hidden="1"/>
    <col min="11271" max="11271" width="12" style="1473" hidden="1"/>
    <col min="11272" max="11272" width="7.7109375" style="1473" hidden="1"/>
    <col min="11273" max="11273" width="7.42578125" style="1473" hidden="1"/>
    <col min="11274" max="11520" width="11.42578125" style="1473" hidden="1"/>
    <col min="11521" max="11521" width="3.85546875" style="1473" hidden="1"/>
    <col min="11522" max="11522" width="62.85546875" style="1473" hidden="1"/>
    <col min="11523" max="11524" width="11.5703125" style="1473" hidden="1"/>
    <col min="11525" max="11525" width="9.5703125" style="1473" hidden="1"/>
    <col min="11526" max="11526" width="11.42578125" style="1473" hidden="1"/>
    <col min="11527" max="11527" width="12" style="1473" hidden="1"/>
    <col min="11528" max="11528" width="7.7109375" style="1473" hidden="1"/>
    <col min="11529" max="11529" width="7.42578125" style="1473" hidden="1"/>
    <col min="11530" max="11776" width="11.42578125" style="1473" hidden="1"/>
    <col min="11777" max="11777" width="3.85546875" style="1473" hidden="1"/>
    <col min="11778" max="11778" width="62.85546875" style="1473" hidden="1"/>
    <col min="11779" max="11780" width="11.5703125" style="1473" hidden="1"/>
    <col min="11781" max="11781" width="9.5703125" style="1473" hidden="1"/>
    <col min="11782" max="11782" width="11.42578125" style="1473" hidden="1"/>
    <col min="11783" max="11783" width="12" style="1473" hidden="1"/>
    <col min="11784" max="11784" width="7.7109375" style="1473" hidden="1"/>
    <col min="11785" max="11785" width="7.42578125" style="1473" hidden="1"/>
    <col min="11786" max="12032" width="11.42578125" style="1473" hidden="1"/>
    <col min="12033" max="12033" width="3.85546875" style="1473" hidden="1"/>
    <col min="12034" max="12034" width="62.85546875" style="1473" hidden="1"/>
    <col min="12035" max="12036" width="11.5703125" style="1473" hidden="1"/>
    <col min="12037" max="12037" width="9.5703125" style="1473" hidden="1"/>
    <col min="12038" max="12038" width="11.42578125" style="1473" hidden="1"/>
    <col min="12039" max="12039" width="12" style="1473" hidden="1"/>
    <col min="12040" max="12040" width="7.7109375" style="1473" hidden="1"/>
    <col min="12041" max="12041" width="7.42578125" style="1473" hidden="1"/>
    <col min="12042" max="12288" width="11.42578125" style="1473" hidden="1"/>
    <col min="12289" max="12289" width="3.85546875" style="1473" hidden="1"/>
    <col min="12290" max="12290" width="62.85546875" style="1473" hidden="1"/>
    <col min="12291" max="12292" width="11.5703125" style="1473" hidden="1"/>
    <col min="12293" max="12293" width="9.5703125" style="1473" hidden="1"/>
    <col min="12294" max="12294" width="11.42578125" style="1473" hidden="1"/>
    <col min="12295" max="12295" width="12" style="1473" hidden="1"/>
    <col min="12296" max="12296" width="7.7109375" style="1473" hidden="1"/>
    <col min="12297" max="12297" width="7.42578125" style="1473" hidden="1"/>
    <col min="12298" max="12544" width="11.42578125" style="1473" hidden="1"/>
    <col min="12545" max="12545" width="3.85546875" style="1473" hidden="1"/>
    <col min="12546" max="12546" width="62.85546875" style="1473" hidden="1"/>
    <col min="12547" max="12548" width="11.5703125" style="1473" hidden="1"/>
    <col min="12549" max="12549" width="9.5703125" style="1473" hidden="1"/>
    <col min="12550" max="12550" width="11.42578125" style="1473" hidden="1"/>
    <col min="12551" max="12551" width="12" style="1473" hidden="1"/>
    <col min="12552" max="12552" width="7.7109375" style="1473" hidden="1"/>
    <col min="12553" max="12553" width="7.42578125" style="1473" hidden="1"/>
    <col min="12554" max="12800" width="11.42578125" style="1473" hidden="1"/>
    <col min="12801" max="12801" width="3.85546875" style="1473" hidden="1"/>
    <col min="12802" max="12802" width="62.85546875" style="1473" hidden="1"/>
    <col min="12803" max="12804" width="11.5703125" style="1473" hidden="1"/>
    <col min="12805" max="12805" width="9.5703125" style="1473" hidden="1"/>
    <col min="12806" max="12806" width="11.42578125" style="1473" hidden="1"/>
    <col min="12807" max="12807" width="12" style="1473" hidden="1"/>
    <col min="12808" max="12808" width="7.7109375" style="1473" hidden="1"/>
    <col min="12809" max="12809" width="7.42578125" style="1473" hidden="1"/>
    <col min="12810" max="13056" width="11.42578125" style="1473" hidden="1"/>
    <col min="13057" max="13057" width="3.85546875" style="1473" hidden="1"/>
    <col min="13058" max="13058" width="62.85546875" style="1473" hidden="1"/>
    <col min="13059" max="13060" width="11.5703125" style="1473" hidden="1"/>
    <col min="13061" max="13061" width="9.5703125" style="1473" hidden="1"/>
    <col min="13062" max="13062" width="11.42578125" style="1473" hidden="1"/>
    <col min="13063" max="13063" width="12" style="1473" hidden="1"/>
    <col min="13064" max="13064" width="7.7109375" style="1473" hidden="1"/>
    <col min="13065" max="13065" width="7.42578125" style="1473" hidden="1"/>
    <col min="13066" max="13312" width="11.42578125" style="1473" hidden="1"/>
    <col min="13313" max="13313" width="3.85546875" style="1473" hidden="1"/>
    <col min="13314" max="13314" width="62.85546875" style="1473" hidden="1"/>
    <col min="13315" max="13316" width="11.5703125" style="1473" hidden="1"/>
    <col min="13317" max="13317" width="9.5703125" style="1473" hidden="1"/>
    <col min="13318" max="13318" width="11.42578125" style="1473" hidden="1"/>
    <col min="13319" max="13319" width="12" style="1473" hidden="1"/>
    <col min="13320" max="13320" width="7.7109375" style="1473" hidden="1"/>
    <col min="13321" max="13321" width="7.42578125" style="1473" hidden="1"/>
    <col min="13322" max="13568" width="11.42578125" style="1473" hidden="1"/>
    <col min="13569" max="13569" width="3.85546875" style="1473" hidden="1"/>
    <col min="13570" max="13570" width="62.85546875" style="1473" hidden="1"/>
    <col min="13571" max="13572" width="11.5703125" style="1473" hidden="1"/>
    <col min="13573" max="13573" width="9.5703125" style="1473" hidden="1"/>
    <col min="13574" max="13574" width="11.42578125" style="1473" hidden="1"/>
    <col min="13575" max="13575" width="12" style="1473" hidden="1"/>
    <col min="13576" max="13576" width="7.7109375" style="1473" hidden="1"/>
    <col min="13577" max="13577" width="7.42578125" style="1473" hidden="1"/>
    <col min="13578" max="13824" width="11.42578125" style="1473" hidden="1"/>
    <col min="13825" max="13825" width="3.85546875" style="1473" hidden="1"/>
    <col min="13826" max="13826" width="62.85546875" style="1473" hidden="1"/>
    <col min="13827" max="13828" width="11.5703125" style="1473" hidden="1"/>
    <col min="13829" max="13829" width="9.5703125" style="1473" hidden="1"/>
    <col min="13830" max="13830" width="11.42578125" style="1473" hidden="1"/>
    <col min="13831" max="13831" width="12" style="1473" hidden="1"/>
    <col min="13832" max="13832" width="7.7109375" style="1473" hidden="1"/>
    <col min="13833" max="13833" width="7.42578125" style="1473" hidden="1"/>
    <col min="13834" max="14080" width="11.42578125" style="1473" hidden="1"/>
    <col min="14081" max="14081" width="3.85546875" style="1473" hidden="1"/>
    <col min="14082" max="14082" width="62.85546875" style="1473" hidden="1"/>
    <col min="14083" max="14084" width="11.5703125" style="1473" hidden="1"/>
    <col min="14085" max="14085" width="9.5703125" style="1473" hidden="1"/>
    <col min="14086" max="14086" width="11.42578125" style="1473" hidden="1"/>
    <col min="14087" max="14087" width="12" style="1473" hidden="1"/>
    <col min="14088" max="14088" width="7.7109375" style="1473" hidden="1"/>
    <col min="14089" max="14089" width="7.42578125" style="1473" hidden="1"/>
    <col min="14090" max="14336" width="11.42578125" style="1473" hidden="1"/>
    <col min="14337" max="14337" width="3.85546875" style="1473" hidden="1"/>
    <col min="14338" max="14338" width="62.85546875" style="1473" hidden="1"/>
    <col min="14339" max="14340" width="11.5703125" style="1473" hidden="1"/>
    <col min="14341" max="14341" width="9.5703125" style="1473" hidden="1"/>
    <col min="14342" max="14342" width="11.42578125" style="1473" hidden="1"/>
    <col min="14343" max="14343" width="12" style="1473" hidden="1"/>
    <col min="14344" max="14344" width="7.7109375" style="1473" hidden="1"/>
    <col min="14345" max="14345" width="7.42578125" style="1473" hidden="1"/>
    <col min="14346" max="14592" width="11.42578125" style="1473" hidden="1"/>
    <col min="14593" max="14593" width="3.85546875" style="1473" hidden="1"/>
    <col min="14594" max="14594" width="62.85546875" style="1473" hidden="1"/>
    <col min="14595" max="14596" width="11.5703125" style="1473" hidden="1"/>
    <col min="14597" max="14597" width="9.5703125" style="1473" hidden="1"/>
    <col min="14598" max="14598" width="11.42578125" style="1473" hidden="1"/>
    <col min="14599" max="14599" width="12" style="1473" hidden="1"/>
    <col min="14600" max="14600" width="7.7109375" style="1473" hidden="1"/>
    <col min="14601" max="14601" width="7.42578125" style="1473" hidden="1"/>
    <col min="14602" max="14848" width="11.42578125" style="1473" hidden="1"/>
    <col min="14849" max="14849" width="3.85546875" style="1473" hidden="1"/>
    <col min="14850" max="14850" width="62.85546875" style="1473" hidden="1"/>
    <col min="14851" max="14852" width="11.5703125" style="1473" hidden="1"/>
    <col min="14853" max="14853" width="9.5703125" style="1473" hidden="1"/>
    <col min="14854" max="14854" width="11.42578125" style="1473" hidden="1"/>
    <col min="14855" max="14855" width="12" style="1473" hidden="1"/>
    <col min="14856" max="14856" width="7.7109375" style="1473" hidden="1"/>
    <col min="14857" max="14857" width="7.42578125" style="1473" hidden="1"/>
    <col min="14858" max="15104" width="11.42578125" style="1473" hidden="1"/>
    <col min="15105" max="15105" width="3.85546875" style="1473" hidden="1"/>
    <col min="15106" max="15106" width="62.85546875" style="1473" hidden="1"/>
    <col min="15107" max="15108" width="11.5703125" style="1473" hidden="1"/>
    <col min="15109" max="15109" width="9.5703125" style="1473" hidden="1"/>
    <col min="15110" max="15110" width="11.42578125" style="1473" hidden="1"/>
    <col min="15111" max="15111" width="12" style="1473" hidden="1"/>
    <col min="15112" max="15112" width="7.7109375" style="1473" hidden="1"/>
    <col min="15113" max="15113" width="7.42578125" style="1473" hidden="1"/>
    <col min="15114" max="15360" width="11.42578125" style="1473" hidden="1"/>
    <col min="15361" max="15361" width="3.85546875" style="1473" hidden="1"/>
    <col min="15362" max="15362" width="62.85546875" style="1473" hidden="1"/>
    <col min="15363" max="15364" width="11.5703125" style="1473" hidden="1"/>
    <col min="15365" max="15365" width="9.5703125" style="1473" hidden="1"/>
    <col min="15366" max="15366" width="11.42578125" style="1473" hidden="1"/>
    <col min="15367" max="15367" width="12" style="1473" hidden="1"/>
    <col min="15368" max="15368" width="7.7109375" style="1473" hidden="1"/>
    <col min="15369" max="15369" width="7.42578125" style="1473" hidden="1"/>
    <col min="15370" max="15616" width="11.42578125" style="1473" hidden="1"/>
    <col min="15617" max="15617" width="3.85546875" style="1473" hidden="1"/>
    <col min="15618" max="15618" width="62.85546875" style="1473" hidden="1"/>
    <col min="15619" max="15620" width="11.5703125" style="1473" hidden="1"/>
    <col min="15621" max="15621" width="9.5703125" style="1473" hidden="1"/>
    <col min="15622" max="15622" width="11.42578125" style="1473" hidden="1"/>
    <col min="15623" max="15623" width="12" style="1473" hidden="1"/>
    <col min="15624" max="15624" width="7.7109375" style="1473" hidden="1"/>
    <col min="15625" max="15625" width="7.42578125" style="1473" hidden="1"/>
    <col min="15626" max="15872" width="11.42578125" style="1473" hidden="1"/>
    <col min="15873" max="15873" width="3.85546875" style="1473" hidden="1"/>
    <col min="15874" max="15874" width="62.85546875" style="1473" hidden="1"/>
    <col min="15875" max="15876" width="11.5703125" style="1473" hidden="1"/>
    <col min="15877" max="15877" width="9.5703125" style="1473" hidden="1"/>
    <col min="15878" max="15878" width="11.42578125" style="1473" hidden="1"/>
    <col min="15879" max="15879" width="12" style="1473" hidden="1"/>
    <col min="15880" max="15880" width="7.7109375" style="1473" hidden="1"/>
    <col min="15881" max="15881" width="7.42578125" style="1473" hidden="1"/>
    <col min="15882" max="16128" width="11.42578125" style="1473" hidden="1"/>
    <col min="16129" max="16129" width="3.85546875" style="1473" hidden="1"/>
    <col min="16130" max="16130" width="62.85546875" style="1473" hidden="1"/>
    <col min="16131" max="16132" width="11.5703125" style="1473" hidden="1"/>
    <col min="16133" max="16133" width="9.5703125" style="1473" hidden="1"/>
    <col min="16134" max="16134" width="11.42578125" style="1473" hidden="1"/>
    <col min="16135" max="16135" width="12" style="1473" hidden="1"/>
    <col min="16136" max="16136" width="7.7109375" style="1473" hidden="1"/>
    <col min="16137" max="16137" width="7.42578125" style="1473" hidden="1"/>
    <col min="16138" max="16384" width="11.42578125" style="1473" hidden="1"/>
  </cols>
  <sheetData>
    <row r="1" spans="1:9" ht="14.25">
      <c r="A1" s="2445"/>
      <c r="B1" s="2745" t="s">
        <v>1420</v>
      </c>
      <c r="C1" s="2745"/>
      <c r="D1" s="2745"/>
      <c r="E1" s="2745"/>
      <c r="F1" s="2745"/>
      <c r="G1" s="2745"/>
      <c r="H1" s="2745"/>
      <c r="I1" s="2745"/>
    </row>
    <row r="2" spans="1:9">
      <c r="B2" s="2746" t="s">
        <v>1</v>
      </c>
      <c r="C2" s="2746"/>
      <c r="D2" s="2746"/>
      <c r="E2" s="2746"/>
      <c r="F2" s="2746"/>
      <c r="G2" s="2746"/>
      <c r="H2" s="2746"/>
      <c r="I2" s="2746"/>
    </row>
    <row r="3" spans="1:9" ht="22.5" customHeight="1">
      <c r="B3" s="1494" t="s">
        <v>0</v>
      </c>
      <c r="C3" s="1538" t="s">
        <v>32</v>
      </c>
      <c r="D3" s="1539" t="s">
        <v>33</v>
      </c>
      <c r="E3" s="2752" t="s">
        <v>34</v>
      </c>
      <c r="F3" s="2751"/>
      <c r="G3" s="1540" t="s">
        <v>40</v>
      </c>
      <c r="H3" s="2753" t="s">
        <v>22</v>
      </c>
      <c r="I3" s="2754"/>
    </row>
    <row r="4" spans="1:9">
      <c r="B4" s="1494"/>
      <c r="C4" s="1538"/>
      <c r="D4" s="1539"/>
      <c r="E4" s="1541">
        <v>2023</v>
      </c>
      <c r="F4" s="1526">
        <v>2024</v>
      </c>
      <c r="G4" s="1542" t="s">
        <v>1433</v>
      </c>
      <c r="H4" s="1543">
        <v>2023</v>
      </c>
      <c r="I4" s="1543">
        <v>2024</v>
      </c>
    </row>
    <row r="5" spans="1:9" ht="11.25" customHeight="1">
      <c r="B5" s="1496"/>
      <c r="C5" s="1497" t="s">
        <v>23</v>
      </c>
      <c r="D5" s="1497" t="s">
        <v>24</v>
      </c>
      <c r="E5" s="1544" t="s">
        <v>36</v>
      </c>
      <c r="F5" s="1545" t="s">
        <v>37</v>
      </c>
      <c r="G5" s="1546" t="s">
        <v>26</v>
      </c>
      <c r="H5" s="1497" t="s">
        <v>38</v>
      </c>
      <c r="I5" s="1497" t="s">
        <v>39</v>
      </c>
    </row>
    <row r="6" spans="1:9" ht="12.95" customHeight="1">
      <c r="B6" s="1502" t="s">
        <v>41</v>
      </c>
      <c r="C6" s="602">
        <v>315860.76000000007</v>
      </c>
      <c r="D6" s="603">
        <v>126632.01197993098</v>
      </c>
      <c r="E6" s="605">
        <v>56.465914359331506</v>
      </c>
      <c r="F6" s="605">
        <v>40.091086965006653</v>
      </c>
      <c r="G6" s="606">
        <v>-11.104364366649532</v>
      </c>
      <c r="H6" s="607">
        <v>9.0590763429877015</v>
      </c>
      <c r="I6" s="607">
        <v>7.5180515893667756</v>
      </c>
    </row>
    <row r="7" spans="1:9" ht="12.95" customHeight="1">
      <c r="B7" s="1503" t="s">
        <v>42</v>
      </c>
      <c r="C7" s="1504">
        <v>166701.33100000003</v>
      </c>
      <c r="D7" s="1505">
        <v>63893.043449583398</v>
      </c>
      <c r="E7" s="1506">
        <v>62.888868671397383</v>
      </c>
      <c r="F7" s="1507">
        <v>38.327854412622173</v>
      </c>
      <c r="G7" s="1508">
        <v>-20.363283566321279</v>
      </c>
      <c r="H7" s="376">
        <v>5.1022423436193858</v>
      </c>
      <c r="I7" s="376">
        <v>3.7932840941652919</v>
      </c>
    </row>
    <row r="8" spans="1:9" ht="12.95" customHeight="1">
      <c r="B8" s="1509" t="s">
        <v>912</v>
      </c>
      <c r="C8" s="33">
        <v>162191.96900000001</v>
      </c>
      <c r="D8" s="609">
        <v>62769.193743801399</v>
      </c>
      <c r="E8" s="610">
        <v>62.614928079257879</v>
      </c>
      <c r="F8" s="31">
        <v>38.70055597130176</v>
      </c>
      <c r="G8" s="34">
        <v>-20.77460752512712</v>
      </c>
      <c r="H8" s="30">
        <v>5.0385201878254149</v>
      </c>
      <c r="I8" s="30">
        <v>3.7265619444129623</v>
      </c>
    </row>
    <row r="9" spans="1:9" ht="12.95" customHeight="1">
      <c r="B9" s="1509" t="s">
        <v>1120</v>
      </c>
      <c r="C9" s="33">
        <v>1971.5429999999999</v>
      </c>
      <c r="D9" s="609">
        <v>658.93354184099996</v>
      </c>
      <c r="E9" s="610">
        <v>0</v>
      </c>
      <c r="F9" s="31">
        <v>33.422225223644624</v>
      </c>
      <c r="G9" s="34">
        <v>2.5625670623442787</v>
      </c>
      <c r="H9" s="30">
        <v>4.085766890664725E-2</v>
      </c>
      <c r="I9" s="30">
        <v>3.9120411056170513E-2</v>
      </c>
    </row>
    <row r="10" spans="1:9" ht="12.95" customHeight="1">
      <c r="B10" s="1509" t="s">
        <v>1121</v>
      </c>
      <c r="C10" s="33">
        <v>23.303000000000001</v>
      </c>
      <c r="D10" s="609">
        <v>2.8137387249999999</v>
      </c>
      <c r="E10" s="610">
        <v>0</v>
      </c>
      <c r="F10" s="31">
        <v>0</v>
      </c>
      <c r="G10" s="34">
        <v>-43.50683524054989</v>
      </c>
      <c r="H10" s="30">
        <v>3.1674423205958031E-4</v>
      </c>
      <c r="I10" s="30">
        <v>1.6704964694789508E-4</v>
      </c>
    </row>
    <row r="11" spans="1:9" ht="12.95" customHeight="1">
      <c r="B11" s="1509" t="s">
        <v>1122</v>
      </c>
      <c r="C11" s="33">
        <v>0</v>
      </c>
      <c r="D11" s="609">
        <v>0.466974216</v>
      </c>
      <c r="E11" s="614" t="s">
        <v>1434</v>
      </c>
      <c r="F11" s="615" t="s">
        <v>1434</v>
      </c>
      <c r="G11" s="34">
        <v>-89.832429304957685</v>
      </c>
      <c r="H11" s="30">
        <v>2.920764577596402E-4</v>
      </c>
      <c r="I11" s="30">
        <v>2.7723923768568847E-5</v>
      </c>
    </row>
    <row r="12" spans="1:9" ht="12.95" customHeight="1">
      <c r="B12" s="1509" t="s">
        <v>458</v>
      </c>
      <c r="C12" s="33">
        <v>2514.5160000000001</v>
      </c>
      <c r="D12" s="609">
        <v>461.63545099999999</v>
      </c>
      <c r="E12" s="610">
        <v>33.581584401826269</v>
      </c>
      <c r="F12" s="31">
        <v>18.358819391087589</v>
      </c>
      <c r="G12" s="34">
        <v>31.910511968675248</v>
      </c>
      <c r="H12" s="30">
        <v>2.2255666197503739E-2</v>
      </c>
      <c r="I12" s="30">
        <v>2.7406965125442603E-2</v>
      </c>
    </row>
    <row r="13" spans="1:9" ht="12.95" customHeight="1">
      <c r="B13" s="1503" t="s">
        <v>43</v>
      </c>
      <c r="C13" s="1504">
        <v>108915.09700000001</v>
      </c>
      <c r="D13" s="1504">
        <v>45131.200769667586</v>
      </c>
      <c r="E13" s="1506">
        <v>49.115407296094041</v>
      </c>
      <c r="F13" s="1507">
        <v>41.437047767278379</v>
      </c>
      <c r="G13" s="1508">
        <v>9.9694659270789465</v>
      </c>
      <c r="H13" s="376">
        <v>2.6099105609488831</v>
      </c>
      <c r="I13" s="376">
        <v>2.6794069712025381</v>
      </c>
    </row>
    <row r="14" spans="1:9" ht="12.95" customHeight="1">
      <c r="B14" s="1509" t="s">
        <v>1123</v>
      </c>
      <c r="C14" s="33">
        <v>82007.165000000008</v>
      </c>
      <c r="D14" s="33">
        <v>33149.130550166803</v>
      </c>
      <c r="E14" s="610">
        <v>48.411342900293718</v>
      </c>
      <c r="F14" s="31">
        <v>40.422236947426235</v>
      </c>
      <c r="G14" s="34">
        <v>8.1371046022150608</v>
      </c>
      <c r="H14" s="30">
        <v>1.9494776341666991</v>
      </c>
      <c r="I14" s="30">
        <v>1.9680400691912316</v>
      </c>
    </row>
    <row r="15" spans="1:9" ht="12.95" customHeight="1">
      <c r="B15" s="1509" t="s">
        <v>913</v>
      </c>
      <c r="C15" s="33">
        <v>4461.2520000000004</v>
      </c>
      <c r="D15" s="33">
        <v>1701.0069657399999</v>
      </c>
      <c r="E15" s="610">
        <v>46.51666423242888</v>
      </c>
      <c r="F15" s="31">
        <v>38.128466308112607</v>
      </c>
      <c r="G15" s="34">
        <v>3.213539856580061</v>
      </c>
      <c r="H15" s="30">
        <v>0.10480699545348479</v>
      </c>
      <c r="I15" s="30">
        <v>0.10098756169437063</v>
      </c>
    </row>
    <row r="16" spans="1:9" ht="12.95" customHeight="1">
      <c r="B16" s="1509" t="s">
        <v>44</v>
      </c>
      <c r="C16" s="33">
        <v>14892.764999999999</v>
      </c>
      <c r="D16" s="33">
        <v>7073.7012089999998</v>
      </c>
      <c r="E16" s="614">
        <v>52.403118794388391</v>
      </c>
      <c r="F16" s="615">
        <v>47.497568174882232</v>
      </c>
      <c r="G16" s="616">
        <v>4.6926822430394921</v>
      </c>
      <c r="H16" s="617">
        <v>0.42968603268269695</v>
      </c>
      <c r="I16" s="617">
        <v>0.4199605596210248</v>
      </c>
    </row>
    <row r="17" spans="2:9" ht="12.95" customHeight="1">
      <c r="B17" s="1509" t="s">
        <v>1124</v>
      </c>
      <c r="C17" s="33">
        <v>2224.3180000000002</v>
      </c>
      <c r="D17" s="33">
        <v>1269.41329</v>
      </c>
      <c r="E17" s="610">
        <v>46.970102051201238</v>
      </c>
      <c r="F17" s="31">
        <v>57.0697755446838</v>
      </c>
      <c r="G17" s="34">
        <v>10.906959539099192</v>
      </c>
      <c r="H17" s="30">
        <v>7.2788889453311259E-2</v>
      </c>
      <c r="I17" s="30">
        <v>7.5364155186607093E-2</v>
      </c>
    </row>
    <row r="18" spans="2:9" ht="12.95" customHeight="1">
      <c r="B18" s="1509" t="s">
        <v>45</v>
      </c>
      <c r="C18" s="33">
        <v>680.52099999999996</v>
      </c>
      <c r="D18" s="33">
        <v>276.082087</v>
      </c>
      <c r="E18" s="610">
        <v>60.788394679863899</v>
      </c>
      <c r="F18" s="31">
        <v>40.569223727114959</v>
      </c>
      <c r="G18" s="34">
        <v>0.3422452284294053</v>
      </c>
      <c r="H18" s="30">
        <v>1.7497470374495491E-2</v>
      </c>
      <c r="I18" s="30">
        <v>1.6390795190832103E-2</v>
      </c>
    </row>
    <row r="19" spans="2:9" ht="12.95" customHeight="1">
      <c r="B19" s="1509" t="s">
        <v>1125</v>
      </c>
      <c r="C19" s="33">
        <v>526.06200000000001</v>
      </c>
      <c r="D19" s="33">
        <v>312.02468336599998</v>
      </c>
      <c r="E19" s="610">
        <v>62.028858892678848</v>
      </c>
      <c r="F19" s="31">
        <v>59.313290708319542</v>
      </c>
      <c r="G19" s="34">
        <v>26.507743217558001</v>
      </c>
      <c r="H19" s="30">
        <v>1.5685295134698921E-2</v>
      </c>
      <c r="I19" s="30">
        <v>1.8524681318916367E-2</v>
      </c>
    </row>
    <row r="20" spans="2:9" ht="12.95" customHeight="1">
      <c r="B20" s="1509" t="s">
        <v>1126</v>
      </c>
      <c r="C20" s="33">
        <v>325.41899999999998</v>
      </c>
      <c r="D20" s="33">
        <v>180.70666580378</v>
      </c>
      <c r="E20" s="610">
        <v>69.761353542627575</v>
      </c>
      <c r="F20" s="31">
        <v>55.530459439608627</v>
      </c>
      <c r="G20" s="34">
        <v>-3.911101156013097</v>
      </c>
      <c r="H20" s="30">
        <v>1.195974192858108E-2</v>
      </c>
      <c r="I20" s="30">
        <v>1.0728424944164892E-2</v>
      </c>
    </row>
    <row r="21" spans="2:9" ht="12.95" customHeight="1">
      <c r="B21" s="1509" t="s">
        <v>1127</v>
      </c>
      <c r="C21" s="33">
        <v>589.05200000000002</v>
      </c>
      <c r="D21" s="33">
        <v>124.673208</v>
      </c>
      <c r="E21" s="610">
        <v>66.972265980457962</v>
      </c>
      <c r="F21" s="31">
        <v>21.165059790986192</v>
      </c>
      <c r="G21" s="34">
        <v>38.850207089972244</v>
      </c>
      <c r="H21" s="30">
        <v>5.7101491835334266E-3</v>
      </c>
      <c r="I21" s="30">
        <v>7.4017588041197721E-3</v>
      </c>
    </row>
    <row r="22" spans="2:9" ht="12.95" customHeight="1">
      <c r="B22" s="1509" t="s">
        <v>1128</v>
      </c>
      <c r="C22" s="33">
        <v>83.2</v>
      </c>
      <c r="D22" s="33">
        <v>30.433758591</v>
      </c>
      <c r="E22" s="610">
        <v>33.08461113541199</v>
      </c>
      <c r="F22" s="31">
        <v>36.579036768028843</v>
      </c>
      <c r="G22" s="34">
        <v>-15.790751357627386</v>
      </c>
      <c r="H22" s="30">
        <v>2.2983525713827675E-3</v>
      </c>
      <c r="I22" s="30">
        <v>1.8068303864723688E-3</v>
      </c>
    </row>
    <row r="23" spans="2:9" ht="12.95" customHeight="1">
      <c r="B23" s="1509" t="s">
        <v>1435</v>
      </c>
      <c r="C23" s="33">
        <v>1603.586</v>
      </c>
      <c r="D23" s="33">
        <v>901.17594199999996</v>
      </c>
      <c r="E23" s="614" t="s">
        <v>1434</v>
      </c>
      <c r="F23" s="31">
        <v>56.197543630338501</v>
      </c>
      <c r="G23" s="615" t="s">
        <v>1434</v>
      </c>
      <c r="H23" s="30">
        <v>0</v>
      </c>
      <c r="I23" s="30">
        <v>5.3502168346862694E-2</v>
      </c>
    </row>
    <row r="24" spans="2:9" ht="12.95" customHeight="1">
      <c r="B24" s="1509" t="s">
        <v>1436</v>
      </c>
      <c r="C24" s="33">
        <v>256.86500000000001</v>
      </c>
      <c r="D24" s="33">
        <v>0</v>
      </c>
      <c r="E24" s="614" t="s">
        <v>1434</v>
      </c>
      <c r="F24" s="31">
        <v>0</v>
      </c>
      <c r="G24" s="615" t="s">
        <v>1434</v>
      </c>
      <c r="H24" s="30">
        <v>0</v>
      </c>
      <c r="I24" s="30">
        <v>0</v>
      </c>
    </row>
    <row r="25" spans="2:9" ht="12.95" customHeight="1">
      <c r="B25" s="1509" t="s">
        <v>1437</v>
      </c>
      <c r="C25" s="33">
        <v>1264.8920000000001</v>
      </c>
      <c r="D25" s="33">
        <v>112.85241000000001</v>
      </c>
      <c r="E25" s="614" t="s">
        <v>1434</v>
      </c>
      <c r="F25" s="31">
        <v>8.9219008421272328</v>
      </c>
      <c r="G25" s="615" t="s">
        <v>1434</v>
      </c>
      <c r="H25" s="30">
        <v>0</v>
      </c>
      <c r="I25" s="30">
        <v>6.6999665179357081E-3</v>
      </c>
    </row>
    <row r="26" spans="2:9" ht="12.95" customHeight="1">
      <c r="B26" s="1503" t="s">
        <v>47</v>
      </c>
      <c r="C26" s="1504">
        <v>40244.331999999995</v>
      </c>
      <c r="D26" s="1504">
        <v>17607.767760679999</v>
      </c>
      <c r="E26" s="1506">
        <v>51.478045476281189</v>
      </c>
      <c r="F26" s="1507">
        <v>43.752168033699753</v>
      </c>
      <c r="G26" s="1508">
        <v>-16.865317383872501</v>
      </c>
      <c r="H26" s="376">
        <v>1.3469234384194324</v>
      </c>
      <c r="I26" s="376">
        <v>1.045360523998945</v>
      </c>
    </row>
    <row r="27" spans="2:9" ht="12.95" customHeight="1">
      <c r="B27" s="1509" t="s">
        <v>1129</v>
      </c>
      <c r="C27" s="33">
        <v>5682.38</v>
      </c>
      <c r="D27" s="33">
        <v>2894.9183011403102</v>
      </c>
      <c r="E27" s="610">
        <v>84.047967469083247</v>
      </c>
      <c r="F27" s="31">
        <v>50.945524606596358</v>
      </c>
      <c r="G27" s="34">
        <v>-47.520092519713799</v>
      </c>
      <c r="H27" s="30">
        <v>0.35080364975990425</v>
      </c>
      <c r="I27" s="30">
        <v>0.17186922007070471</v>
      </c>
    </row>
    <row r="28" spans="2:9" ht="12.95" customHeight="1">
      <c r="B28" s="1509" t="s">
        <v>1130</v>
      </c>
      <c r="C28" s="33">
        <v>34561.951999999997</v>
      </c>
      <c r="D28" s="33">
        <v>14712.849459539688</v>
      </c>
      <c r="E28" s="610">
        <v>45.296379568063763</v>
      </c>
      <c r="F28" s="31">
        <v>42.569497983041259</v>
      </c>
      <c r="G28" s="34">
        <v>-6.0696207993345963</v>
      </c>
      <c r="H28" s="30">
        <v>0.99611978865952833</v>
      </c>
      <c r="I28" s="30">
        <v>0.87349130392824026</v>
      </c>
    </row>
    <row r="29" spans="2:9" ht="12.95" customHeight="1">
      <c r="B29" s="1502" t="s">
        <v>48</v>
      </c>
      <c r="C29" s="618">
        <v>1539.4459999999999</v>
      </c>
      <c r="D29" s="619">
        <v>1357.32203218428</v>
      </c>
      <c r="E29" s="621">
        <v>28.222745648529589</v>
      </c>
      <c r="F29" s="621">
        <v>88.169512420980027</v>
      </c>
      <c r="G29" s="622">
        <v>152.18620681474547</v>
      </c>
      <c r="H29" s="623">
        <v>3.4228070773236384E-2</v>
      </c>
      <c r="I29" s="623">
        <v>8.0583234063775225E-2</v>
      </c>
    </row>
    <row r="30" spans="2:9" ht="12.95" customHeight="1">
      <c r="B30" s="1509" t="s">
        <v>49</v>
      </c>
      <c r="C30" s="33">
        <v>1539.4459999999999</v>
      </c>
      <c r="D30" s="33">
        <v>1357.32203218428</v>
      </c>
      <c r="E30" s="610">
        <v>28.222745648529589</v>
      </c>
      <c r="F30" s="31">
        <v>88.169512420980027</v>
      </c>
      <c r="G30" s="34">
        <v>152.18620681474547</v>
      </c>
      <c r="H30" s="30">
        <v>3.4228070773236384E-2</v>
      </c>
      <c r="I30" s="30">
        <v>8.0583234063775225E-2</v>
      </c>
    </row>
    <row r="31" spans="2:9">
      <c r="B31" s="1498" t="s">
        <v>50</v>
      </c>
      <c r="C31" s="1500">
        <v>317400.20600000006</v>
      </c>
      <c r="D31" s="1534">
        <v>127989.33401211526</v>
      </c>
      <c r="E31" s="1535">
        <v>56.254015616963493</v>
      </c>
      <c r="F31" s="1536">
        <v>40.324275659769178</v>
      </c>
      <c r="G31" s="1537">
        <v>-10.489722980780947</v>
      </c>
      <c r="H31" s="1535">
        <v>9.0933044137609365</v>
      </c>
      <c r="I31" s="1285">
        <v>7.5986348234305501</v>
      </c>
    </row>
    <row r="32" spans="2:9">
      <c r="B32" s="1473" t="s">
        <v>110</v>
      </c>
      <c r="C32" s="1469"/>
      <c r="D32" s="1469"/>
      <c r="E32" s="376"/>
      <c r="F32" s="376"/>
      <c r="G32" s="1470"/>
      <c r="H32" s="1471"/>
      <c r="I32" s="1472"/>
    </row>
    <row r="33" s="1473" customFormat="1"/>
    <row r="34" s="1473" customFormat="1" hidden="1"/>
    <row r="35" s="1473" customFormat="1" hidden="1"/>
    <row r="36" s="1473" customFormat="1" hidden="1"/>
    <row r="37" s="1473" customFormat="1" hidden="1"/>
    <row r="38" s="1473" customFormat="1" hidden="1"/>
    <row r="39" s="1473" customFormat="1" hidden="1"/>
  </sheetData>
  <mergeCells count="4">
    <mergeCell ref="B1:I1"/>
    <mergeCell ref="B2:I2"/>
    <mergeCell ref="E3:F3"/>
    <mergeCell ref="H3:I3"/>
  </mergeCells>
  <printOptions horizontalCentered="1" verticalCentered="1"/>
  <pageMargins left="0.25" right="0.25" top="0.75" bottom="0.75" header="0.3" footer="0.3"/>
  <pageSetup scale="58" orientation="landscape" r:id="rId1"/>
  <headerFooter alignWithMargins="0">
    <oddFooter>&amp;L&amp;8&amp;Z&amp;F&amp;A&amp;R&amp;D</oddFooter>
  </headerFooter>
  <ignoredErrors>
    <ignoredError sqref="C5:I5" numberStoredAsText="1"/>
  </ignoredErrors>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A40C1-0FA4-4FBD-9B12-E3BB99A207B3}">
  <sheetPr codeName="Hoja76"/>
  <dimension ref="A1:WVQ18"/>
  <sheetViews>
    <sheetView showGridLines="0" workbookViewId="0">
      <selection activeCell="K10" sqref="K10"/>
    </sheetView>
  </sheetViews>
  <sheetFormatPr baseColWidth="10" defaultColWidth="0" defaultRowHeight="10.5" zeroHeight="1"/>
  <cols>
    <col min="1" max="1" width="3.85546875" style="1473" customWidth="1"/>
    <col min="2" max="2" width="35" style="1473" customWidth="1"/>
    <col min="3" max="3" width="10.140625" style="1473" customWidth="1"/>
    <col min="4" max="4" width="10" style="1473" customWidth="1"/>
    <col min="5" max="5" width="8.28515625" style="1473" bestFit="1" customWidth="1"/>
    <col min="6" max="6" width="10.28515625" style="1473" bestFit="1" customWidth="1"/>
    <col min="7" max="7" width="11.42578125" style="1473" customWidth="1"/>
    <col min="8" max="8" width="7.7109375" style="1473" customWidth="1"/>
    <col min="9" max="9" width="6.140625" style="1473" customWidth="1"/>
    <col min="10" max="10" width="3.85546875" style="1473" customWidth="1"/>
    <col min="11" max="11" width="11.42578125" style="1473" customWidth="1"/>
    <col min="12" max="12" width="4.140625" style="1473" customWidth="1"/>
    <col min="13" max="256" width="11.42578125" style="1473" hidden="1"/>
    <col min="257" max="257" width="3.85546875" style="1473" hidden="1"/>
    <col min="258" max="258" width="35" style="1473" hidden="1"/>
    <col min="259" max="259" width="10.140625" style="1473" hidden="1"/>
    <col min="260" max="260" width="10" style="1473" hidden="1"/>
    <col min="261" max="261" width="8.28515625" style="1473" hidden="1"/>
    <col min="262" max="262" width="10.28515625" style="1473" hidden="1"/>
    <col min="263" max="263" width="11.42578125" style="1473" hidden="1"/>
    <col min="264" max="264" width="7.7109375" style="1473" hidden="1"/>
    <col min="265" max="265" width="6.140625" style="1473" hidden="1"/>
    <col min="266" max="512" width="11.42578125" style="1473" hidden="1"/>
    <col min="513" max="513" width="3.85546875" style="1473" hidden="1"/>
    <col min="514" max="514" width="35" style="1473" hidden="1"/>
    <col min="515" max="515" width="10.140625" style="1473" hidden="1"/>
    <col min="516" max="516" width="10" style="1473" hidden="1"/>
    <col min="517" max="517" width="8.28515625" style="1473" hidden="1"/>
    <col min="518" max="518" width="10.28515625" style="1473" hidden="1"/>
    <col min="519" max="519" width="11.42578125" style="1473" hidden="1"/>
    <col min="520" max="520" width="7.7109375" style="1473" hidden="1"/>
    <col min="521" max="521" width="6.140625" style="1473" hidden="1"/>
    <col min="522" max="768" width="11.42578125" style="1473" hidden="1"/>
    <col min="769" max="769" width="3.85546875" style="1473" hidden="1"/>
    <col min="770" max="770" width="35" style="1473" hidden="1"/>
    <col min="771" max="771" width="10.140625" style="1473" hidden="1"/>
    <col min="772" max="772" width="10" style="1473" hidden="1"/>
    <col min="773" max="773" width="8.28515625" style="1473" hidden="1"/>
    <col min="774" max="774" width="10.28515625" style="1473" hidden="1"/>
    <col min="775" max="775" width="11.42578125" style="1473" hidden="1"/>
    <col min="776" max="776" width="7.7109375" style="1473" hidden="1"/>
    <col min="777" max="777" width="6.140625" style="1473" hidden="1"/>
    <col min="778" max="1024" width="11.42578125" style="1473" hidden="1"/>
    <col min="1025" max="1025" width="3.85546875" style="1473" hidden="1"/>
    <col min="1026" max="1026" width="35" style="1473" hidden="1"/>
    <col min="1027" max="1027" width="10.140625" style="1473" hidden="1"/>
    <col min="1028" max="1028" width="10" style="1473" hidden="1"/>
    <col min="1029" max="1029" width="8.28515625" style="1473" hidden="1"/>
    <col min="1030" max="1030" width="10.28515625" style="1473" hidden="1"/>
    <col min="1031" max="1031" width="11.42578125" style="1473" hidden="1"/>
    <col min="1032" max="1032" width="7.7109375" style="1473" hidden="1"/>
    <col min="1033" max="1033" width="6.140625" style="1473" hidden="1"/>
    <col min="1034" max="1280" width="11.42578125" style="1473" hidden="1"/>
    <col min="1281" max="1281" width="3.85546875" style="1473" hidden="1"/>
    <col min="1282" max="1282" width="35" style="1473" hidden="1"/>
    <col min="1283" max="1283" width="10.140625" style="1473" hidden="1"/>
    <col min="1284" max="1284" width="10" style="1473" hidden="1"/>
    <col min="1285" max="1285" width="8.28515625" style="1473" hidden="1"/>
    <col min="1286" max="1286" width="10.28515625" style="1473" hidden="1"/>
    <col min="1287" max="1287" width="11.42578125" style="1473" hidden="1"/>
    <col min="1288" max="1288" width="7.7109375" style="1473" hidden="1"/>
    <col min="1289" max="1289" width="6.140625" style="1473" hidden="1"/>
    <col min="1290" max="1536" width="11.42578125" style="1473" hidden="1"/>
    <col min="1537" max="1537" width="3.85546875" style="1473" hidden="1"/>
    <col min="1538" max="1538" width="35" style="1473" hidden="1"/>
    <col min="1539" max="1539" width="10.140625" style="1473" hidden="1"/>
    <col min="1540" max="1540" width="10" style="1473" hidden="1"/>
    <col min="1541" max="1541" width="8.28515625" style="1473" hidden="1"/>
    <col min="1542" max="1542" width="10.28515625" style="1473" hidden="1"/>
    <col min="1543" max="1543" width="11.42578125" style="1473" hidden="1"/>
    <col min="1544" max="1544" width="7.7109375" style="1473" hidden="1"/>
    <col min="1545" max="1545" width="6.140625" style="1473" hidden="1"/>
    <col min="1546" max="1792" width="11.42578125" style="1473" hidden="1"/>
    <col min="1793" max="1793" width="3.85546875" style="1473" hidden="1"/>
    <col min="1794" max="1794" width="35" style="1473" hidden="1"/>
    <col min="1795" max="1795" width="10.140625" style="1473" hidden="1"/>
    <col min="1796" max="1796" width="10" style="1473" hidden="1"/>
    <col min="1797" max="1797" width="8.28515625" style="1473" hidden="1"/>
    <col min="1798" max="1798" width="10.28515625" style="1473" hidden="1"/>
    <col min="1799" max="1799" width="11.42578125" style="1473" hidden="1"/>
    <col min="1800" max="1800" width="7.7109375" style="1473" hidden="1"/>
    <col min="1801" max="1801" width="6.140625" style="1473" hidden="1"/>
    <col min="1802" max="2048" width="11.42578125" style="1473" hidden="1"/>
    <col min="2049" max="2049" width="3.85546875" style="1473" hidden="1"/>
    <col min="2050" max="2050" width="35" style="1473" hidden="1"/>
    <col min="2051" max="2051" width="10.140625" style="1473" hidden="1"/>
    <col min="2052" max="2052" width="10" style="1473" hidden="1"/>
    <col min="2053" max="2053" width="8.28515625" style="1473" hidden="1"/>
    <col min="2054" max="2054" width="10.28515625" style="1473" hidden="1"/>
    <col min="2055" max="2055" width="11.42578125" style="1473" hidden="1"/>
    <col min="2056" max="2056" width="7.7109375" style="1473" hidden="1"/>
    <col min="2057" max="2057" width="6.140625" style="1473" hidden="1"/>
    <col min="2058" max="2304" width="11.42578125" style="1473" hidden="1"/>
    <col min="2305" max="2305" width="3.85546875" style="1473" hidden="1"/>
    <col min="2306" max="2306" width="35" style="1473" hidden="1"/>
    <col min="2307" max="2307" width="10.140625" style="1473" hidden="1"/>
    <col min="2308" max="2308" width="10" style="1473" hidden="1"/>
    <col min="2309" max="2309" width="8.28515625" style="1473" hidden="1"/>
    <col min="2310" max="2310" width="10.28515625" style="1473" hidden="1"/>
    <col min="2311" max="2311" width="11.42578125" style="1473" hidden="1"/>
    <col min="2312" max="2312" width="7.7109375" style="1473" hidden="1"/>
    <col min="2313" max="2313" width="6.140625" style="1473" hidden="1"/>
    <col min="2314" max="2560" width="11.42578125" style="1473" hidden="1"/>
    <col min="2561" max="2561" width="3.85546875" style="1473" hidden="1"/>
    <col min="2562" max="2562" width="35" style="1473" hidden="1"/>
    <col min="2563" max="2563" width="10.140625" style="1473" hidden="1"/>
    <col min="2564" max="2564" width="10" style="1473" hidden="1"/>
    <col min="2565" max="2565" width="8.28515625" style="1473" hidden="1"/>
    <col min="2566" max="2566" width="10.28515625" style="1473" hidden="1"/>
    <col min="2567" max="2567" width="11.42578125" style="1473" hidden="1"/>
    <col min="2568" max="2568" width="7.7109375" style="1473" hidden="1"/>
    <col min="2569" max="2569" width="6.140625" style="1473" hidden="1"/>
    <col min="2570" max="2816" width="11.42578125" style="1473" hidden="1"/>
    <col min="2817" max="2817" width="3.85546875" style="1473" hidden="1"/>
    <col min="2818" max="2818" width="35" style="1473" hidden="1"/>
    <col min="2819" max="2819" width="10.140625" style="1473" hidden="1"/>
    <col min="2820" max="2820" width="10" style="1473" hidden="1"/>
    <col min="2821" max="2821" width="8.28515625" style="1473" hidden="1"/>
    <col min="2822" max="2822" width="10.28515625" style="1473" hidden="1"/>
    <col min="2823" max="2823" width="11.42578125" style="1473" hidden="1"/>
    <col min="2824" max="2824" width="7.7109375" style="1473" hidden="1"/>
    <col min="2825" max="2825" width="6.140625" style="1473" hidden="1"/>
    <col min="2826" max="3072" width="11.42578125" style="1473" hidden="1"/>
    <col min="3073" max="3073" width="3.85546875" style="1473" hidden="1"/>
    <col min="3074" max="3074" width="35" style="1473" hidden="1"/>
    <col min="3075" max="3075" width="10.140625" style="1473" hidden="1"/>
    <col min="3076" max="3076" width="10" style="1473" hidden="1"/>
    <col min="3077" max="3077" width="8.28515625" style="1473" hidden="1"/>
    <col min="3078" max="3078" width="10.28515625" style="1473" hidden="1"/>
    <col min="3079" max="3079" width="11.42578125" style="1473" hidden="1"/>
    <col min="3080" max="3080" width="7.7109375" style="1473" hidden="1"/>
    <col min="3081" max="3081" width="6.140625" style="1473" hidden="1"/>
    <col min="3082" max="3328" width="11.42578125" style="1473" hidden="1"/>
    <col min="3329" max="3329" width="3.85546875" style="1473" hidden="1"/>
    <col min="3330" max="3330" width="35" style="1473" hidden="1"/>
    <col min="3331" max="3331" width="10.140625" style="1473" hidden="1"/>
    <col min="3332" max="3332" width="10" style="1473" hidden="1"/>
    <col min="3333" max="3333" width="8.28515625" style="1473" hidden="1"/>
    <col min="3334" max="3334" width="10.28515625" style="1473" hidden="1"/>
    <col min="3335" max="3335" width="11.42578125" style="1473" hidden="1"/>
    <col min="3336" max="3336" width="7.7109375" style="1473" hidden="1"/>
    <col min="3337" max="3337" width="6.140625" style="1473" hidden="1"/>
    <col min="3338" max="3584" width="11.42578125" style="1473" hidden="1"/>
    <col min="3585" max="3585" width="3.85546875" style="1473" hidden="1"/>
    <col min="3586" max="3586" width="35" style="1473" hidden="1"/>
    <col min="3587" max="3587" width="10.140625" style="1473" hidden="1"/>
    <col min="3588" max="3588" width="10" style="1473" hidden="1"/>
    <col min="3589" max="3589" width="8.28515625" style="1473" hidden="1"/>
    <col min="3590" max="3590" width="10.28515625" style="1473" hidden="1"/>
    <col min="3591" max="3591" width="11.42578125" style="1473" hidden="1"/>
    <col min="3592" max="3592" width="7.7109375" style="1473" hidden="1"/>
    <col min="3593" max="3593" width="6.140625" style="1473" hidden="1"/>
    <col min="3594" max="3840" width="11.42578125" style="1473" hidden="1"/>
    <col min="3841" max="3841" width="3.85546875" style="1473" hidden="1"/>
    <col min="3842" max="3842" width="35" style="1473" hidden="1"/>
    <col min="3843" max="3843" width="10.140625" style="1473" hidden="1"/>
    <col min="3844" max="3844" width="10" style="1473" hidden="1"/>
    <col min="3845" max="3845" width="8.28515625" style="1473" hidden="1"/>
    <col min="3846" max="3846" width="10.28515625" style="1473" hidden="1"/>
    <col min="3847" max="3847" width="11.42578125" style="1473" hidden="1"/>
    <col min="3848" max="3848" width="7.7109375" style="1473" hidden="1"/>
    <col min="3849" max="3849" width="6.140625" style="1473" hidden="1"/>
    <col min="3850" max="4096" width="11.42578125" style="1473" hidden="1"/>
    <col min="4097" max="4097" width="3.85546875" style="1473" hidden="1"/>
    <col min="4098" max="4098" width="35" style="1473" hidden="1"/>
    <col min="4099" max="4099" width="10.140625" style="1473" hidden="1"/>
    <col min="4100" max="4100" width="10" style="1473" hidden="1"/>
    <col min="4101" max="4101" width="8.28515625" style="1473" hidden="1"/>
    <col min="4102" max="4102" width="10.28515625" style="1473" hidden="1"/>
    <col min="4103" max="4103" width="11.42578125" style="1473" hidden="1"/>
    <col min="4104" max="4104" width="7.7109375" style="1473" hidden="1"/>
    <col min="4105" max="4105" width="6.140625" style="1473" hidden="1"/>
    <col min="4106" max="4352" width="11.42578125" style="1473" hidden="1"/>
    <col min="4353" max="4353" width="3.85546875" style="1473" hidden="1"/>
    <col min="4354" max="4354" width="35" style="1473" hidden="1"/>
    <col min="4355" max="4355" width="10.140625" style="1473" hidden="1"/>
    <col min="4356" max="4356" width="10" style="1473" hidden="1"/>
    <col min="4357" max="4357" width="8.28515625" style="1473" hidden="1"/>
    <col min="4358" max="4358" width="10.28515625" style="1473" hidden="1"/>
    <col min="4359" max="4359" width="11.42578125" style="1473" hidden="1"/>
    <col min="4360" max="4360" width="7.7109375" style="1473" hidden="1"/>
    <col min="4361" max="4361" width="6.140625" style="1473" hidden="1"/>
    <col min="4362" max="4608" width="11.42578125" style="1473" hidden="1"/>
    <col min="4609" max="4609" width="3.85546875" style="1473" hidden="1"/>
    <col min="4610" max="4610" width="35" style="1473" hidden="1"/>
    <col min="4611" max="4611" width="10.140625" style="1473" hidden="1"/>
    <col min="4612" max="4612" width="10" style="1473" hidden="1"/>
    <col min="4613" max="4613" width="8.28515625" style="1473" hidden="1"/>
    <col min="4614" max="4614" width="10.28515625" style="1473" hidden="1"/>
    <col min="4615" max="4615" width="11.42578125" style="1473" hidden="1"/>
    <col min="4616" max="4616" width="7.7109375" style="1473" hidden="1"/>
    <col min="4617" max="4617" width="6.140625" style="1473" hidden="1"/>
    <col min="4618" max="4864" width="11.42578125" style="1473" hidden="1"/>
    <col min="4865" max="4865" width="3.85546875" style="1473" hidden="1"/>
    <col min="4866" max="4866" width="35" style="1473" hidden="1"/>
    <col min="4867" max="4867" width="10.140625" style="1473" hidden="1"/>
    <col min="4868" max="4868" width="10" style="1473" hidden="1"/>
    <col min="4869" max="4869" width="8.28515625" style="1473" hidden="1"/>
    <col min="4870" max="4870" width="10.28515625" style="1473" hidden="1"/>
    <col min="4871" max="4871" width="11.42578125" style="1473" hidden="1"/>
    <col min="4872" max="4872" width="7.7109375" style="1473" hidden="1"/>
    <col min="4873" max="4873" width="6.140625" style="1473" hidden="1"/>
    <col min="4874" max="5120" width="11.42578125" style="1473" hidden="1"/>
    <col min="5121" max="5121" width="3.85546875" style="1473" hidden="1"/>
    <col min="5122" max="5122" width="35" style="1473" hidden="1"/>
    <col min="5123" max="5123" width="10.140625" style="1473" hidden="1"/>
    <col min="5124" max="5124" width="10" style="1473" hidden="1"/>
    <col min="5125" max="5125" width="8.28515625" style="1473" hidden="1"/>
    <col min="5126" max="5126" width="10.28515625" style="1473" hidden="1"/>
    <col min="5127" max="5127" width="11.42578125" style="1473" hidden="1"/>
    <col min="5128" max="5128" width="7.7109375" style="1473" hidden="1"/>
    <col min="5129" max="5129" width="6.140625" style="1473" hidden="1"/>
    <col min="5130" max="5376" width="11.42578125" style="1473" hidden="1"/>
    <col min="5377" max="5377" width="3.85546875" style="1473" hidden="1"/>
    <col min="5378" max="5378" width="35" style="1473" hidden="1"/>
    <col min="5379" max="5379" width="10.140625" style="1473" hidden="1"/>
    <col min="5380" max="5380" width="10" style="1473" hidden="1"/>
    <col min="5381" max="5381" width="8.28515625" style="1473" hidden="1"/>
    <col min="5382" max="5382" width="10.28515625" style="1473" hidden="1"/>
    <col min="5383" max="5383" width="11.42578125" style="1473" hidden="1"/>
    <col min="5384" max="5384" width="7.7109375" style="1473" hidden="1"/>
    <col min="5385" max="5385" width="6.140625" style="1473" hidden="1"/>
    <col min="5386" max="5632" width="11.42578125" style="1473" hidden="1"/>
    <col min="5633" max="5633" width="3.85546875" style="1473" hidden="1"/>
    <col min="5634" max="5634" width="35" style="1473" hidden="1"/>
    <col min="5635" max="5635" width="10.140625" style="1473" hidden="1"/>
    <col min="5636" max="5636" width="10" style="1473" hidden="1"/>
    <col min="5637" max="5637" width="8.28515625" style="1473" hidden="1"/>
    <col min="5638" max="5638" width="10.28515625" style="1473" hidden="1"/>
    <col min="5639" max="5639" width="11.42578125" style="1473" hidden="1"/>
    <col min="5640" max="5640" width="7.7109375" style="1473" hidden="1"/>
    <col min="5641" max="5641" width="6.140625" style="1473" hidden="1"/>
    <col min="5642" max="5888" width="11.42578125" style="1473" hidden="1"/>
    <col min="5889" max="5889" width="3.85546875" style="1473" hidden="1"/>
    <col min="5890" max="5890" width="35" style="1473" hidden="1"/>
    <col min="5891" max="5891" width="10.140625" style="1473" hidden="1"/>
    <col min="5892" max="5892" width="10" style="1473" hidden="1"/>
    <col min="5893" max="5893" width="8.28515625" style="1473" hidden="1"/>
    <col min="5894" max="5894" width="10.28515625" style="1473" hidden="1"/>
    <col min="5895" max="5895" width="11.42578125" style="1473" hidden="1"/>
    <col min="5896" max="5896" width="7.7109375" style="1473" hidden="1"/>
    <col min="5897" max="5897" width="6.140625" style="1473" hidden="1"/>
    <col min="5898" max="6144" width="11.42578125" style="1473" hidden="1"/>
    <col min="6145" max="6145" width="3.85546875" style="1473" hidden="1"/>
    <col min="6146" max="6146" width="35" style="1473" hidden="1"/>
    <col min="6147" max="6147" width="10.140625" style="1473" hidden="1"/>
    <col min="6148" max="6148" width="10" style="1473" hidden="1"/>
    <col min="6149" max="6149" width="8.28515625" style="1473" hidden="1"/>
    <col min="6150" max="6150" width="10.28515625" style="1473" hidden="1"/>
    <col min="6151" max="6151" width="11.42578125" style="1473" hidden="1"/>
    <col min="6152" max="6152" width="7.7109375" style="1473" hidden="1"/>
    <col min="6153" max="6153" width="6.140625" style="1473" hidden="1"/>
    <col min="6154" max="6400" width="11.42578125" style="1473" hidden="1"/>
    <col min="6401" max="6401" width="3.85546875" style="1473" hidden="1"/>
    <col min="6402" max="6402" width="35" style="1473" hidden="1"/>
    <col min="6403" max="6403" width="10.140625" style="1473" hidden="1"/>
    <col min="6404" max="6404" width="10" style="1473" hidden="1"/>
    <col min="6405" max="6405" width="8.28515625" style="1473" hidden="1"/>
    <col min="6406" max="6406" width="10.28515625" style="1473" hidden="1"/>
    <col min="6407" max="6407" width="11.42578125" style="1473" hidden="1"/>
    <col min="6408" max="6408" width="7.7109375" style="1473" hidden="1"/>
    <col min="6409" max="6409" width="6.140625" style="1473" hidden="1"/>
    <col min="6410" max="6656" width="11.42578125" style="1473" hidden="1"/>
    <col min="6657" max="6657" width="3.85546875" style="1473" hidden="1"/>
    <col min="6658" max="6658" width="35" style="1473" hidden="1"/>
    <col min="6659" max="6659" width="10.140625" style="1473" hidden="1"/>
    <col min="6660" max="6660" width="10" style="1473" hidden="1"/>
    <col min="6661" max="6661" width="8.28515625" style="1473" hidden="1"/>
    <col min="6662" max="6662" width="10.28515625" style="1473" hidden="1"/>
    <col min="6663" max="6663" width="11.42578125" style="1473" hidden="1"/>
    <col min="6664" max="6664" width="7.7109375" style="1473" hidden="1"/>
    <col min="6665" max="6665" width="6.140625" style="1473" hidden="1"/>
    <col min="6666" max="6912" width="11.42578125" style="1473" hidden="1"/>
    <col min="6913" max="6913" width="3.85546875" style="1473" hidden="1"/>
    <col min="6914" max="6914" width="35" style="1473" hidden="1"/>
    <col min="6915" max="6915" width="10.140625" style="1473" hidden="1"/>
    <col min="6916" max="6916" width="10" style="1473" hidden="1"/>
    <col min="6917" max="6917" width="8.28515625" style="1473" hidden="1"/>
    <col min="6918" max="6918" width="10.28515625" style="1473" hidden="1"/>
    <col min="6919" max="6919" width="11.42578125" style="1473" hidden="1"/>
    <col min="6920" max="6920" width="7.7109375" style="1473" hidden="1"/>
    <col min="6921" max="6921" width="6.140625" style="1473" hidden="1"/>
    <col min="6922" max="7168" width="11.42578125" style="1473" hidden="1"/>
    <col min="7169" max="7169" width="3.85546875" style="1473" hidden="1"/>
    <col min="7170" max="7170" width="35" style="1473" hidden="1"/>
    <col min="7171" max="7171" width="10.140625" style="1473" hidden="1"/>
    <col min="7172" max="7172" width="10" style="1473" hidden="1"/>
    <col min="7173" max="7173" width="8.28515625" style="1473" hidden="1"/>
    <col min="7174" max="7174" width="10.28515625" style="1473" hidden="1"/>
    <col min="7175" max="7175" width="11.42578125" style="1473" hidden="1"/>
    <col min="7176" max="7176" width="7.7109375" style="1473" hidden="1"/>
    <col min="7177" max="7177" width="6.140625" style="1473" hidden="1"/>
    <col min="7178" max="7424" width="11.42578125" style="1473" hidden="1"/>
    <col min="7425" max="7425" width="3.85546875" style="1473" hidden="1"/>
    <col min="7426" max="7426" width="35" style="1473" hidden="1"/>
    <col min="7427" max="7427" width="10.140625" style="1473" hidden="1"/>
    <col min="7428" max="7428" width="10" style="1473" hidden="1"/>
    <col min="7429" max="7429" width="8.28515625" style="1473" hidden="1"/>
    <col min="7430" max="7430" width="10.28515625" style="1473" hidden="1"/>
    <col min="7431" max="7431" width="11.42578125" style="1473" hidden="1"/>
    <col min="7432" max="7432" width="7.7109375" style="1473" hidden="1"/>
    <col min="7433" max="7433" width="6.140625" style="1473" hidden="1"/>
    <col min="7434" max="7680" width="11.42578125" style="1473" hidden="1"/>
    <col min="7681" max="7681" width="3.85546875" style="1473" hidden="1"/>
    <col min="7682" max="7682" width="35" style="1473" hidden="1"/>
    <col min="7683" max="7683" width="10.140625" style="1473" hidden="1"/>
    <col min="7684" max="7684" width="10" style="1473" hidden="1"/>
    <col min="7685" max="7685" width="8.28515625" style="1473" hidden="1"/>
    <col min="7686" max="7686" width="10.28515625" style="1473" hidden="1"/>
    <col min="7687" max="7687" width="11.42578125" style="1473" hidden="1"/>
    <col min="7688" max="7688" width="7.7109375" style="1473" hidden="1"/>
    <col min="7689" max="7689" width="6.140625" style="1473" hidden="1"/>
    <col min="7690" max="7936" width="11.42578125" style="1473" hidden="1"/>
    <col min="7937" max="7937" width="3.85546875" style="1473" hidden="1"/>
    <col min="7938" max="7938" width="35" style="1473" hidden="1"/>
    <col min="7939" max="7939" width="10.140625" style="1473" hidden="1"/>
    <col min="7940" max="7940" width="10" style="1473" hidden="1"/>
    <col min="7941" max="7941" width="8.28515625" style="1473" hidden="1"/>
    <col min="7942" max="7942" width="10.28515625" style="1473" hidden="1"/>
    <col min="7943" max="7943" width="11.42578125" style="1473" hidden="1"/>
    <col min="7944" max="7944" width="7.7109375" style="1473" hidden="1"/>
    <col min="7945" max="7945" width="6.140625" style="1473" hidden="1"/>
    <col min="7946" max="8192" width="11.42578125" style="1473" hidden="1"/>
    <col min="8193" max="8193" width="3.85546875" style="1473" hidden="1"/>
    <col min="8194" max="8194" width="35" style="1473" hidden="1"/>
    <col min="8195" max="8195" width="10.140625" style="1473" hidden="1"/>
    <col min="8196" max="8196" width="10" style="1473" hidden="1"/>
    <col min="8197" max="8197" width="8.28515625" style="1473" hidden="1"/>
    <col min="8198" max="8198" width="10.28515625" style="1473" hidden="1"/>
    <col min="8199" max="8199" width="11.42578125" style="1473" hidden="1"/>
    <col min="8200" max="8200" width="7.7109375" style="1473" hidden="1"/>
    <col min="8201" max="8201" width="6.140625" style="1473" hidden="1"/>
    <col min="8202" max="8448" width="11.42578125" style="1473" hidden="1"/>
    <col min="8449" max="8449" width="3.85546875" style="1473" hidden="1"/>
    <col min="8450" max="8450" width="35" style="1473" hidden="1"/>
    <col min="8451" max="8451" width="10.140625" style="1473" hidden="1"/>
    <col min="8452" max="8452" width="10" style="1473" hidden="1"/>
    <col min="8453" max="8453" width="8.28515625" style="1473" hidden="1"/>
    <col min="8454" max="8454" width="10.28515625" style="1473" hidden="1"/>
    <col min="8455" max="8455" width="11.42578125" style="1473" hidden="1"/>
    <col min="8456" max="8456" width="7.7109375" style="1473" hidden="1"/>
    <col min="8457" max="8457" width="6.140625" style="1473" hidden="1"/>
    <col min="8458" max="8704" width="11.42578125" style="1473" hidden="1"/>
    <col min="8705" max="8705" width="3.85546875" style="1473" hidden="1"/>
    <col min="8706" max="8706" width="35" style="1473" hidden="1"/>
    <col min="8707" max="8707" width="10.140625" style="1473" hidden="1"/>
    <col min="8708" max="8708" width="10" style="1473" hidden="1"/>
    <col min="8709" max="8709" width="8.28515625" style="1473" hidden="1"/>
    <col min="8710" max="8710" width="10.28515625" style="1473" hidden="1"/>
    <col min="8711" max="8711" width="11.42578125" style="1473" hidden="1"/>
    <col min="8712" max="8712" width="7.7109375" style="1473" hidden="1"/>
    <col min="8713" max="8713" width="6.140625" style="1473" hidden="1"/>
    <col min="8714" max="8960" width="11.42578125" style="1473" hidden="1"/>
    <col min="8961" max="8961" width="3.85546875" style="1473" hidden="1"/>
    <col min="8962" max="8962" width="35" style="1473" hidden="1"/>
    <col min="8963" max="8963" width="10.140625" style="1473" hidden="1"/>
    <col min="8964" max="8964" width="10" style="1473" hidden="1"/>
    <col min="8965" max="8965" width="8.28515625" style="1473" hidden="1"/>
    <col min="8966" max="8966" width="10.28515625" style="1473" hidden="1"/>
    <col min="8967" max="8967" width="11.42578125" style="1473" hidden="1"/>
    <col min="8968" max="8968" width="7.7109375" style="1473" hidden="1"/>
    <col min="8969" max="8969" width="6.140625" style="1473" hidden="1"/>
    <col min="8970" max="9216" width="11.42578125" style="1473" hidden="1"/>
    <col min="9217" max="9217" width="3.85546875" style="1473" hidden="1"/>
    <col min="9218" max="9218" width="35" style="1473" hidden="1"/>
    <col min="9219" max="9219" width="10.140625" style="1473" hidden="1"/>
    <col min="9220" max="9220" width="10" style="1473" hidden="1"/>
    <col min="9221" max="9221" width="8.28515625" style="1473" hidden="1"/>
    <col min="9222" max="9222" width="10.28515625" style="1473" hidden="1"/>
    <col min="9223" max="9223" width="11.42578125" style="1473" hidden="1"/>
    <col min="9224" max="9224" width="7.7109375" style="1473" hidden="1"/>
    <col min="9225" max="9225" width="6.140625" style="1473" hidden="1"/>
    <col min="9226" max="9472" width="11.42578125" style="1473" hidden="1"/>
    <col min="9473" max="9473" width="3.85546875" style="1473" hidden="1"/>
    <col min="9474" max="9474" width="35" style="1473" hidden="1"/>
    <col min="9475" max="9475" width="10.140625" style="1473" hidden="1"/>
    <col min="9476" max="9476" width="10" style="1473" hidden="1"/>
    <col min="9477" max="9477" width="8.28515625" style="1473" hidden="1"/>
    <col min="9478" max="9478" width="10.28515625" style="1473" hidden="1"/>
    <col min="9479" max="9479" width="11.42578125" style="1473" hidden="1"/>
    <col min="9480" max="9480" width="7.7109375" style="1473" hidden="1"/>
    <col min="9481" max="9481" width="6.140625" style="1473" hidden="1"/>
    <col min="9482" max="9728" width="11.42578125" style="1473" hidden="1"/>
    <col min="9729" max="9729" width="3.85546875" style="1473" hidden="1"/>
    <col min="9730" max="9730" width="35" style="1473" hidden="1"/>
    <col min="9731" max="9731" width="10.140625" style="1473" hidden="1"/>
    <col min="9732" max="9732" width="10" style="1473" hidden="1"/>
    <col min="9733" max="9733" width="8.28515625" style="1473" hidden="1"/>
    <col min="9734" max="9734" width="10.28515625" style="1473" hidden="1"/>
    <col min="9735" max="9735" width="11.42578125" style="1473" hidden="1"/>
    <col min="9736" max="9736" width="7.7109375" style="1473" hidden="1"/>
    <col min="9737" max="9737" width="6.140625" style="1473" hidden="1"/>
    <col min="9738" max="9984" width="11.42578125" style="1473" hidden="1"/>
    <col min="9985" max="9985" width="3.85546875" style="1473" hidden="1"/>
    <col min="9986" max="9986" width="35" style="1473" hidden="1"/>
    <col min="9987" max="9987" width="10.140625" style="1473" hidden="1"/>
    <col min="9988" max="9988" width="10" style="1473" hidden="1"/>
    <col min="9989" max="9989" width="8.28515625" style="1473" hidden="1"/>
    <col min="9990" max="9990" width="10.28515625" style="1473" hidden="1"/>
    <col min="9991" max="9991" width="11.42578125" style="1473" hidden="1"/>
    <col min="9992" max="9992" width="7.7109375" style="1473" hidden="1"/>
    <col min="9993" max="9993" width="6.140625" style="1473" hidden="1"/>
    <col min="9994" max="10240" width="11.42578125" style="1473" hidden="1"/>
    <col min="10241" max="10241" width="3.85546875" style="1473" hidden="1"/>
    <col min="10242" max="10242" width="35" style="1473" hidden="1"/>
    <col min="10243" max="10243" width="10.140625" style="1473" hidden="1"/>
    <col min="10244" max="10244" width="10" style="1473" hidden="1"/>
    <col min="10245" max="10245" width="8.28515625" style="1473" hidden="1"/>
    <col min="10246" max="10246" width="10.28515625" style="1473" hidden="1"/>
    <col min="10247" max="10247" width="11.42578125" style="1473" hidden="1"/>
    <col min="10248" max="10248" width="7.7109375" style="1473" hidden="1"/>
    <col min="10249" max="10249" width="6.140625" style="1473" hidden="1"/>
    <col min="10250" max="10496" width="11.42578125" style="1473" hidden="1"/>
    <col min="10497" max="10497" width="3.85546875" style="1473" hidden="1"/>
    <col min="10498" max="10498" width="35" style="1473" hidden="1"/>
    <col min="10499" max="10499" width="10.140625" style="1473" hidden="1"/>
    <col min="10500" max="10500" width="10" style="1473" hidden="1"/>
    <col min="10501" max="10501" width="8.28515625" style="1473" hidden="1"/>
    <col min="10502" max="10502" width="10.28515625" style="1473" hidden="1"/>
    <col min="10503" max="10503" width="11.42578125" style="1473" hidden="1"/>
    <col min="10504" max="10504" width="7.7109375" style="1473" hidden="1"/>
    <col min="10505" max="10505" width="6.140625" style="1473" hidden="1"/>
    <col min="10506" max="10752" width="11.42578125" style="1473" hidden="1"/>
    <col min="10753" max="10753" width="3.85546875" style="1473" hidden="1"/>
    <col min="10754" max="10754" width="35" style="1473" hidden="1"/>
    <col min="10755" max="10755" width="10.140625" style="1473" hidden="1"/>
    <col min="10756" max="10756" width="10" style="1473" hidden="1"/>
    <col min="10757" max="10757" width="8.28515625" style="1473" hidden="1"/>
    <col min="10758" max="10758" width="10.28515625" style="1473" hidden="1"/>
    <col min="10759" max="10759" width="11.42578125" style="1473" hidden="1"/>
    <col min="10760" max="10760" width="7.7109375" style="1473" hidden="1"/>
    <col min="10761" max="10761" width="6.140625" style="1473" hidden="1"/>
    <col min="10762" max="11008" width="11.42578125" style="1473" hidden="1"/>
    <col min="11009" max="11009" width="3.85546875" style="1473" hidden="1"/>
    <col min="11010" max="11010" width="35" style="1473" hidden="1"/>
    <col min="11011" max="11011" width="10.140625" style="1473" hidden="1"/>
    <col min="11012" max="11012" width="10" style="1473" hidden="1"/>
    <col min="11013" max="11013" width="8.28515625" style="1473" hidden="1"/>
    <col min="11014" max="11014" width="10.28515625" style="1473" hidden="1"/>
    <col min="11015" max="11015" width="11.42578125" style="1473" hidden="1"/>
    <col min="11016" max="11016" width="7.7109375" style="1473" hidden="1"/>
    <col min="11017" max="11017" width="6.140625" style="1473" hidden="1"/>
    <col min="11018" max="11264" width="11.42578125" style="1473" hidden="1"/>
    <col min="11265" max="11265" width="3.85546875" style="1473" hidden="1"/>
    <col min="11266" max="11266" width="35" style="1473" hidden="1"/>
    <col min="11267" max="11267" width="10.140625" style="1473" hidden="1"/>
    <col min="11268" max="11268" width="10" style="1473" hidden="1"/>
    <col min="11269" max="11269" width="8.28515625" style="1473" hidden="1"/>
    <col min="11270" max="11270" width="10.28515625" style="1473" hidden="1"/>
    <col min="11271" max="11271" width="11.42578125" style="1473" hidden="1"/>
    <col min="11272" max="11272" width="7.7109375" style="1473" hidden="1"/>
    <col min="11273" max="11273" width="6.140625" style="1473" hidden="1"/>
    <col min="11274" max="11520" width="11.42578125" style="1473" hidden="1"/>
    <col min="11521" max="11521" width="3.85546875" style="1473" hidden="1"/>
    <col min="11522" max="11522" width="35" style="1473" hidden="1"/>
    <col min="11523" max="11523" width="10.140625" style="1473" hidden="1"/>
    <col min="11524" max="11524" width="10" style="1473" hidden="1"/>
    <col min="11525" max="11525" width="8.28515625" style="1473" hidden="1"/>
    <col min="11526" max="11526" width="10.28515625" style="1473" hidden="1"/>
    <col min="11527" max="11527" width="11.42578125" style="1473" hidden="1"/>
    <col min="11528" max="11528" width="7.7109375" style="1473" hidden="1"/>
    <col min="11529" max="11529" width="6.140625" style="1473" hidden="1"/>
    <col min="11530" max="11776" width="11.42578125" style="1473" hidden="1"/>
    <col min="11777" max="11777" width="3.85546875" style="1473" hidden="1"/>
    <col min="11778" max="11778" width="35" style="1473" hidden="1"/>
    <col min="11779" max="11779" width="10.140625" style="1473" hidden="1"/>
    <col min="11780" max="11780" width="10" style="1473" hidden="1"/>
    <col min="11781" max="11781" width="8.28515625" style="1473" hidden="1"/>
    <col min="11782" max="11782" width="10.28515625" style="1473" hidden="1"/>
    <col min="11783" max="11783" width="11.42578125" style="1473" hidden="1"/>
    <col min="11784" max="11784" width="7.7109375" style="1473" hidden="1"/>
    <col min="11785" max="11785" width="6.140625" style="1473" hidden="1"/>
    <col min="11786" max="12032" width="11.42578125" style="1473" hidden="1"/>
    <col min="12033" max="12033" width="3.85546875" style="1473" hidden="1"/>
    <col min="12034" max="12034" width="35" style="1473" hidden="1"/>
    <col min="12035" max="12035" width="10.140625" style="1473" hidden="1"/>
    <col min="12036" max="12036" width="10" style="1473" hidden="1"/>
    <col min="12037" max="12037" width="8.28515625" style="1473" hidden="1"/>
    <col min="12038" max="12038" width="10.28515625" style="1473" hidden="1"/>
    <col min="12039" max="12039" width="11.42578125" style="1473" hidden="1"/>
    <col min="12040" max="12040" width="7.7109375" style="1473" hidden="1"/>
    <col min="12041" max="12041" width="6.140625" style="1473" hidden="1"/>
    <col min="12042" max="12288" width="11.42578125" style="1473" hidden="1"/>
    <col min="12289" max="12289" width="3.85546875" style="1473" hidden="1"/>
    <col min="12290" max="12290" width="35" style="1473" hidden="1"/>
    <col min="12291" max="12291" width="10.140625" style="1473" hidden="1"/>
    <col min="12292" max="12292" width="10" style="1473" hidden="1"/>
    <col min="12293" max="12293" width="8.28515625" style="1473" hidden="1"/>
    <col min="12294" max="12294" width="10.28515625" style="1473" hidden="1"/>
    <col min="12295" max="12295" width="11.42578125" style="1473" hidden="1"/>
    <col min="12296" max="12296" width="7.7109375" style="1473" hidden="1"/>
    <col min="12297" max="12297" width="6.140625" style="1473" hidden="1"/>
    <col min="12298" max="12544" width="11.42578125" style="1473" hidden="1"/>
    <col min="12545" max="12545" width="3.85546875" style="1473" hidden="1"/>
    <col min="12546" max="12546" width="35" style="1473" hidden="1"/>
    <col min="12547" max="12547" width="10.140625" style="1473" hidden="1"/>
    <col min="12548" max="12548" width="10" style="1473" hidden="1"/>
    <col min="12549" max="12549" width="8.28515625" style="1473" hidden="1"/>
    <col min="12550" max="12550" width="10.28515625" style="1473" hidden="1"/>
    <col min="12551" max="12551" width="11.42578125" style="1473" hidden="1"/>
    <col min="12552" max="12552" width="7.7109375" style="1473" hidden="1"/>
    <col min="12553" max="12553" width="6.140625" style="1473" hidden="1"/>
    <col min="12554" max="12800" width="11.42578125" style="1473" hidden="1"/>
    <col min="12801" max="12801" width="3.85546875" style="1473" hidden="1"/>
    <col min="12802" max="12802" width="35" style="1473" hidden="1"/>
    <col min="12803" max="12803" width="10.140625" style="1473" hidden="1"/>
    <col min="12804" max="12804" width="10" style="1473" hidden="1"/>
    <col min="12805" max="12805" width="8.28515625" style="1473" hidden="1"/>
    <col min="12806" max="12806" width="10.28515625" style="1473" hidden="1"/>
    <col min="12807" max="12807" width="11.42578125" style="1473" hidden="1"/>
    <col min="12808" max="12808" width="7.7109375" style="1473" hidden="1"/>
    <col min="12809" max="12809" width="6.140625" style="1473" hidden="1"/>
    <col min="12810" max="13056" width="11.42578125" style="1473" hidden="1"/>
    <col min="13057" max="13057" width="3.85546875" style="1473" hidden="1"/>
    <col min="13058" max="13058" width="35" style="1473" hidden="1"/>
    <col min="13059" max="13059" width="10.140625" style="1473" hidden="1"/>
    <col min="13060" max="13060" width="10" style="1473" hidden="1"/>
    <col min="13061" max="13061" width="8.28515625" style="1473" hidden="1"/>
    <col min="13062" max="13062" width="10.28515625" style="1473" hidden="1"/>
    <col min="13063" max="13063" width="11.42578125" style="1473" hidden="1"/>
    <col min="13064" max="13064" width="7.7109375" style="1473" hidden="1"/>
    <col min="13065" max="13065" width="6.140625" style="1473" hidden="1"/>
    <col min="13066" max="13312" width="11.42578125" style="1473" hidden="1"/>
    <col min="13313" max="13313" width="3.85546875" style="1473" hidden="1"/>
    <col min="13314" max="13314" width="35" style="1473" hidden="1"/>
    <col min="13315" max="13315" width="10.140625" style="1473" hidden="1"/>
    <col min="13316" max="13316" width="10" style="1473" hidden="1"/>
    <col min="13317" max="13317" width="8.28515625" style="1473" hidden="1"/>
    <col min="13318" max="13318" width="10.28515625" style="1473" hidden="1"/>
    <col min="13319" max="13319" width="11.42578125" style="1473" hidden="1"/>
    <col min="13320" max="13320" width="7.7109375" style="1473" hidden="1"/>
    <col min="13321" max="13321" width="6.140625" style="1473" hidden="1"/>
    <col min="13322" max="13568" width="11.42578125" style="1473" hidden="1"/>
    <col min="13569" max="13569" width="3.85546875" style="1473" hidden="1"/>
    <col min="13570" max="13570" width="35" style="1473" hidden="1"/>
    <col min="13571" max="13571" width="10.140625" style="1473" hidden="1"/>
    <col min="13572" max="13572" width="10" style="1473" hidden="1"/>
    <col min="13573" max="13573" width="8.28515625" style="1473" hidden="1"/>
    <col min="13574" max="13574" width="10.28515625" style="1473" hidden="1"/>
    <col min="13575" max="13575" width="11.42578125" style="1473" hidden="1"/>
    <col min="13576" max="13576" width="7.7109375" style="1473" hidden="1"/>
    <col min="13577" max="13577" width="6.140625" style="1473" hidden="1"/>
    <col min="13578" max="13824" width="11.42578125" style="1473" hidden="1"/>
    <col min="13825" max="13825" width="3.85546875" style="1473" hidden="1"/>
    <col min="13826" max="13826" width="35" style="1473" hidden="1"/>
    <col min="13827" max="13827" width="10.140625" style="1473" hidden="1"/>
    <col min="13828" max="13828" width="10" style="1473" hidden="1"/>
    <col min="13829" max="13829" width="8.28515625" style="1473" hidden="1"/>
    <col min="13830" max="13830" width="10.28515625" style="1473" hidden="1"/>
    <col min="13831" max="13831" width="11.42578125" style="1473" hidden="1"/>
    <col min="13832" max="13832" width="7.7109375" style="1473" hidden="1"/>
    <col min="13833" max="13833" width="6.140625" style="1473" hidden="1"/>
    <col min="13834" max="14080" width="11.42578125" style="1473" hidden="1"/>
    <col min="14081" max="14081" width="3.85546875" style="1473" hidden="1"/>
    <col min="14082" max="14082" width="35" style="1473" hidden="1"/>
    <col min="14083" max="14083" width="10.140625" style="1473" hidden="1"/>
    <col min="14084" max="14084" width="10" style="1473" hidden="1"/>
    <col min="14085" max="14085" width="8.28515625" style="1473" hidden="1"/>
    <col min="14086" max="14086" width="10.28515625" style="1473" hidden="1"/>
    <col min="14087" max="14087" width="11.42578125" style="1473" hidden="1"/>
    <col min="14088" max="14088" width="7.7109375" style="1473" hidden="1"/>
    <col min="14089" max="14089" width="6.140625" style="1473" hidden="1"/>
    <col min="14090" max="14336" width="11.42578125" style="1473" hidden="1"/>
    <col min="14337" max="14337" width="3.85546875" style="1473" hidden="1"/>
    <col min="14338" max="14338" width="35" style="1473" hidden="1"/>
    <col min="14339" max="14339" width="10.140625" style="1473" hidden="1"/>
    <col min="14340" max="14340" width="10" style="1473" hidden="1"/>
    <col min="14341" max="14341" width="8.28515625" style="1473" hidden="1"/>
    <col min="14342" max="14342" width="10.28515625" style="1473" hidden="1"/>
    <col min="14343" max="14343" width="11.42578125" style="1473" hidden="1"/>
    <col min="14344" max="14344" width="7.7109375" style="1473" hidden="1"/>
    <col min="14345" max="14345" width="6.140625" style="1473" hidden="1"/>
    <col min="14346" max="14592" width="11.42578125" style="1473" hidden="1"/>
    <col min="14593" max="14593" width="3.85546875" style="1473" hidden="1"/>
    <col min="14594" max="14594" width="35" style="1473" hidden="1"/>
    <col min="14595" max="14595" width="10.140625" style="1473" hidden="1"/>
    <col min="14596" max="14596" width="10" style="1473" hidden="1"/>
    <col min="14597" max="14597" width="8.28515625" style="1473" hidden="1"/>
    <col min="14598" max="14598" width="10.28515625" style="1473" hidden="1"/>
    <col min="14599" max="14599" width="11.42578125" style="1473" hidden="1"/>
    <col min="14600" max="14600" width="7.7109375" style="1473" hidden="1"/>
    <col min="14601" max="14601" width="6.140625" style="1473" hidden="1"/>
    <col min="14602" max="14848" width="11.42578125" style="1473" hidden="1"/>
    <col min="14849" max="14849" width="3.85546875" style="1473" hidden="1"/>
    <col min="14850" max="14850" width="35" style="1473" hidden="1"/>
    <col min="14851" max="14851" width="10.140625" style="1473" hidden="1"/>
    <col min="14852" max="14852" width="10" style="1473" hidden="1"/>
    <col min="14853" max="14853" width="8.28515625" style="1473" hidden="1"/>
    <col min="14854" max="14854" width="10.28515625" style="1473" hidden="1"/>
    <col min="14855" max="14855" width="11.42578125" style="1473" hidden="1"/>
    <col min="14856" max="14856" width="7.7109375" style="1473" hidden="1"/>
    <col min="14857" max="14857" width="6.140625" style="1473" hidden="1"/>
    <col min="14858" max="15104" width="11.42578125" style="1473" hidden="1"/>
    <col min="15105" max="15105" width="3.85546875" style="1473" hidden="1"/>
    <col min="15106" max="15106" width="35" style="1473" hidden="1"/>
    <col min="15107" max="15107" width="10.140625" style="1473" hidden="1"/>
    <col min="15108" max="15108" width="10" style="1473" hidden="1"/>
    <col min="15109" max="15109" width="8.28515625" style="1473" hidden="1"/>
    <col min="15110" max="15110" width="10.28515625" style="1473" hidden="1"/>
    <col min="15111" max="15111" width="11.42578125" style="1473" hidden="1"/>
    <col min="15112" max="15112" width="7.7109375" style="1473" hidden="1"/>
    <col min="15113" max="15113" width="6.140625" style="1473" hidden="1"/>
    <col min="15114" max="15360" width="11.42578125" style="1473" hidden="1"/>
    <col min="15361" max="15361" width="3.85546875" style="1473" hidden="1"/>
    <col min="15362" max="15362" width="35" style="1473" hidden="1"/>
    <col min="15363" max="15363" width="10.140625" style="1473" hidden="1"/>
    <col min="15364" max="15364" width="10" style="1473" hidden="1"/>
    <col min="15365" max="15365" width="8.28515625" style="1473" hidden="1"/>
    <col min="15366" max="15366" width="10.28515625" style="1473" hidden="1"/>
    <col min="15367" max="15367" width="11.42578125" style="1473" hidden="1"/>
    <col min="15368" max="15368" width="7.7109375" style="1473" hidden="1"/>
    <col min="15369" max="15369" width="6.140625" style="1473" hidden="1"/>
    <col min="15370" max="15616" width="11.42578125" style="1473" hidden="1"/>
    <col min="15617" max="15617" width="3.85546875" style="1473" hidden="1"/>
    <col min="15618" max="15618" width="35" style="1473" hidden="1"/>
    <col min="15619" max="15619" width="10.140625" style="1473" hidden="1"/>
    <col min="15620" max="15620" width="10" style="1473" hidden="1"/>
    <col min="15621" max="15621" width="8.28515625" style="1473" hidden="1"/>
    <col min="15622" max="15622" width="10.28515625" style="1473" hidden="1"/>
    <col min="15623" max="15623" width="11.42578125" style="1473" hidden="1"/>
    <col min="15624" max="15624" width="7.7109375" style="1473" hidden="1"/>
    <col min="15625" max="15625" width="6.140625" style="1473" hidden="1"/>
    <col min="15626" max="15872" width="11.42578125" style="1473" hidden="1"/>
    <col min="15873" max="15873" width="3.85546875" style="1473" hidden="1"/>
    <col min="15874" max="15874" width="35" style="1473" hidden="1"/>
    <col min="15875" max="15875" width="10.140625" style="1473" hidden="1"/>
    <col min="15876" max="15876" width="10" style="1473" hidden="1"/>
    <col min="15877" max="15877" width="8.28515625" style="1473" hidden="1"/>
    <col min="15878" max="15878" width="10.28515625" style="1473" hidden="1"/>
    <col min="15879" max="15879" width="11.42578125" style="1473" hidden="1"/>
    <col min="15880" max="15880" width="7.7109375" style="1473" hidden="1"/>
    <col min="15881" max="15881" width="6.140625" style="1473" hidden="1"/>
    <col min="15882" max="16128" width="11.42578125" style="1473" hidden="1"/>
    <col min="16129" max="16129" width="3.85546875" style="1473" hidden="1"/>
    <col min="16130" max="16130" width="35" style="1473" hidden="1"/>
    <col min="16131" max="16131" width="10.140625" style="1473" hidden="1"/>
    <col min="16132" max="16132" width="10" style="1473" hidden="1"/>
    <col min="16133" max="16133" width="8.28515625" style="1473" hidden="1"/>
    <col min="16134" max="16134" width="10.28515625" style="1473" hidden="1"/>
    <col min="16135" max="16135" width="11.42578125" style="1473" hidden="1"/>
    <col min="16136" max="16136" width="7.7109375" style="1473" hidden="1"/>
    <col min="16137" max="16137" width="6.140625" style="1473" hidden="1"/>
    <col min="16138" max="16384" width="11.42578125" style="1473" hidden="1"/>
  </cols>
  <sheetData>
    <row r="1" spans="1:9" ht="14.25">
      <c r="A1" s="2445"/>
      <c r="B1" s="2745" t="s">
        <v>1421</v>
      </c>
      <c r="C1" s="2745"/>
      <c r="D1" s="2745"/>
      <c r="E1" s="2745"/>
      <c r="F1" s="2745"/>
      <c r="G1" s="2745"/>
      <c r="H1" s="2745"/>
      <c r="I1" s="2745"/>
    </row>
    <row r="2" spans="1:9">
      <c r="B2" s="2746" t="s">
        <v>1</v>
      </c>
      <c r="C2" s="2746"/>
      <c r="D2" s="2746"/>
      <c r="E2" s="2746"/>
      <c r="F2" s="2746"/>
      <c r="G2" s="2746"/>
      <c r="H2" s="2746"/>
      <c r="I2" s="2746"/>
    </row>
    <row r="3" spans="1:9" ht="24.75" customHeight="1">
      <c r="B3" s="1494" t="s">
        <v>0</v>
      </c>
      <c r="C3" s="1547" t="s">
        <v>51</v>
      </c>
      <c r="D3" s="1548" t="s">
        <v>52</v>
      </c>
      <c r="E3" s="2752" t="s">
        <v>78</v>
      </c>
      <c r="F3" s="2751"/>
      <c r="G3" s="1495" t="s">
        <v>35</v>
      </c>
      <c r="H3" s="2752" t="s">
        <v>333</v>
      </c>
      <c r="I3" s="2750"/>
    </row>
    <row r="4" spans="1:9">
      <c r="B4" s="1494"/>
      <c r="C4" s="1547"/>
      <c r="D4" s="1548"/>
      <c r="E4" s="1541">
        <v>2023</v>
      </c>
      <c r="F4" s="1526">
        <v>2024</v>
      </c>
      <c r="G4" s="1497" t="s">
        <v>1433</v>
      </c>
      <c r="H4" s="1541">
        <v>2023</v>
      </c>
      <c r="I4" s="1549">
        <v>2024</v>
      </c>
    </row>
    <row r="5" spans="1:9">
      <c r="B5" s="1550"/>
      <c r="C5" s="1497" t="s">
        <v>23</v>
      </c>
      <c r="D5" s="1497" t="s">
        <v>24</v>
      </c>
      <c r="E5" s="1527" t="s">
        <v>36</v>
      </c>
      <c r="F5" s="1526" t="s">
        <v>37</v>
      </c>
      <c r="G5" s="1497" t="s">
        <v>26</v>
      </c>
      <c r="H5" s="1527" t="s">
        <v>38</v>
      </c>
      <c r="I5" s="1497" t="s">
        <v>39</v>
      </c>
    </row>
    <row r="6" spans="1:9">
      <c r="B6" s="1473" t="s">
        <v>53</v>
      </c>
      <c r="C6" s="646">
        <v>63708</v>
      </c>
      <c r="D6" s="646">
        <v>28211.623839494801</v>
      </c>
      <c r="E6" s="31">
        <v>60.160786856057136</v>
      </c>
      <c r="F6" s="31">
        <v>44.282702077438941</v>
      </c>
      <c r="G6" s="31">
        <v>6.8495616223904765</v>
      </c>
      <c r="H6" s="30">
        <v>1.6790985704203631</v>
      </c>
      <c r="I6" s="30">
        <v>1.6749038424718796</v>
      </c>
    </row>
    <row r="7" spans="1:9">
      <c r="B7" s="1474" t="s">
        <v>54</v>
      </c>
      <c r="C7" s="1475">
        <v>27430.657899999998</v>
      </c>
      <c r="D7" s="1476">
        <v>9025.53929821782</v>
      </c>
      <c r="E7" s="32">
        <v>37.480585281741135</v>
      </c>
      <c r="F7" s="30">
        <v>32.903109109234379</v>
      </c>
      <c r="G7" s="32">
        <v>0.18142549686845921</v>
      </c>
      <c r="H7" s="32">
        <v>0.5729369166604823</v>
      </c>
      <c r="I7" s="30">
        <v>0.53583978494010309</v>
      </c>
    </row>
    <row r="8" spans="1:9" ht="24.75" customHeight="1">
      <c r="B8" s="1477" t="s">
        <v>1132</v>
      </c>
      <c r="C8" s="657">
        <v>29489.416245369001</v>
      </c>
      <c r="D8" s="1478">
        <v>21833.208538789499</v>
      </c>
      <c r="E8" s="378">
        <v>41.491688495944565</v>
      </c>
      <c r="F8" s="379">
        <v>74.037438914099127</v>
      </c>
      <c r="G8" s="378">
        <v>79.747405240068559</v>
      </c>
      <c r="H8" s="378">
        <v>0.77245961828619292</v>
      </c>
      <c r="I8" s="379">
        <v>1.2962219077908717</v>
      </c>
    </row>
    <row r="9" spans="1:9">
      <c r="B9" s="1477" t="s">
        <v>1134</v>
      </c>
      <c r="C9" s="657">
        <v>5892.3230000000003</v>
      </c>
      <c r="D9" s="1478">
        <v>0</v>
      </c>
      <c r="E9" s="378">
        <v>0</v>
      </c>
      <c r="F9" s="379">
        <v>0</v>
      </c>
      <c r="G9" s="378"/>
      <c r="H9" s="378">
        <v>0</v>
      </c>
      <c r="I9" s="379">
        <v>0</v>
      </c>
    </row>
    <row r="10" spans="1:9" ht="22.5" customHeight="1">
      <c r="B10" s="1477" t="s">
        <v>1133</v>
      </c>
      <c r="C10" s="657">
        <v>2000</v>
      </c>
      <c r="D10" s="1478">
        <v>420.44857212227998</v>
      </c>
      <c r="E10" s="378">
        <v>29.751335886312113</v>
      </c>
      <c r="F10" s="379">
        <v>21.022428606113998</v>
      </c>
      <c r="G10" s="378">
        <v>-29.2821658712481</v>
      </c>
      <c r="H10" s="378">
        <v>3.7809835063541408E-2</v>
      </c>
      <c r="I10" s="379">
        <v>2.4961729711692929E-2</v>
      </c>
    </row>
    <row r="11" spans="1:9">
      <c r="B11" s="1477" t="s">
        <v>449</v>
      </c>
      <c r="C11" s="657">
        <v>1325.472</v>
      </c>
      <c r="D11" s="1478">
        <v>417.37064386152002</v>
      </c>
      <c r="E11" s="378">
        <v>57.643848405779963</v>
      </c>
      <c r="F11" s="379">
        <v>31.488454215669591</v>
      </c>
      <c r="G11" s="378">
        <v>-2.8918940995988129</v>
      </c>
      <c r="H11" s="378">
        <v>2.7332997905862449E-2</v>
      </c>
      <c r="I11" s="379">
        <v>2.4778995321778709E-2</v>
      </c>
    </row>
    <row r="12" spans="1:9">
      <c r="B12" s="1477" t="s">
        <v>1135</v>
      </c>
      <c r="C12" s="657">
        <v>174.52799999999999</v>
      </c>
      <c r="D12" s="1478">
        <v>396.95217481167998</v>
      </c>
      <c r="E12" s="378">
        <v>329.93304544981783</v>
      </c>
      <c r="F12" s="379">
        <v>227.4432611453062</v>
      </c>
      <c r="G12" s="378">
        <v>-52.704764824490823</v>
      </c>
      <c r="H12" s="378">
        <v>5.33754621513019E-2</v>
      </c>
      <c r="I12" s="379">
        <v>2.3566765481215845E-2</v>
      </c>
    </row>
    <row r="13" spans="1:9">
      <c r="B13" s="1477" t="s">
        <v>1136</v>
      </c>
      <c r="C13" s="657">
        <v>7.8214222539999998</v>
      </c>
      <c r="D13" s="1478">
        <v>65.263215177609993</v>
      </c>
      <c r="E13" s="378">
        <v>35.760110831920684</v>
      </c>
      <c r="F13" s="379">
        <v>834.41621048183845</v>
      </c>
      <c r="G13" s="378">
        <v>186.57785815206847</v>
      </c>
      <c r="H13" s="378">
        <v>1.4482604969824921E-3</v>
      </c>
      <c r="I13" s="379">
        <v>3.8746302054410752E-3</v>
      </c>
    </row>
    <row r="14" spans="1:9">
      <c r="B14" s="1477" t="s">
        <v>508</v>
      </c>
      <c r="C14" s="657">
        <v>0</v>
      </c>
      <c r="D14" s="1478">
        <v>9.9311319311999995</v>
      </c>
      <c r="E14" s="378" t="s">
        <v>1434</v>
      </c>
      <c r="F14" s="379">
        <v>0</v>
      </c>
      <c r="G14" s="378">
        <v>5389.8002189235358</v>
      </c>
      <c r="H14" s="378">
        <v>1.1504375888696226E-5</v>
      </c>
      <c r="I14" s="379">
        <v>5.8960416905799512E-4</v>
      </c>
    </row>
    <row r="15" spans="1:9">
      <c r="B15" s="1477" t="s">
        <v>1137</v>
      </c>
      <c r="C15" s="657">
        <v>10793.460390333999</v>
      </c>
      <c r="D15" s="1478">
        <v>0</v>
      </c>
      <c r="E15" s="378">
        <v>0</v>
      </c>
      <c r="F15" s="379">
        <v>0</v>
      </c>
      <c r="G15" s="378">
        <v>0</v>
      </c>
      <c r="H15" s="378">
        <v>0</v>
      </c>
      <c r="I15" s="379">
        <v>0</v>
      </c>
    </row>
    <row r="16" spans="1:9" ht="21">
      <c r="B16" s="1551" t="s">
        <v>55</v>
      </c>
      <c r="C16" s="1552">
        <v>140821.67895795699</v>
      </c>
      <c r="D16" s="1552">
        <v>60380.337414406407</v>
      </c>
      <c r="E16" s="1288">
        <v>42.690666235553884</v>
      </c>
      <c r="F16" s="1289">
        <v>42.877160577266842</v>
      </c>
      <c r="G16" s="1288">
        <v>22.114854062662872</v>
      </c>
      <c r="H16" s="1288">
        <v>3.1444731653606146</v>
      </c>
      <c r="I16" s="1289">
        <v>3.5847372600920404</v>
      </c>
    </row>
    <row r="17" spans="2:2">
      <c r="B17" s="1455" t="s">
        <v>110</v>
      </c>
    </row>
    <row r="18" spans="2:2"/>
  </sheetData>
  <mergeCells count="4">
    <mergeCell ref="B1:I1"/>
    <mergeCell ref="B2:I2"/>
    <mergeCell ref="E3:F3"/>
    <mergeCell ref="H3:I3"/>
  </mergeCells>
  <printOptions horizontalCentered="1" verticalCentered="1"/>
  <pageMargins left="0.19685039370078741" right="0.23622047244094491" top="0.19685039370078741" bottom="0.47244094488188981" header="0" footer="0"/>
  <pageSetup scale="130" orientation="landscape" r:id="rId1"/>
  <headerFooter alignWithMargins="0">
    <oddFooter>&amp;L&amp;8&amp;Z&amp;F&amp;A&amp;R&amp;D</oddFooter>
  </headerFooter>
  <ignoredErrors>
    <ignoredError sqref="C5:I5" numberStoredAsText="1"/>
  </ignoredErrors>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256AC-B381-4AEF-927C-58ECB6D4381C}">
  <sheetPr codeName="Hoja77"/>
  <dimension ref="A1:WVU42"/>
  <sheetViews>
    <sheetView showGridLines="0" workbookViewId="0"/>
  </sheetViews>
  <sheetFormatPr baseColWidth="10" defaultColWidth="0" defaultRowHeight="10.5" zeroHeight="1"/>
  <cols>
    <col min="1" max="1" width="3.85546875" style="1473" customWidth="1"/>
    <col min="2" max="2" width="37.5703125" style="1473" customWidth="1"/>
    <col min="3" max="3" width="9" style="1473" customWidth="1"/>
    <col min="4" max="4" width="8.85546875" style="1473" bestFit="1" customWidth="1"/>
    <col min="5" max="5" width="11.140625" style="1473" customWidth="1"/>
    <col min="6" max="6" width="13.140625" style="1473" customWidth="1"/>
    <col min="7" max="7" width="5.7109375" style="1473" customWidth="1"/>
    <col min="8" max="8" width="12.5703125" style="1473" customWidth="1"/>
    <col min="9" max="9" width="5.140625" style="1473" customWidth="1"/>
    <col min="10" max="12" width="11.42578125" style="1473" hidden="1"/>
    <col min="13" max="13" width="17.5703125" style="1473" hidden="1"/>
    <col min="14" max="256" width="11.42578125" style="1473" hidden="1"/>
    <col min="257" max="257" width="3.85546875" style="1473" hidden="1"/>
    <col min="258" max="258" width="37.5703125" style="1473" hidden="1"/>
    <col min="259" max="259" width="9" style="1473" hidden="1"/>
    <col min="260" max="260" width="8.85546875" style="1473" hidden="1"/>
    <col min="261" max="261" width="11.140625" style="1473" hidden="1"/>
    <col min="262" max="262" width="13.140625" style="1473" hidden="1"/>
    <col min="263" max="263" width="38.28515625" style="1473" hidden="1"/>
    <col min="264" max="264" width="8.42578125" style="1473" hidden="1"/>
    <col min="265" max="265" width="17.5703125" style="1473" hidden="1"/>
    <col min="266" max="268" width="11.42578125" style="1473" hidden="1"/>
    <col min="269" max="269" width="17.5703125" style="1473" hidden="1"/>
    <col min="270" max="512" width="11.42578125" style="1473" hidden="1"/>
    <col min="513" max="513" width="3.85546875" style="1473" hidden="1"/>
    <col min="514" max="514" width="37.5703125" style="1473" hidden="1"/>
    <col min="515" max="515" width="9" style="1473" hidden="1"/>
    <col min="516" max="516" width="8.85546875" style="1473" hidden="1"/>
    <col min="517" max="517" width="11.140625" style="1473" hidden="1"/>
    <col min="518" max="518" width="13.140625" style="1473" hidden="1"/>
    <col min="519" max="519" width="38.28515625" style="1473" hidden="1"/>
    <col min="520" max="520" width="8.42578125" style="1473" hidden="1"/>
    <col min="521" max="521" width="17.5703125" style="1473" hidden="1"/>
    <col min="522" max="524" width="11.42578125" style="1473" hidden="1"/>
    <col min="525" max="525" width="17.5703125" style="1473" hidden="1"/>
    <col min="526" max="768" width="11.42578125" style="1473" hidden="1"/>
    <col min="769" max="769" width="3.85546875" style="1473" hidden="1"/>
    <col min="770" max="770" width="37.5703125" style="1473" hidden="1"/>
    <col min="771" max="771" width="9" style="1473" hidden="1"/>
    <col min="772" max="772" width="8.85546875" style="1473" hidden="1"/>
    <col min="773" max="773" width="11.140625" style="1473" hidden="1"/>
    <col min="774" max="774" width="13.140625" style="1473" hidden="1"/>
    <col min="775" max="775" width="38.28515625" style="1473" hidden="1"/>
    <col min="776" max="776" width="8.42578125" style="1473" hidden="1"/>
    <col min="777" max="777" width="17.5703125" style="1473" hidden="1"/>
    <col min="778" max="780" width="11.42578125" style="1473" hidden="1"/>
    <col min="781" max="781" width="17.5703125" style="1473" hidden="1"/>
    <col min="782" max="1024" width="11.42578125" style="1473" hidden="1"/>
    <col min="1025" max="1025" width="3.85546875" style="1473" hidden="1"/>
    <col min="1026" max="1026" width="37.5703125" style="1473" hidden="1"/>
    <col min="1027" max="1027" width="9" style="1473" hidden="1"/>
    <col min="1028" max="1028" width="8.85546875" style="1473" hidden="1"/>
    <col min="1029" max="1029" width="11.140625" style="1473" hidden="1"/>
    <col min="1030" max="1030" width="13.140625" style="1473" hidden="1"/>
    <col min="1031" max="1031" width="38.28515625" style="1473" hidden="1"/>
    <col min="1032" max="1032" width="8.42578125" style="1473" hidden="1"/>
    <col min="1033" max="1033" width="17.5703125" style="1473" hidden="1"/>
    <col min="1034" max="1036" width="11.42578125" style="1473" hidden="1"/>
    <col min="1037" max="1037" width="17.5703125" style="1473" hidden="1"/>
    <col min="1038" max="1280" width="11.42578125" style="1473" hidden="1"/>
    <col min="1281" max="1281" width="3.85546875" style="1473" hidden="1"/>
    <col min="1282" max="1282" width="37.5703125" style="1473" hidden="1"/>
    <col min="1283" max="1283" width="9" style="1473" hidden="1"/>
    <col min="1284" max="1284" width="8.85546875" style="1473" hidden="1"/>
    <col min="1285" max="1285" width="11.140625" style="1473" hidden="1"/>
    <col min="1286" max="1286" width="13.140625" style="1473" hidden="1"/>
    <col min="1287" max="1287" width="38.28515625" style="1473" hidden="1"/>
    <col min="1288" max="1288" width="8.42578125" style="1473" hidden="1"/>
    <col min="1289" max="1289" width="17.5703125" style="1473" hidden="1"/>
    <col min="1290" max="1292" width="11.42578125" style="1473" hidden="1"/>
    <col min="1293" max="1293" width="17.5703125" style="1473" hidden="1"/>
    <col min="1294" max="1536" width="11.42578125" style="1473" hidden="1"/>
    <col min="1537" max="1537" width="3.85546875" style="1473" hidden="1"/>
    <col min="1538" max="1538" width="37.5703125" style="1473" hidden="1"/>
    <col min="1539" max="1539" width="9" style="1473" hidden="1"/>
    <col min="1540" max="1540" width="8.85546875" style="1473" hidden="1"/>
    <col min="1541" max="1541" width="11.140625" style="1473" hidden="1"/>
    <col min="1542" max="1542" width="13.140625" style="1473" hidden="1"/>
    <col min="1543" max="1543" width="38.28515625" style="1473" hidden="1"/>
    <col min="1544" max="1544" width="8.42578125" style="1473" hidden="1"/>
    <col min="1545" max="1545" width="17.5703125" style="1473" hidden="1"/>
    <col min="1546" max="1548" width="11.42578125" style="1473" hidden="1"/>
    <col min="1549" max="1549" width="17.5703125" style="1473" hidden="1"/>
    <col min="1550" max="1792" width="11.42578125" style="1473" hidden="1"/>
    <col min="1793" max="1793" width="3.85546875" style="1473" hidden="1"/>
    <col min="1794" max="1794" width="37.5703125" style="1473" hidden="1"/>
    <col min="1795" max="1795" width="9" style="1473" hidden="1"/>
    <col min="1796" max="1796" width="8.85546875" style="1473" hidden="1"/>
    <col min="1797" max="1797" width="11.140625" style="1473" hidden="1"/>
    <col min="1798" max="1798" width="13.140625" style="1473" hidden="1"/>
    <col min="1799" max="1799" width="38.28515625" style="1473" hidden="1"/>
    <col min="1800" max="1800" width="8.42578125" style="1473" hidden="1"/>
    <col min="1801" max="1801" width="17.5703125" style="1473" hidden="1"/>
    <col min="1802" max="1804" width="11.42578125" style="1473" hidden="1"/>
    <col min="1805" max="1805" width="17.5703125" style="1473" hidden="1"/>
    <col min="1806" max="2048" width="11.42578125" style="1473" hidden="1"/>
    <col min="2049" max="2049" width="3.85546875" style="1473" hidden="1"/>
    <col min="2050" max="2050" width="37.5703125" style="1473" hidden="1"/>
    <col min="2051" max="2051" width="9" style="1473" hidden="1"/>
    <col min="2052" max="2052" width="8.85546875" style="1473" hidden="1"/>
    <col min="2053" max="2053" width="11.140625" style="1473" hidden="1"/>
    <col min="2054" max="2054" width="13.140625" style="1473" hidden="1"/>
    <col min="2055" max="2055" width="38.28515625" style="1473" hidden="1"/>
    <col min="2056" max="2056" width="8.42578125" style="1473" hidden="1"/>
    <col min="2057" max="2057" width="17.5703125" style="1473" hidden="1"/>
    <col min="2058" max="2060" width="11.42578125" style="1473" hidden="1"/>
    <col min="2061" max="2061" width="17.5703125" style="1473" hidden="1"/>
    <col min="2062" max="2304" width="11.42578125" style="1473" hidden="1"/>
    <col min="2305" max="2305" width="3.85546875" style="1473" hidden="1"/>
    <col min="2306" max="2306" width="37.5703125" style="1473" hidden="1"/>
    <col min="2307" max="2307" width="9" style="1473" hidden="1"/>
    <col min="2308" max="2308" width="8.85546875" style="1473" hidden="1"/>
    <col min="2309" max="2309" width="11.140625" style="1473" hidden="1"/>
    <col min="2310" max="2310" width="13.140625" style="1473" hidden="1"/>
    <col min="2311" max="2311" width="38.28515625" style="1473" hidden="1"/>
    <col min="2312" max="2312" width="8.42578125" style="1473" hidden="1"/>
    <col min="2313" max="2313" width="17.5703125" style="1473" hidden="1"/>
    <col min="2314" max="2316" width="11.42578125" style="1473" hidden="1"/>
    <col min="2317" max="2317" width="17.5703125" style="1473" hidden="1"/>
    <col min="2318" max="2560" width="11.42578125" style="1473" hidden="1"/>
    <col min="2561" max="2561" width="3.85546875" style="1473" hidden="1"/>
    <col min="2562" max="2562" width="37.5703125" style="1473" hidden="1"/>
    <col min="2563" max="2563" width="9" style="1473" hidden="1"/>
    <col min="2564" max="2564" width="8.85546875" style="1473" hidden="1"/>
    <col min="2565" max="2565" width="11.140625" style="1473" hidden="1"/>
    <col min="2566" max="2566" width="13.140625" style="1473" hidden="1"/>
    <col min="2567" max="2567" width="38.28515625" style="1473" hidden="1"/>
    <col min="2568" max="2568" width="8.42578125" style="1473" hidden="1"/>
    <col min="2569" max="2569" width="17.5703125" style="1473" hidden="1"/>
    <col min="2570" max="2572" width="11.42578125" style="1473" hidden="1"/>
    <col min="2573" max="2573" width="17.5703125" style="1473" hidden="1"/>
    <col min="2574" max="2816" width="11.42578125" style="1473" hidden="1"/>
    <col min="2817" max="2817" width="3.85546875" style="1473" hidden="1"/>
    <col min="2818" max="2818" width="37.5703125" style="1473" hidden="1"/>
    <col min="2819" max="2819" width="9" style="1473" hidden="1"/>
    <col min="2820" max="2820" width="8.85546875" style="1473" hidden="1"/>
    <col min="2821" max="2821" width="11.140625" style="1473" hidden="1"/>
    <col min="2822" max="2822" width="13.140625" style="1473" hidden="1"/>
    <col min="2823" max="2823" width="38.28515625" style="1473" hidden="1"/>
    <col min="2824" max="2824" width="8.42578125" style="1473" hidden="1"/>
    <col min="2825" max="2825" width="17.5703125" style="1473" hidden="1"/>
    <col min="2826" max="2828" width="11.42578125" style="1473" hidden="1"/>
    <col min="2829" max="2829" width="17.5703125" style="1473" hidden="1"/>
    <col min="2830" max="3072" width="11.42578125" style="1473" hidden="1"/>
    <col min="3073" max="3073" width="3.85546875" style="1473" hidden="1"/>
    <col min="3074" max="3074" width="37.5703125" style="1473" hidden="1"/>
    <col min="3075" max="3075" width="9" style="1473" hidden="1"/>
    <col min="3076" max="3076" width="8.85546875" style="1473" hidden="1"/>
    <col min="3077" max="3077" width="11.140625" style="1473" hidden="1"/>
    <col min="3078" max="3078" width="13.140625" style="1473" hidden="1"/>
    <col min="3079" max="3079" width="38.28515625" style="1473" hidden="1"/>
    <col min="3080" max="3080" width="8.42578125" style="1473" hidden="1"/>
    <col min="3081" max="3081" width="17.5703125" style="1473" hidden="1"/>
    <col min="3082" max="3084" width="11.42578125" style="1473" hidden="1"/>
    <col min="3085" max="3085" width="17.5703125" style="1473" hidden="1"/>
    <col min="3086" max="3328" width="11.42578125" style="1473" hidden="1"/>
    <col min="3329" max="3329" width="3.85546875" style="1473" hidden="1"/>
    <col min="3330" max="3330" width="37.5703125" style="1473" hidden="1"/>
    <col min="3331" max="3331" width="9" style="1473" hidden="1"/>
    <col min="3332" max="3332" width="8.85546875" style="1473" hidden="1"/>
    <col min="3333" max="3333" width="11.140625" style="1473" hidden="1"/>
    <col min="3334" max="3334" width="13.140625" style="1473" hidden="1"/>
    <col min="3335" max="3335" width="38.28515625" style="1473" hidden="1"/>
    <col min="3336" max="3336" width="8.42578125" style="1473" hidden="1"/>
    <col min="3337" max="3337" width="17.5703125" style="1473" hidden="1"/>
    <col min="3338" max="3340" width="11.42578125" style="1473" hidden="1"/>
    <col min="3341" max="3341" width="17.5703125" style="1473" hidden="1"/>
    <col min="3342" max="3584" width="11.42578125" style="1473" hidden="1"/>
    <col min="3585" max="3585" width="3.85546875" style="1473" hidden="1"/>
    <col min="3586" max="3586" width="37.5703125" style="1473" hidden="1"/>
    <col min="3587" max="3587" width="9" style="1473" hidden="1"/>
    <col min="3588" max="3588" width="8.85546875" style="1473" hidden="1"/>
    <col min="3589" max="3589" width="11.140625" style="1473" hidden="1"/>
    <col min="3590" max="3590" width="13.140625" style="1473" hidden="1"/>
    <col min="3591" max="3591" width="38.28515625" style="1473" hidden="1"/>
    <col min="3592" max="3592" width="8.42578125" style="1473" hidden="1"/>
    <col min="3593" max="3593" width="17.5703125" style="1473" hidden="1"/>
    <col min="3594" max="3596" width="11.42578125" style="1473" hidden="1"/>
    <col min="3597" max="3597" width="17.5703125" style="1473" hidden="1"/>
    <col min="3598" max="3840" width="11.42578125" style="1473" hidden="1"/>
    <col min="3841" max="3841" width="3.85546875" style="1473" hidden="1"/>
    <col min="3842" max="3842" width="37.5703125" style="1473" hidden="1"/>
    <col min="3843" max="3843" width="9" style="1473" hidden="1"/>
    <col min="3844" max="3844" width="8.85546875" style="1473" hidden="1"/>
    <col min="3845" max="3845" width="11.140625" style="1473" hidden="1"/>
    <col min="3846" max="3846" width="13.140625" style="1473" hidden="1"/>
    <col min="3847" max="3847" width="38.28515625" style="1473" hidden="1"/>
    <col min="3848" max="3848" width="8.42578125" style="1473" hidden="1"/>
    <col min="3849" max="3849" width="17.5703125" style="1473" hidden="1"/>
    <col min="3850" max="3852" width="11.42578125" style="1473" hidden="1"/>
    <col min="3853" max="3853" width="17.5703125" style="1473" hidden="1"/>
    <col min="3854" max="4096" width="11.42578125" style="1473" hidden="1"/>
    <col min="4097" max="4097" width="3.85546875" style="1473" hidden="1"/>
    <col min="4098" max="4098" width="37.5703125" style="1473" hidden="1"/>
    <col min="4099" max="4099" width="9" style="1473" hidden="1"/>
    <col min="4100" max="4100" width="8.85546875" style="1473" hidden="1"/>
    <col min="4101" max="4101" width="11.140625" style="1473" hidden="1"/>
    <col min="4102" max="4102" width="13.140625" style="1473" hidden="1"/>
    <col min="4103" max="4103" width="38.28515625" style="1473" hidden="1"/>
    <col min="4104" max="4104" width="8.42578125" style="1473" hidden="1"/>
    <col min="4105" max="4105" width="17.5703125" style="1473" hidden="1"/>
    <col min="4106" max="4108" width="11.42578125" style="1473" hidden="1"/>
    <col min="4109" max="4109" width="17.5703125" style="1473" hidden="1"/>
    <col min="4110" max="4352" width="11.42578125" style="1473" hidden="1"/>
    <col min="4353" max="4353" width="3.85546875" style="1473" hidden="1"/>
    <col min="4354" max="4354" width="37.5703125" style="1473" hidden="1"/>
    <col min="4355" max="4355" width="9" style="1473" hidden="1"/>
    <col min="4356" max="4356" width="8.85546875" style="1473" hidden="1"/>
    <col min="4357" max="4357" width="11.140625" style="1473" hidden="1"/>
    <col min="4358" max="4358" width="13.140625" style="1473" hidden="1"/>
    <col min="4359" max="4359" width="38.28515625" style="1473" hidden="1"/>
    <col min="4360" max="4360" width="8.42578125" style="1473" hidden="1"/>
    <col min="4361" max="4361" width="17.5703125" style="1473" hidden="1"/>
    <col min="4362" max="4364" width="11.42578125" style="1473" hidden="1"/>
    <col min="4365" max="4365" width="17.5703125" style="1473" hidden="1"/>
    <col min="4366" max="4608" width="11.42578125" style="1473" hidden="1"/>
    <col min="4609" max="4609" width="3.85546875" style="1473" hidden="1"/>
    <col min="4610" max="4610" width="37.5703125" style="1473" hidden="1"/>
    <col min="4611" max="4611" width="9" style="1473" hidden="1"/>
    <col min="4612" max="4612" width="8.85546875" style="1473" hidden="1"/>
    <col min="4613" max="4613" width="11.140625" style="1473" hidden="1"/>
    <col min="4614" max="4614" width="13.140625" style="1473" hidden="1"/>
    <col min="4615" max="4615" width="38.28515625" style="1473" hidden="1"/>
    <col min="4616" max="4616" width="8.42578125" style="1473" hidden="1"/>
    <col min="4617" max="4617" width="17.5703125" style="1473" hidden="1"/>
    <col min="4618" max="4620" width="11.42578125" style="1473" hidden="1"/>
    <col min="4621" max="4621" width="17.5703125" style="1473" hidden="1"/>
    <col min="4622" max="4864" width="11.42578125" style="1473" hidden="1"/>
    <col min="4865" max="4865" width="3.85546875" style="1473" hidden="1"/>
    <col min="4866" max="4866" width="37.5703125" style="1473" hidden="1"/>
    <col min="4867" max="4867" width="9" style="1473" hidden="1"/>
    <col min="4868" max="4868" width="8.85546875" style="1473" hidden="1"/>
    <col min="4869" max="4869" width="11.140625" style="1473" hidden="1"/>
    <col min="4870" max="4870" width="13.140625" style="1473" hidden="1"/>
    <col min="4871" max="4871" width="38.28515625" style="1473" hidden="1"/>
    <col min="4872" max="4872" width="8.42578125" style="1473" hidden="1"/>
    <col min="4873" max="4873" width="17.5703125" style="1473" hidden="1"/>
    <col min="4874" max="4876" width="11.42578125" style="1473" hidden="1"/>
    <col min="4877" max="4877" width="17.5703125" style="1473" hidden="1"/>
    <col min="4878" max="5120" width="11.42578125" style="1473" hidden="1"/>
    <col min="5121" max="5121" width="3.85546875" style="1473" hidden="1"/>
    <col min="5122" max="5122" width="37.5703125" style="1473" hidden="1"/>
    <col min="5123" max="5123" width="9" style="1473" hidden="1"/>
    <col min="5124" max="5124" width="8.85546875" style="1473" hidden="1"/>
    <col min="5125" max="5125" width="11.140625" style="1473" hidden="1"/>
    <col min="5126" max="5126" width="13.140625" style="1473" hidden="1"/>
    <col min="5127" max="5127" width="38.28515625" style="1473" hidden="1"/>
    <col min="5128" max="5128" width="8.42578125" style="1473" hidden="1"/>
    <col min="5129" max="5129" width="17.5703125" style="1473" hidden="1"/>
    <col min="5130" max="5132" width="11.42578125" style="1473" hidden="1"/>
    <col min="5133" max="5133" width="17.5703125" style="1473" hidden="1"/>
    <col min="5134" max="5376" width="11.42578125" style="1473" hidden="1"/>
    <col min="5377" max="5377" width="3.85546875" style="1473" hidden="1"/>
    <col min="5378" max="5378" width="37.5703125" style="1473" hidden="1"/>
    <col min="5379" max="5379" width="9" style="1473" hidden="1"/>
    <col min="5380" max="5380" width="8.85546875" style="1473" hidden="1"/>
    <col min="5381" max="5381" width="11.140625" style="1473" hidden="1"/>
    <col min="5382" max="5382" width="13.140625" style="1473" hidden="1"/>
    <col min="5383" max="5383" width="38.28515625" style="1473" hidden="1"/>
    <col min="5384" max="5384" width="8.42578125" style="1473" hidden="1"/>
    <col min="5385" max="5385" width="17.5703125" style="1473" hidden="1"/>
    <col min="5386" max="5388" width="11.42578125" style="1473" hidden="1"/>
    <col min="5389" max="5389" width="17.5703125" style="1473" hidden="1"/>
    <col min="5390" max="5632" width="11.42578125" style="1473" hidden="1"/>
    <col min="5633" max="5633" width="3.85546875" style="1473" hidden="1"/>
    <col min="5634" max="5634" width="37.5703125" style="1473" hidden="1"/>
    <col min="5635" max="5635" width="9" style="1473" hidden="1"/>
    <col min="5636" max="5636" width="8.85546875" style="1473" hidden="1"/>
    <col min="5637" max="5637" width="11.140625" style="1473" hidden="1"/>
    <col min="5638" max="5638" width="13.140625" style="1473" hidden="1"/>
    <col min="5639" max="5639" width="38.28515625" style="1473" hidden="1"/>
    <col min="5640" max="5640" width="8.42578125" style="1473" hidden="1"/>
    <col min="5641" max="5641" width="17.5703125" style="1473" hidden="1"/>
    <col min="5642" max="5644" width="11.42578125" style="1473" hidden="1"/>
    <col min="5645" max="5645" width="17.5703125" style="1473" hidden="1"/>
    <col min="5646" max="5888" width="11.42578125" style="1473" hidden="1"/>
    <col min="5889" max="5889" width="3.85546875" style="1473" hidden="1"/>
    <col min="5890" max="5890" width="37.5703125" style="1473" hidden="1"/>
    <col min="5891" max="5891" width="9" style="1473" hidden="1"/>
    <col min="5892" max="5892" width="8.85546875" style="1473" hidden="1"/>
    <col min="5893" max="5893" width="11.140625" style="1473" hidden="1"/>
    <col min="5894" max="5894" width="13.140625" style="1473" hidden="1"/>
    <col min="5895" max="5895" width="38.28515625" style="1473" hidden="1"/>
    <col min="5896" max="5896" width="8.42578125" style="1473" hidden="1"/>
    <col min="5897" max="5897" width="17.5703125" style="1473" hidden="1"/>
    <col min="5898" max="5900" width="11.42578125" style="1473" hidden="1"/>
    <col min="5901" max="5901" width="17.5703125" style="1473" hidden="1"/>
    <col min="5902" max="6144" width="11.42578125" style="1473" hidden="1"/>
    <col min="6145" max="6145" width="3.85546875" style="1473" hidden="1"/>
    <col min="6146" max="6146" width="37.5703125" style="1473" hidden="1"/>
    <col min="6147" max="6147" width="9" style="1473" hidden="1"/>
    <col min="6148" max="6148" width="8.85546875" style="1473" hidden="1"/>
    <col min="6149" max="6149" width="11.140625" style="1473" hidden="1"/>
    <col min="6150" max="6150" width="13.140625" style="1473" hidden="1"/>
    <col min="6151" max="6151" width="38.28515625" style="1473" hidden="1"/>
    <col min="6152" max="6152" width="8.42578125" style="1473" hidden="1"/>
    <col min="6153" max="6153" width="17.5703125" style="1473" hidden="1"/>
    <col min="6154" max="6156" width="11.42578125" style="1473" hidden="1"/>
    <col min="6157" max="6157" width="17.5703125" style="1473" hidden="1"/>
    <col min="6158" max="6400" width="11.42578125" style="1473" hidden="1"/>
    <col min="6401" max="6401" width="3.85546875" style="1473" hidden="1"/>
    <col min="6402" max="6402" width="37.5703125" style="1473" hidden="1"/>
    <col min="6403" max="6403" width="9" style="1473" hidden="1"/>
    <col min="6404" max="6404" width="8.85546875" style="1473" hidden="1"/>
    <col min="6405" max="6405" width="11.140625" style="1473" hidden="1"/>
    <col min="6406" max="6406" width="13.140625" style="1473" hidden="1"/>
    <col min="6407" max="6407" width="38.28515625" style="1473" hidden="1"/>
    <col min="6408" max="6408" width="8.42578125" style="1473" hidden="1"/>
    <col min="6409" max="6409" width="17.5703125" style="1473" hidden="1"/>
    <col min="6410" max="6412" width="11.42578125" style="1473" hidden="1"/>
    <col min="6413" max="6413" width="17.5703125" style="1473" hidden="1"/>
    <col min="6414" max="6656" width="11.42578125" style="1473" hidden="1"/>
    <col min="6657" max="6657" width="3.85546875" style="1473" hidden="1"/>
    <col min="6658" max="6658" width="37.5703125" style="1473" hidden="1"/>
    <col min="6659" max="6659" width="9" style="1473" hidden="1"/>
    <col min="6660" max="6660" width="8.85546875" style="1473" hidden="1"/>
    <col min="6661" max="6661" width="11.140625" style="1473" hidden="1"/>
    <col min="6662" max="6662" width="13.140625" style="1473" hidden="1"/>
    <col min="6663" max="6663" width="38.28515625" style="1473" hidden="1"/>
    <col min="6664" max="6664" width="8.42578125" style="1473" hidden="1"/>
    <col min="6665" max="6665" width="17.5703125" style="1473" hidden="1"/>
    <col min="6666" max="6668" width="11.42578125" style="1473" hidden="1"/>
    <col min="6669" max="6669" width="17.5703125" style="1473" hidden="1"/>
    <col min="6670" max="6912" width="11.42578125" style="1473" hidden="1"/>
    <col min="6913" max="6913" width="3.85546875" style="1473" hidden="1"/>
    <col min="6914" max="6914" width="37.5703125" style="1473" hidden="1"/>
    <col min="6915" max="6915" width="9" style="1473" hidden="1"/>
    <col min="6916" max="6916" width="8.85546875" style="1473" hidden="1"/>
    <col min="6917" max="6917" width="11.140625" style="1473" hidden="1"/>
    <col min="6918" max="6918" width="13.140625" style="1473" hidden="1"/>
    <col min="6919" max="6919" width="38.28515625" style="1473" hidden="1"/>
    <col min="6920" max="6920" width="8.42578125" style="1473" hidden="1"/>
    <col min="6921" max="6921" width="17.5703125" style="1473" hidden="1"/>
    <col min="6922" max="6924" width="11.42578125" style="1473" hidden="1"/>
    <col min="6925" max="6925" width="17.5703125" style="1473" hidden="1"/>
    <col min="6926" max="7168" width="11.42578125" style="1473" hidden="1"/>
    <col min="7169" max="7169" width="3.85546875" style="1473" hidden="1"/>
    <col min="7170" max="7170" width="37.5703125" style="1473" hidden="1"/>
    <col min="7171" max="7171" width="9" style="1473" hidden="1"/>
    <col min="7172" max="7172" width="8.85546875" style="1473" hidden="1"/>
    <col min="7173" max="7173" width="11.140625" style="1473" hidden="1"/>
    <col min="7174" max="7174" width="13.140625" style="1473" hidden="1"/>
    <col min="7175" max="7175" width="38.28515625" style="1473" hidden="1"/>
    <col min="7176" max="7176" width="8.42578125" style="1473" hidden="1"/>
    <col min="7177" max="7177" width="17.5703125" style="1473" hidden="1"/>
    <col min="7178" max="7180" width="11.42578125" style="1473" hidden="1"/>
    <col min="7181" max="7181" width="17.5703125" style="1473" hidden="1"/>
    <col min="7182" max="7424" width="11.42578125" style="1473" hidden="1"/>
    <col min="7425" max="7425" width="3.85546875" style="1473" hidden="1"/>
    <col min="7426" max="7426" width="37.5703125" style="1473" hidden="1"/>
    <col min="7427" max="7427" width="9" style="1473" hidden="1"/>
    <col min="7428" max="7428" width="8.85546875" style="1473" hidden="1"/>
    <col min="7429" max="7429" width="11.140625" style="1473" hidden="1"/>
    <col min="7430" max="7430" width="13.140625" style="1473" hidden="1"/>
    <col min="7431" max="7431" width="38.28515625" style="1473" hidden="1"/>
    <col min="7432" max="7432" width="8.42578125" style="1473" hidden="1"/>
    <col min="7433" max="7433" width="17.5703125" style="1473" hidden="1"/>
    <col min="7434" max="7436" width="11.42578125" style="1473" hidden="1"/>
    <col min="7437" max="7437" width="17.5703125" style="1473" hidden="1"/>
    <col min="7438" max="7680" width="11.42578125" style="1473" hidden="1"/>
    <col min="7681" max="7681" width="3.85546875" style="1473" hidden="1"/>
    <col min="7682" max="7682" width="37.5703125" style="1473" hidden="1"/>
    <col min="7683" max="7683" width="9" style="1473" hidden="1"/>
    <col min="7684" max="7684" width="8.85546875" style="1473" hidden="1"/>
    <col min="7685" max="7685" width="11.140625" style="1473" hidden="1"/>
    <col min="7686" max="7686" width="13.140625" style="1473" hidden="1"/>
    <col min="7687" max="7687" width="38.28515625" style="1473" hidden="1"/>
    <col min="7688" max="7688" width="8.42578125" style="1473" hidden="1"/>
    <col min="7689" max="7689" width="17.5703125" style="1473" hidden="1"/>
    <col min="7690" max="7692" width="11.42578125" style="1473" hidden="1"/>
    <col min="7693" max="7693" width="17.5703125" style="1473" hidden="1"/>
    <col min="7694" max="7936" width="11.42578125" style="1473" hidden="1"/>
    <col min="7937" max="7937" width="3.85546875" style="1473" hidden="1"/>
    <col min="7938" max="7938" width="37.5703125" style="1473" hidden="1"/>
    <col min="7939" max="7939" width="9" style="1473" hidden="1"/>
    <col min="7940" max="7940" width="8.85546875" style="1473" hidden="1"/>
    <col min="7941" max="7941" width="11.140625" style="1473" hidden="1"/>
    <col min="7942" max="7942" width="13.140625" style="1473" hidden="1"/>
    <col min="7943" max="7943" width="38.28515625" style="1473" hidden="1"/>
    <col min="7944" max="7944" width="8.42578125" style="1473" hidden="1"/>
    <col min="7945" max="7945" width="17.5703125" style="1473" hidden="1"/>
    <col min="7946" max="7948" width="11.42578125" style="1473" hidden="1"/>
    <col min="7949" max="7949" width="17.5703125" style="1473" hidden="1"/>
    <col min="7950" max="8192" width="11.42578125" style="1473" hidden="1"/>
    <col min="8193" max="8193" width="3.85546875" style="1473" hidden="1"/>
    <col min="8194" max="8194" width="37.5703125" style="1473" hidden="1"/>
    <col min="8195" max="8195" width="9" style="1473" hidden="1"/>
    <col min="8196" max="8196" width="8.85546875" style="1473" hidden="1"/>
    <col min="8197" max="8197" width="11.140625" style="1473" hidden="1"/>
    <col min="8198" max="8198" width="13.140625" style="1473" hidden="1"/>
    <col min="8199" max="8199" width="38.28515625" style="1473" hidden="1"/>
    <col min="8200" max="8200" width="8.42578125" style="1473" hidden="1"/>
    <col min="8201" max="8201" width="17.5703125" style="1473" hidden="1"/>
    <col min="8202" max="8204" width="11.42578125" style="1473" hidden="1"/>
    <col min="8205" max="8205" width="17.5703125" style="1473" hidden="1"/>
    <col min="8206" max="8448" width="11.42578125" style="1473" hidden="1"/>
    <col min="8449" max="8449" width="3.85546875" style="1473" hidden="1"/>
    <col min="8450" max="8450" width="37.5703125" style="1473" hidden="1"/>
    <col min="8451" max="8451" width="9" style="1473" hidden="1"/>
    <col min="8452" max="8452" width="8.85546875" style="1473" hidden="1"/>
    <col min="8453" max="8453" width="11.140625" style="1473" hidden="1"/>
    <col min="8454" max="8454" width="13.140625" style="1473" hidden="1"/>
    <col min="8455" max="8455" width="38.28515625" style="1473" hidden="1"/>
    <col min="8456" max="8456" width="8.42578125" style="1473" hidden="1"/>
    <col min="8457" max="8457" width="17.5703125" style="1473" hidden="1"/>
    <col min="8458" max="8460" width="11.42578125" style="1473" hidden="1"/>
    <col min="8461" max="8461" width="17.5703125" style="1473" hidden="1"/>
    <col min="8462" max="8704" width="11.42578125" style="1473" hidden="1"/>
    <col min="8705" max="8705" width="3.85546875" style="1473" hidden="1"/>
    <col min="8706" max="8706" width="37.5703125" style="1473" hidden="1"/>
    <col min="8707" max="8707" width="9" style="1473" hidden="1"/>
    <col min="8708" max="8708" width="8.85546875" style="1473" hidden="1"/>
    <col min="8709" max="8709" width="11.140625" style="1473" hidden="1"/>
    <col min="8710" max="8710" width="13.140625" style="1473" hidden="1"/>
    <col min="8711" max="8711" width="38.28515625" style="1473" hidden="1"/>
    <col min="8712" max="8712" width="8.42578125" style="1473" hidden="1"/>
    <col min="8713" max="8713" width="17.5703125" style="1473" hidden="1"/>
    <col min="8714" max="8716" width="11.42578125" style="1473" hidden="1"/>
    <col min="8717" max="8717" width="17.5703125" style="1473" hidden="1"/>
    <col min="8718" max="8960" width="11.42578125" style="1473" hidden="1"/>
    <col min="8961" max="8961" width="3.85546875" style="1473" hidden="1"/>
    <col min="8962" max="8962" width="37.5703125" style="1473" hidden="1"/>
    <col min="8963" max="8963" width="9" style="1473" hidden="1"/>
    <col min="8964" max="8964" width="8.85546875" style="1473" hidden="1"/>
    <col min="8965" max="8965" width="11.140625" style="1473" hidden="1"/>
    <col min="8966" max="8966" width="13.140625" style="1473" hidden="1"/>
    <col min="8967" max="8967" width="38.28515625" style="1473" hidden="1"/>
    <col min="8968" max="8968" width="8.42578125" style="1473" hidden="1"/>
    <col min="8969" max="8969" width="17.5703125" style="1473" hidden="1"/>
    <col min="8970" max="8972" width="11.42578125" style="1473" hidden="1"/>
    <col min="8973" max="8973" width="17.5703125" style="1473" hidden="1"/>
    <col min="8974" max="9216" width="11.42578125" style="1473" hidden="1"/>
    <col min="9217" max="9217" width="3.85546875" style="1473" hidden="1"/>
    <col min="9218" max="9218" width="37.5703125" style="1473" hidden="1"/>
    <col min="9219" max="9219" width="9" style="1473" hidden="1"/>
    <col min="9220" max="9220" width="8.85546875" style="1473" hidden="1"/>
    <col min="9221" max="9221" width="11.140625" style="1473" hidden="1"/>
    <col min="9222" max="9222" width="13.140625" style="1473" hidden="1"/>
    <col min="9223" max="9223" width="38.28515625" style="1473" hidden="1"/>
    <col min="9224" max="9224" width="8.42578125" style="1473" hidden="1"/>
    <col min="9225" max="9225" width="17.5703125" style="1473" hidden="1"/>
    <col min="9226" max="9228" width="11.42578125" style="1473" hidden="1"/>
    <col min="9229" max="9229" width="17.5703125" style="1473" hidden="1"/>
    <col min="9230" max="9472" width="11.42578125" style="1473" hidden="1"/>
    <col min="9473" max="9473" width="3.85546875" style="1473" hidden="1"/>
    <col min="9474" max="9474" width="37.5703125" style="1473" hidden="1"/>
    <col min="9475" max="9475" width="9" style="1473" hidden="1"/>
    <col min="9476" max="9476" width="8.85546875" style="1473" hidden="1"/>
    <col min="9477" max="9477" width="11.140625" style="1473" hidden="1"/>
    <col min="9478" max="9478" width="13.140625" style="1473" hidden="1"/>
    <col min="9479" max="9479" width="38.28515625" style="1473" hidden="1"/>
    <col min="9480" max="9480" width="8.42578125" style="1473" hidden="1"/>
    <col min="9481" max="9481" width="17.5703125" style="1473" hidden="1"/>
    <col min="9482" max="9484" width="11.42578125" style="1473" hidden="1"/>
    <col min="9485" max="9485" width="17.5703125" style="1473" hidden="1"/>
    <col min="9486" max="9728" width="11.42578125" style="1473" hidden="1"/>
    <col min="9729" max="9729" width="3.85546875" style="1473" hidden="1"/>
    <col min="9730" max="9730" width="37.5703125" style="1473" hidden="1"/>
    <col min="9731" max="9731" width="9" style="1473" hidden="1"/>
    <col min="9732" max="9732" width="8.85546875" style="1473" hidden="1"/>
    <col min="9733" max="9733" width="11.140625" style="1473" hidden="1"/>
    <col min="9734" max="9734" width="13.140625" style="1473" hidden="1"/>
    <col min="9735" max="9735" width="38.28515625" style="1473" hidden="1"/>
    <col min="9736" max="9736" width="8.42578125" style="1473" hidden="1"/>
    <col min="9737" max="9737" width="17.5703125" style="1473" hidden="1"/>
    <col min="9738" max="9740" width="11.42578125" style="1473" hidden="1"/>
    <col min="9741" max="9741" width="17.5703125" style="1473" hidden="1"/>
    <col min="9742" max="9984" width="11.42578125" style="1473" hidden="1"/>
    <col min="9985" max="9985" width="3.85546875" style="1473" hidden="1"/>
    <col min="9986" max="9986" width="37.5703125" style="1473" hidden="1"/>
    <col min="9987" max="9987" width="9" style="1473" hidden="1"/>
    <col min="9988" max="9988" width="8.85546875" style="1473" hidden="1"/>
    <col min="9989" max="9989" width="11.140625" style="1473" hidden="1"/>
    <col min="9990" max="9990" width="13.140625" style="1473" hidden="1"/>
    <col min="9991" max="9991" width="38.28515625" style="1473" hidden="1"/>
    <col min="9992" max="9992" width="8.42578125" style="1473" hidden="1"/>
    <col min="9993" max="9993" width="17.5703125" style="1473" hidden="1"/>
    <col min="9994" max="9996" width="11.42578125" style="1473" hidden="1"/>
    <col min="9997" max="9997" width="17.5703125" style="1473" hidden="1"/>
    <col min="9998" max="10240" width="11.42578125" style="1473" hidden="1"/>
    <col min="10241" max="10241" width="3.85546875" style="1473" hidden="1"/>
    <col min="10242" max="10242" width="37.5703125" style="1473" hidden="1"/>
    <col min="10243" max="10243" width="9" style="1473" hidden="1"/>
    <col min="10244" max="10244" width="8.85546875" style="1473" hidden="1"/>
    <col min="10245" max="10245" width="11.140625" style="1473" hidden="1"/>
    <col min="10246" max="10246" width="13.140625" style="1473" hidden="1"/>
    <col min="10247" max="10247" width="38.28515625" style="1473" hidden="1"/>
    <col min="10248" max="10248" width="8.42578125" style="1473" hidden="1"/>
    <col min="10249" max="10249" width="17.5703125" style="1473" hidden="1"/>
    <col min="10250" max="10252" width="11.42578125" style="1473" hidden="1"/>
    <col min="10253" max="10253" width="17.5703125" style="1473" hidden="1"/>
    <col min="10254" max="10496" width="11.42578125" style="1473" hidden="1"/>
    <col min="10497" max="10497" width="3.85546875" style="1473" hidden="1"/>
    <col min="10498" max="10498" width="37.5703125" style="1473" hidden="1"/>
    <col min="10499" max="10499" width="9" style="1473" hidden="1"/>
    <col min="10500" max="10500" width="8.85546875" style="1473" hidden="1"/>
    <col min="10501" max="10501" width="11.140625" style="1473" hidden="1"/>
    <col min="10502" max="10502" width="13.140625" style="1473" hidden="1"/>
    <col min="10503" max="10503" width="38.28515625" style="1473" hidden="1"/>
    <col min="10504" max="10504" width="8.42578125" style="1473" hidden="1"/>
    <col min="10505" max="10505" width="17.5703125" style="1473" hidden="1"/>
    <col min="10506" max="10508" width="11.42578125" style="1473" hidden="1"/>
    <col min="10509" max="10509" width="17.5703125" style="1473" hidden="1"/>
    <col min="10510" max="10752" width="11.42578125" style="1473" hidden="1"/>
    <col min="10753" max="10753" width="3.85546875" style="1473" hidden="1"/>
    <col min="10754" max="10754" width="37.5703125" style="1473" hidden="1"/>
    <col min="10755" max="10755" width="9" style="1473" hidden="1"/>
    <col min="10756" max="10756" width="8.85546875" style="1473" hidden="1"/>
    <col min="10757" max="10757" width="11.140625" style="1473" hidden="1"/>
    <col min="10758" max="10758" width="13.140625" style="1473" hidden="1"/>
    <col min="10759" max="10759" width="38.28515625" style="1473" hidden="1"/>
    <col min="10760" max="10760" width="8.42578125" style="1473" hidden="1"/>
    <col min="10761" max="10761" width="17.5703125" style="1473" hidden="1"/>
    <col min="10762" max="10764" width="11.42578125" style="1473" hidden="1"/>
    <col min="10765" max="10765" width="17.5703125" style="1473" hidden="1"/>
    <col min="10766" max="11008" width="11.42578125" style="1473" hidden="1"/>
    <col min="11009" max="11009" width="3.85546875" style="1473" hidden="1"/>
    <col min="11010" max="11010" width="37.5703125" style="1473" hidden="1"/>
    <col min="11011" max="11011" width="9" style="1473" hidden="1"/>
    <col min="11012" max="11012" width="8.85546875" style="1473" hidden="1"/>
    <col min="11013" max="11013" width="11.140625" style="1473" hidden="1"/>
    <col min="11014" max="11014" width="13.140625" style="1473" hidden="1"/>
    <col min="11015" max="11015" width="38.28515625" style="1473" hidden="1"/>
    <col min="11016" max="11016" width="8.42578125" style="1473" hidden="1"/>
    <col min="11017" max="11017" width="17.5703125" style="1473" hidden="1"/>
    <col min="11018" max="11020" width="11.42578125" style="1473" hidden="1"/>
    <col min="11021" max="11021" width="17.5703125" style="1473" hidden="1"/>
    <col min="11022" max="11264" width="11.42578125" style="1473" hidden="1"/>
    <col min="11265" max="11265" width="3.85546875" style="1473" hidden="1"/>
    <col min="11266" max="11266" width="37.5703125" style="1473" hidden="1"/>
    <col min="11267" max="11267" width="9" style="1473" hidden="1"/>
    <col min="11268" max="11268" width="8.85546875" style="1473" hidden="1"/>
    <col min="11269" max="11269" width="11.140625" style="1473" hidden="1"/>
    <col min="11270" max="11270" width="13.140625" style="1473" hidden="1"/>
    <col min="11271" max="11271" width="38.28515625" style="1473" hidden="1"/>
    <col min="11272" max="11272" width="8.42578125" style="1473" hidden="1"/>
    <col min="11273" max="11273" width="17.5703125" style="1473" hidden="1"/>
    <col min="11274" max="11276" width="11.42578125" style="1473" hidden="1"/>
    <col min="11277" max="11277" width="17.5703125" style="1473" hidden="1"/>
    <col min="11278" max="11520" width="11.42578125" style="1473" hidden="1"/>
    <col min="11521" max="11521" width="3.85546875" style="1473" hidden="1"/>
    <col min="11522" max="11522" width="37.5703125" style="1473" hidden="1"/>
    <col min="11523" max="11523" width="9" style="1473" hidden="1"/>
    <col min="11524" max="11524" width="8.85546875" style="1473" hidden="1"/>
    <col min="11525" max="11525" width="11.140625" style="1473" hidden="1"/>
    <col min="11526" max="11526" width="13.140625" style="1473" hidden="1"/>
    <col min="11527" max="11527" width="38.28515625" style="1473" hidden="1"/>
    <col min="11528" max="11528" width="8.42578125" style="1473" hidden="1"/>
    <col min="11529" max="11529" width="17.5703125" style="1473" hidden="1"/>
    <col min="11530" max="11532" width="11.42578125" style="1473" hidden="1"/>
    <col min="11533" max="11533" width="17.5703125" style="1473" hidden="1"/>
    <col min="11534" max="11776" width="11.42578125" style="1473" hidden="1"/>
    <col min="11777" max="11777" width="3.85546875" style="1473" hidden="1"/>
    <col min="11778" max="11778" width="37.5703125" style="1473" hidden="1"/>
    <col min="11779" max="11779" width="9" style="1473" hidden="1"/>
    <col min="11780" max="11780" width="8.85546875" style="1473" hidden="1"/>
    <col min="11781" max="11781" width="11.140625" style="1473" hidden="1"/>
    <col min="11782" max="11782" width="13.140625" style="1473" hidden="1"/>
    <col min="11783" max="11783" width="38.28515625" style="1473" hidden="1"/>
    <col min="11784" max="11784" width="8.42578125" style="1473" hidden="1"/>
    <col min="11785" max="11785" width="17.5703125" style="1473" hidden="1"/>
    <col min="11786" max="11788" width="11.42578125" style="1473" hidden="1"/>
    <col min="11789" max="11789" width="17.5703125" style="1473" hidden="1"/>
    <col min="11790" max="12032" width="11.42578125" style="1473" hidden="1"/>
    <col min="12033" max="12033" width="3.85546875" style="1473" hidden="1"/>
    <col min="12034" max="12034" width="37.5703125" style="1473" hidden="1"/>
    <col min="12035" max="12035" width="9" style="1473" hidden="1"/>
    <col min="12036" max="12036" width="8.85546875" style="1473" hidden="1"/>
    <col min="12037" max="12037" width="11.140625" style="1473" hidden="1"/>
    <col min="12038" max="12038" width="13.140625" style="1473" hidden="1"/>
    <col min="12039" max="12039" width="38.28515625" style="1473" hidden="1"/>
    <col min="12040" max="12040" width="8.42578125" style="1473" hidden="1"/>
    <col min="12041" max="12041" width="17.5703125" style="1473" hidden="1"/>
    <col min="12042" max="12044" width="11.42578125" style="1473" hidden="1"/>
    <col min="12045" max="12045" width="17.5703125" style="1473" hidden="1"/>
    <col min="12046" max="12288" width="11.42578125" style="1473" hidden="1"/>
    <col min="12289" max="12289" width="3.85546875" style="1473" hidden="1"/>
    <col min="12290" max="12290" width="37.5703125" style="1473" hidden="1"/>
    <col min="12291" max="12291" width="9" style="1473" hidden="1"/>
    <col min="12292" max="12292" width="8.85546875" style="1473" hidden="1"/>
    <col min="12293" max="12293" width="11.140625" style="1473" hidden="1"/>
    <col min="12294" max="12294" width="13.140625" style="1473" hidden="1"/>
    <col min="12295" max="12295" width="38.28515625" style="1473" hidden="1"/>
    <col min="12296" max="12296" width="8.42578125" style="1473" hidden="1"/>
    <col min="12297" max="12297" width="17.5703125" style="1473" hidden="1"/>
    <col min="12298" max="12300" width="11.42578125" style="1473" hidden="1"/>
    <col min="12301" max="12301" width="17.5703125" style="1473" hidden="1"/>
    <col min="12302" max="12544" width="11.42578125" style="1473" hidden="1"/>
    <col min="12545" max="12545" width="3.85546875" style="1473" hidden="1"/>
    <col min="12546" max="12546" width="37.5703125" style="1473" hidden="1"/>
    <col min="12547" max="12547" width="9" style="1473" hidden="1"/>
    <col min="12548" max="12548" width="8.85546875" style="1473" hidden="1"/>
    <col min="12549" max="12549" width="11.140625" style="1473" hidden="1"/>
    <col min="12550" max="12550" width="13.140625" style="1473" hidden="1"/>
    <col min="12551" max="12551" width="38.28515625" style="1473" hidden="1"/>
    <col min="12552" max="12552" width="8.42578125" style="1473" hidden="1"/>
    <col min="12553" max="12553" width="17.5703125" style="1473" hidden="1"/>
    <col min="12554" max="12556" width="11.42578125" style="1473" hidden="1"/>
    <col min="12557" max="12557" width="17.5703125" style="1473" hidden="1"/>
    <col min="12558" max="12800" width="11.42578125" style="1473" hidden="1"/>
    <col min="12801" max="12801" width="3.85546875" style="1473" hidden="1"/>
    <col min="12802" max="12802" width="37.5703125" style="1473" hidden="1"/>
    <col min="12803" max="12803" width="9" style="1473" hidden="1"/>
    <col min="12804" max="12804" width="8.85546875" style="1473" hidden="1"/>
    <col min="12805" max="12805" width="11.140625" style="1473" hidden="1"/>
    <col min="12806" max="12806" width="13.140625" style="1473" hidden="1"/>
    <col min="12807" max="12807" width="38.28515625" style="1473" hidden="1"/>
    <col min="12808" max="12808" width="8.42578125" style="1473" hidden="1"/>
    <col min="12809" max="12809" width="17.5703125" style="1473" hidden="1"/>
    <col min="12810" max="12812" width="11.42578125" style="1473" hidden="1"/>
    <col min="12813" max="12813" width="17.5703125" style="1473" hidden="1"/>
    <col min="12814" max="13056" width="11.42578125" style="1473" hidden="1"/>
    <col min="13057" max="13057" width="3.85546875" style="1473" hidden="1"/>
    <col min="13058" max="13058" width="37.5703125" style="1473" hidden="1"/>
    <col min="13059" max="13059" width="9" style="1473" hidden="1"/>
    <col min="13060" max="13060" width="8.85546875" style="1473" hidden="1"/>
    <col min="13061" max="13061" width="11.140625" style="1473" hidden="1"/>
    <col min="13062" max="13062" width="13.140625" style="1473" hidden="1"/>
    <col min="13063" max="13063" width="38.28515625" style="1473" hidden="1"/>
    <col min="13064" max="13064" width="8.42578125" style="1473" hidden="1"/>
    <col min="13065" max="13065" width="17.5703125" style="1473" hidden="1"/>
    <col min="13066" max="13068" width="11.42578125" style="1473" hidden="1"/>
    <col min="13069" max="13069" width="17.5703125" style="1473" hidden="1"/>
    <col min="13070" max="13312" width="11.42578125" style="1473" hidden="1"/>
    <col min="13313" max="13313" width="3.85546875" style="1473" hidden="1"/>
    <col min="13314" max="13314" width="37.5703125" style="1473" hidden="1"/>
    <col min="13315" max="13315" width="9" style="1473" hidden="1"/>
    <col min="13316" max="13316" width="8.85546875" style="1473" hidden="1"/>
    <col min="13317" max="13317" width="11.140625" style="1473" hidden="1"/>
    <col min="13318" max="13318" width="13.140625" style="1473" hidden="1"/>
    <col min="13319" max="13319" width="38.28515625" style="1473" hidden="1"/>
    <col min="13320" max="13320" width="8.42578125" style="1473" hidden="1"/>
    <col min="13321" max="13321" width="17.5703125" style="1473" hidden="1"/>
    <col min="13322" max="13324" width="11.42578125" style="1473" hidden="1"/>
    <col min="13325" max="13325" width="17.5703125" style="1473" hidden="1"/>
    <col min="13326" max="13568" width="11.42578125" style="1473" hidden="1"/>
    <col min="13569" max="13569" width="3.85546875" style="1473" hidden="1"/>
    <col min="13570" max="13570" width="37.5703125" style="1473" hidden="1"/>
    <col min="13571" max="13571" width="9" style="1473" hidden="1"/>
    <col min="13572" max="13572" width="8.85546875" style="1473" hidden="1"/>
    <col min="13573" max="13573" width="11.140625" style="1473" hidden="1"/>
    <col min="13574" max="13574" width="13.140625" style="1473" hidden="1"/>
    <col min="13575" max="13575" width="38.28515625" style="1473" hidden="1"/>
    <col min="13576" max="13576" width="8.42578125" style="1473" hidden="1"/>
    <col min="13577" max="13577" width="17.5703125" style="1473" hidden="1"/>
    <col min="13578" max="13580" width="11.42578125" style="1473" hidden="1"/>
    <col min="13581" max="13581" width="17.5703125" style="1473" hidden="1"/>
    <col min="13582" max="13824" width="11.42578125" style="1473" hidden="1"/>
    <col min="13825" max="13825" width="3.85546875" style="1473" hidden="1"/>
    <col min="13826" max="13826" width="37.5703125" style="1473" hidden="1"/>
    <col min="13827" max="13827" width="9" style="1473" hidden="1"/>
    <col min="13828" max="13828" width="8.85546875" style="1473" hidden="1"/>
    <col min="13829" max="13829" width="11.140625" style="1473" hidden="1"/>
    <col min="13830" max="13830" width="13.140625" style="1473" hidden="1"/>
    <col min="13831" max="13831" width="38.28515625" style="1473" hidden="1"/>
    <col min="13832" max="13832" width="8.42578125" style="1473" hidden="1"/>
    <col min="13833" max="13833" width="17.5703125" style="1473" hidden="1"/>
    <col min="13834" max="13836" width="11.42578125" style="1473" hidden="1"/>
    <col min="13837" max="13837" width="17.5703125" style="1473" hidden="1"/>
    <col min="13838" max="14080" width="11.42578125" style="1473" hidden="1"/>
    <col min="14081" max="14081" width="3.85546875" style="1473" hidden="1"/>
    <col min="14082" max="14082" width="37.5703125" style="1473" hidden="1"/>
    <col min="14083" max="14083" width="9" style="1473" hidden="1"/>
    <col min="14084" max="14084" width="8.85546875" style="1473" hidden="1"/>
    <col min="14085" max="14085" width="11.140625" style="1473" hidden="1"/>
    <col min="14086" max="14086" width="13.140625" style="1473" hidden="1"/>
    <col min="14087" max="14087" width="38.28515625" style="1473" hidden="1"/>
    <col min="14088" max="14088" width="8.42578125" style="1473" hidden="1"/>
    <col min="14089" max="14089" width="17.5703125" style="1473" hidden="1"/>
    <col min="14090" max="14092" width="11.42578125" style="1473" hidden="1"/>
    <col min="14093" max="14093" width="17.5703125" style="1473" hidden="1"/>
    <col min="14094" max="14336" width="11.42578125" style="1473" hidden="1"/>
    <col min="14337" max="14337" width="3.85546875" style="1473" hidden="1"/>
    <col min="14338" max="14338" width="37.5703125" style="1473" hidden="1"/>
    <col min="14339" max="14339" width="9" style="1473" hidden="1"/>
    <col min="14340" max="14340" width="8.85546875" style="1473" hidden="1"/>
    <col min="14341" max="14341" width="11.140625" style="1473" hidden="1"/>
    <col min="14342" max="14342" width="13.140625" style="1473" hidden="1"/>
    <col min="14343" max="14343" width="38.28515625" style="1473" hidden="1"/>
    <col min="14344" max="14344" width="8.42578125" style="1473" hidden="1"/>
    <col min="14345" max="14345" width="17.5703125" style="1473" hidden="1"/>
    <col min="14346" max="14348" width="11.42578125" style="1473" hidden="1"/>
    <col min="14349" max="14349" width="17.5703125" style="1473" hidden="1"/>
    <col min="14350" max="14592" width="11.42578125" style="1473" hidden="1"/>
    <col min="14593" max="14593" width="3.85546875" style="1473" hidden="1"/>
    <col min="14594" max="14594" width="37.5703125" style="1473" hidden="1"/>
    <col min="14595" max="14595" width="9" style="1473" hidden="1"/>
    <col min="14596" max="14596" width="8.85546875" style="1473" hidden="1"/>
    <col min="14597" max="14597" width="11.140625" style="1473" hidden="1"/>
    <col min="14598" max="14598" width="13.140625" style="1473" hidden="1"/>
    <col min="14599" max="14599" width="38.28515625" style="1473" hidden="1"/>
    <col min="14600" max="14600" width="8.42578125" style="1473" hidden="1"/>
    <col min="14601" max="14601" width="17.5703125" style="1473" hidden="1"/>
    <col min="14602" max="14604" width="11.42578125" style="1473" hidden="1"/>
    <col min="14605" max="14605" width="17.5703125" style="1473" hidden="1"/>
    <col min="14606" max="14848" width="11.42578125" style="1473" hidden="1"/>
    <col min="14849" max="14849" width="3.85546875" style="1473" hidden="1"/>
    <col min="14850" max="14850" width="37.5703125" style="1473" hidden="1"/>
    <col min="14851" max="14851" width="9" style="1473" hidden="1"/>
    <col min="14852" max="14852" width="8.85546875" style="1473" hidden="1"/>
    <col min="14853" max="14853" width="11.140625" style="1473" hidden="1"/>
    <col min="14854" max="14854" width="13.140625" style="1473" hidden="1"/>
    <col min="14855" max="14855" width="38.28515625" style="1473" hidden="1"/>
    <col min="14856" max="14856" width="8.42578125" style="1473" hidden="1"/>
    <col min="14857" max="14857" width="17.5703125" style="1473" hidden="1"/>
    <col min="14858" max="14860" width="11.42578125" style="1473" hidden="1"/>
    <col min="14861" max="14861" width="17.5703125" style="1473" hidden="1"/>
    <col min="14862" max="15104" width="11.42578125" style="1473" hidden="1"/>
    <col min="15105" max="15105" width="3.85546875" style="1473" hidden="1"/>
    <col min="15106" max="15106" width="37.5703125" style="1473" hidden="1"/>
    <col min="15107" max="15107" width="9" style="1473" hidden="1"/>
    <col min="15108" max="15108" width="8.85546875" style="1473" hidden="1"/>
    <col min="15109" max="15109" width="11.140625" style="1473" hidden="1"/>
    <col min="15110" max="15110" width="13.140625" style="1473" hidden="1"/>
    <col min="15111" max="15111" width="38.28515625" style="1473" hidden="1"/>
    <col min="15112" max="15112" width="8.42578125" style="1473" hidden="1"/>
    <col min="15113" max="15113" width="17.5703125" style="1473" hidden="1"/>
    <col min="15114" max="15116" width="11.42578125" style="1473" hidden="1"/>
    <col min="15117" max="15117" width="17.5703125" style="1473" hidden="1"/>
    <col min="15118" max="15360" width="11.42578125" style="1473" hidden="1"/>
    <col min="15361" max="15361" width="3.85546875" style="1473" hidden="1"/>
    <col min="15362" max="15362" width="37.5703125" style="1473" hidden="1"/>
    <col min="15363" max="15363" width="9" style="1473" hidden="1"/>
    <col min="15364" max="15364" width="8.85546875" style="1473" hidden="1"/>
    <col min="15365" max="15365" width="11.140625" style="1473" hidden="1"/>
    <col min="15366" max="15366" width="13.140625" style="1473" hidden="1"/>
    <col min="15367" max="15367" width="38.28515625" style="1473" hidden="1"/>
    <col min="15368" max="15368" width="8.42578125" style="1473" hidden="1"/>
    <col min="15369" max="15369" width="17.5703125" style="1473" hidden="1"/>
    <col min="15370" max="15372" width="11.42578125" style="1473" hidden="1"/>
    <col min="15373" max="15373" width="17.5703125" style="1473" hidden="1"/>
    <col min="15374" max="15616" width="11.42578125" style="1473" hidden="1"/>
    <col min="15617" max="15617" width="3.85546875" style="1473" hidden="1"/>
    <col min="15618" max="15618" width="37.5703125" style="1473" hidden="1"/>
    <col min="15619" max="15619" width="9" style="1473" hidden="1"/>
    <col min="15620" max="15620" width="8.85546875" style="1473" hidden="1"/>
    <col min="15621" max="15621" width="11.140625" style="1473" hidden="1"/>
    <col min="15622" max="15622" width="13.140625" style="1473" hidden="1"/>
    <col min="15623" max="15623" width="38.28515625" style="1473" hidden="1"/>
    <col min="15624" max="15624" width="8.42578125" style="1473" hidden="1"/>
    <col min="15625" max="15625" width="17.5703125" style="1473" hidden="1"/>
    <col min="15626" max="15628" width="11.42578125" style="1473" hidden="1"/>
    <col min="15629" max="15629" width="17.5703125" style="1473" hidden="1"/>
    <col min="15630" max="15872" width="11.42578125" style="1473" hidden="1"/>
    <col min="15873" max="15873" width="3.85546875" style="1473" hidden="1"/>
    <col min="15874" max="15874" width="37.5703125" style="1473" hidden="1"/>
    <col min="15875" max="15875" width="9" style="1473" hidden="1"/>
    <col min="15876" max="15876" width="8.85546875" style="1473" hidden="1"/>
    <col min="15877" max="15877" width="11.140625" style="1473" hidden="1"/>
    <col min="15878" max="15878" width="13.140625" style="1473" hidden="1"/>
    <col min="15879" max="15879" width="38.28515625" style="1473" hidden="1"/>
    <col min="15880" max="15880" width="8.42578125" style="1473" hidden="1"/>
    <col min="15881" max="15881" width="17.5703125" style="1473" hidden="1"/>
    <col min="15882" max="15884" width="11.42578125" style="1473" hidden="1"/>
    <col min="15885" max="15885" width="17.5703125" style="1473" hidden="1"/>
    <col min="15886" max="16128" width="11.42578125" style="1473" hidden="1"/>
    <col min="16129" max="16129" width="3.85546875" style="1473" hidden="1"/>
    <col min="16130" max="16130" width="37.5703125" style="1473" hidden="1"/>
    <col min="16131" max="16131" width="9" style="1473" hidden="1"/>
    <col min="16132" max="16132" width="8.85546875" style="1473" hidden="1"/>
    <col min="16133" max="16133" width="11.140625" style="1473" hidden="1"/>
    <col min="16134" max="16134" width="13.140625" style="1473" hidden="1"/>
    <col min="16135" max="16135" width="38.28515625" style="1473" hidden="1"/>
    <col min="16136" max="16136" width="8.42578125" style="1473" hidden="1"/>
    <col min="16137" max="16137" width="17.5703125" style="1473" hidden="1"/>
    <col min="16138" max="16140" width="11.42578125" style="1473" hidden="1"/>
    <col min="16141" max="16141" width="17.5703125" style="1473" hidden="1"/>
    <col min="16142" max="16384" width="11.42578125" style="1473" hidden="1"/>
  </cols>
  <sheetData>
    <row r="1" spans="1:15" ht="15.75" customHeight="1">
      <c r="A1" s="2445"/>
      <c r="B1" s="2745" t="s">
        <v>1422</v>
      </c>
      <c r="C1" s="2745"/>
      <c r="D1" s="2745"/>
      <c r="E1" s="2745"/>
      <c r="F1" s="2745"/>
    </row>
    <row r="2" spans="1:15" ht="15.75" customHeight="1">
      <c r="B2" s="2746" t="s">
        <v>1</v>
      </c>
      <c r="C2" s="2746"/>
      <c r="D2" s="2746"/>
      <c r="E2" s="2746"/>
      <c r="F2" s="2746"/>
    </row>
    <row r="3" spans="1:15" ht="21" customHeight="1">
      <c r="B3" s="1494" t="s">
        <v>56</v>
      </c>
      <c r="C3" s="1553" t="s">
        <v>51</v>
      </c>
      <c r="D3" s="1553" t="s">
        <v>33</v>
      </c>
      <c r="E3" s="1554" t="s">
        <v>57</v>
      </c>
      <c r="F3" s="1495" t="s">
        <v>58</v>
      </c>
    </row>
    <row r="4" spans="1:15">
      <c r="B4" s="1521"/>
      <c r="C4" s="1497" t="s">
        <v>23</v>
      </c>
      <c r="D4" s="1497" t="s">
        <v>24</v>
      </c>
      <c r="E4" s="1497" t="s">
        <v>59</v>
      </c>
      <c r="F4" s="1497" t="s">
        <v>60</v>
      </c>
    </row>
    <row r="5" spans="1:15">
      <c r="B5" s="1474" t="s">
        <v>61</v>
      </c>
      <c r="C5" s="1479">
        <v>15386.673628594801</v>
      </c>
      <c r="D5" s="1479">
        <v>9117.3458097806597</v>
      </c>
      <c r="E5" s="1480">
        <v>59.254820306559708</v>
      </c>
      <c r="F5" s="1480">
        <v>41.758940163495218</v>
      </c>
      <c r="G5" s="1474"/>
      <c r="H5" s="628"/>
      <c r="I5" s="1467"/>
      <c r="N5" s="1511"/>
      <c r="O5" s="635"/>
    </row>
    <row r="6" spans="1:15">
      <c r="B6" s="1474" t="s">
        <v>62</v>
      </c>
      <c r="C6" s="1479">
        <v>9667.3742750767797</v>
      </c>
      <c r="D6" s="1479">
        <v>9216.6613483003493</v>
      </c>
      <c r="E6" s="1480">
        <v>95.337793759176137</v>
      </c>
      <c r="F6" s="1480">
        <v>42.21382162975484</v>
      </c>
    </row>
    <row r="7" spans="1:15">
      <c r="B7" s="1474" t="s">
        <v>1139</v>
      </c>
      <c r="C7" s="1479">
        <v>3940.3402453690001</v>
      </c>
      <c r="D7" s="1479">
        <v>3440.3402500000002</v>
      </c>
      <c r="E7" s="1480">
        <v>87.310740590063531</v>
      </c>
      <c r="F7" s="1480">
        <v>15.757322979643613</v>
      </c>
      <c r="G7" s="1474"/>
      <c r="H7" s="628"/>
      <c r="I7" s="1467"/>
      <c r="N7" s="1511"/>
      <c r="O7" s="635"/>
    </row>
    <row r="8" spans="1:15" ht="21.6" hidden="1" customHeight="1">
      <c r="B8" s="1477" t="s">
        <v>1438</v>
      </c>
      <c r="C8" s="1479"/>
      <c r="D8" s="1479"/>
      <c r="E8" s="1480" t="e">
        <v>#DIV/0!</v>
      </c>
      <c r="F8" s="1480">
        <v>0</v>
      </c>
      <c r="G8" s="1474"/>
      <c r="H8" s="628"/>
      <c r="I8" s="1467"/>
      <c r="N8" s="1511"/>
      <c r="O8" s="635"/>
    </row>
    <row r="9" spans="1:15" hidden="1">
      <c r="B9" s="1474" t="s">
        <v>1141</v>
      </c>
      <c r="C9" s="1479"/>
      <c r="D9" s="1479"/>
      <c r="E9" s="1480" t="e">
        <v>#DIV/0!</v>
      </c>
      <c r="F9" s="1480">
        <v>0</v>
      </c>
      <c r="G9" s="1474"/>
      <c r="H9" s="628"/>
      <c r="I9" s="1467"/>
      <c r="N9" s="1511"/>
      <c r="O9" s="635"/>
    </row>
    <row r="10" spans="1:15">
      <c r="B10" s="1474" t="s">
        <v>1439</v>
      </c>
      <c r="C10" s="1479">
        <v>421.70630834800198</v>
      </c>
      <c r="D10" s="1479"/>
      <c r="E10" s="1480"/>
      <c r="F10" s="1480"/>
      <c r="G10" s="1474"/>
      <c r="H10" s="628"/>
      <c r="I10" s="1467"/>
      <c r="N10" s="1511"/>
      <c r="O10" s="635"/>
    </row>
    <row r="11" spans="1:15">
      <c r="B11" s="1474" t="s">
        <v>46</v>
      </c>
      <c r="C11" s="1479">
        <v>73.321787980417866</v>
      </c>
      <c r="D11" s="1479">
        <v>58.931343928239585</v>
      </c>
      <c r="E11" s="1480">
        <v>80.373577283710603</v>
      </c>
      <c r="F11" s="1480">
        <v>0.26991522710631038</v>
      </c>
      <c r="G11" s="1474"/>
      <c r="H11" s="628"/>
      <c r="I11" s="1467"/>
      <c r="N11" s="1511"/>
      <c r="O11" s="635"/>
    </row>
    <row r="12" spans="1:15" ht="21.75" customHeight="1">
      <c r="B12" s="1555" t="s">
        <v>1142</v>
      </c>
      <c r="C12" s="1298">
        <v>29489.416245369001</v>
      </c>
      <c r="D12" s="1298">
        <v>21833.278752009253</v>
      </c>
      <c r="E12" s="1299">
        <v>74.037677010435701</v>
      </c>
      <c r="F12" s="1299">
        <v>100</v>
      </c>
      <c r="G12" s="1474"/>
      <c r="H12" s="1512"/>
      <c r="I12" s="638"/>
      <c r="K12" s="1513"/>
      <c r="N12" s="1511"/>
      <c r="O12" s="635"/>
    </row>
    <row r="13" spans="1:15" s="1467" customFormat="1">
      <c r="B13" s="1473" t="s">
        <v>110</v>
      </c>
      <c r="C13" s="1473"/>
      <c r="D13" s="1473"/>
      <c r="E13" s="1473"/>
      <c r="F13" s="1473"/>
      <c r="N13" s="1514"/>
      <c r="O13" s="641"/>
    </row>
    <row r="14" spans="1:15">
      <c r="C14" s="1515"/>
      <c r="D14" s="643"/>
      <c r="E14" s="643"/>
      <c r="I14" s="1467"/>
      <c r="J14" s="1467"/>
      <c r="K14" s="1467"/>
      <c r="N14" s="1511"/>
      <c r="O14" s="635"/>
    </row>
    <row r="15" spans="1:15" hidden="1">
      <c r="C15" s="644"/>
      <c r="D15" s="644"/>
      <c r="E15" s="645"/>
      <c r="J15" s="1467"/>
      <c r="K15" s="1467"/>
      <c r="N15" s="1511"/>
      <c r="O15" s="635"/>
    </row>
    <row r="16" spans="1:15" hidden="1">
      <c r="B16" s="1467"/>
      <c r="C16" s="646"/>
      <c r="D16" s="645"/>
      <c r="E16" s="645"/>
      <c r="F16" s="647"/>
      <c r="J16" s="1512"/>
      <c r="N16" s="648"/>
      <c r="O16" s="635"/>
    </row>
    <row r="17" spans="2:15" hidden="1">
      <c r="B17" s="1467"/>
      <c r="C17" s="1512"/>
      <c r="D17" s="646"/>
      <c r="E17" s="646"/>
      <c r="N17" s="1511"/>
      <c r="O17" s="635"/>
    </row>
    <row r="18" spans="2:15" hidden="1">
      <c r="D18" s="645"/>
      <c r="E18" s="645"/>
      <c r="H18" s="628"/>
      <c r="N18" s="1511"/>
      <c r="O18" s="635"/>
    </row>
    <row r="19" spans="2:15" hidden="1">
      <c r="D19" s="646"/>
      <c r="E19" s="646"/>
      <c r="N19" s="1511"/>
      <c r="O19" s="635"/>
    </row>
    <row r="20" spans="2:15" hidden="1">
      <c r="D20" s="646"/>
      <c r="E20" s="646"/>
      <c r="G20" s="1517"/>
      <c r="N20" s="1511"/>
    </row>
    <row r="21" spans="2:15" hidden="1">
      <c r="D21" s="1512"/>
      <c r="E21" s="1512"/>
      <c r="G21" s="1512"/>
      <c r="H21" s="628"/>
    </row>
    <row r="22" spans="2:15" hidden="1">
      <c r="D22" s="650"/>
      <c r="E22" s="650"/>
      <c r="G22" s="1512"/>
    </row>
    <row r="23" spans="2:15" hidden="1">
      <c r="D23" s="647"/>
      <c r="E23" s="647"/>
      <c r="H23" s="628"/>
    </row>
    <row r="24" spans="2:15" ht="9" hidden="1" customHeight="1">
      <c r="H24" s="628"/>
    </row>
    <row r="25" spans="2:15" hidden="1">
      <c r="M25" s="651"/>
    </row>
    <row r="26" spans="2:15" hidden="1">
      <c r="M26" s="651"/>
    </row>
    <row r="27" spans="2:15" hidden="1">
      <c r="M27" s="651"/>
    </row>
    <row r="28" spans="2:15" hidden="1">
      <c r="M28" s="651"/>
    </row>
    <row r="29" spans="2:15" hidden="1">
      <c r="M29" s="651"/>
    </row>
    <row r="30" spans="2:15" hidden="1">
      <c r="M30" s="651"/>
    </row>
    <row r="34" spans="7:8" ht="9" hidden="1" customHeight="1"/>
    <row r="38" spans="7:8" hidden="1">
      <c r="G38" s="1516"/>
      <c r="H38" s="645"/>
    </row>
    <row r="39" spans="7:8" hidden="1">
      <c r="G39" s="645"/>
      <c r="H39" s="653"/>
    </row>
    <row r="40" spans="7:8" hidden="1">
      <c r="G40" s="1516"/>
      <c r="H40" s="653"/>
    </row>
    <row r="41" spans="7:8" hidden="1">
      <c r="G41" s="1516"/>
      <c r="H41" s="653"/>
    </row>
    <row r="42" spans="7:8" hidden="1">
      <c r="H42" s="654"/>
    </row>
  </sheetData>
  <mergeCells count="2">
    <mergeCell ref="B1:F1"/>
    <mergeCell ref="B2:F2"/>
  </mergeCells>
  <printOptions horizontalCentered="1" verticalCentered="1"/>
  <pageMargins left="0.2" right="0.23" top="0.22" bottom="0.41" header="0" footer="0"/>
  <pageSetup scale="120" orientation="landscape" r:id="rId1"/>
  <headerFooter alignWithMargins="0">
    <oddFooter>&amp;L&amp;Z&amp;F&amp;A&amp;R&amp;D</oddFooter>
  </headerFooter>
  <ignoredErrors>
    <ignoredError sqref="C4:F4" numberStoredAsText="1"/>
  </ignoredErrors>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0B102-AB8B-4D19-9CCB-114A536A3CE0}">
  <sheetPr codeName="Hoja78"/>
  <dimension ref="A1:WVQ10"/>
  <sheetViews>
    <sheetView showGridLines="0" workbookViewId="0"/>
  </sheetViews>
  <sheetFormatPr baseColWidth="10" defaultColWidth="0" defaultRowHeight="12.75" zeroHeight="1"/>
  <cols>
    <col min="1" max="1" width="3.85546875" style="1449" customWidth="1"/>
    <col min="2" max="2" width="32.5703125" style="1449" customWidth="1"/>
    <col min="3" max="3" width="8.5703125" style="1449" customWidth="1"/>
    <col min="4" max="4" width="10.140625" style="1449" customWidth="1"/>
    <col min="5" max="5" width="7.7109375" style="1449" customWidth="1"/>
    <col min="6" max="6" width="9.140625" style="1449" customWidth="1"/>
    <col min="7" max="7" width="12.140625" style="1449" customWidth="1"/>
    <col min="8" max="9" width="8.85546875" style="1449" customWidth="1"/>
    <col min="10" max="10" width="4.42578125" style="1449" customWidth="1"/>
    <col min="11" max="11" width="11.42578125" style="1449" customWidth="1"/>
    <col min="12" max="12" width="5" style="1449" customWidth="1"/>
    <col min="13" max="256" width="11.42578125" style="1449" hidden="1"/>
    <col min="257" max="257" width="3.85546875" style="1449" hidden="1"/>
    <col min="258" max="258" width="32.5703125" style="1449" hidden="1"/>
    <col min="259" max="259" width="8.5703125" style="1449" hidden="1"/>
    <col min="260" max="260" width="10.140625" style="1449" hidden="1"/>
    <col min="261" max="261" width="7.7109375" style="1449" hidden="1"/>
    <col min="262" max="262" width="9.140625" style="1449" hidden="1"/>
    <col min="263" max="263" width="12.140625" style="1449" hidden="1"/>
    <col min="264" max="265" width="8.85546875" style="1449" hidden="1"/>
    <col min="266" max="512" width="11.42578125" style="1449" hidden="1"/>
    <col min="513" max="513" width="3.85546875" style="1449" hidden="1"/>
    <col min="514" max="514" width="32.5703125" style="1449" hidden="1"/>
    <col min="515" max="515" width="8.5703125" style="1449" hidden="1"/>
    <col min="516" max="516" width="10.140625" style="1449" hidden="1"/>
    <col min="517" max="517" width="7.7109375" style="1449" hidden="1"/>
    <col min="518" max="518" width="9.140625" style="1449" hidden="1"/>
    <col min="519" max="519" width="12.140625" style="1449" hidden="1"/>
    <col min="520" max="521" width="8.85546875" style="1449" hidden="1"/>
    <col min="522" max="768" width="11.42578125" style="1449" hidden="1"/>
    <col min="769" max="769" width="3.85546875" style="1449" hidden="1"/>
    <col min="770" max="770" width="32.5703125" style="1449" hidden="1"/>
    <col min="771" max="771" width="8.5703125" style="1449" hidden="1"/>
    <col min="772" max="772" width="10.140625" style="1449" hidden="1"/>
    <col min="773" max="773" width="7.7109375" style="1449" hidden="1"/>
    <col min="774" max="774" width="9.140625" style="1449" hidden="1"/>
    <col min="775" max="775" width="12.140625" style="1449" hidden="1"/>
    <col min="776" max="777" width="8.85546875" style="1449" hidden="1"/>
    <col min="778" max="1024" width="11.42578125" style="1449" hidden="1"/>
    <col min="1025" max="1025" width="3.85546875" style="1449" hidden="1"/>
    <col min="1026" max="1026" width="32.5703125" style="1449" hidden="1"/>
    <col min="1027" max="1027" width="8.5703125" style="1449" hidden="1"/>
    <col min="1028" max="1028" width="10.140625" style="1449" hidden="1"/>
    <col min="1029" max="1029" width="7.7109375" style="1449" hidden="1"/>
    <col min="1030" max="1030" width="9.140625" style="1449" hidden="1"/>
    <col min="1031" max="1031" width="12.140625" style="1449" hidden="1"/>
    <col min="1032" max="1033" width="8.85546875" style="1449" hidden="1"/>
    <col min="1034" max="1280" width="11.42578125" style="1449" hidden="1"/>
    <col min="1281" max="1281" width="3.85546875" style="1449" hidden="1"/>
    <col min="1282" max="1282" width="32.5703125" style="1449" hidden="1"/>
    <col min="1283" max="1283" width="8.5703125" style="1449" hidden="1"/>
    <col min="1284" max="1284" width="10.140625" style="1449" hidden="1"/>
    <col min="1285" max="1285" width="7.7109375" style="1449" hidden="1"/>
    <col min="1286" max="1286" width="9.140625" style="1449" hidden="1"/>
    <col min="1287" max="1287" width="12.140625" style="1449" hidden="1"/>
    <col min="1288" max="1289" width="8.85546875" style="1449" hidden="1"/>
    <col min="1290" max="1536" width="11.42578125" style="1449" hidden="1"/>
    <col min="1537" max="1537" width="3.85546875" style="1449" hidden="1"/>
    <col min="1538" max="1538" width="32.5703125" style="1449" hidden="1"/>
    <col min="1539" max="1539" width="8.5703125" style="1449" hidden="1"/>
    <col min="1540" max="1540" width="10.140625" style="1449" hidden="1"/>
    <col min="1541" max="1541" width="7.7109375" style="1449" hidden="1"/>
    <col min="1542" max="1542" width="9.140625" style="1449" hidden="1"/>
    <col min="1543" max="1543" width="12.140625" style="1449" hidden="1"/>
    <col min="1544" max="1545" width="8.85546875" style="1449" hidden="1"/>
    <col min="1546" max="1792" width="11.42578125" style="1449" hidden="1"/>
    <col min="1793" max="1793" width="3.85546875" style="1449" hidden="1"/>
    <col min="1794" max="1794" width="32.5703125" style="1449" hidden="1"/>
    <col min="1795" max="1795" width="8.5703125" style="1449" hidden="1"/>
    <col min="1796" max="1796" width="10.140625" style="1449" hidden="1"/>
    <col min="1797" max="1797" width="7.7109375" style="1449" hidden="1"/>
    <col min="1798" max="1798" width="9.140625" style="1449" hidden="1"/>
    <col min="1799" max="1799" width="12.140625" style="1449" hidden="1"/>
    <col min="1800" max="1801" width="8.85546875" style="1449" hidden="1"/>
    <col min="1802" max="2048" width="11.42578125" style="1449" hidden="1"/>
    <col min="2049" max="2049" width="3.85546875" style="1449" hidden="1"/>
    <col min="2050" max="2050" width="32.5703125" style="1449" hidden="1"/>
    <col min="2051" max="2051" width="8.5703125" style="1449" hidden="1"/>
    <col min="2052" max="2052" width="10.140625" style="1449" hidden="1"/>
    <col min="2053" max="2053" width="7.7109375" style="1449" hidden="1"/>
    <col min="2054" max="2054" width="9.140625" style="1449" hidden="1"/>
    <col min="2055" max="2055" width="12.140625" style="1449" hidden="1"/>
    <col min="2056" max="2057" width="8.85546875" style="1449" hidden="1"/>
    <col min="2058" max="2304" width="11.42578125" style="1449" hidden="1"/>
    <col min="2305" max="2305" width="3.85546875" style="1449" hidden="1"/>
    <col min="2306" max="2306" width="32.5703125" style="1449" hidden="1"/>
    <col min="2307" max="2307" width="8.5703125" style="1449" hidden="1"/>
    <col min="2308" max="2308" width="10.140625" style="1449" hidden="1"/>
    <col min="2309" max="2309" width="7.7109375" style="1449" hidden="1"/>
    <col min="2310" max="2310" width="9.140625" style="1449" hidden="1"/>
    <col min="2311" max="2311" width="12.140625" style="1449" hidden="1"/>
    <col min="2312" max="2313" width="8.85546875" style="1449" hidden="1"/>
    <col min="2314" max="2560" width="11.42578125" style="1449" hidden="1"/>
    <col min="2561" max="2561" width="3.85546875" style="1449" hidden="1"/>
    <col min="2562" max="2562" width="32.5703125" style="1449" hidden="1"/>
    <col min="2563" max="2563" width="8.5703125" style="1449" hidden="1"/>
    <col min="2564" max="2564" width="10.140625" style="1449" hidden="1"/>
    <col min="2565" max="2565" width="7.7109375" style="1449" hidden="1"/>
    <col min="2566" max="2566" width="9.140625" style="1449" hidden="1"/>
    <col min="2567" max="2567" width="12.140625" style="1449" hidden="1"/>
    <col min="2568" max="2569" width="8.85546875" style="1449" hidden="1"/>
    <col min="2570" max="2816" width="11.42578125" style="1449" hidden="1"/>
    <col min="2817" max="2817" width="3.85546875" style="1449" hidden="1"/>
    <col min="2818" max="2818" width="32.5703125" style="1449" hidden="1"/>
    <col min="2819" max="2819" width="8.5703125" style="1449" hidden="1"/>
    <col min="2820" max="2820" width="10.140625" style="1449" hidden="1"/>
    <col min="2821" max="2821" width="7.7109375" style="1449" hidden="1"/>
    <col min="2822" max="2822" width="9.140625" style="1449" hidden="1"/>
    <col min="2823" max="2823" width="12.140625" style="1449" hidden="1"/>
    <col min="2824" max="2825" width="8.85546875" style="1449" hidden="1"/>
    <col min="2826" max="3072" width="11.42578125" style="1449" hidden="1"/>
    <col min="3073" max="3073" width="3.85546875" style="1449" hidden="1"/>
    <col min="3074" max="3074" width="32.5703125" style="1449" hidden="1"/>
    <col min="3075" max="3075" width="8.5703125" style="1449" hidden="1"/>
    <col min="3076" max="3076" width="10.140625" style="1449" hidden="1"/>
    <col min="3077" max="3077" width="7.7109375" style="1449" hidden="1"/>
    <col min="3078" max="3078" width="9.140625" style="1449" hidden="1"/>
    <col min="3079" max="3079" width="12.140625" style="1449" hidden="1"/>
    <col min="3080" max="3081" width="8.85546875" style="1449" hidden="1"/>
    <col min="3082" max="3328" width="11.42578125" style="1449" hidden="1"/>
    <col min="3329" max="3329" width="3.85546875" style="1449" hidden="1"/>
    <col min="3330" max="3330" width="32.5703125" style="1449" hidden="1"/>
    <col min="3331" max="3331" width="8.5703125" style="1449" hidden="1"/>
    <col min="3332" max="3332" width="10.140625" style="1449" hidden="1"/>
    <col min="3333" max="3333" width="7.7109375" style="1449" hidden="1"/>
    <col min="3334" max="3334" width="9.140625" style="1449" hidden="1"/>
    <col min="3335" max="3335" width="12.140625" style="1449" hidden="1"/>
    <col min="3336" max="3337" width="8.85546875" style="1449" hidden="1"/>
    <col min="3338" max="3584" width="11.42578125" style="1449" hidden="1"/>
    <col min="3585" max="3585" width="3.85546875" style="1449" hidden="1"/>
    <col min="3586" max="3586" width="32.5703125" style="1449" hidden="1"/>
    <col min="3587" max="3587" width="8.5703125" style="1449" hidden="1"/>
    <col min="3588" max="3588" width="10.140625" style="1449" hidden="1"/>
    <col min="3589" max="3589" width="7.7109375" style="1449" hidden="1"/>
    <col min="3590" max="3590" width="9.140625" style="1449" hidden="1"/>
    <col min="3591" max="3591" width="12.140625" style="1449" hidden="1"/>
    <col min="3592" max="3593" width="8.85546875" style="1449" hidden="1"/>
    <col min="3594" max="3840" width="11.42578125" style="1449" hidden="1"/>
    <col min="3841" max="3841" width="3.85546875" style="1449" hidden="1"/>
    <col min="3842" max="3842" width="32.5703125" style="1449" hidden="1"/>
    <col min="3843" max="3843" width="8.5703125" style="1449" hidden="1"/>
    <col min="3844" max="3844" width="10.140625" style="1449" hidden="1"/>
    <col min="3845" max="3845" width="7.7109375" style="1449" hidden="1"/>
    <col min="3846" max="3846" width="9.140625" style="1449" hidden="1"/>
    <col min="3847" max="3847" width="12.140625" style="1449" hidden="1"/>
    <col min="3848" max="3849" width="8.85546875" style="1449" hidden="1"/>
    <col min="3850" max="4096" width="11.42578125" style="1449" hidden="1"/>
    <col min="4097" max="4097" width="3.85546875" style="1449" hidden="1"/>
    <col min="4098" max="4098" width="32.5703125" style="1449" hidden="1"/>
    <col min="4099" max="4099" width="8.5703125" style="1449" hidden="1"/>
    <col min="4100" max="4100" width="10.140625" style="1449" hidden="1"/>
    <col min="4101" max="4101" width="7.7109375" style="1449" hidden="1"/>
    <col min="4102" max="4102" width="9.140625" style="1449" hidden="1"/>
    <col min="4103" max="4103" width="12.140625" style="1449" hidden="1"/>
    <col min="4104" max="4105" width="8.85546875" style="1449" hidden="1"/>
    <col min="4106" max="4352" width="11.42578125" style="1449" hidden="1"/>
    <col min="4353" max="4353" width="3.85546875" style="1449" hidden="1"/>
    <col min="4354" max="4354" width="32.5703125" style="1449" hidden="1"/>
    <col min="4355" max="4355" width="8.5703125" style="1449" hidden="1"/>
    <col min="4356" max="4356" width="10.140625" style="1449" hidden="1"/>
    <col min="4357" max="4357" width="7.7109375" style="1449" hidden="1"/>
    <col min="4358" max="4358" width="9.140625" style="1449" hidden="1"/>
    <col min="4359" max="4359" width="12.140625" style="1449" hidden="1"/>
    <col min="4360" max="4361" width="8.85546875" style="1449" hidden="1"/>
    <col min="4362" max="4608" width="11.42578125" style="1449" hidden="1"/>
    <col min="4609" max="4609" width="3.85546875" style="1449" hidden="1"/>
    <col min="4610" max="4610" width="32.5703125" style="1449" hidden="1"/>
    <col min="4611" max="4611" width="8.5703125" style="1449" hidden="1"/>
    <col min="4612" max="4612" width="10.140625" style="1449" hidden="1"/>
    <col min="4613" max="4613" width="7.7109375" style="1449" hidden="1"/>
    <col min="4614" max="4614" width="9.140625" style="1449" hidden="1"/>
    <col min="4615" max="4615" width="12.140625" style="1449" hidden="1"/>
    <col min="4616" max="4617" width="8.85546875" style="1449" hidden="1"/>
    <col min="4618" max="4864" width="11.42578125" style="1449" hidden="1"/>
    <col min="4865" max="4865" width="3.85546875" style="1449" hidden="1"/>
    <col min="4866" max="4866" width="32.5703125" style="1449" hidden="1"/>
    <col min="4867" max="4867" width="8.5703125" style="1449" hidden="1"/>
    <col min="4868" max="4868" width="10.140625" style="1449" hidden="1"/>
    <col min="4869" max="4869" width="7.7109375" style="1449" hidden="1"/>
    <col min="4870" max="4870" width="9.140625" style="1449" hidden="1"/>
    <col min="4871" max="4871" width="12.140625" style="1449" hidden="1"/>
    <col min="4872" max="4873" width="8.85546875" style="1449" hidden="1"/>
    <col min="4874" max="5120" width="11.42578125" style="1449" hidden="1"/>
    <col min="5121" max="5121" width="3.85546875" style="1449" hidden="1"/>
    <col min="5122" max="5122" width="32.5703125" style="1449" hidden="1"/>
    <col min="5123" max="5123" width="8.5703125" style="1449" hidden="1"/>
    <col min="5124" max="5124" width="10.140625" style="1449" hidden="1"/>
    <col min="5125" max="5125" width="7.7109375" style="1449" hidden="1"/>
    <col min="5126" max="5126" width="9.140625" style="1449" hidden="1"/>
    <col min="5127" max="5127" width="12.140625" style="1449" hidden="1"/>
    <col min="5128" max="5129" width="8.85546875" style="1449" hidden="1"/>
    <col min="5130" max="5376" width="11.42578125" style="1449" hidden="1"/>
    <col min="5377" max="5377" width="3.85546875" style="1449" hidden="1"/>
    <col min="5378" max="5378" width="32.5703125" style="1449" hidden="1"/>
    <col min="5379" max="5379" width="8.5703125" style="1449" hidden="1"/>
    <col min="5380" max="5380" width="10.140625" style="1449" hidden="1"/>
    <col min="5381" max="5381" width="7.7109375" style="1449" hidden="1"/>
    <col min="5382" max="5382" width="9.140625" style="1449" hidden="1"/>
    <col min="5383" max="5383" width="12.140625" style="1449" hidden="1"/>
    <col min="5384" max="5385" width="8.85546875" style="1449" hidden="1"/>
    <col min="5386" max="5632" width="11.42578125" style="1449" hidden="1"/>
    <col min="5633" max="5633" width="3.85546875" style="1449" hidden="1"/>
    <col min="5634" max="5634" width="32.5703125" style="1449" hidden="1"/>
    <col min="5635" max="5635" width="8.5703125" style="1449" hidden="1"/>
    <col min="5636" max="5636" width="10.140625" style="1449" hidden="1"/>
    <col min="5637" max="5637" width="7.7109375" style="1449" hidden="1"/>
    <col min="5638" max="5638" width="9.140625" style="1449" hidden="1"/>
    <col min="5639" max="5639" width="12.140625" style="1449" hidden="1"/>
    <col min="5640" max="5641" width="8.85546875" style="1449" hidden="1"/>
    <col min="5642" max="5888" width="11.42578125" style="1449" hidden="1"/>
    <col min="5889" max="5889" width="3.85546875" style="1449" hidden="1"/>
    <col min="5890" max="5890" width="32.5703125" style="1449" hidden="1"/>
    <col min="5891" max="5891" width="8.5703125" style="1449" hidden="1"/>
    <col min="5892" max="5892" width="10.140625" style="1449" hidden="1"/>
    <col min="5893" max="5893" width="7.7109375" style="1449" hidden="1"/>
    <col min="5894" max="5894" width="9.140625" style="1449" hidden="1"/>
    <col min="5895" max="5895" width="12.140625" style="1449" hidden="1"/>
    <col min="5896" max="5897" width="8.85546875" style="1449" hidden="1"/>
    <col min="5898" max="6144" width="11.42578125" style="1449" hidden="1"/>
    <col min="6145" max="6145" width="3.85546875" style="1449" hidden="1"/>
    <col min="6146" max="6146" width="32.5703125" style="1449" hidden="1"/>
    <col min="6147" max="6147" width="8.5703125" style="1449" hidden="1"/>
    <col min="6148" max="6148" width="10.140625" style="1449" hidden="1"/>
    <col min="6149" max="6149" width="7.7109375" style="1449" hidden="1"/>
    <col min="6150" max="6150" width="9.140625" style="1449" hidden="1"/>
    <col min="6151" max="6151" width="12.140625" style="1449" hidden="1"/>
    <col min="6152" max="6153" width="8.85546875" style="1449" hidden="1"/>
    <col min="6154" max="6400" width="11.42578125" style="1449" hidden="1"/>
    <col min="6401" max="6401" width="3.85546875" style="1449" hidden="1"/>
    <col min="6402" max="6402" width="32.5703125" style="1449" hidden="1"/>
    <col min="6403" max="6403" width="8.5703125" style="1449" hidden="1"/>
    <col min="6404" max="6404" width="10.140625" style="1449" hidden="1"/>
    <col min="6405" max="6405" width="7.7109375" style="1449" hidden="1"/>
    <col min="6406" max="6406" width="9.140625" style="1449" hidden="1"/>
    <col min="6407" max="6407" width="12.140625" style="1449" hidden="1"/>
    <col min="6408" max="6409" width="8.85546875" style="1449" hidden="1"/>
    <col min="6410" max="6656" width="11.42578125" style="1449" hidden="1"/>
    <col min="6657" max="6657" width="3.85546875" style="1449" hidden="1"/>
    <col min="6658" max="6658" width="32.5703125" style="1449" hidden="1"/>
    <col min="6659" max="6659" width="8.5703125" style="1449" hidden="1"/>
    <col min="6660" max="6660" width="10.140625" style="1449" hidden="1"/>
    <col min="6661" max="6661" width="7.7109375" style="1449" hidden="1"/>
    <col min="6662" max="6662" width="9.140625" style="1449" hidden="1"/>
    <col min="6663" max="6663" width="12.140625" style="1449" hidden="1"/>
    <col min="6664" max="6665" width="8.85546875" style="1449" hidden="1"/>
    <col min="6666" max="6912" width="11.42578125" style="1449" hidden="1"/>
    <col min="6913" max="6913" width="3.85546875" style="1449" hidden="1"/>
    <col min="6914" max="6914" width="32.5703125" style="1449" hidden="1"/>
    <col min="6915" max="6915" width="8.5703125" style="1449" hidden="1"/>
    <col min="6916" max="6916" width="10.140625" style="1449" hidden="1"/>
    <col min="6917" max="6917" width="7.7109375" style="1449" hidden="1"/>
    <col min="6918" max="6918" width="9.140625" style="1449" hidden="1"/>
    <col min="6919" max="6919" width="12.140625" style="1449" hidden="1"/>
    <col min="6920" max="6921" width="8.85546875" style="1449" hidden="1"/>
    <col min="6922" max="7168" width="11.42578125" style="1449" hidden="1"/>
    <col min="7169" max="7169" width="3.85546875" style="1449" hidden="1"/>
    <col min="7170" max="7170" width="32.5703125" style="1449" hidden="1"/>
    <col min="7171" max="7171" width="8.5703125" style="1449" hidden="1"/>
    <col min="7172" max="7172" width="10.140625" style="1449" hidden="1"/>
    <col min="7173" max="7173" width="7.7109375" style="1449" hidden="1"/>
    <col min="7174" max="7174" width="9.140625" style="1449" hidden="1"/>
    <col min="7175" max="7175" width="12.140625" style="1449" hidden="1"/>
    <col min="7176" max="7177" width="8.85546875" style="1449" hidden="1"/>
    <col min="7178" max="7424" width="11.42578125" style="1449" hidden="1"/>
    <col min="7425" max="7425" width="3.85546875" style="1449" hidden="1"/>
    <col min="7426" max="7426" width="32.5703125" style="1449" hidden="1"/>
    <col min="7427" max="7427" width="8.5703125" style="1449" hidden="1"/>
    <col min="7428" max="7428" width="10.140625" style="1449" hidden="1"/>
    <col min="7429" max="7429" width="7.7109375" style="1449" hidden="1"/>
    <col min="7430" max="7430" width="9.140625" style="1449" hidden="1"/>
    <col min="7431" max="7431" width="12.140625" style="1449" hidden="1"/>
    <col min="7432" max="7433" width="8.85546875" style="1449" hidden="1"/>
    <col min="7434" max="7680" width="11.42578125" style="1449" hidden="1"/>
    <col min="7681" max="7681" width="3.85546875" style="1449" hidden="1"/>
    <col min="7682" max="7682" width="32.5703125" style="1449" hidden="1"/>
    <col min="7683" max="7683" width="8.5703125" style="1449" hidden="1"/>
    <col min="7684" max="7684" width="10.140625" style="1449" hidden="1"/>
    <col min="7685" max="7685" width="7.7109375" style="1449" hidden="1"/>
    <col min="7686" max="7686" width="9.140625" style="1449" hidden="1"/>
    <col min="7687" max="7687" width="12.140625" style="1449" hidden="1"/>
    <col min="7688" max="7689" width="8.85546875" style="1449" hidden="1"/>
    <col min="7690" max="7936" width="11.42578125" style="1449" hidden="1"/>
    <col min="7937" max="7937" width="3.85546875" style="1449" hidden="1"/>
    <col min="7938" max="7938" width="32.5703125" style="1449" hidden="1"/>
    <col min="7939" max="7939" width="8.5703125" style="1449" hidden="1"/>
    <col min="7940" max="7940" width="10.140625" style="1449" hidden="1"/>
    <col min="7941" max="7941" width="7.7109375" style="1449" hidden="1"/>
    <col min="7942" max="7942" width="9.140625" style="1449" hidden="1"/>
    <col min="7943" max="7943" width="12.140625" style="1449" hidden="1"/>
    <col min="7944" max="7945" width="8.85546875" style="1449" hidden="1"/>
    <col min="7946" max="8192" width="11.42578125" style="1449" hidden="1"/>
    <col min="8193" max="8193" width="3.85546875" style="1449" hidden="1"/>
    <col min="8194" max="8194" width="32.5703125" style="1449" hidden="1"/>
    <col min="8195" max="8195" width="8.5703125" style="1449" hidden="1"/>
    <col min="8196" max="8196" width="10.140625" style="1449" hidden="1"/>
    <col min="8197" max="8197" width="7.7109375" style="1449" hidden="1"/>
    <col min="8198" max="8198" width="9.140625" style="1449" hidden="1"/>
    <col min="8199" max="8199" width="12.140625" style="1449" hidden="1"/>
    <col min="8200" max="8201" width="8.85546875" style="1449" hidden="1"/>
    <col min="8202" max="8448" width="11.42578125" style="1449" hidden="1"/>
    <col min="8449" max="8449" width="3.85546875" style="1449" hidden="1"/>
    <col min="8450" max="8450" width="32.5703125" style="1449" hidden="1"/>
    <col min="8451" max="8451" width="8.5703125" style="1449" hidden="1"/>
    <col min="8452" max="8452" width="10.140625" style="1449" hidden="1"/>
    <col min="8453" max="8453" width="7.7109375" style="1449" hidden="1"/>
    <col min="8454" max="8454" width="9.140625" style="1449" hidden="1"/>
    <col min="8455" max="8455" width="12.140625" style="1449" hidden="1"/>
    <col min="8456" max="8457" width="8.85546875" style="1449" hidden="1"/>
    <col min="8458" max="8704" width="11.42578125" style="1449" hidden="1"/>
    <col min="8705" max="8705" width="3.85546875" style="1449" hidden="1"/>
    <col min="8706" max="8706" width="32.5703125" style="1449" hidden="1"/>
    <col min="8707" max="8707" width="8.5703125" style="1449" hidden="1"/>
    <col min="8708" max="8708" width="10.140625" style="1449" hidden="1"/>
    <col min="8709" max="8709" width="7.7109375" style="1449" hidden="1"/>
    <col min="8710" max="8710" width="9.140625" style="1449" hidden="1"/>
    <col min="8711" max="8711" width="12.140625" style="1449" hidden="1"/>
    <col min="8712" max="8713" width="8.85546875" style="1449" hidden="1"/>
    <col min="8714" max="8960" width="11.42578125" style="1449" hidden="1"/>
    <col min="8961" max="8961" width="3.85546875" style="1449" hidden="1"/>
    <col min="8962" max="8962" width="32.5703125" style="1449" hidden="1"/>
    <col min="8963" max="8963" width="8.5703125" style="1449" hidden="1"/>
    <col min="8964" max="8964" width="10.140625" style="1449" hidden="1"/>
    <col min="8965" max="8965" width="7.7109375" style="1449" hidden="1"/>
    <col min="8966" max="8966" width="9.140625" style="1449" hidden="1"/>
    <col min="8967" max="8967" width="12.140625" style="1449" hidden="1"/>
    <col min="8968" max="8969" width="8.85546875" style="1449" hidden="1"/>
    <col min="8970" max="9216" width="11.42578125" style="1449" hidden="1"/>
    <col min="9217" max="9217" width="3.85546875" style="1449" hidden="1"/>
    <col min="9218" max="9218" width="32.5703125" style="1449" hidden="1"/>
    <col min="9219" max="9219" width="8.5703125" style="1449" hidden="1"/>
    <col min="9220" max="9220" width="10.140625" style="1449" hidden="1"/>
    <col min="9221" max="9221" width="7.7109375" style="1449" hidden="1"/>
    <col min="9222" max="9222" width="9.140625" style="1449" hidden="1"/>
    <col min="9223" max="9223" width="12.140625" style="1449" hidden="1"/>
    <col min="9224" max="9225" width="8.85546875" style="1449" hidden="1"/>
    <col min="9226" max="9472" width="11.42578125" style="1449" hidden="1"/>
    <col min="9473" max="9473" width="3.85546875" style="1449" hidden="1"/>
    <col min="9474" max="9474" width="32.5703125" style="1449" hidden="1"/>
    <col min="9475" max="9475" width="8.5703125" style="1449" hidden="1"/>
    <col min="9476" max="9476" width="10.140625" style="1449" hidden="1"/>
    <col min="9477" max="9477" width="7.7109375" style="1449" hidden="1"/>
    <col min="9478" max="9478" width="9.140625" style="1449" hidden="1"/>
    <col min="9479" max="9479" width="12.140625" style="1449" hidden="1"/>
    <col min="9480" max="9481" width="8.85546875" style="1449" hidden="1"/>
    <col min="9482" max="9728" width="11.42578125" style="1449" hidden="1"/>
    <col min="9729" max="9729" width="3.85546875" style="1449" hidden="1"/>
    <col min="9730" max="9730" width="32.5703125" style="1449" hidden="1"/>
    <col min="9731" max="9731" width="8.5703125" style="1449" hidden="1"/>
    <col min="9732" max="9732" width="10.140625" style="1449" hidden="1"/>
    <col min="9733" max="9733" width="7.7109375" style="1449" hidden="1"/>
    <col min="9734" max="9734" width="9.140625" style="1449" hidden="1"/>
    <col min="9735" max="9735" width="12.140625" style="1449" hidden="1"/>
    <col min="9736" max="9737" width="8.85546875" style="1449" hidden="1"/>
    <col min="9738" max="9984" width="11.42578125" style="1449" hidden="1"/>
    <col min="9985" max="9985" width="3.85546875" style="1449" hidden="1"/>
    <col min="9986" max="9986" width="32.5703125" style="1449" hidden="1"/>
    <col min="9987" max="9987" width="8.5703125" style="1449" hidden="1"/>
    <col min="9988" max="9988" width="10.140625" style="1449" hidden="1"/>
    <col min="9989" max="9989" width="7.7109375" style="1449" hidden="1"/>
    <col min="9990" max="9990" width="9.140625" style="1449" hidden="1"/>
    <col min="9991" max="9991" width="12.140625" style="1449" hidden="1"/>
    <col min="9992" max="9993" width="8.85546875" style="1449" hidden="1"/>
    <col min="9994" max="10240" width="11.42578125" style="1449" hidden="1"/>
    <col min="10241" max="10241" width="3.85546875" style="1449" hidden="1"/>
    <col min="10242" max="10242" width="32.5703125" style="1449" hidden="1"/>
    <col min="10243" max="10243" width="8.5703125" style="1449" hidden="1"/>
    <col min="10244" max="10244" width="10.140625" style="1449" hidden="1"/>
    <col min="10245" max="10245" width="7.7109375" style="1449" hidden="1"/>
    <col min="10246" max="10246" width="9.140625" style="1449" hidden="1"/>
    <col min="10247" max="10247" width="12.140625" style="1449" hidden="1"/>
    <col min="10248" max="10249" width="8.85546875" style="1449" hidden="1"/>
    <col min="10250" max="10496" width="11.42578125" style="1449" hidden="1"/>
    <col min="10497" max="10497" width="3.85546875" style="1449" hidden="1"/>
    <col min="10498" max="10498" width="32.5703125" style="1449" hidden="1"/>
    <col min="10499" max="10499" width="8.5703125" style="1449" hidden="1"/>
    <col min="10500" max="10500" width="10.140625" style="1449" hidden="1"/>
    <col min="10501" max="10501" width="7.7109375" style="1449" hidden="1"/>
    <col min="10502" max="10502" width="9.140625" style="1449" hidden="1"/>
    <col min="10503" max="10503" width="12.140625" style="1449" hidden="1"/>
    <col min="10504" max="10505" width="8.85546875" style="1449" hidden="1"/>
    <col min="10506" max="10752" width="11.42578125" style="1449" hidden="1"/>
    <col min="10753" max="10753" width="3.85546875" style="1449" hidden="1"/>
    <col min="10754" max="10754" width="32.5703125" style="1449" hidden="1"/>
    <col min="10755" max="10755" width="8.5703125" style="1449" hidden="1"/>
    <col min="10756" max="10756" width="10.140625" style="1449" hidden="1"/>
    <col min="10757" max="10757" width="7.7109375" style="1449" hidden="1"/>
    <col min="10758" max="10758" width="9.140625" style="1449" hidden="1"/>
    <col min="10759" max="10759" width="12.140625" style="1449" hidden="1"/>
    <col min="10760" max="10761" width="8.85546875" style="1449" hidden="1"/>
    <col min="10762" max="11008" width="11.42578125" style="1449" hidden="1"/>
    <col min="11009" max="11009" width="3.85546875" style="1449" hidden="1"/>
    <col min="11010" max="11010" width="32.5703125" style="1449" hidden="1"/>
    <col min="11011" max="11011" width="8.5703125" style="1449" hidden="1"/>
    <col min="11012" max="11012" width="10.140625" style="1449" hidden="1"/>
    <col min="11013" max="11013" width="7.7109375" style="1449" hidden="1"/>
    <col min="11014" max="11014" width="9.140625" style="1449" hidden="1"/>
    <col min="11015" max="11015" width="12.140625" style="1449" hidden="1"/>
    <col min="11016" max="11017" width="8.85546875" style="1449" hidden="1"/>
    <col min="11018" max="11264" width="11.42578125" style="1449" hidden="1"/>
    <col min="11265" max="11265" width="3.85546875" style="1449" hidden="1"/>
    <col min="11266" max="11266" width="32.5703125" style="1449" hidden="1"/>
    <col min="11267" max="11267" width="8.5703125" style="1449" hidden="1"/>
    <col min="11268" max="11268" width="10.140625" style="1449" hidden="1"/>
    <col min="11269" max="11269" width="7.7109375" style="1449" hidden="1"/>
    <col min="11270" max="11270" width="9.140625" style="1449" hidden="1"/>
    <col min="11271" max="11271" width="12.140625" style="1449" hidden="1"/>
    <col min="11272" max="11273" width="8.85546875" style="1449" hidden="1"/>
    <col min="11274" max="11520" width="11.42578125" style="1449" hidden="1"/>
    <col min="11521" max="11521" width="3.85546875" style="1449" hidden="1"/>
    <col min="11522" max="11522" width="32.5703125" style="1449" hidden="1"/>
    <col min="11523" max="11523" width="8.5703125" style="1449" hidden="1"/>
    <col min="11524" max="11524" width="10.140625" style="1449" hidden="1"/>
    <col min="11525" max="11525" width="7.7109375" style="1449" hidden="1"/>
    <col min="11526" max="11526" width="9.140625" style="1449" hidden="1"/>
    <col min="11527" max="11527" width="12.140625" style="1449" hidden="1"/>
    <col min="11528" max="11529" width="8.85546875" style="1449" hidden="1"/>
    <col min="11530" max="11776" width="11.42578125" style="1449" hidden="1"/>
    <col min="11777" max="11777" width="3.85546875" style="1449" hidden="1"/>
    <col min="11778" max="11778" width="32.5703125" style="1449" hidden="1"/>
    <col min="11779" max="11779" width="8.5703125" style="1449" hidden="1"/>
    <col min="11780" max="11780" width="10.140625" style="1449" hidden="1"/>
    <col min="11781" max="11781" width="7.7109375" style="1449" hidden="1"/>
    <col min="11782" max="11782" width="9.140625" style="1449" hidden="1"/>
    <col min="11783" max="11783" width="12.140625" style="1449" hidden="1"/>
    <col min="11784" max="11785" width="8.85546875" style="1449" hidden="1"/>
    <col min="11786" max="12032" width="11.42578125" style="1449" hidden="1"/>
    <col min="12033" max="12033" width="3.85546875" style="1449" hidden="1"/>
    <col min="12034" max="12034" width="32.5703125" style="1449" hidden="1"/>
    <col min="12035" max="12035" width="8.5703125" style="1449" hidden="1"/>
    <col min="12036" max="12036" width="10.140625" style="1449" hidden="1"/>
    <col min="12037" max="12037" width="7.7109375" style="1449" hidden="1"/>
    <col min="12038" max="12038" width="9.140625" style="1449" hidden="1"/>
    <col min="12039" max="12039" width="12.140625" style="1449" hidden="1"/>
    <col min="12040" max="12041" width="8.85546875" style="1449" hidden="1"/>
    <col min="12042" max="12288" width="11.42578125" style="1449" hidden="1"/>
    <col min="12289" max="12289" width="3.85546875" style="1449" hidden="1"/>
    <col min="12290" max="12290" width="32.5703125" style="1449" hidden="1"/>
    <col min="12291" max="12291" width="8.5703125" style="1449" hidden="1"/>
    <col min="12292" max="12292" width="10.140625" style="1449" hidden="1"/>
    <col min="12293" max="12293" width="7.7109375" style="1449" hidden="1"/>
    <col min="12294" max="12294" width="9.140625" style="1449" hidden="1"/>
    <col min="12295" max="12295" width="12.140625" style="1449" hidden="1"/>
    <col min="12296" max="12297" width="8.85546875" style="1449" hidden="1"/>
    <col min="12298" max="12544" width="11.42578125" style="1449" hidden="1"/>
    <col min="12545" max="12545" width="3.85546875" style="1449" hidden="1"/>
    <col min="12546" max="12546" width="32.5703125" style="1449" hidden="1"/>
    <col min="12547" max="12547" width="8.5703125" style="1449" hidden="1"/>
    <col min="12548" max="12548" width="10.140625" style="1449" hidden="1"/>
    <col min="12549" max="12549" width="7.7109375" style="1449" hidden="1"/>
    <col min="12550" max="12550" width="9.140625" style="1449" hidden="1"/>
    <col min="12551" max="12551" width="12.140625" style="1449" hidden="1"/>
    <col min="12552" max="12553" width="8.85546875" style="1449" hidden="1"/>
    <col min="12554" max="12800" width="11.42578125" style="1449" hidden="1"/>
    <col min="12801" max="12801" width="3.85546875" style="1449" hidden="1"/>
    <col min="12802" max="12802" width="32.5703125" style="1449" hidden="1"/>
    <col min="12803" max="12803" width="8.5703125" style="1449" hidden="1"/>
    <col min="12804" max="12804" width="10.140625" style="1449" hidden="1"/>
    <col min="12805" max="12805" width="7.7109375" style="1449" hidden="1"/>
    <col min="12806" max="12806" width="9.140625" style="1449" hidden="1"/>
    <col min="12807" max="12807" width="12.140625" style="1449" hidden="1"/>
    <col min="12808" max="12809" width="8.85546875" style="1449" hidden="1"/>
    <col min="12810" max="13056" width="11.42578125" style="1449" hidden="1"/>
    <col min="13057" max="13057" width="3.85546875" style="1449" hidden="1"/>
    <col min="13058" max="13058" width="32.5703125" style="1449" hidden="1"/>
    <col min="13059" max="13059" width="8.5703125" style="1449" hidden="1"/>
    <col min="13060" max="13060" width="10.140625" style="1449" hidden="1"/>
    <col min="13061" max="13061" width="7.7109375" style="1449" hidden="1"/>
    <col min="13062" max="13062" width="9.140625" style="1449" hidden="1"/>
    <col min="13063" max="13063" width="12.140625" style="1449" hidden="1"/>
    <col min="13064" max="13065" width="8.85546875" style="1449" hidden="1"/>
    <col min="13066" max="13312" width="11.42578125" style="1449" hidden="1"/>
    <col min="13313" max="13313" width="3.85546875" style="1449" hidden="1"/>
    <col min="13314" max="13314" width="32.5703125" style="1449" hidden="1"/>
    <col min="13315" max="13315" width="8.5703125" style="1449" hidden="1"/>
    <col min="13316" max="13316" width="10.140625" style="1449" hidden="1"/>
    <col min="13317" max="13317" width="7.7109375" style="1449" hidden="1"/>
    <col min="13318" max="13318" width="9.140625" style="1449" hidden="1"/>
    <col min="13319" max="13319" width="12.140625" style="1449" hidden="1"/>
    <col min="13320" max="13321" width="8.85546875" style="1449" hidden="1"/>
    <col min="13322" max="13568" width="11.42578125" style="1449" hidden="1"/>
    <col min="13569" max="13569" width="3.85546875" style="1449" hidden="1"/>
    <col min="13570" max="13570" width="32.5703125" style="1449" hidden="1"/>
    <col min="13571" max="13571" width="8.5703125" style="1449" hidden="1"/>
    <col min="13572" max="13572" width="10.140625" style="1449" hidden="1"/>
    <col min="13573" max="13573" width="7.7109375" style="1449" hidden="1"/>
    <col min="13574" max="13574" width="9.140625" style="1449" hidden="1"/>
    <col min="13575" max="13575" width="12.140625" style="1449" hidden="1"/>
    <col min="13576" max="13577" width="8.85546875" style="1449" hidden="1"/>
    <col min="13578" max="13824" width="11.42578125" style="1449" hidden="1"/>
    <col min="13825" max="13825" width="3.85546875" style="1449" hidden="1"/>
    <col min="13826" max="13826" width="32.5703125" style="1449" hidden="1"/>
    <col min="13827" max="13827" width="8.5703125" style="1449" hidden="1"/>
    <col min="13828" max="13828" width="10.140625" style="1449" hidden="1"/>
    <col min="13829" max="13829" width="7.7109375" style="1449" hidden="1"/>
    <col min="13830" max="13830" width="9.140625" style="1449" hidden="1"/>
    <col min="13831" max="13831" width="12.140625" style="1449" hidden="1"/>
    <col min="13832" max="13833" width="8.85546875" style="1449" hidden="1"/>
    <col min="13834" max="14080" width="11.42578125" style="1449" hidden="1"/>
    <col min="14081" max="14081" width="3.85546875" style="1449" hidden="1"/>
    <col min="14082" max="14082" width="32.5703125" style="1449" hidden="1"/>
    <col min="14083" max="14083" width="8.5703125" style="1449" hidden="1"/>
    <col min="14084" max="14084" width="10.140625" style="1449" hidden="1"/>
    <col min="14085" max="14085" width="7.7109375" style="1449" hidden="1"/>
    <col min="14086" max="14086" width="9.140625" style="1449" hidden="1"/>
    <col min="14087" max="14087" width="12.140625" style="1449" hidden="1"/>
    <col min="14088" max="14089" width="8.85546875" style="1449" hidden="1"/>
    <col min="14090" max="14336" width="11.42578125" style="1449" hidden="1"/>
    <col min="14337" max="14337" width="3.85546875" style="1449" hidden="1"/>
    <col min="14338" max="14338" width="32.5703125" style="1449" hidden="1"/>
    <col min="14339" max="14339" width="8.5703125" style="1449" hidden="1"/>
    <col min="14340" max="14340" width="10.140625" style="1449" hidden="1"/>
    <col min="14341" max="14341" width="7.7109375" style="1449" hidden="1"/>
    <col min="14342" max="14342" width="9.140625" style="1449" hidden="1"/>
    <col min="14343" max="14343" width="12.140625" style="1449" hidden="1"/>
    <col min="14344" max="14345" width="8.85546875" style="1449" hidden="1"/>
    <col min="14346" max="14592" width="11.42578125" style="1449" hidden="1"/>
    <col min="14593" max="14593" width="3.85546875" style="1449" hidden="1"/>
    <col min="14594" max="14594" width="32.5703125" style="1449" hidden="1"/>
    <col min="14595" max="14595" width="8.5703125" style="1449" hidden="1"/>
    <col min="14596" max="14596" width="10.140625" style="1449" hidden="1"/>
    <col min="14597" max="14597" width="7.7109375" style="1449" hidden="1"/>
    <col min="14598" max="14598" width="9.140625" style="1449" hidden="1"/>
    <col min="14599" max="14599" width="12.140625" style="1449" hidden="1"/>
    <col min="14600" max="14601" width="8.85546875" style="1449" hidden="1"/>
    <col min="14602" max="14848" width="11.42578125" style="1449" hidden="1"/>
    <col min="14849" max="14849" width="3.85546875" style="1449" hidden="1"/>
    <col min="14850" max="14850" width="32.5703125" style="1449" hidden="1"/>
    <col min="14851" max="14851" width="8.5703125" style="1449" hidden="1"/>
    <col min="14852" max="14852" width="10.140625" style="1449" hidden="1"/>
    <col min="14853" max="14853" width="7.7109375" style="1449" hidden="1"/>
    <col min="14854" max="14854" width="9.140625" style="1449" hidden="1"/>
    <col min="14855" max="14855" width="12.140625" style="1449" hidden="1"/>
    <col min="14856" max="14857" width="8.85546875" style="1449" hidden="1"/>
    <col min="14858" max="15104" width="11.42578125" style="1449" hidden="1"/>
    <col min="15105" max="15105" width="3.85546875" style="1449" hidden="1"/>
    <col min="15106" max="15106" width="32.5703125" style="1449" hidden="1"/>
    <col min="15107" max="15107" width="8.5703125" style="1449" hidden="1"/>
    <col min="15108" max="15108" width="10.140625" style="1449" hidden="1"/>
    <col min="15109" max="15109" width="7.7109375" style="1449" hidden="1"/>
    <col min="15110" max="15110" width="9.140625" style="1449" hidden="1"/>
    <col min="15111" max="15111" width="12.140625" style="1449" hidden="1"/>
    <col min="15112" max="15113" width="8.85546875" style="1449" hidden="1"/>
    <col min="15114" max="15360" width="11.42578125" style="1449" hidden="1"/>
    <col min="15361" max="15361" width="3.85546875" style="1449" hidden="1"/>
    <col min="15362" max="15362" width="32.5703125" style="1449" hidden="1"/>
    <col min="15363" max="15363" width="8.5703125" style="1449" hidden="1"/>
    <col min="15364" max="15364" width="10.140625" style="1449" hidden="1"/>
    <col min="15365" max="15365" width="7.7109375" style="1449" hidden="1"/>
    <col min="15366" max="15366" width="9.140625" style="1449" hidden="1"/>
    <col min="15367" max="15367" width="12.140625" style="1449" hidden="1"/>
    <col min="15368" max="15369" width="8.85546875" style="1449" hidden="1"/>
    <col min="15370" max="15616" width="11.42578125" style="1449" hidden="1"/>
    <col min="15617" max="15617" width="3.85546875" style="1449" hidden="1"/>
    <col min="15618" max="15618" width="32.5703125" style="1449" hidden="1"/>
    <col min="15619" max="15619" width="8.5703125" style="1449" hidden="1"/>
    <col min="15620" max="15620" width="10.140625" style="1449" hidden="1"/>
    <col min="15621" max="15621" width="7.7109375" style="1449" hidden="1"/>
    <col min="15622" max="15622" width="9.140625" style="1449" hidden="1"/>
    <col min="15623" max="15623" width="12.140625" style="1449" hidden="1"/>
    <col min="15624" max="15625" width="8.85546875" style="1449" hidden="1"/>
    <col min="15626" max="15872" width="11.42578125" style="1449" hidden="1"/>
    <col min="15873" max="15873" width="3.85546875" style="1449" hidden="1"/>
    <col min="15874" max="15874" width="32.5703125" style="1449" hidden="1"/>
    <col min="15875" max="15875" width="8.5703125" style="1449" hidden="1"/>
    <col min="15876" max="15876" width="10.140625" style="1449" hidden="1"/>
    <col min="15877" max="15877" width="7.7109375" style="1449" hidden="1"/>
    <col min="15878" max="15878" width="9.140625" style="1449" hidden="1"/>
    <col min="15879" max="15879" width="12.140625" style="1449" hidden="1"/>
    <col min="15880" max="15881" width="8.85546875" style="1449" hidden="1"/>
    <col min="15882" max="16128" width="11.42578125" style="1449" hidden="1"/>
    <col min="16129" max="16129" width="3.85546875" style="1449" hidden="1"/>
    <col min="16130" max="16130" width="32.5703125" style="1449" hidden="1"/>
    <col min="16131" max="16131" width="8.5703125" style="1449" hidden="1"/>
    <col min="16132" max="16132" width="10.140625" style="1449" hidden="1"/>
    <col min="16133" max="16133" width="7.7109375" style="1449" hidden="1"/>
    <col min="16134" max="16134" width="9.140625" style="1449" hidden="1"/>
    <col min="16135" max="16135" width="12.140625" style="1449" hidden="1"/>
    <col min="16136" max="16137" width="8.85546875" style="1449" hidden="1"/>
    <col min="16138" max="16384" width="11.42578125" style="1449" hidden="1"/>
  </cols>
  <sheetData>
    <row r="1" spans="1:9" ht="15" customHeight="1">
      <c r="A1" s="2445"/>
      <c r="B1" s="2755" t="s">
        <v>1440</v>
      </c>
      <c r="C1" s="2755"/>
      <c r="D1" s="2755"/>
      <c r="E1" s="2755"/>
      <c r="F1" s="2755"/>
      <c r="G1" s="2755"/>
      <c r="H1" s="2755"/>
      <c r="I1" s="2755"/>
    </row>
    <row r="2" spans="1:9">
      <c r="B2" s="2756" t="s">
        <v>1</v>
      </c>
      <c r="C2" s="2756"/>
      <c r="D2" s="2756"/>
      <c r="E2" s="2756"/>
      <c r="F2" s="2756"/>
      <c r="G2" s="2756"/>
      <c r="H2" s="2756"/>
      <c r="I2" s="2756"/>
    </row>
    <row r="3" spans="1:9" ht="25.15" customHeight="1">
      <c r="B3" s="1520" t="s">
        <v>0</v>
      </c>
      <c r="C3" s="1556" t="s">
        <v>32</v>
      </c>
      <c r="D3" s="1557" t="s">
        <v>33</v>
      </c>
      <c r="E3" s="2678" t="s">
        <v>34</v>
      </c>
      <c r="F3" s="2677"/>
      <c r="G3" s="1302" t="s">
        <v>40</v>
      </c>
      <c r="H3" s="2678" t="s">
        <v>22</v>
      </c>
      <c r="I3" s="2676"/>
    </row>
    <row r="4" spans="1:9">
      <c r="B4" s="1520"/>
      <c r="C4" s="1556"/>
      <c r="D4" s="1557"/>
      <c r="E4" s="1300">
        <v>2023</v>
      </c>
      <c r="F4" s="1301">
        <v>2024</v>
      </c>
      <c r="G4" s="1300" t="s">
        <v>1433</v>
      </c>
      <c r="H4" s="1303">
        <v>2023</v>
      </c>
      <c r="I4" s="1300">
        <v>2024</v>
      </c>
    </row>
    <row r="5" spans="1:9">
      <c r="B5" s="1304"/>
      <c r="C5" s="1305" t="s">
        <v>23</v>
      </c>
      <c r="D5" s="1306" t="s">
        <v>24</v>
      </c>
      <c r="E5" s="1305" t="s">
        <v>36</v>
      </c>
      <c r="F5" s="1307" t="s">
        <v>37</v>
      </c>
      <c r="G5" s="1308" t="s">
        <v>26</v>
      </c>
      <c r="H5" s="1309" t="s">
        <v>38</v>
      </c>
      <c r="I5" s="1305" t="s">
        <v>39</v>
      </c>
    </row>
    <row r="6" spans="1:9" ht="22.5" customHeight="1">
      <c r="B6" s="656" t="s">
        <v>708</v>
      </c>
      <c r="C6" s="377">
        <v>3023.500604074</v>
      </c>
      <c r="D6" s="377">
        <v>888.52955241286998</v>
      </c>
      <c r="E6" s="378">
        <v>57.274258551671444</v>
      </c>
      <c r="F6" s="659">
        <v>29.387444183593864</v>
      </c>
      <c r="G6" s="659">
        <v>-36.032408320814916</v>
      </c>
      <c r="H6" s="379">
        <v>8.8334982792238365E-2</v>
      </c>
      <c r="I6" s="379">
        <v>5.2751361281186904E-2</v>
      </c>
    </row>
    <row r="7" spans="1:9">
      <c r="B7" s="1484" t="s">
        <v>1144</v>
      </c>
      <c r="C7" s="842">
        <v>83.544483799999995</v>
      </c>
      <c r="D7" s="842">
        <v>44.356534968600002</v>
      </c>
      <c r="E7" s="1485">
        <v>448.50799361539504</v>
      </c>
      <c r="F7" s="1486">
        <v>53.093313826424058</v>
      </c>
      <c r="G7" s="1486">
        <v>2.1890740982966674</v>
      </c>
      <c r="H7" s="1487">
        <v>2.7604125967123343E-3</v>
      </c>
      <c r="I7" s="1487">
        <v>2.6334156190484935E-3</v>
      </c>
    </row>
    <row r="8" spans="1:9" ht="24.75" customHeight="1">
      <c r="B8" s="1558" t="s">
        <v>1145</v>
      </c>
      <c r="C8" s="1287">
        <v>3107.0450878739998</v>
      </c>
      <c r="D8" s="1311">
        <v>932.88608738147002</v>
      </c>
      <c r="E8" s="1288">
        <v>58.829283063688308</v>
      </c>
      <c r="F8" s="1312">
        <v>30.024864815199663</v>
      </c>
      <c r="G8" s="1312">
        <v>-34.874204208694316</v>
      </c>
      <c r="H8" s="1289">
        <v>9.1095395388950701E-2</v>
      </c>
      <c r="I8" s="1289">
        <v>5.5384776900235397E-2</v>
      </c>
    </row>
    <row r="9" spans="1:9">
      <c r="B9" s="289" t="s">
        <v>110</v>
      </c>
      <c r="C9" s="289"/>
      <c r="D9" s="1488"/>
      <c r="E9" s="289"/>
      <c r="F9" s="289"/>
      <c r="G9" s="289"/>
      <c r="H9" s="289"/>
      <c r="I9" s="289"/>
    </row>
    <row r="10" spans="1:9"/>
  </sheetData>
  <mergeCells count="4">
    <mergeCell ref="B1:I1"/>
    <mergeCell ref="B2:I2"/>
    <mergeCell ref="E3:F3"/>
    <mergeCell ref="H3:I3"/>
  </mergeCells>
  <pageMargins left="0.7" right="0.7" top="0.75" bottom="0.75" header="0.3" footer="0.3"/>
  <ignoredErrors>
    <ignoredError sqref="C5:I5" numberStoredAsText="1"/>
  </ignoredErrors>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7C3ED-DFEA-4644-8A46-F0E91E60AAD7}">
  <sheetPr codeName="Hoja79"/>
  <dimension ref="A1:WVQ20"/>
  <sheetViews>
    <sheetView showGridLines="0" workbookViewId="0"/>
  </sheetViews>
  <sheetFormatPr baseColWidth="10" defaultColWidth="0" defaultRowHeight="13.5" zeroHeight="1"/>
  <cols>
    <col min="1" max="1" width="3.85546875" style="1462" customWidth="1"/>
    <col min="2" max="2" width="44.7109375" style="1462" customWidth="1"/>
    <col min="3" max="3" width="9" style="1462" bestFit="1" customWidth="1"/>
    <col min="4" max="4" width="8.7109375" style="1462" bestFit="1" customWidth="1"/>
    <col min="5" max="5" width="8.28515625" style="1462" customWidth="1"/>
    <col min="6" max="6" width="10.42578125" style="1462" customWidth="1"/>
    <col min="7" max="7" width="12" style="1462" customWidth="1"/>
    <col min="8" max="8" width="6.28515625" style="1462" customWidth="1"/>
    <col min="9" max="9" width="5.5703125" style="1462" bestFit="1" customWidth="1"/>
    <col min="10" max="10" width="5.28515625" style="1462" customWidth="1"/>
    <col min="11" max="11" width="11.42578125" style="1462" customWidth="1"/>
    <col min="12" max="12" width="5.140625" style="1462" customWidth="1"/>
    <col min="13" max="256" width="11.42578125" style="1462" hidden="1"/>
    <col min="257" max="257" width="3.85546875" style="1462" hidden="1"/>
    <col min="258" max="258" width="44.7109375" style="1462" hidden="1"/>
    <col min="259" max="259" width="9" style="1462" hidden="1"/>
    <col min="260" max="260" width="8.7109375" style="1462" hidden="1"/>
    <col min="261" max="261" width="8.28515625" style="1462" hidden="1"/>
    <col min="262" max="262" width="10.42578125" style="1462" hidden="1"/>
    <col min="263" max="263" width="12" style="1462" hidden="1"/>
    <col min="264" max="264" width="6.28515625" style="1462" hidden="1"/>
    <col min="265" max="265" width="5.5703125" style="1462" hidden="1"/>
    <col min="266" max="512" width="11.42578125" style="1462" hidden="1"/>
    <col min="513" max="513" width="3.85546875" style="1462" hidden="1"/>
    <col min="514" max="514" width="44.7109375" style="1462" hidden="1"/>
    <col min="515" max="515" width="9" style="1462" hidden="1"/>
    <col min="516" max="516" width="8.7109375" style="1462" hidden="1"/>
    <col min="517" max="517" width="8.28515625" style="1462" hidden="1"/>
    <col min="518" max="518" width="10.42578125" style="1462" hidden="1"/>
    <col min="519" max="519" width="12" style="1462" hidden="1"/>
    <col min="520" max="520" width="6.28515625" style="1462" hidden="1"/>
    <col min="521" max="521" width="5.5703125" style="1462" hidden="1"/>
    <col min="522" max="768" width="11.42578125" style="1462" hidden="1"/>
    <col min="769" max="769" width="3.85546875" style="1462" hidden="1"/>
    <col min="770" max="770" width="44.7109375" style="1462" hidden="1"/>
    <col min="771" max="771" width="9" style="1462" hidden="1"/>
    <col min="772" max="772" width="8.7109375" style="1462" hidden="1"/>
    <col min="773" max="773" width="8.28515625" style="1462" hidden="1"/>
    <col min="774" max="774" width="10.42578125" style="1462" hidden="1"/>
    <col min="775" max="775" width="12" style="1462" hidden="1"/>
    <col min="776" max="776" width="6.28515625" style="1462" hidden="1"/>
    <col min="777" max="777" width="5.5703125" style="1462" hidden="1"/>
    <col min="778" max="1024" width="11.42578125" style="1462" hidden="1"/>
    <col min="1025" max="1025" width="3.85546875" style="1462" hidden="1"/>
    <col min="1026" max="1026" width="44.7109375" style="1462" hidden="1"/>
    <col min="1027" max="1027" width="9" style="1462" hidden="1"/>
    <col min="1028" max="1028" width="8.7109375" style="1462" hidden="1"/>
    <col min="1029" max="1029" width="8.28515625" style="1462" hidden="1"/>
    <col min="1030" max="1030" width="10.42578125" style="1462" hidden="1"/>
    <col min="1031" max="1031" width="12" style="1462" hidden="1"/>
    <col min="1032" max="1032" width="6.28515625" style="1462" hidden="1"/>
    <col min="1033" max="1033" width="5.5703125" style="1462" hidden="1"/>
    <col min="1034" max="1280" width="11.42578125" style="1462" hidden="1"/>
    <col min="1281" max="1281" width="3.85546875" style="1462" hidden="1"/>
    <col min="1282" max="1282" width="44.7109375" style="1462" hidden="1"/>
    <col min="1283" max="1283" width="9" style="1462" hidden="1"/>
    <col min="1284" max="1284" width="8.7109375" style="1462" hidden="1"/>
    <col min="1285" max="1285" width="8.28515625" style="1462" hidden="1"/>
    <col min="1286" max="1286" width="10.42578125" style="1462" hidden="1"/>
    <col min="1287" max="1287" width="12" style="1462" hidden="1"/>
    <col min="1288" max="1288" width="6.28515625" style="1462" hidden="1"/>
    <col min="1289" max="1289" width="5.5703125" style="1462" hidden="1"/>
    <col min="1290" max="1536" width="11.42578125" style="1462" hidden="1"/>
    <col min="1537" max="1537" width="3.85546875" style="1462" hidden="1"/>
    <col min="1538" max="1538" width="44.7109375" style="1462" hidden="1"/>
    <col min="1539" max="1539" width="9" style="1462" hidden="1"/>
    <col min="1540" max="1540" width="8.7109375" style="1462" hidden="1"/>
    <col min="1541" max="1541" width="8.28515625" style="1462" hidden="1"/>
    <col min="1542" max="1542" width="10.42578125" style="1462" hidden="1"/>
    <col min="1543" max="1543" width="12" style="1462" hidden="1"/>
    <col min="1544" max="1544" width="6.28515625" style="1462" hidden="1"/>
    <col min="1545" max="1545" width="5.5703125" style="1462" hidden="1"/>
    <col min="1546" max="1792" width="11.42578125" style="1462" hidden="1"/>
    <col min="1793" max="1793" width="3.85546875" style="1462" hidden="1"/>
    <col min="1794" max="1794" width="44.7109375" style="1462" hidden="1"/>
    <col min="1795" max="1795" width="9" style="1462" hidden="1"/>
    <col min="1796" max="1796" width="8.7109375" style="1462" hidden="1"/>
    <col min="1797" max="1797" width="8.28515625" style="1462" hidden="1"/>
    <col min="1798" max="1798" width="10.42578125" style="1462" hidden="1"/>
    <col min="1799" max="1799" width="12" style="1462" hidden="1"/>
    <col min="1800" max="1800" width="6.28515625" style="1462" hidden="1"/>
    <col min="1801" max="1801" width="5.5703125" style="1462" hidden="1"/>
    <col min="1802" max="2048" width="11.42578125" style="1462" hidden="1"/>
    <col min="2049" max="2049" width="3.85546875" style="1462" hidden="1"/>
    <col min="2050" max="2050" width="44.7109375" style="1462" hidden="1"/>
    <col min="2051" max="2051" width="9" style="1462" hidden="1"/>
    <col min="2052" max="2052" width="8.7109375" style="1462" hidden="1"/>
    <col min="2053" max="2053" width="8.28515625" style="1462" hidden="1"/>
    <col min="2054" max="2054" width="10.42578125" style="1462" hidden="1"/>
    <col min="2055" max="2055" width="12" style="1462" hidden="1"/>
    <col min="2056" max="2056" width="6.28515625" style="1462" hidden="1"/>
    <col min="2057" max="2057" width="5.5703125" style="1462" hidden="1"/>
    <col min="2058" max="2304" width="11.42578125" style="1462" hidden="1"/>
    <col min="2305" max="2305" width="3.85546875" style="1462" hidden="1"/>
    <col min="2306" max="2306" width="44.7109375" style="1462" hidden="1"/>
    <col min="2307" max="2307" width="9" style="1462" hidden="1"/>
    <col min="2308" max="2308" width="8.7109375" style="1462" hidden="1"/>
    <col min="2309" max="2309" width="8.28515625" style="1462" hidden="1"/>
    <col min="2310" max="2310" width="10.42578125" style="1462" hidden="1"/>
    <col min="2311" max="2311" width="12" style="1462" hidden="1"/>
    <col min="2312" max="2312" width="6.28515625" style="1462" hidden="1"/>
    <col min="2313" max="2313" width="5.5703125" style="1462" hidden="1"/>
    <col min="2314" max="2560" width="11.42578125" style="1462" hidden="1"/>
    <col min="2561" max="2561" width="3.85546875" style="1462" hidden="1"/>
    <col min="2562" max="2562" width="44.7109375" style="1462" hidden="1"/>
    <col min="2563" max="2563" width="9" style="1462" hidden="1"/>
    <col min="2564" max="2564" width="8.7109375" style="1462" hidden="1"/>
    <col min="2565" max="2565" width="8.28515625" style="1462" hidden="1"/>
    <col min="2566" max="2566" width="10.42578125" style="1462" hidden="1"/>
    <col min="2567" max="2567" width="12" style="1462" hidden="1"/>
    <col min="2568" max="2568" width="6.28515625" style="1462" hidden="1"/>
    <col min="2569" max="2569" width="5.5703125" style="1462" hidden="1"/>
    <col min="2570" max="2816" width="11.42578125" style="1462" hidden="1"/>
    <col min="2817" max="2817" width="3.85546875" style="1462" hidden="1"/>
    <col min="2818" max="2818" width="44.7109375" style="1462" hidden="1"/>
    <col min="2819" max="2819" width="9" style="1462" hidden="1"/>
    <col min="2820" max="2820" width="8.7109375" style="1462" hidden="1"/>
    <col min="2821" max="2821" width="8.28515625" style="1462" hidden="1"/>
    <col min="2822" max="2822" width="10.42578125" style="1462" hidden="1"/>
    <col min="2823" max="2823" width="12" style="1462" hidden="1"/>
    <col min="2824" max="2824" width="6.28515625" style="1462" hidden="1"/>
    <col min="2825" max="2825" width="5.5703125" style="1462" hidden="1"/>
    <col min="2826" max="3072" width="11.42578125" style="1462" hidden="1"/>
    <col min="3073" max="3073" width="3.85546875" style="1462" hidden="1"/>
    <col min="3074" max="3074" width="44.7109375" style="1462" hidden="1"/>
    <col min="3075" max="3075" width="9" style="1462" hidden="1"/>
    <col min="3076" max="3076" width="8.7109375" style="1462" hidden="1"/>
    <col min="3077" max="3077" width="8.28515625" style="1462" hidden="1"/>
    <col min="3078" max="3078" width="10.42578125" style="1462" hidden="1"/>
    <col min="3079" max="3079" width="12" style="1462" hidden="1"/>
    <col min="3080" max="3080" width="6.28515625" style="1462" hidden="1"/>
    <col min="3081" max="3081" width="5.5703125" style="1462" hidden="1"/>
    <col min="3082" max="3328" width="11.42578125" style="1462" hidden="1"/>
    <col min="3329" max="3329" width="3.85546875" style="1462" hidden="1"/>
    <col min="3330" max="3330" width="44.7109375" style="1462" hidden="1"/>
    <col min="3331" max="3331" width="9" style="1462" hidden="1"/>
    <col min="3332" max="3332" width="8.7109375" style="1462" hidden="1"/>
    <col min="3333" max="3333" width="8.28515625" style="1462" hidden="1"/>
    <col min="3334" max="3334" width="10.42578125" style="1462" hidden="1"/>
    <col min="3335" max="3335" width="12" style="1462" hidden="1"/>
    <col min="3336" max="3336" width="6.28515625" style="1462" hidden="1"/>
    <col min="3337" max="3337" width="5.5703125" style="1462" hidden="1"/>
    <col min="3338" max="3584" width="11.42578125" style="1462" hidden="1"/>
    <col min="3585" max="3585" width="3.85546875" style="1462" hidden="1"/>
    <col min="3586" max="3586" width="44.7109375" style="1462" hidden="1"/>
    <col min="3587" max="3587" width="9" style="1462" hidden="1"/>
    <col min="3588" max="3588" width="8.7109375" style="1462" hidden="1"/>
    <col min="3589" max="3589" width="8.28515625" style="1462" hidden="1"/>
    <col min="3590" max="3590" width="10.42578125" style="1462" hidden="1"/>
    <col min="3591" max="3591" width="12" style="1462" hidden="1"/>
    <col min="3592" max="3592" width="6.28515625" style="1462" hidden="1"/>
    <col min="3593" max="3593" width="5.5703125" style="1462" hidden="1"/>
    <col min="3594" max="3840" width="11.42578125" style="1462" hidden="1"/>
    <col min="3841" max="3841" width="3.85546875" style="1462" hidden="1"/>
    <col min="3842" max="3842" width="44.7109375" style="1462" hidden="1"/>
    <col min="3843" max="3843" width="9" style="1462" hidden="1"/>
    <col min="3844" max="3844" width="8.7109375" style="1462" hidden="1"/>
    <col min="3845" max="3845" width="8.28515625" style="1462" hidden="1"/>
    <col min="3846" max="3846" width="10.42578125" style="1462" hidden="1"/>
    <col min="3847" max="3847" width="12" style="1462" hidden="1"/>
    <col min="3848" max="3848" width="6.28515625" style="1462" hidden="1"/>
    <col min="3849" max="3849" width="5.5703125" style="1462" hidden="1"/>
    <col min="3850" max="4096" width="11.42578125" style="1462" hidden="1"/>
    <col min="4097" max="4097" width="3.85546875" style="1462" hidden="1"/>
    <col min="4098" max="4098" width="44.7109375" style="1462" hidden="1"/>
    <col min="4099" max="4099" width="9" style="1462" hidden="1"/>
    <col min="4100" max="4100" width="8.7109375" style="1462" hidden="1"/>
    <col min="4101" max="4101" width="8.28515625" style="1462" hidden="1"/>
    <col min="4102" max="4102" width="10.42578125" style="1462" hidden="1"/>
    <col min="4103" max="4103" width="12" style="1462" hidden="1"/>
    <col min="4104" max="4104" width="6.28515625" style="1462" hidden="1"/>
    <col min="4105" max="4105" width="5.5703125" style="1462" hidden="1"/>
    <col min="4106" max="4352" width="11.42578125" style="1462" hidden="1"/>
    <col min="4353" max="4353" width="3.85546875" style="1462" hidden="1"/>
    <col min="4354" max="4354" width="44.7109375" style="1462" hidden="1"/>
    <col min="4355" max="4355" width="9" style="1462" hidden="1"/>
    <col min="4356" max="4356" width="8.7109375" style="1462" hidden="1"/>
    <col min="4357" max="4357" width="8.28515625" style="1462" hidden="1"/>
    <col min="4358" max="4358" width="10.42578125" style="1462" hidden="1"/>
    <col min="4359" max="4359" width="12" style="1462" hidden="1"/>
    <col min="4360" max="4360" width="6.28515625" style="1462" hidden="1"/>
    <col min="4361" max="4361" width="5.5703125" style="1462" hidden="1"/>
    <col min="4362" max="4608" width="11.42578125" style="1462" hidden="1"/>
    <col min="4609" max="4609" width="3.85546875" style="1462" hidden="1"/>
    <col min="4610" max="4610" width="44.7109375" style="1462" hidden="1"/>
    <col min="4611" max="4611" width="9" style="1462" hidden="1"/>
    <col min="4612" max="4612" width="8.7109375" style="1462" hidden="1"/>
    <col min="4613" max="4613" width="8.28515625" style="1462" hidden="1"/>
    <col min="4614" max="4614" width="10.42578125" style="1462" hidden="1"/>
    <col min="4615" max="4615" width="12" style="1462" hidden="1"/>
    <col min="4616" max="4616" width="6.28515625" style="1462" hidden="1"/>
    <col min="4617" max="4617" width="5.5703125" style="1462" hidden="1"/>
    <col min="4618" max="4864" width="11.42578125" style="1462" hidden="1"/>
    <col min="4865" max="4865" width="3.85546875" style="1462" hidden="1"/>
    <col min="4866" max="4866" width="44.7109375" style="1462" hidden="1"/>
    <col min="4867" max="4867" width="9" style="1462" hidden="1"/>
    <col min="4868" max="4868" width="8.7109375" style="1462" hidden="1"/>
    <col min="4869" max="4869" width="8.28515625" style="1462" hidden="1"/>
    <col min="4870" max="4870" width="10.42578125" style="1462" hidden="1"/>
    <col min="4871" max="4871" width="12" style="1462" hidden="1"/>
    <col min="4872" max="4872" width="6.28515625" style="1462" hidden="1"/>
    <col min="4873" max="4873" width="5.5703125" style="1462" hidden="1"/>
    <col min="4874" max="5120" width="11.42578125" style="1462" hidden="1"/>
    <col min="5121" max="5121" width="3.85546875" style="1462" hidden="1"/>
    <col min="5122" max="5122" width="44.7109375" style="1462" hidden="1"/>
    <col min="5123" max="5123" width="9" style="1462" hidden="1"/>
    <col min="5124" max="5124" width="8.7109375" style="1462" hidden="1"/>
    <col min="5125" max="5125" width="8.28515625" style="1462" hidden="1"/>
    <col min="5126" max="5126" width="10.42578125" style="1462" hidden="1"/>
    <col min="5127" max="5127" width="12" style="1462" hidden="1"/>
    <col min="5128" max="5128" width="6.28515625" style="1462" hidden="1"/>
    <col min="5129" max="5129" width="5.5703125" style="1462" hidden="1"/>
    <col min="5130" max="5376" width="11.42578125" style="1462" hidden="1"/>
    <col min="5377" max="5377" width="3.85546875" style="1462" hidden="1"/>
    <col min="5378" max="5378" width="44.7109375" style="1462" hidden="1"/>
    <col min="5379" max="5379" width="9" style="1462" hidden="1"/>
    <col min="5380" max="5380" width="8.7109375" style="1462" hidden="1"/>
    <col min="5381" max="5381" width="8.28515625" style="1462" hidden="1"/>
    <col min="5382" max="5382" width="10.42578125" style="1462" hidden="1"/>
    <col min="5383" max="5383" width="12" style="1462" hidden="1"/>
    <col min="5384" max="5384" width="6.28515625" style="1462" hidden="1"/>
    <col min="5385" max="5385" width="5.5703125" style="1462" hidden="1"/>
    <col min="5386" max="5632" width="11.42578125" style="1462" hidden="1"/>
    <col min="5633" max="5633" width="3.85546875" style="1462" hidden="1"/>
    <col min="5634" max="5634" width="44.7109375" style="1462" hidden="1"/>
    <col min="5635" max="5635" width="9" style="1462" hidden="1"/>
    <col min="5636" max="5636" width="8.7109375" style="1462" hidden="1"/>
    <col min="5637" max="5637" width="8.28515625" style="1462" hidden="1"/>
    <col min="5638" max="5638" width="10.42578125" style="1462" hidden="1"/>
    <col min="5639" max="5639" width="12" style="1462" hidden="1"/>
    <col min="5640" max="5640" width="6.28515625" style="1462" hidden="1"/>
    <col min="5641" max="5641" width="5.5703125" style="1462" hidden="1"/>
    <col min="5642" max="5888" width="11.42578125" style="1462" hidden="1"/>
    <col min="5889" max="5889" width="3.85546875" style="1462" hidden="1"/>
    <col min="5890" max="5890" width="44.7109375" style="1462" hidden="1"/>
    <col min="5891" max="5891" width="9" style="1462" hidden="1"/>
    <col min="5892" max="5892" width="8.7109375" style="1462" hidden="1"/>
    <col min="5893" max="5893" width="8.28515625" style="1462" hidden="1"/>
    <col min="5894" max="5894" width="10.42578125" style="1462" hidden="1"/>
    <col min="5895" max="5895" width="12" style="1462" hidden="1"/>
    <col min="5896" max="5896" width="6.28515625" style="1462" hidden="1"/>
    <col min="5897" max="5897" width="5.5703125" style="1462" hidden="1"/>
    <col min="5898" max="6144" width="11.42578125" style="1462" hidden="1"/>
    <col min="6145" max="6145" width="3.85546875" style="1462" hidden="1"/>
    <col min="6146" max="6146" width="44.7109375" style="1462" hidden="1"/>
    <col min="6147" max="6147" width="9" style="1462" hidden="1"/>
    <col min="6148" max="6148" width="8.7109375" style="1462" hidden="1"/>
    <col min="6149" max="6149" width="8.28515625" style="1462" hidden="1"/>
    <col min="6150" max="6150" width="10.42578125" style="1462" hidden="1"/>
    <col min="6151" max="6151" width="12" style="1462" hidden="1"/>
    <col min="6152" max="6152" width="6.28515625" style="1462" hidden="1"/>
    <col min="6153" max="6153" width="5.5703125" style="1462" hidden="1"/>
    <col min="6154" max="6400" width="11.42578125" style="1462" hidden="1"/>
    <col min="6401" max="6401" width="3.85546875" style="1462" hidden="1"/>
    <col min="6402" max="6402" width="44.7109375" style="1462" hidden="1"/>
    <col min="6403" max="6403" width="9" style="1462" hidden="1"/>
    <col min="6404" max="6404" width="8.7109375" style="1462" hidden="1"/>
    <col min="6405" max="6405" width="8.28515625" style="1462" hidden="1"/>
    <col min="6406" max="6406" width="10.42578125" style="1462" hidden="1"/>
    <col min="6407" max="6407" width="12" style="1462" hidden="1"/>
    <col min="6408" max="6408" width="6.28515625" style="1462" hidden="1"/>
    <col min="6409" max="6409" width="5.5703125" style="1462" hidden="1"/>
    <col min="6410" max="6656" width="11.42578125" style="1462" hidden="1"/>
    <col min="6657" max="6657" width="3.85546875" style="1462" hidden="1"/>
    <col min="6658" max="6658" width="44.7109375" style="1462" hidden="1"/>
    <col min="6659" max="6659" width="9" style="1462" hidden="1"/>
    <col min="6660" max="6660" width="8.7109375" style="1462" hidden="1"/>
    <col min="6661" max="6661" width="8.28515625" style="1462" hidden="1"/>
    <col min="6662" max="6662" width="10.42578125" style="1462" hidden="1"/>
    <col min="6663" max="6663" width="12" style="1462" hidden="1"/>
    <col min="6664" max="6664" width="6.28515625" style="1462" hidden="1"/>
    <col min="6665" max="6665" width="5.5703125" style="1462" hidden="1"/>
    <col min="6666" max="6912" width="11.42578125" style="1462" hidden="1"/>
    <col min="6913" max="6913" width="3.85546875" style="1462" hidden="1"/>
    <col min="6914" max="6914" width="44.7109375" style="1462" hidden="1"/>
    <col min="6915" max="6915" width="9" style="1462" hidden="1"/>
    <col min="6916" max="6916" width="8.7109375" style="1462" hidden="1"/>
    <col min="6917" max="6917" width="8.28515625" style="1462" hidden="1"/>
    <col min="6918" max="6918" width="10.42578125" style="1462" hidden="1"/>
    <col min="6919" max="6919" width="12" style="1462" hidden="1"/>
    <col min="6920" max="6920" width="6.28515625" style="1462" hidden="1"/>
    <col min="6921" max="6921" width="5.5703125" style="1462" hidden="1"/>
    <col min="6922" max="7168" width="11.42578125" style="1462" hidden="1"/>
    <col min="7169" max="7169" width="3.85546875" style="1462" hidden="1"/>
    <col min="7170" max="7170" width="44.7109375" style="1462" hidden="1"/>
    <col min="7171" max="7171" width="9" style="1462" hidden="1"/>
    <col min="7172" max="7172" width="8.7109375" style="1462" hidden="1"/>
    <col min="7173" max="7173" width="8.28515625" style="1462" hidden="1"/>
    <col min="7174" max="7174" width="10.42578125" style="1462" hidden="1"/>
    <col min="7175" max="7175" width="12" style="1462" hidden="1"/>
    <col min="7176" max="7176" width="6.28515625" style="1462" hidden="1"/>
    <col min="7177" max="7177" width="5.5703125" style="1462" hidden="1"/>
    <col min="7178" max="7424" width="11.42578125" style="1462" hidden="1"/>
    <col min="7425" max="7425" width="3.85546875" style="1462" hidden="1"/>
    <col min="7426" max="7426" width="44.7109375" style="1462" hidden="1"/>
    <col min="7427" max="7427" width="9" style="1462" hidden="1"/>
    <col min="7428" max="7428" width="8.7109375" style="1462" hidden="1"/>
    <col min="7429" max="7429" width="8.28515625" style="1462" hidden="1"/>
    <col min="7430" max="7430" width="10.42578125" style="1462" hidden="1"/>
    <col min="7431" max="7431" width="12" style="1462" hidden="1"/>
    <col min="7432" max="7432" width="6.28515625" style="1462" hidden="1"/>
    <col min="7433" max="7433" width="5.5703125" style="1462" hidden="1"/>
    <col min="7434" max="7680" width="11.42578125" style="1462" hidden="1"/>
    <col min="7681" max="7681" width="3.85546875" style="1462" hidden="1"/>
    <col min="7682" max="7682" width="44.7109375" style="1462" hidden="1"/>
    <col min="7683" max="7683" width="9" style="1462" hidden="1"/>
    <col min="7684" max="7684" width="8.7109375" style="1462" hidden="1"/>
    <col min="7685" max="7685" width="8.28515625" style="1462" hidden="1"/>
    <col min="7686" max="7686" width="10.42578125" style="1462" hidden="1"/>
    <col min="7687" max="7687" width="12" style="1462" hidden="1"/>
    <col min="7688" max="7688" width="6.28515625" style="1462" hidden="1"/>
    <col min="7689" max="7689" width="5.5703125" style="1462" hidden="1"/>
    <col min="7690" max="7936" width="11.42578125" style="1462" hidden="1"/>
    <col min="7937" max="7937" width="3.85546875" style="1462" hidden="1"/>
    <col min="7938" max="7938" width="44.7109375" style="1462" hidden="1"/>
    <col min="7939" max="7939" width="9" style="1462" hidden="1"/>
    <col min="7940" max="7940" width="8.7109375" style="1462" hidden="1"/>
    <col min="7941" max="7941" width="8.28515625" style="1462" hidden="1"/>
    <col min="7942" max="7942" width="10.42578125" style="1462" hidden="1"/>
    <col min="7943" max="7943" width="12" style="1462" hidden="1"/>
    <col min="7944" max="7944" width="6.28515625" style="1462" hidden="1"/>
    <col min="7945" max="7945" width="5.5703125" style="1462" hidden="1"/>
    <col min="7946" max="8192" width="11.42578125" style="1462" hidden="1"/>
    <col min="8193" max="8193" width="3.85546875" style="1462" hidden="1"/>
    <col min="8194" max="8194" width="44.7109375" style="1462" hidden="1"/>
    <col min="8195" max="8195" width="9" style="1462" hidden="1"/>
    <col min="8196" max="8196" width="8.7109375" style="1462" hidden="1"/>
    <col min="8197" max="8197" width="8.28515625" style="1462" hidden="1"/>
    <col min="8198" max="8198" width="10.42578125" style="1462" hidden="1"/>
    <col min="8199" max="8199" width="12" style="1462" hidden="1"/>
    <col min="8200" max="8200" width="6.28515625" style="1462" hidden="1"/>
    <col min="8201" max="8201" width="5.5703125" style="1462" hidden="1"/>
    <col min="8202" max="8448" width="11.42578125" style="1462" hidden="1"/>
    <col min="8449" max="8449" width="3.85546875" style="1462" hidden="1"/>
    <col min="8450" max="8450" width="44.7109375" style="1462" hidden="1"/>
    <col min="8451" max="8451" width="9" style="1462" hidden="1"/>
    <col min="8452" max="8452" width="8.7109375" style="1462" hidden="1"/>
    <col min="8453" max="8453" width="8.28515625" style="1462" hidden="1"/>
    <col min="8454" max="8454" width="10.42578125" style="1462" hidden="1"/>
    <col min="8455" max="8455" width="12" style="1462" hidden="1"/>
    <col min="8456" max="8456" width="6.28515625" style="1462" hidden="1"/>
    <col min="8457" max="8457" width="5.5703125" style="1462" hidden="1"/>
    <col min="8458" max="8704" width="11.42578125" style="1462" hidden="1"/>
    <col min="8705" max="8705" width="3.85546875" style="1462" hidden="1"/>
    <col min="8706" max="8706" width="44.7109375" style="1462" hidden="1"/>
    <col min="8707" max="8707" width="9" style="1462" hidden="1"/>
    <col min="8708" max="8708" width="8.7109375" style="1462" hidden="1"/>
    <col min="8709" max="8709" width="8.28515625" style="1462" hidden="1"/>
    <col min="8710" max="8710" width="10.42578125" style="1462" hidden="1"/>
    <col min="8711" max="8711" width="12" style="1462" hidden="1"/>
    <col min="8712" max="8712" width="6.28515625" style="1462" hidden="1"/>
    <col min="8713" max="8713" width="5.5703125" style="1462" hidden="1"/>
    <col min="8714" max="8960" width="11.42578125" style="1462" hidden="1"/>
    <col min="8961" max="8961" width="3.85546875" style="1462" hidden="1"/>
    <col min="8962" max="8962" width="44.7109375" style="1462" hidden="1"/>
    <col min="8963" max="8963" width="9" style="1462" hidden="1"/>
    <col min="8964" max="8964" width="8.7109375" style="1462" hidden="1"/>
    <col min="8965" max="8965" width="8.28515625" style="1462" hidden="1"/>
    <col min="8966" max="8966" width="10.42578125" style="1462" hidden="1"/>
    <col min="8967" max="8967" width="12" style="1462" hidden="1"/>
    <col min="8968" max="8968" width="6.28515625" style="1462" hidden="1"/>
    <col min="8969" max="8969" width="5.5703125" style="1462" hidden="1"/>
    <col min="8970" max="9216" width="11.42578125" style="1462" hidden="1"/>
    <col min="9217" max="9217" width="3.85546875" style="1462" hidden="1"/>
    <col min="9218" max="9218" width="44.7109375" style="1462" hidden="1"/>
    <col min="9219" max="9219" width="9" style="1462" hidden="1"/>
    <col min="9220" max="9220" width="8.7109375" style="1462" hidden="1"/>
    <col min="9221" max="9221" width="8.28515625" style="1462" hidden="1"/>
    <col min="9222" max="9222" width="10.42578125" style="1462" hidden="1"/>
    <col min="9223" max="9223" width="12" style="1462" hidden="1"/>
    <col min="9224" max="9224" width="6.28515625" style="1462" hidden="1"/>
    <col min="9225" max="9225" width="5.5703125" style="1462" hidden="1"/>
    <col min="9226" max="9472" width="11.42578125" style="1462" hidden="1"/>
    <col min="9473" max="9473" width="3.85546875" style="1462" hidden="1"/>
    <col min="9474" max="9474" width="44.7109375" style="1462" hidden="1"/>
    <col min="9475" max="9475" width="9" style="1462" hidden="1"/>
    <col min="9476" max="9476" width="8.7109375" style="1462" hidden="1"/>
    <col min="9477" max="9477" width="8.28515625" style="1462" hidden="1"/>
    <col min="9478" max="9478" width="10.42578125" style="1462" hidden="1"/>
    <col min="9479" max="9479" width="12" style="1462" hidden="1"/>
    <col min="9480" max="9480" width="6.28515625" style="1462" hidden="1"/>
    <col min="9481" max="9481" width="5.5703125" style="1462" hidden="1"/>
    <col min="9482" max="9728" width="11.42578125" style="1462" hidden="1"/>
    <col min="9729" max="9729" width="3.85546875" style="1462" hidden="1"/>
    <col min="9730" max="9730" width="44.7109375" style="1462" hidden="1"/>
    <col min="9731" max="9731" width="9" style="1462" hidden="1"/>
    <col min="9732" max="9732" width="8.7109375" style="1462" hidden="1"/>
    <col min="9733" max="9733" width="8.28515625" style="1462" hidden="1"/>
    <col min="9734" max="9734" width="10.42578125" style="1462" hidden="1"/>
    <col min="9735" max="9735" width="12" style="1462" hidden="1"/>
    <col min="9736" max="9736" width="6.28515625" style="1462" hidden="1"/>
    <col min="9737" max="9737" width="5.5703125" style="1462" hidden="1"/>
    <col min="9738" max="9984" width="11.42578125" style="1462" hidden="1"/>
    <col min="9985" max="9985" width="3.85546875" style="1462" hidden="1"/>
    <col min="9986" max="9986" width="44.7109375" style="1462" hidden="1"/>
    <col min="9987" max="9987" width="9" style="1462" hidden="1"/>
    <col min="9988" max="9988" width="8.7109375" style="1462" hidden="1"/>
    <col min="9989" max="9989" width="8.28515625" style="1462" hidden="1"/>
    <col min="9990" max="9990" width="10.42578125" style="1462" hidden="1"/>
    <col min="9991" max="9991" width="12" style="1462" hidden="1"/>
    <col min="9992" max="9992" width="6.28515625" style="1462" hidden="1"/>
    <col min="9993" max="9993" width="5.5703125" style="1462" hidden="1"/>
    <col min="9994" max="10240" width="11.42578125" style="1462" hidden="1"/>
    <col min="10241" max="10241" width="3.85546875" style="1462" hidden="1"/>
    <col min="10242" max="10242" width="44.7109375" style="1462" hidden="1"/>
    <col min="10243" max="10243" width="9" style="1462" hidden="1"/>
    <col min="10244" max="10244" width="8.7109375" style="1462" hidden="1"/>
    <col min="10245" max="10245" width="8.28515625" style="1462" hidden="1"/>
    <col min="10246" max="10246" width="10.42578125" style="1462" hidden="1"/>
    <col min="10247" max="10247" width="12" style="1462" hidden="1"/>
    <col min="10248" max="10248" width="6.28515625" style="1462" hidden="1"/>
    <col min="10249" max="10249" width="5.5703125" style="1462" hidden="1"/>
    <col min="10250" max="10496" width="11.42578125" style="1462" hidden="1"/>
    <col min="10497" max="10497" width="3.85546875" style="1462" hidden="1"/>
    <col min="10498" max="10498" width="44.7109375" style="1462" hidden="1"/>
    <col min="10499" max="10499" width="9" style="1462" hidden="1"/>
    <col min="10500" max="10500" width="8.7109375" style="1462" hidden="1"/>
    <col min="10501" max="10501" width="8.28515625" style="1462" hidden="1"/>
    <col min="10502" max="10502" width="10.42578125" style="1462" hidden="1"/>
    <col min="10503" max="10503" width="12" style="1462" hidden="1"/>
    <col min="10504" max="10504" width="6.28515625" style="1462" hidden="1"/>
    <col min="10505" max="10505" width="5.5703125" style="1462" hidden="1"/>
    <col min="10506" max="10752" width="11.42578125" style="1462" hidden="1"/>
    <col min="10753" max="10753" width="3.85546875" style="1462" hidden="1"/>
    <col min="10754" max="10754" width="44.7109375" style="1462" hidden="1"/>
    <col min="10755" max="10755" width="9" style="1462" hidden="1"/>
    <col min="10756" max="10756" width="8.7109375" style="1462" hidden="1"/>
    <col min="10757" max="10757" width="8.28515625" style="1462" hidden="1"/>
    <col min="10758" max="10758" width="10.42578125" style="1462" hidden="1"/>
    <col min="10759" max="10759" width="12" style="1462" hidden="1"/>
    <col min="10760" max="10760" width="6.28515625" style="1462" hidden="1"/>
    <col min="10761" max="10761" width="5.5703125" style="1462" hidden="1"/>
    <col min="10762" max="11008" width="11.42578125" style="1462" hidden="1"/>
    <col min="11009" max="11009" width="3.85546875" style="1462" hidden="1"/>
    <col min="11010" max="11010" width="44.7109375" style="1462" hidden="1"/>
    <col min="11011" max="11011" width="9" style="1462" hidden="1"/>
    <col min="11012" max="11012" width="8.7109375" style="1462" hidden="1"/>
    <col min="11013" max="11013" width="8.28515625" style="1462" hidden="1"/>
    <col min="11014" max="11014" width="10.42578125" style="1462" hidden="1"/>
    <col min="11015" max="11015" width="12" style="1462" hidden="1"/>
    <col min="11016" max="11016" width="6.28515625" style="1462" hidden="1"/>
    <col min="11017" max="11017" width="5.5703125" style="1462" hidden="1"/>
    <col min="11018" max="11264" width="11.42578125" style="1462" hidden="1"/>
    <col min="11265" max="11265" width="3.85546875" style="1462" hidden="1"/>
    <col min="11266" max="11266" width="44.7109375" style="1462" hidden="1"/>
    <col min="11267" max="11267" width="9" style="1462" hidden="1"/>
    <col min="11268" max="11268" width="8.7109375" style="1462" hidden="1"/>
    <col min="11269" max="11269" width="8.28515625" style="1462" hidden="1"/>
    <col min="11270" max="11270" width="10.42578125" style="1462" hidden="1"/>
    <col min="11271" max="11271" width="12" style="1462" hidden="1"/>
    <col min="11272" max="11272" width="6.28515625" style="1462" hidden="1"/>
    <col min="11273" max="11273" width="5.5703125" style="1462" hidden="1"/>
    <col min="11274" max="11520" width="11.42578125" style="1462" hidden="1"/>
    <col min="11521" max="11521" width="3.85546875" style="1462" hidden="1"/>
    <col min="11522" max="11522" width="44.7109375" style="1462" hidden="1"/>
    <col min="11523" max="11523" width="9" style="1462" hidden="1"/>
    <col min="11524" max="11524" width="8.7109375" style="1462" hidden="1"/>
    <col min="11525" max="11525" width="8.28515625" style="1462" hidden="1"/>
    <col min="11526" max="11526" width="10.42578125" style="1462" hidden="1"/>
    <col min="11527" max="11527" width="12" style="1462" hidden="1"/>
    <col min="11528" max="11528" width="6.28515625" style="1462" hidden="1"/>
    <col min="11529" max="11529" width="5.5703125" style="1462" hidden="1"/>
    <col min="11530" max="11776" width="11.42578125" style="1462" hidden="1"/>
    <col min="11777" max="11777" width="3.85546875" style="1462" hidden="1"/>
    <col min="11778" max="11778" width="44.7109375" style="1462" hidden="1"/>
    <col min="11779" max="11779" width="9" style="1462" hidden="1"/>
    <col min="11780" max="11780" width="8.7109375" style="1462" hidden="1"/>
    <col min="11781" max="11781" width="8.28515625" style="1462" hidden="1"/>
    <col min="11782" max="11782" width="10.42578125" style="1462" hidden="1"/>
    <col min="11783" max="11783" width="12" style="1462" hidden="1"/>
    <col min="11784" max="11784" width="6.28515625" style="1462" hidden="1"/>
    <col min="11785" max="11785" width="5.5703125" style="1462" hidden="1"/>
    <col min="11786" max="12032" width="11.42578125" style="1462" hidden="1"/>
    <col min="12033" max="12033" width="3.85546875" style="1462" hidden="1"/>
    <col min="12034" max="12034" width="44.7109375" style="1462" hidden="1"/>
    <col min="12035" max="12035" width="9" style="1462" hidden="1"/>
    <col min="12036" max="12036" width="8.7109375" style="1462" hidden="1"/>
    <col min="12037" max="12037" width="8.28515625" style="1462" hidden="1"/>
    <col min="12038" max="12038" width="10.42578125" style="1462" hidden="1"/>
    <col min="12039" max="12039" width="12" style="1462" hidden="1"/>
    <col min="12040" max="12040" width="6.28515625" style="1462" hidden="1"/>
    <col min="12041" max="12041" width="5.5703125" style="1462" hidden="1"/>
    <col min="12042" max="12288" width="11.42578125" style="1462" hidden="1"/>
    <col min="12289" max="12289" width="3.85546875" style="1462" hidden="1"/>
    <col min="12290" max="12290" width="44.7109375" style="1462" hidden="1"/>
    <col min="12291" max="12291" width="9" style="1462" hidden="1"/>
    <col min="12292" max="12292" width="8.7109375" style="1462" hidden="1"/>
    <col min="12293" max="12293" width="8.28515625" style="1462" hidden="1"/>
    <col min="12294" max="12294" width="10.42578125" style="1462" hidden="1"/>
    <col min="12295" max="12295" width="12" style="1462" hidden="1"/>
    <col min="12296" max="12296" width="6.28515625" style="1462" hidden="1"/>
    <col min="12297" max="12297" width="5.5703125" style="1462" hidden="1"/>
    <col min="12298" max="12544" width="11.42578125" style="1462" hidden="1"/>
    <col min="12545" max="12545" width="3.85546875" style="1462" hidden="1"/>
    <col min="12546" max="12546" width="44.7109375" style="1462" hidden="1"/>
    <col min="12547" max="12547" width="9" style="1462" hidden="1"/>
    <col min="12548" max="12548" width="8.7109375" style="1462" hidden="1"/>
    <col min="12549" max="12549" width="8.28515625" style="1462" hidden="1"/>
    <col min="12550" max="12550" width="10.42578125" style="1462" hidden="1"/>
    <col min="12551" max="12551" width="12" style="1462" hidden="1"/>
    <col min="12552" max="12552" width="6.28515625" style="1462" hidden="1"/>
    <col min="12553" max="12553" width="5.5703125" style="1462" hidden="1"/>
    <col min="12554" max="12800" width="11.42578125" style="1462" hidden="1"/>
    <col min="12801" max="12801" width="3.85546875" style="1462" hidden="1"/>
    <col min="12802" max="12802" width="44.7109375" style="1462" hidden="1"/>
    <col min="12803" max="12803" width="9" style="1462" hidden="1"/>
    <col min="12804" max="12804" width="8.7109375" style="1462" hidden="1"/>
    <col min="12805" max="12805" width="8.28515625" style="1462" hidden="1"/>
    <col min="12806" max="12806" width="10.42578125" style="1462" hidden="1"/>
    <col min="12807" max="12807" width="12" style="1462" hidden="1"/>
    <col min="12808" max="12808" width="6.28515625" style="1462" hidden="1"/>
    <col min="12809" max="12809" width="5.5703125" style="1462" hidden="1"/>
    <col min="12810" max="13056" width="11.42578125" style="1462" hidden="1"/>
    <col min="13057" max="13057" width="3.85546875" style="1462" hidden="1"/>
    <col min="13058" max="13058" width="44.7109375" style="1462" hidden="1"/>
    <col min="13059" max="13059" width="9" style="1462" hidden="1"/>
    <col min="13060" max="13060" width="8.7109375" style="1462" hidden="1"/>
    <col min="13061" max="13061" width="8.28515625" style="1462" hidden="1"/>
    <col min="13062" max="13062" width="10.42578125" style="1462" hidden="1"/>
    <col min="13063" max="13063" width="12" style="1462" hidden="1"/>
    <col min="13064" max="13064" width="6.28515625" style="1462" hidden="1"/>
    <col min="13065" max="13065" width="5.5703125" style="1462" hidden="1"/>
    <col min="13066" max="13312" width="11.42578125" style="1462" hidden="1"/>
    <col min="13313" max="13313" width="3.85546875" style="1462" hidden="1"/>
    <col min="13314" max="13314" width="44.7109375" style="1462" hidden="1"/>
    <col min="13315" max="13315" width="9" style="1462" hidden="1"/>
    <col min="13316" max="13316" width="8.7109375" style="1462" hidden="1"/>
    <col min="13317" max="13317" width="8.28515625" style="1462" hidden="1"/>
    <col min="13318" max="13318" width="10.42578125" style="1462" hidden="1"/>
    <col min="13319" max="13319" width="12" style="1462" hidden="1"/>
    <col min="13320" max="13320" width="6.28515625" style="1462" hidden="1"/>
    <col min="13321" max="13321" width="5.5703125" style="1462" hidden="1"/>
    <col min="13322" max="13568" width="11.42578125" style="1462" hidden="1"/>
    <col min="13569" max="13569" width="3.85546875" style="1462" hidden="1"/>
    <col min="13570" max="13570" width="44.7109375" style="1462" hidden="1"/>
    <col min="13571" max="13571" width="9" style="1462" hidden="1"/>
    <col min="13572" max="13572" width="8.7109375" style="1462" hidden="1"/>
    <col min="13573" max="13573" width="8.28515625" style="1462" hidden="1"/>
    <col min="13574" max="13574" width="10.42578125" style="1462" hidden="1"/>
    <col min="13575" max="13575" width="12" style="1462" hidden="1"/>
    <col min="13576" max="13576" width="6.28515625" style="1462" hidden="1"/>
    <col min="13577" max="13577" width="5.5703125" style="1462" hidden="1"/>
    <col min="13578" max="13824" width="11.42578125" style="1462" hidden="1"/>
    <col min="13825" max="13825" width="3.85546875" style="1462" hidden="1"/>
    <col min="13826" max="13826" width="44.7109375" style="1462" hidden="1"/>
    <col min="13827" max="13827" width="9" style="1462" hidden="1"/>
    <col min="13828" max="13828" width="8.7109375" style="1462" hidden="1"/>
    <col min="13829" max="13829" width="8.28515625" style="1462" hidden="1"/>
    <col min="13830" max="13830" width="10.42578125" style="1462" hidden="1"/>
    <col min="13831" max="13831" width="12" style="1462" hidden="1"/>
    <col min="13832" max="13832" width="6.28515625" style="1462" hidden="1"/>
    <col min="13833" max="13833" width="5.5703125" style="1462" hidden="1"/>
    <col min="13834" max="14080" width="11.42578125" style="1462" hidden="1"/>
    <col min="14081" max="14081" width="3.85546875" style="1462" hidden="1"/>
    <col min="14082" max="14082" width="44.7109375" style="1462" hidden="1"/>
    <col min="14083" max="14083" width="9" style="1462" hidden="1"/>
    <col min="14084" max="14084" width="8.7109375" style="1462" hidden="1"/>
    <col min="14085" max="14085" width="8.28515625" style="1462" hidden="1"/>
    <col min="14086" max="14086" width="10.42578125" style="1462" hidden="1"/>
    <col min="14087" max="14087" width="12" style="1462" hidden="1"/>
    <col min="14088" max="14088" width="6.28515625" style="1462" hidden="1"/>
    <col min="14089" max="14089" width="5.5703125" style="1462" hidden="1"/>
    <col min="14090" max="14336" width="11.42578125" style="1462" hidden="1"/>
    <col min="14337" max="14337" width="3.85546875" style="1462" hidden="1"/>
    <col min="14338" max="14338" width="44.7109375" style="1462" hidden="1"/>
    <col min="14339" max="14339" width="9" style="1462" hidden="1"/>
    <col min="14340" max="14340" width="8.7109375" style="1462" hidden="1"/>
    <col min="14341" max="14341" width="8.28515625" style="1462" hidden="1"/>
    <col min="14342" max="14342" width="10.42578125" style="1462" hidden="1"/>
    <col min="14343" max="14343" width="12" style="1462" hidden="1"/>
    <col min="14344" max="14344" width="6.28515625" style="1462" hidden="1"/>
    <col min="14345" max="14345" width="5.5703125" style="1462" hidden="1"/>
    <col min="14346" max="14592" width="11.42578125" style="1462" hidden="1"/>
    <col min="14593" max="14593" width="3.85546875" style="1462" hidden="1"/>
    <col min="14594" max="14594" width="44.7109375" style="1462" hidden="1"/>
    <col min="14595" max="14595" width="9" style="1462" hidden="1"/>
    <col min="14596" max="14596" width="8.7109375" style="1462" hidden="1"/>
    <col min="14597" max="14597" width="8.28515625" style="1462" hidden="1"/>
    <col min="14598" max="14598" width="10.42578125" style="1462" hidden="1"/>
    <col min="14599" max="14599" width="12" style="1462" hidden="1"/>
    <col min="14600" max="14600" width="6.28515625" style="1462" hidden="1"/>
    <col min="14601" max="14601" width="5.5703125" style="1462" hidden="1"/>
    <col min="14602" max="14848" width="11.42578125" style="1462" hidden="1"/>
    <col min="14849" max="14849" width="3.85546875" style="1462" hidden="1"/>
    <col min="14850" max="14850" width="44.7109375" style="1462" hidden="1"/>
    <col min="14851" max="14851" width="9" style="1462" hidden="1"/>
    <col min="14852" max="14852" width="8.7109375" style="1462" hidden="1"/>
    <col min="14853" max="14853" width="8.28515625" style="1462" hidden="1"/>
    <col min="14854" max="14854" width="10.42578125" style="1462" hidden="1"/>
    <col min="14855" max="14855" width="12" style="1462" hidden="1"/>
    <col min="14856" max="14856" width="6.28515625" style="1462" hidden="1"/>
    <col min="14857" max="14857" width="5.5703125" style="1462" hidden="1"/>
    <col min="14858" max="15104" width="11.42578125" style="1462" hidden="1"/>
    <col min="15105" max="15105" width="3.85546875" style="1462" hidden="1"/>
    <col min="15106" max="15106" width="44.7109375" style="1462" hidden="1"/>
    <col min="15107" max="15107" width="9" style="1462" hidden="1"/>
    <col min="15108" max="15108" width="8.7109375" style="1462" hidden="1"/>
    <col min="15109" max="15109" width="8.28515625" style="1462" hidden="1"/>
    <col min="15110" max="15110" width="10.42578125" style="1462" hidden="1"/>
    <col min="15111" max="15111" width="12" style="1462" hidden="1"/>
    <col min="15112" max="15112" width="6.28515625" style="1462" hidden="1"/>
    <col min="15113" max="15113" width="5.5703125" style="1462" hidden="1"/>
    <col min="15114" max="15360" width="11.42578125" style="1462" hidden="1"/>
    <col min="15361" max="15361" width="3.85546875" style="1462" hidden="1"/>
    <col min="15362" max="15362" width="44.7109375" style="1462" hidden="1"/>
    <col min="15363" max="15363" width="9" style="1462" hidden="1"/>
    <col min="15364" max="15364" width="8.7109375" style="1462" hidden="1"/>
    <col min="15365" max="15365" width="8.28515625" style="1462" hidden="1"/>
    <col min="15366" max="15366" width="10.42578125" style="1462" hidden="1"/>
    <col min="15367" max="15367" width="12" style="1462" hidden="1"/>
    <col min="15368" max="15368" width="6.28515625" style="1462" hidden="1"/>
    <col min="15369" max="15369" width="5.5703125" style="1462" hidden="1"/>
    <col min="15370" max="15616" width="11.42578125" style="1462" hidden="1"/>
    <col min="15617" max="15617" width="3.85546875" style="1462" hidden="1"/>
    <col min="15618" max="15618" width="44.7109375" style="1462" hidden="1"/>
    <col min="15619" max="15619" width="9" style="1462" hidden="1"/>
    <col min="15620" max="15620" width="8.7109375" style="1462" hidden="1"/>
    <col min="15621" max="15621" width="8.28515625" style="1462" hidden="1"/>
    <col min="15622" max="15622" width="10.42578125" style="1462" hidden="1"/>
    <col min="15623" max="15623" width="12" style="1462" hidden="1"/>
    <col min="15624" max="15624" width="6.28515625" style="1462" hidden="1"/>
    <col min="15625" max="15625" width="5.5703125" style="1462" hidden="1"/>
    <col min="15626" max="15872" width="11.42578125" style="1462" hidden="1"/>
    <col min="15873" max="15873" width="3.85546875" style="1462" hidden="1"/>
    <col min="15874" max="15874" width="44.7109375" style="1462" hidden="1"/>
    <col min="15875" max="15875" width="9" style="1462" hidden="1"/>
    <col min="15876" max="15876" width="8.7109375" style="1462" hidden="1"/>
    <col min="15877" max="15877" width="8.28515625" style="1462" hidden="1"/>
    <col min="15878" max="15878" width="10.42578125" style="1462" hidden="1"/>
    <col min="15879" max="15879" width="12" style="1462" hidden="1"/>
    <col min="15880" max="15880" width="6.28515625" style="1462" hidden="1"/>
    <col min="15881" max="15881" width="5.5703125" style="1462" hidden="1"/>
    <col min="15882" max="16128" width="11.42578125" style="1462" hidden="1"/>
    <col min="16129" max="16129" width="3.85546875" style="1462" hidden="1"/>
    <col min="16130" max="16130" width="44.7109375" style="1462" hidden="1"/>
    <col min="16131" max="16131" width="9" style="1462" hidden="1"/>
    <col min="16132" max="16132" width="8.7109375" style="1462" hidden="1"/>
    <col min="16133" max="16133" width="8.28515625" style="1462" hidden="1"/>
    <col min="16134" max="16134" width="10.42578125" style="1462" hidden="1"/>
    <col min="16135" max="16135" width="12" style="1462" hidden="1"/>
    <col min="16136" max="16136" width="6.28515625" style="1462" hidden="1"/>
    <col min="16137" max="16137" width="5.5703125" style="1462" hidden="1"/>
    <col min="16138" max="16384" width="11.42578125" style="1462" hidden="1"/>
  </cols>
  <sheetData>
    <row r="1" spans="1:10" ht="15.75">
      <c r="A1" s="2445"/>
      <c r="B1" s="2745" t="s">
        <v>1424</v>
      </c>
      <c r="C1" s="2745"/>
      <c r="D1" s="2745"/>
      <c r="E1" s="2745"/>
      <c r="F1" s="2745"/>
      <c r="G1" s="2745"/>
      <c r="H1" s="2745"/>
      <c r="I1" s="2745"/>
    </row>
    <row r="2" spans="1:10">
      <c r="B2" s="2746" t="s">
        <v>1</v>
      </c>
      <c r="C2" s="2746"/>
      <c r="D2" s="2746"/>
      <c r="E2" s="2746"/>
      <c r="F2" s="2746"/>
      <c r="G2" s="2746"/>
      <c r="H2" s="2746"/>
      <c r="I2" s="2746"/>
      <c r="J2" s="1466"/>
    </row>
    <row r="3" spans="1:10" ht="25.5" customHeight="1">
      <c r="B3" s="1494" t="s">
        <v>0</v>
      </c>
      <c r="C3" s="1521" t="s">
        <v>51</v>
      </c>
      <c r="D3" s="1559" t="s">
        <v>33</v>
      </c>
      <c r="E3" s="2752" t="s">
        <v>78</v>
      </c>
      <c r="F3" s="2751"/>
      <c r="G3" s="1540" t="s">
        <v>35</v>
      </c>
      <c r="H3" s="2752" t="s">
        <v>333</v>
      </c>
      <c r="I3" s="2750"/>
      <c r="J3" s="1466"/>
    </row>
    <row r="4" spans="1:10">
      <c r="B4" s="1494"/>
      <c r="C4" s="1521"/>
      <c r="D4" s="1559"/>
      <c r="E4" s="1541">
        <v>2023</v>
      </c>
      <c r="F4" s="1526">
        <v>2024</v>
      </c>
      <c r="G4" s="1542" t="s">
        <v>1433</v>
      </c>
      <c r="H4" s="1543">
        <v>2023</v>
      </c>
      <c r="I4" s="1543">
        <v>2024</v>
      </c>
      <c r="J4" s="1466"/>
    </row>
    <row r="5" spans="1:10">
      <c r="B5" s="1560"/>
      <c r="C5" s="1497" t="s">
        <v>23</v>
      </c>
      <c r="D5" s="1497" t="s">
        <v>24</v>
      </c>
      <c r="E5" s="1527" t="s">
        <v>36</v>
      </c>
      <c r="F5" s="1526" t="s">
        <v>37</v>
      </c>
      <c r="G5" s="1542" t="s">
        <v>26</v>
      </c>
      <c r="H5" s="1497" t="s">
        <v>38</v>
      </c>
      <c r="I5" s="1497" t="s">
        <v>39</v>
      </c>
      <c r="J5" s="1466"/>
    </row>
    <row r="6" spans="1:10">
      <c r="B6" s="1473" t="s">
        <v>65</v>
      </c>
      <c r="C6" s="33">
        <v>2889.103705</v>
      </c>
      <c r="D6" s="609">
        <v>1227.4184075457399</v>
      </c>
      <c r="E6" s="30">
        <v>38.267817063512574</v>
      </c>
      <c r="F6" s="31">
        <v>42.48440114563973</v>
      </c>
      <c r="G6" s="31">
        <v>8.7885842092940045</v>
      </c>
      <c r="H6" s="30">
        <v>7.1751363644493249E-2</v>
      </c>
      <c r="I6" s="30">
        <v>7.2870949180920658E-2</v>
      </c>
    </row>
    <row r="7" spans="1:10">
      <c r="B7" s="1473" t="s">
        <v>69</v>
      </c>
      <c r="C7" s="33">
        <v>1533.324849915</v>
      </c>
      <c r="D7" s="609">
        <v>596.32340606227001</v>
      </c>
      <c r="E7" s="30">
        <v>53.833064002044395</v>
      </c>
      <c r="F7" s="31">
        <v>38.890872087237568</v>
      </c>
      <c r="G7" s="31">
        <v>2.7975659696968469</v>
      </c>
      <c r="H7" s="30">
        <v>3.6890953168929555E-2</v>
      </c>
      <c r="I7" s="30">
        <v>3.5403292268889851E-2</v>
      </c>
      <c r="J7" s="1483"/>
    </row>
    <row r="8" spans="1:10">
      <c r="B8" s="1473" t="s">
        <v>67</v>
      </c>
      <c r="C8" s="33">
        <v>1442.462</v>
      </c>
      <c r="D8" s="609">
        <v>740.39159080264005</v>
      </c>
      <c r="E8" s="30">
        <v>50.080814086932676</v>
      </c>
      <c r="F8" s="31">
        <v>51.328325515863845</v>
      </c>
      <c r="G8" s="31">
        <v>23.973377215292004</v>
      </c>
      <c r="H8" s="30">
        <v>3.7979907033873786E-2</v>
      </c>
      <c r="I8" s="30">
        <v>4.3956516910350817E-2</v>
      </c>
      <c r="J8" s="1481"/>
    </row>
    <row r="9" spans="1:10">
      <c r="B9" s="1473" t="s">
        <v>66</v>
      </c>
      <c r="C9" s="33">
        <v>1355.2280000000001</v>
      </c>
      <c r="D9" s="609">
        <v>745.35848699388998</v>
      </c>
      <c r="E9" s="30">
        <v>42.919793537283773</v>
      </c>
      <c r="F9" s="31">
        <v>54.998752017659754</v>
      </c>
      <c r="G9" s="31">
        <v>15.046472893143715</v>
      </c>
      <c r="H9" s="30">
        <v>4.1201473146244977E-2</v>
      </c>
      <c r="I9" s="30">
        <v>4.4251397969421125E-2</v>
      </c>
      <c r="J9" s="1481"/>
    </row>
    <row r="10" spans="1:10">
      <c r="B10" s="1473" t="s">
        <v>68</v>
      </c>
      <c r="C10" s="33">
        <v>1203.3301961960001</v>
      </c>
      <c r="D10" s="609">
        <v>983.44445157036</v>
      </c>
      <c r="E10" s="30">
        <v>102.13605534634848</v>
      </c>
      <c r="F10" s="31">
        <v>81.726898791308585</v>
      </c>
      <c r="G10" s="31">
        <v>-11.241799818891685</v>
      </c>
      <c r="H10" s="30">
        <v>7.0463173573685853E-2</v>
      </c>
      <c r="I10" s="30">
        <v>5.8386390665215351E-2</v>
      </c>
      <c r="J10" s="1481"/>
    </row>
    <row r="11" spans="1:10" ht="12.75" customHeight="1">
      <c r="B11" s="1473" t="s">
        <v>70</v>
      </c>
      <c r="C11" s="33">
        <v>1113.733219</v>
      </c>
      <c r="D11" s="609">
        <v>227.33898497561</v>
      </c>
      <c r="E11" s="30">
        <v>14.234360856801281</v>
      </c>
      <c r="F11" s="31">
        <v>20.412337631424283</v>
      </c>
      <c r="G11" s="31">
        <v>60.478078454471863</v>
      </c>
      <c r="H11" s="30">
        <v>9.0090511594539228E-3</v>
      </c>
      <c r="I11" s="30">
        <v>1.3496952236625483E-2</v>
      </c>
      <c r="J11" s="1481"/>
    </row>
    <row r="12" spans="1:10">
      <c r="B12" s="1473" t="s">
        <v>71</v>
      </c>
      <c r="C12" s="33">
        <v>544.95903289800003</v>
      </c>
      <c r="D12" s="609">
        <v>359.04380086135001</v>
      </c>
      <c r="E12" s="30">
        <v>245.70031340669209</v>
      </c>
      <c r="F12" s="31">
        <v>65.88454896361948</v>
      </c>
      <c r="G12" s="31">
        <v>-65.319502025093655</v>
      </c>
      <c r="H12" s="30">
        <v>6.5838959670323632E-2</v>
      </c>
      <c r="I12" s="30">
        <v>2.1316172550000664E-2</v>
      </c>
      <c r="J12" s="1481"/>
    </row>
    <row r="13" spans="1:10">
      <c r="B13" s="1473" t="s">
        <v>72</v>
      </c>
      <c r="C13" s="33">
        <v>544.56799999999998</v>
      </c>
      <c r="D13" s="609">
        <v>258.48612443643998</v>
      </c>
      <c r="E13" s="30">
        <v>47.422941468069723</v>
      </c>
      <c r="F13" s="31">
        <v>47.466271326343076</v>
      </c>
      <c r="G13" s="31">
        <v>10.684897944804739</v>
      </c>
      <c r="H13" s="30">
        <v>1.4851479433427189E-2</v>
      </c>
      <c r="I13" s="30">
        <v>1.5346135532906304E-2</v>
      </c>
      <c r="J13" s="1481"/>
    </row>
    <row r="14" spans="1:10">
      <c r="B14" s="1473" t="s">
        <v>73</v>
      </c>
      <c r="C14" s="33">
        <v>470.24390161899998</v>
      </c>
      <c r="D14" s="609">
        <v>228.46035525015</v>
      </c>
      <c r="E14" s="30">
        <v>50.064533488322049</v>
      </c>
      <c r="F14" s="31">
        <v>48.583374385842149</v>
      </c>
      <c r="G14" s="31">
        <v>21.838191746379131</v>
      </c>
      <c r="H14" s="30">
        <v>1.1924721775641712E-2</v>
      </c>
      <c r="I14" s="30">
        <v>1.3563527184325989E-2</v>
      </c>
      <c r="J14" s="1481"/>
    </row>
    <row r="15" spans="1:10">
      <c r="B15" s="1473" t="s">
        <v>74</v>
      </c>
      <c r="C15" s="33">
        <v>219.971</v>
      </c>
      <c r="D15" s="609">
        <v>114.41075724239001</v>
      </c>
      <c r="E15" s="30">
        <v>58.103833164615381</v>
      </c>
      <c r="F15" s="31">
        <v>52.011745749389689</v>
      </c>
      <c r="G15" s="31">
        <v>-8.4790065955308584</v>
      </c>
      <c r="H15" s="30">
        <v>7.9499973996933655E-3</v>
      </c>
      <c r="I15" s="30">
        <v>6.7924844743296429E-3</v>
      </c>
      <c r="J15" s="1481"/>
    </row>
    <row r="16" spans="1:10">
      <c r="B16" s="1473" t="s">
        <v>75</v>
      </c>
      <c r="C16" s="33">
        <v>3890.4056946890014</v>
      </c>
      <c r="D16" s="609">
        <v>1878.0846325103694</v>
      </c>
      <c r="E16" s="30">
        <v>59.936112219608177</v>
      </c>
      <c r="F16" s="31">
        <v>48.274775946226946</v>
      </c>
      <c r="G16" s="31">
        <v>6.8635414653472226</v>
      </c>
      <c r="H16" s="30">
        <v>0.11176516110520021</v>
      </c>
      <c r="I16" s="30">
        <v>0.11150053557269235</v>
      </c>
      <c r="J16" s="1481"/>
    </row>
    <row r="17" spans="2:10" ht="14.25" customHeight="1">
      <c r="B17" s="1528" t="s">
        <v>76</v>
      </c>
      <c r="C17" s="1500">
        <v>15207.329599317</v>
      </c>
      <c r="D17" s="1534">
        <v>7358.7609982512104</v>
      </c>
      <c r="E17" s="1535">
        <v>56.947256776815237</v>
      </c>
      <c r="F17" s="1536">
        <v>48.389567347719691</v>
      </c>
      <c r="G17" s="1536">
        <v>-2.4285826031261726</v>
      </c>
      <c r="H17" s="1535">
        <v>0.47962624111096741</v>
      </c>
      <c r="I17" s="1535">
        <v>0.43688435454567831</v>
      </c>
      <c r="J17" s="1466"/>
    </row>
    <row r="18" spans="2:10" ht="12" customHeight="1">
      <c r="B18" s="1455" t="s">
        <v>110</v>
      </c>
      <c r="C18" s="1473"/>
      <c r="D18" s="1473"/>
      <c r="E18" s="1473"/>
      <c r="F18" s="1473"/>
      <c r="G18" s="1473"/>
      <c r="H18" s="1473"/>
      <c r="I18" s="1473"/>
      <c r="J18" s="1466"/>
    </row>
    <row r="19" spans="2:10">
      <c r="B19" s="1482"/>
      <c r="C19" s="1482"/>
    </row>
    <row r="20" spans="2:10" hidden="1">
      <c r="B20" s="1482"/>
      <c r="C20" s="1482"/>
    </row>
  </sheetData>
  <mergeCells count="4">
    <mergeCell ref="B1:I1"/>
    <mergeCell ref="B2:I2"/>
    <mergeCell ref="E3:F3"/>
    <mergeCell ref="H3:I3"/>
  </mergeCells>
  <printOptions horizontalCentered="1" verticalCentered="1"/>
  <pageMargins left="0.2" right="0.23" top="0.22" bottom="0.41" header="0" footer="0"/>
  <pageSetup scale="120" orientation="landscape" r:id="rId1"/>
  <headerFooter alignWithMargins="0">
    <oddFooter>&amp;L&amp;Z&amp;F&amp;A&amp;R&amp;D</oddFooter>
  </headerFooter>
  <ignoredErrors>
    <ignoredError sqref="C5:I5"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B949D-06F8-4DD5-AA0F-208084F2BC94}">
  <sheetPr codeName="Hoja7"/>
  <dimension ref="A1:L36"/>
  <sheetViews>
    <sheetView showGridLines="0" workbookViewId="0">
      <selection activeCell="G10" sqref="G10"/>
    </sheetView>
  </sheetViews>
  <sheetFormatPr baseColWidth="10" defaultColWidth="0" defaultRowHeight="13.5" zeroHeight="1"/>
  <cols>
    <col min="1" max="1" width="31.85546875" style="9" customWidth="1"/>
    <col min="2" max="2" width="13.42578125" style="9" customWidth="1"/>
    <col min="3" max="3" width="12.5703125" style="9" bestFit="1" customWidth="1"/>
    <col min="4" max="4" width="11.5703125" style="9" customWidth="1"/>
    <col min="5" max="5" width="5.85546875" style="9" customWidth="1"/>
    <col min="6" max="6" width="11.42578125" style="9" customWidth="1"/>
    <col min="7" max="7" width="5.42578125" style="9" customWidth="1"/>
    <col min="8" max="8" width="11.42578125" style="9" hidden="1" customWidth="1"/>
    <col min="9" max="12" width="0" style="9" hidden="1" customWidth="1"/>
    <col min="13" max="16384" width="11.42578125" style="9" hidden="1"/>
  </cols>
  <sheetData>
    <row r="1" spans="1:6" ht="24.6" customHeight="1">
      <c r="A1" s="2515" t="s">
        <v>2545</v>
      </c>
      <c r="B1" s="2516"/>
      <c r="C1" s="2516"/>
      <c r="D1" s="2516"/>
      <c r="E1" s="8"/>
    </row>
    <row r="2" spans="1:6" ht="15">
      <c r="A2" s="2517" t="s">
        <v>1401</v>
      </c>
      <c r="B2" s="2517"/>
      <c r="C2" s="2517"/>
      <c r="D2" s="2517"/>
      <c r="E2" s="8"/>
      <c r="F2"/>
    </row>
    <row r="3" spans="1:6">
      <c r="A3" s="108"/>
    </row>
    <row r="4" spans="1:6">
      <c r="A4" s="2510" t="s">
        <v>298</v>
      </c>
      <c r="B4" s="2511" t="s">
        <v>320</v>
      </c>
      <c r="C4" s="2512"/>
      <c r="D4" s="2513" t="s">
        <v>321</v>
      </c>
    </row>
    <row r="5" spans="1:6">
      <c r="A5" s="2510"/>
      <c r="B5" s="1011">
        <v>2024</v>
      </c>
      <c r="C5" s="1011">
        <v>2025</v>
      </c>
      <c r="D5" s="2514"/>
    </row>
    <row r="6" spans="1:6">
      <c r="A6" s="301" t="s">
        <v>301</v>
      </c>
      <c r="B6" s="302">
        <v>-4.9000000000000004</v>
      </c>
      <c r="C6" s="302">
        <v>-4.4000000000000004</v>
      </c>
      <c r="D6" s="302">
        <v>0.5</v>
      </c>
    </row>
    <row r="7" spans="1:6">
      <c r="A7" s="303" t="s">
        <v>302</v>
      </c>
      <c r="B7" s="304">
        <v>-5.6</v>
      </c>
      <c r="C7" s="304">
        <v>-4.7</v>
      </c>
      <c r="D7" s="304">
        <v>0.89999999999999947</v>
      </c>
    </row>
    <row r="8" spans="1:6">
      <c r="A8" s="303" t="s">
        <v>303</v>
      </c>
      <c r="B8" s="304">
        <v>0.7</v>
      </c>
      <c r="C8" s="304">
        <v>0.3</v>
      </c>
      <c r="D8" s="304">
        <v>-0.39999999999999997</v>
      </c>
    </row>
    <row r="9" spans="1:6">
      <c r="A9" s="305" t="s">
        <v>304</v>
      </c>
      <c r="B9" s="306">
        <v>0</v>
      </c>
      <c r="C9" s="306">
        <v>-0.1</v>
      </c>
      <c r="D9" s="306">
        <v>-0.1</v>
      </c>
    </row>
    <row r="10" spans="1:6">
      <c r="A10" s="303" t="s">
        <v>305</v>
      </c>
      <c r="B10" s="307">
        <v>0.1</v>
      </c>
      <c r="C10" s="307">
        <v>0</v>
      </c>
      <c r="D10" s="307">
        <v>-0.1</v>
      </c>
    </row>
    <row r="11" spans="1:6">
      <c r="A11" s="303" t="s">
        <v>306</v>
      </c>
      <c r="B11" s="307">
        <v>-0.1</v>
      </c>
      <c r="C11" s="307">
        <v>-0.1</v>
      </c>
      <c r="D11" s="304">
        <v>0</v>
      </c>
    </row>
    <row r="12" spans="1:6">
      <c r="A12" s="305" t="s">
        <v>307</v>
      </c>
      <c r="B12" s="306">
        <v>0</v>
      </c>
      <c r="C12" s="306">
        <v>0.3</v>
      </c>
      <c r="D12" s="306">
        <v>0.3</v>
      </c>
    </row>
    <row r="13" spans="1:6">
      <c r="A13" s="303" t="s">
        <v>308</v>
      </c>
      <c r="B13" s="307">
        <v>-0.1</v>
      </c>
      <c r="C13" s="304">
        <v>0</v>
      </c>
      <c r="D13" s="304">
        <v>0.1</v>
      </c>
    </row>
    <row r="14" spans="1:6">
      <c r="A14" s="303" t="s">
        <v>161</v>
      </c>
      <c r="B14" s="304">
        <v>0.2</v>
      </c>
      <c r="C14" s="304">
        <v>0.3</v>
      </c>
      <c r="D14" s="304">
        <v>9.9999999999999978E-2</v>
      </c>
    </row>
    <row r="15" spans="1:6">
      <c r="A15" s="1012" t="s">
        <v>309</v>
      </c>
      <c r="B15" s="1013">
        <v>-4.9000000000000004</v>
      </c>
      <c r="C15" s="1013">
        <v>-4.2</v>
      </c>
      <c r="D15" s="1013">
        <v>0.70000000000000018</v>
      </c>
    </row>
    <row r="16" spans="1:6">
      <c r="A16" s="308" t="s">
        <v>311</v>
      </c>
      <c r="B16" s="309">
        <v>-0.1</v>
      </c>
      <c r="C16" s="309">
        <v>-0.1</v>
      </c>
      <c r="D16" s="309">
        <v>0</v>
      </c>
    </row>
    <row r="17" spans="1:4">
      <c r="A17" s="303" t="s">
        <v>312</v>
      </c>
      <c r="B17" s="304">
        <v>0</v>
      </c>
      <c r="C17" s="304">
        <v>0</v>
      </c>
      <c r="D17" s="304">
        <v>0</v>
      </c>
    </row>
    <row r="18" spans="1:4">
      <c r="A18" s="303" t="s">
        <v>313</v>
      </c>
      <c r="B18" s="304">
        <v>-0.1</v>
      </c>
      <c r="C18" s="304">
        <v>-0.1</v>
      </c>
      <c r="D18" s="304">
        <v>0</v>
      </c>
    </row>
    <row r="19" spans="1:4">
      <c r="A19" s="310" t="s">
        <v>314</v>
      </c>
      <c r="B19" s="311">
        <v>0</v>
      </c>
      <c r="C19" s="311">
        <v>0</v>
      </c>
      <c r="D19" s="311">
        <v>0</v>
      </c>
    </row>
    <row r="20" spans="1:4">
      <c r="A20" s="1014" t="s">
        <v>315</v>
      </c>
      <c r="B20" s="1015">
        <v>-4.9000000000000004</v>
      </c>
      <c r="C20" s="1015">
        <v>-4.3</v>
      </c>
      <c r="D20" s="1015">
        <v>0.60000000000000053</v>
      </c>
    </row>
    <row r="21" spans="1:4" ht="14.25">
      <c r="A21" s="312" t="s">
        <v>873</v>
      </c>
      <c r="B21" s="313"/>
      <c r="C21" s="313"/>
      <c r="D21" s="313"/>
    </row>
    <row r="29" spans="1:4"/>
    <row r="36"/>
  </sheetData>
  <mergeCells count="5">
    <mergeCell ref="A4:A5"/>
    <mergeCell ref="B4:C4"/>
    <mergeCell ref="D4:D5"/>
    <mergeCell ref="A1:D1"/>
    <mergeCell ref="A2:D2"/>
  </mergeCells>
  <pageMargins left="0.7" right="0.7" top="0.75" bottom="0.75" header="0.3" footer="0.3"/>
  <pageSetup orientation="portrait" r:id="rId1"/>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07408-9280-4767-96EF-2B14ED36617F}">
  <sheetPr codeName="Hoja80"/>
  <dimension ref="A1:WVQ24"/>
  <sheetViews>
    <sheetView showGridLines="0" workbookViewId="0"/>
  </sheetViews>
  <sheetFormatPr baseColWidth="10" defaultColWidth="0" defaultRowHeight="12.75" zeroHeight="1"/>
  <cols>
    <col min="1" max="1" width="3.85546875" style="1449" customWidth="1"/>
    <col min="2" max="2" width="46.140625" style="1449" customWidth="1"/>
    <col min="3" max="3" width="10.140625" style="1449" customWidth="1"/>
    <col min="4" max="4" width="10" style="1449" customWidth="1"/>
    <col min="5" max="5" width="9.28515625" style="1449" customWidth="1"/>
    <col min="6" max="6" width="9" style="1449" customWidth="1"/>
    <col min="7" max="7" width="11.42578125" style="1449" customWidth="1"/>
    <col min="8" max="8" width="9.28515625" style="1449" customWidth="1"/>
    <col min="9" max="9" width="7.42578125" style="1449" customWidth="1"/>
    <col min="10" max="10" width="5.28515625" style="1449" customWidth="1"/>
    <col min="11" max="11" width="11.42578125" style="1449" customWidth="1"/>
    <col min="12" max="12" width="5.7109375" style="1449" customWidth="1"/>
    <col min="13" max="256" width="11.42578125" style="1449" hidden="1"/>
    <col min="257" max="257" width="3.85546875" style="1449" hidden="1"/>
    <col min="258" max="258" width="46.140625" style="1449" hidden="1"/>
    <col min="259" max="259" width="10.140625" style="1449" hidden="1"/>
    <col min="260" max="260" width="10" style="1449" hidden="1"/>
    <col min="261" max="261" width="9.28515625" style="1449" hidden="1"/>
    <col min="262" max="262" width="9" style="1449" hidden="1"/>
    <col min="263" max="263" width="11.42578125" style="1449" hidden="1"/>
    <col min="264" max="264" width="9.28515625" style="1449" hidden="1"/>
    <col min="265" max="265" width="7.42578125" style="1449" hidden="1"/>
    <col min="266" max="512" width="11.42578125" style="1449" hidden="1"/>
    <col min="513" max="513" width="3.85546875" style="1449" hidden="1"/>
    <col min="514" max="514" width="46.140625" style="1449" hidden="1"/>
    <col min="515" max="515" width="10.140625" style="1449" hidden="1"/>
    <col min="516" max="516" width="10" style="1449" hidden="1"/>
    <col min="517" max="517" width="9.28515625" style="1449" hidden="1"/>
    <col min="518" max="518" width="9" style="1449" hidden="1"/>
    <col min="519" max="519" width="11.42578125" style="1449" hidden="1"/>
    <col min="520" max="520" width="9.28515625" style="1449" hidden="1"/>
    <col min="521" max="521" width="7.42578125" style="1449" hidden="1"/>
    <col min="522" max="768" width="11.42578125" style="1449" hidden="1"/>
    <col min="769" max="769" width="3.85546875" style="1449" hidden="1"/>
    <col min="770" max="770" width="46.140625" style="1449" hidden="1"/>
    <col min="771" max="771" width="10.140625" style="1449" hidden="1"/>
    <col min="772" max="772" width="10" style="1449" hidden="1"/>
    <col min="773" max="773" width="9.28515625" style="1449" hidden="1"/>
    <col min="774" max="774" width="9" style="1449" hidden="1"/>
    <col min="775" max="775" width="11.42578125" style="1449" hidden="1"/>
    <col min="776" max="776" width="9.28515625" style="1449" hidden="1"/>
    <col min="777" max="777" width="7.42578125" style="1449" hidden="1"/>
    <col min="778" max="1024" width="11.42578125" style="1449" hidden="1"/>
    <col min="1025" max="1025" width="3.85546875" style="1449" hidden="1"/>
    <col min="1026" max="1026" width="46.140625" style="1449" hidden="1"/>
    <col min="1027" max="1027" width="10.140625" style="1449" hidden="1"/>
    <col min="1028" max="1028" width="10" style="1449" hidden="1"/>
    <col min="1029" max="1029" width="9.28515625" style="1449" hidden="1"/>
    <col min="1030" max="1030" width="9" style="1449" hidden="1"/>
    <col min="1031" max="1031" width="11.42578125" style="1449" hidden="1"/>
    <col min="1032" max="1032" width="9.28515625" style="1449" hidden="1"/>
    <col min="1033" max="1033" width="7.42578125" style="1449" hidden="1"/>
    <col min="1034" max="1280" width="11.42578125" style="1449" hidden="1"/>
    <col min="1281" max="1281" width="3.85546875" style="1449" hidden="1"/>
    <col min="1282" max="1282" width="46.140625" style="1449" hidden="1"/>
    <col min="1283" max="1283" width="10.140625" style="1449" hidden="1"/>
    <col min="1284" max="1284" width="10" style="1449" hidden="1"/>
    <col min="1285" max="1285" width="9.28515625" style="1449" hidden="1"/>
    <col min="1286" max="1286" width="9" style="1449" hidden="1"/>
    <col min="1287" max="1287" width="11.42578125" style="1449" hidden="1"/>
    <col min="1288" max="1288" width="9.28515625" style="1449" hidden="1"/>
    <col min="1289" max="1289" width="7.42578125" style="1449" hidden="1"/>
    <col min="1290" max="1536" width="11.42578125" style="1449" hidden="1"/>
    <col min="1537" max="1537" width="3.85546875" style="1449" hidden="1"/>
    <col min="1538" max="1538" width="46.140625" style="1449" hidden="1"/>
    <col min="1539" max="1539" width="10.140625" style="1449" hidden="1"/>
    <col min="1540" max="1540" width="10" style="1449" hidden="1"/>
    <col min="1541" max="1541" width="9.28515625" style="1449" hidden="1"/>
    <col min="1542" max="1542" width="9" style="1449" hidden="1"/>
    <col min="1543" max="1543" width="11.42578125" style="1449" hidden="1"/>
    <col min="1544" max="1544" width="9.28515625" style="1449" hidden="1"/>
    <col min="1545" max="1545" width="7.42578125" style="1449" hidden="1"/>
    <col min="1546" max="1792" width="11.42578125" style="1449" hidden="1"/>
    <col min="1793" max="1793" width="3.85546875" style="1449" hidden="1"/>
    <col min="1794" max="1794" width="46.140625" style="1449" hidden="1"/>
    <col min="1795" max="1795" width="10.140625" style="1449" hidden="1"/>
    <col min="1796" max="1796" width="10" style="1449" hidden="1"/>
    <col min="1797" max="1797" width="9.28515625" style="1449" hidden="1"/>
    <col min="1798" max="1798" width="9" style="1449" hidden="1"/>
    <col min="1799" max="1799" width="11.42578125" style="1449" hidden="1"/>
    <col min="1800" max="1800" width="9.28515625" style="1449" hidden="1"/>
    <col min="1801" max="1801" width="7.42578125" style="1449" hidden="1"/>
    <col min="1802" max="2048" width="11.42578125" style="1449" hidden="1"/>
    <col min="2049" max="2049" width="3.85546875" style="1449" hidden="1"/>
    <col min="2050" max="2050" width="46.140625" style="1449" hidden="1"/>
    <col min="2051" max="2051" width="10.140625" style="1449" hidden="1"/>
    <col min="2052" max="2052" width="10" style="1449" hidden="1"/>
    <col min="2053" max="2053" width="9.28515625" style="1449" hidden="1"/>
    <col min="2054" max="2054" width="9" style="1449" hidden="1"/>
    <col min="2055" max="2055" width="11.42578125" style="1449" hidden="1"/>
    <col min="2056" max="2056" width="9.28515625" style="1449" hidden="1"/>
    <col min="2057" max="2057" width="7.42578125" style="1449" hidden="1"/>
    <col min="2058" max="2304" width="11.42578125" style="1449" hidden="1"/>
    <col min="2305" max="2305" width="3.85546875" style="1449" hidden="1"/>
    <col min="2306" max="2306" width="46.140625" style="1449" hidden="1"/>
    <col min="2307" max="2307" width="10.140625" style="1449" hidden="1"/>
    <col min="2308" max="2308" width="10" style="1449" hidden="1"/>
    <col min="2309" max="2309" width="9.28515625" style="1449" hidden="1"/>
    <col min="2310" max="2310" width="9" style="1449" hidden="1"/>
    <col min="2311" max="2311" width="11.42578125" style="1449" hidden="1"/>
    <col min="2312" max="2312" width="9.28515625" style="1449" hidden="1"/>
    <col min="2313" max="2313" width="7.42578125" style="1449" hidden="1"/>
    <col min="2314" max="2560" width="11.42578125" style="1449" hidden="1"/>
    <col min="2561" max="2561" width="3.85546875" style="1449" hidden="1"/>
    <col min="2562" max="2562" width="46.140625" style="1449" hidden="1"/>
    <col min="2563" max="2563" width="10.140625" style="1449" hidden="1"/>
    <col min="2564" max="2564" width="10" style="1449" hidden="1"/>
    <col min="2565" max="2565" width="9.28515625" style="1449" hidden="1"/>
    <col min="2566" max="2566" width="9" style="1449" hidden="1"/>
    <col min="2567" max="2567" width="11.42578125" style="1449" hidden="1"/>
    <col min="2568" max="2568" width="9.28515625" style="1449" hidden="1"/>
    <col min="2569" max="2569" width="7.42578125" style="1449" hidden="1"/>
    <col min="2570" max="2816" width="11.42578125" style="1449" hidden="1"/>
    <col min="2817" max="2817" width="3.85546875" style="1449" hidden="1"/>
    <col min="2818" max="2818" width="46.140625" style="1449" hidden="1"/>
    <col min="2819" max="2819" width="10.140625" style="1449" hidden="1"/>
    <col min="2820" max="2820" width="10" style="1449" hidden="1"/>
    <col min="2821" max="2821" width="9.28515625" style="1449" hidden="1"/>
    <col min="2822" max="2822" width="9" style="1449" hidden="1"/>
    <col min="2823" max="2823" width="11.42578125" style="1449" hidden="1"/>
    <col min="2824" max="2824" width="9.28515625" style="1449" hidden="1"/>
    <col min="2825" max="2825" width="7.42578125" style="1449" hidden="1"/>
    <col min="2826" max="3072" width="11.42578125" style="1449" hidden="1"/>
    <col min="3073" max="3073" width="3.85546875" style="1449" hidden="1"/>
    <col min="3074" max="3074" width="46.140625" style="1449" hidden="1"/>
    <col min="3075" max="3075" width="10.140625" style="1449" hidden="1"/>
    <col min="3076" max="3076" width="10" style="1449" hidden="1"/>
    <col min="3077" max="3077" width="9.28515625" style="1449" hidden="1"/>
    <col min="3078" max="3078" width="9" style="1449" hidden="1"/>
    <col min="3079" max="3079" width="11.42578125" style="1449" hidden="1"/>
    <col min="3080" max="3080" width="9.28515625" style="1449" hidden="1"/>
    <col min="3081" max="3081" width="7.42578125" style="1449" hidden="1"/>
    <col min="3082" max="3328" width="11.42578125" style="1449" hidden="1"/>
    <col min="3329" max="3329" width="3.85546875" style="1449" hidden="1"/>
    <col min="3330" max="3330" width="46.140625" style="1449" hidden="1"/>
    <col min="3331" max="3331" width="10.140625" style="1449" hidden="1"/>
    <col min="3332" max="3332" width="10" style="1449" hidden="1"/>
    <col min="3333" max="3333" width="9.28515625" style="1449" hidden="1"/>
    <col min="3334" max="3334" width="9" style="1449" hidden="1"/>
    <col min="3335" max="3335" width="11.42578125" style="1449" hidden="1"/>
    <col min="3336" max="3336" width="9.28515625" style="1449" hidden="1"/>
    <col min="3337" max="3337" width="7.42578125" style="1449" hidden="1"/>
    <col min="3338" max="3584" width="11.42578125" style="1449" hidden="1"/>
    <col min="3585" max="3585" width="3.85546875" style="1449" hidden="1"/>
    <col min="3586" max="3586" width="46.140625" style="1449" hidden="1"/>
    <col min="3587" max="3587" width="10.140625" style="1449" hidden="1"/>
    <col min="3588" max="3588" width="10" style="1449" hidden="1"/>
    <col min="3589" max="3589" width="9.28515625" style="1449" hidden="1"/>
    <col min="3590" max="3590" width="9" style="1449" hidden="1"/>
    <col min="3591" max="3591" width="11.42578125" style="1449" hidden="1"/>
    <col min="3592" max="3592" width="9.28515625" style="1449" hidden="1"/>
    <col min="3593" max="3593" width="7.42578125" style="1449" hidden="1"/>
    <col min="3594" max="3840" width="11.42578125" style="1449" hidden="1"/>
    <col min="3841" max="3841" width="3.85546875" style="1449" hidden="1"/>
    <col min="3842" max="3842" width="46.140625" style="1449" hidden="1"/>
    <col min="3843" max="3843" width="10.140625" style="1449" hidden="1"/>
    <col min="3844" max="3844" width="10" style="1449" hidden="1"/>
    <col min="3845" max="3845" width="9.28515625" style="1449" hidden="1"/>
    <col min="3846" max="3846" width="9" style="1449" hidden="1"/>
    <col min="3847" max="3847" width="11.42578125" style="1449" hidden="1"/>
    <col min="3848" max="3848" width="9.28515625" style="1449" hidden="1"/>
    <col min="3849" max="3849" width="7.42578125" style="1449" hidden="1"/>
    <col min="3850" max="4096" width="11.42578125" style="1449" hidden="1"/>
    <col min="4097" max="4097" width="3.85546875" style="1449" hidden="1"/>
    <col min="4098" max="4098" width="46.140625" style="1449" hidden="1"/>
    <col min="4099" max="4099" width="10.140625" style="1449" hidden="1"/>
    <col min="4100" max="4100" width="10" style="1449" hidden="1"/>
    <col min="4101" max="4101" width="9.28515625" style="1449" hidden="1"/>
    <col min="4102" max="4102" width="9" style="1449" hidden="1"/>
    <col min="4103" max="4103" width="11.42578125" style="1449" hidden="1"/>
    <col min="4104" max="4104" width="9.28515625" style="1449" hidden="1"/>
    <col min="4105" max="4105" width="7.42578125" style="1449" hidden="1"/>
    <col min="4106" max="4352" width="11.42578125" style="1449" hidden="1"/>
    <col min="4353" max="4353" width="3.85546875" style="1449" hidden="1"/>
    <col min="4354" max="4354" width="46.140625" style="1449" hidden="1"/>
    <col min="4355" max="4355" width="10.140625" style="1449" hidden="1"/>
    <col min="4356" max="4356" width="10" style="1449" hidden="1"/>
    <col min="4357" max="4357" width="9.28515625" style="1449" hidden="1"/>
    <col min="4358" max="4358" width="9" style="1449" hidden="1"/>
    <col min="4359" max="4359" width="11.42578125" style="1449" hidden="1"/>
    <col min="4360" max="4360" width="9.28515625" style="1449" hidden="1"/>
    <col min="4361" max="4361" width="7.42578125" style="1449" hidden="1"/>
    <col min="4362" max="4608" width="11.42578125" style="1449" hidden="1"/>
    <col min="4609" max="4609" width="3.85546875" style="1449" hidden="1"/>
    <col min="4610" max="4610" width="46.140625" style="1449" hidden="1"/>
    <col min="4611" max="4611" width="10.140625" style="1449" hidden="1"/>
    <col min="4612" max="4612" width="10" style="1449" hidden="1"/>
    <col min="4613" max="4613" width="9.28515625" style="1449" hidden="1"/>
    <col min="4614" max="4614" width="9" style="1449" hidden="1"/>
    <col min="4615" max="4615" width="11.42578125" style="1449" hidden="1"/>
    <col min="4616" max="4616" width="9.28515625" style="1449" hidden="1"/>
    <col min="4617" max="4617" width="7.42578125" style="1449" hidden="1"/>
    <col min="4618" max="4864" width="11.42578125" style="1449" hidden="1"/>
    <col min="4865" max="4865" width="3.85546875" style="1449" hidden="1"/>
    <col min="4866" max="4866" width="46.140625" style="1449" hidden="1"/>
    <col min="4867" max="4867" width="10.140625" style="1449" hidden="1"/>
    <col min="4868" max="4868" width="10" style="1449" hidden="1"/>
    <col min="4869" max="4869" width="9.28515625" style="1449" hidden="1"/>
    <col min="4870" max="4870" width="9" style="1449" hidden="1"/>
    <col min="4871" max="4871" width="11.42578125" style="1449" hidden="1"/>
    <col min="4872" max="4872" width="9.28515625" style="1449" hidden="1"/>
    <col min="4873" max="4873" width="7.42578125" style="1449" hidden="1"/>
    <col min="4874" max="5120" width="11.42578125" style="1449" hidden="1"/>
    <col min="5121" max="5121" width="3.85546875" style="1449" hidden="1"/>
    <col min="5122" max="5122" width="46.140625" style="1449" hidden="1"/>
    <col min="5123" max="5123" width="10.140625" style="1449" hidden="1"/>
    <col min="5124" max="5124" width="10" style="1449" hidden="1"/>
    <col min="5125" max="5125" width="9.28515625" style="1449" hidden="1"/>
    <col min="5126" max="5126" width="9" style="1449" hidden="1"/>
    <col min="5127" max="5127" width="11.42578125" style="1449" hidden="1"/>
    <col min="5128" max="5128" width="9.28515625" style="1449" hidden="1"/>
    <col min="5129" max="5129" width="7.42578125" style="1449" hidden="1"/>
    <col min="5130" max="5376" width="11.42578125" style="1449" hidden="1"/>
    <col min="5377" max="5377" width="3.85546875" style="1449" hidden="1"/>
    <col min="5378" max="5378" width="46.140625" style="1449" hidden="1"/>
    <col min="5379" max="5379" width="10.140625" style="1449" hidden="1"/>
    <col min="5380" max="5380" width="10" style="1449" hidden="1"/>
    <col min="5381" max="5381" width="9.28515625" style="1449" hidden="1"/>
    <col min="5382" max="5382" width="9" style="1449" hidden="1"/>
    <col min="5383" max="5383" width="11.42578125" style="1449" hidden="1"/>
    <col min="5384" max="5384" width="9.28515625" style="1449" hidden="1"/>
    <col min="5385" max="5385" width="7.42578125" style="1449" hidden="1"/>
    <col min="5386" max="5632" width="11.42578125" style="1449" hidden="1"/>
    <col min="5633" max="5633" width="3.85546875" style="1449" hidden="1"/>
    <col min="5634" max="5634" width="46.140625" style="1449" hidden="1"/>
    <col min="5635" max="5635" width="10.140625" style="1449" hidden="1"/>
    <col min="5636" max="5636" width="10" style="1449" hidden="1"/>
    <col min="5637" max="5637" width="9.28515625" style="1449" hidden="1"/>
    <col min="5638" max="5638" width="9" style="1449" hidden="1"/>
    <col min="5639" max="5639" width="11.42578125" style="1449" hidden="1"/>
    <col min="5640" max="5640" width="9.28515625" style="1449" hidden="1"/>
    <col min="5641" max="5641" width="7.42578125" style="1449" hidden="1"/>
    <col min="5642" max="5888" width="11.42578125" style="1449" hidden="1"/>
    <col min="5889" max="5889" width="3.85546875" style="1449" hidden="1"/>
    <col min="5890" max="5890" width="46.140625" style="1449" hidden="1"/>
    <col min="5891" max="5891" width="10.140625" style="1449" hidden="1"/>
    <col min="5892" max="5892" width="10" style="1449" hidden="1"/>
    <col min="5893" max="5893" width="9.28515625" style="1449" hidden="1"/>
    <col min="5894" max="5894" width="9" style="1449" hidden="1"/>
    <col min="5895" max="5895" width="11.42578125" style="1449" hidden="1"/>
    <col min="5896" max="5896" width="9.28515625" style="1449" hidden="1"/>
    <col min="5897" max="5897" width="7.42578125" style="1449" hidden="1"/>
    <col min="5898" max="6144" width="11.42578125" style="1449" hidden="1"/>
    <col min="6145" max="6145" width="3.85546875" style="1449" hidden="1"/>
    <col min="6146" max="6146" width="46.140625" style="1449" hidden="1"/>
    <col min="6147" max="6147" width="10.140625" style="1449" hidden="1"/>
    <col min="6148" max="6148" width="10" style="1449" hidden="1"/>
    <col min="6149" max="6149" width="9.28515625" style="1449" hidden="1"/>
    <col min="6150" max="6150" width="9" style="1449" hidden="1"/>
    <col min="6151" max="6151" width="11.42578125" style="1449" hidden="1"/>
    <col min="6152" max="6152" width="9.28515625" style="1449" hidden="1"/>
    <col min="6153" max="6153" width="7.42578125" style="1449" hidden="1"/>
    <col min="6154" max="6400" width="11.42578125" style="1449" hidden="1"/>
    <col min="6401" max="6401" width="3.85546875" style="1449" hidden="1"/>
    <col min="6402" max="6402" width="46.140625" style="1449" hidden="1"/>
    <col min="6403" max="6403" width="10.140625" style="1449" hidden="1"/>
    <col min="6404" max="6404" width="10" style="1449" hidden="1"/>
    <col min="6405" max="6405" width="9.28515625" style="1449" hidden="1"/>
    <col min="6406" max="6406" width="9" style="1449" hidden="1"/>
    <col min="6407" max="6407" width="11.42578125" style="1449" hidden="1"/>
    <col min="6408" max="6408" width="9.28515625" style="1449" hidden="1"/>
    <col min="6409" max="6409" width="7.42578125" style="1449" hidden="1"/>
    <col min="6410" max="6656" width="11.42578125" style="1449" hidden="1"/>
    <col min="6657" max="6657" width="3.85546875" style="1449" hidden="1"/>
    <col min="6658" max="6658" width="46.140625" style="1449" hidden="1"/>
    <col min="6659" max="6659" width="10.140625" style="1449" hidden="1"/>
    <col min="6660" max="6660" width="10" style="1449" hidden="1"/>
    <col min="6661" max="6661" width="9.28515625" style="1449" hidden="1"/>
    <col min="6662" max="6662" width="9" style="1449" hidden="1"/>
    <col min="6663" max="6663" width="11.42578125" style="1449" hidden="1"/>
    <col min="6664" max="6664" width="9.28515625" style="1449" hidden="1"/>
    <col min="6665" max="6665" width="7.42578125" style="1449" hidden="1"/>
    <col min="6666" max="6912" width="11.42578125" style="1449" hidden="1"/>
    <col min="6913" max="6913" width="3.85546875" style="1449" hidden="1"/>
    <col min="6914" max="6914" width="46.140625" style="1449" hidden="1"/>
    <col min="6915" max="6915" width="10.140625" style="1449" hidden="1"/>
    <col min="6916" max="6916" width="10" style="1449" hidden="1"/>
    <col min="6917" max="6917" width="9.28515625" style="1449" hidden="1"/>
    <col min="6918" max="6918" width="9" style="1449" hidden="1"/>
    <col min="6919" max="6919" width="11.42578125" style="1449" hidden="1"/>
    <col min="6920" max="6920" width="9.28515625" style="1449" hidden="1"/>
    <col min="6921" max="6921" width="7.42578125" style="1449" hidden="1"/>
    <col min="6922" max="7168" width="11.42578125" style="1449" hidden="1"/>
    <col min="7169" max="7169" width="3.85546875" style="1449" hidden="1"/>
    <col min="7170" max="7170" width="46.140625" style="1449" hidden="1"/>
    <col min="7171" max="7171" width="10.140625" style="1449" hidden="1"/>
    <col min="7172" max="7172" width="10" style="1449" hidden="1"/>
    <col min="7173" max="7173" width="9.28515625" style="1449" hidden="1"/>
    <col min="7174" max="7174" width="9" style="1449" hidden="1"/>
    <col min="7175" max="7175" width="11.42578125" style="1449" hidden="1"/>
    <col min="7176" max="7176" width="9.28515625" style="1449" hidden="1"/>
    <col min="7177" max="7177" width="7.42578125" style="1449" hidden="1"/>
    <col min="7178" max="7424" width="11.42578125" style="1449" hidden="1"/>
    <col min="7425" max="7425" width="3.85546875" style="1449" hidden="1"/>
    <col min="7426" max="7426" width="46.140625" style="1449" hidden="1"/>
    <col min="7427" max="7427" width="10.140625" style="1449" hidden="1"/>
    <col min="7428" max="7428" width="10" style="1449" hidden="1"/>
    <col min="7429" max="7429" width="9.28515625" style="1449" hidden="1"/>
    <col min="7430" max="7430" width="9" style="1449" hidden="1"/>
    <col min="7431" max="7431" width="11.42578125" style="1449" hidden="1"/>
    <col min="7432" max="7432" width="9.28515625" style="1449" hidden="1"/>
    <col min="7433" max="7433" width="7.42578125" style="1449" hidden="1"/>
    <col min="7434" max="7680" width="11.42578125" style="1449" hidden="1"/>
    <col min="7681" max="7681" width="3.85546875" style="1449" hidden="1"/>
    <col min="7682" max="7682" width="46.140625" style="1449" hidden="1"/>
    <col min="7683" max="7683" width="10.140625" style="1449" hidden="1"/>
    <col min="7684" max="7684" width="10" style="1449" hidden="1"/>
    <col min="7685" max="7685" width="9.28515625" style="1449" hidden="1"/>
    <col min="7686" max="7686" width="9" style="1449" hidden="1"/>
    <col min="7687" max="7687" width="11.42578125" style="1449" hidden="1"/>
    <col min="7688" max="7688" width="9.28515625" style="1449" hidden="1"/>
    <col min="7689" max="7689" width="7.42578125" style="1449" hidden="1"/>
    <col min="7690" max="7936" width="11.42578125" style="1449" hidden="1"/>
    <col min="7937" max="7937" width="3.85546875" style="1449" hidden="1"/>
    <col min="7938" max="7938" width="46.140625" style="1449" hidden="1"/>
    <col min="7939" max="7939" width="10.140625" style="1449" hidden="1"/>
    <col min="7940" max="7940" width="10" style="1449" hidden="1"/>
    <col min="7941" max="7941" width="9.28515625" style="1449" hidden="1"/>
    <col min="7942" max="7942" width="9" style="1449" hidden="1"/>
    <col min="7943" max="7943" width="11.42578125" style="1449" hidden="1"/>
    <col min="7944" max="7944" width="9.28515625" style="1449" hidden="1"/>
    <col min="7945" max="7945" width="7.42578125" style="1449" hidden="1"/>
    <col min="7946" max="8192" width="11.42578125" style="1449" hidden="1"/>
    <col min="8193" max="8193" width="3.85546875" style="1449" hidden="1"/>
    <col min="8194" max="8194" width="46.140625" style="1449" hidden="1"/>
    <col min="8195" max="8195" width="10.140625" style="1449" hidden="1"/>
    <col min="8196" max="8196" width="10" style="1449" hidden="1"/>
    <col min="8197" max="8197" width="9.28515625" style="1449" hidden="1"/>
    <col min="8198" max="8198" width="9" style="1449" hidden="1"/>
    <col min="8199" max="8199" width="11.42578125" style="1449" hidden="1"/>
    <col min="8200" max="8200" width="9.28515625" style="1449" hidden="1"/>
    <col min="8201" max="8201" width="7.42578125" style="1449" hidden="1"/>
    <col min="8202" max="8448" width="11.42578125" style="1449" hidden="1"/>
    <col min="8449" max="8449" width="3.85546875" style="1449" hidden="1"/>
    <col min="8450" max="8450" width="46.140625" style="1449" hidden="1"/>
    <col min="8451" max="8451" width="10.140625" style="1449" hidden="1"/>
    <col min="8452" max="8452" width="10" style="1449" hidden="1"/>
    <col min="8453" max="8453" width="9.28515625" style="1449" hidden="1"/>
    <col min="8454" max="8454" width="9" style="1449" hidden="1"/>
    <col min="8455" max="8455" width="11.42578125" style="1449" hidden="1"/>
    <col min="8456" max="8456" width="9.28515625" style="1449" hidden="1"/>
    <col min="8457" max="8457" width="7.42578125" style="1449" hidden="1"/>
    <col min="8458" max="8704" width="11.42578125" style="1449" hidden="1"/>
    <col min="8705" max="8705" width="3.85546875" style="1449" hidden="1"/>
    <col min="8706" max="8706" width="46.140625" style="1449" hidden="1"/>
    <col min="8707" max="8707" width="10.140625" style="1449" hidden="1"/>
    <col min="8708" max="8708" width="10" style="1449" hidden="1"/>
    <col min="8709" max="8709" width="9.28515625" style="1449" hidden="1"/>
    <col min="8710" max="8710" width="9" style="1449" hidden="1"/>
    <col min="8711" max="8711" width="11.42578125" style="1449" hidden="1"/>
    <col min="8712" max="8712" width="9.28515625" style="1449" hidden="1"/>
    <col min="8713" max="8713" width="7.42578125" style="1449" hidden="1"/>
    <col min="8714" max="8960" width="11.42578125" style="1449" hidden="1"/>
    <col min="8961" max="8961" width="3.85546875" style="1449" hidden="1"/>
    <col min="8962" max="8962" width="46.140625" style="1449" hidden="1"/>
    <col min="8963" max="8963" width="10.140625" style="1449" hidden="1"/>
    <col min="8964" max="8964" width="10" style="1449" hidden="1"/>
    <col min="8965" max="8965" width="9.28515625" style="1449" hidden="1"/>
    <col min="8966" max="8966" width="9" style="1449" hidden="1"/>
    <col min="8967" max="8967" width="11.42578125" style="1449" hidden="1"/>
    <col min="8968" max="8968" width="9.28515625" style="1449" hidden="1"/>
    <col min="8969" max="8969" width="7.42578125" style="1449" hidden="1"/>
    <col min="8970" max="9216" width="11.42578125" style="1449" hidden="1"/>
    <col min="9217" max="9217" width="3.85546875" style="1449" hidden="1"/>
    <col min="9218" max="9218" width="46.140625" style="1449" hidden="1"/>
    <col min="9219" max="9219" width="10.140625" style="1449" hidden="1"/>
    <col min="9220" max="9220" width="10" style="1449" hidden="1"/>
    <col min="9221" max="9221" width="9.28515625" style="1449" hidden="1"/>
    <col min="9222" max="9222" width="9" style="1449" hidden="1"/>
    <col min="9223" max="9223" width="11.42578125" style="1449" hidden="1"/>
    <col min="9224" max="9224" width="9.28515625" style="1449" hidden="1"/>
    <col min="9225" max="9225" width="7.42578125" style="1449" hidden="1"/>
    <col min="9226" max="9472" width="11.42578125" style="1449" hidden="1"/>
    <col min="9473" max="9473" width="3.85546875" style="1449" hidden="1"/>
    <col min="9474" max="9474" width="46.140625" style="1449" hidden="1"/>
    <col min="9475" max="9475" width="10.140625" style="1449" hidden="1"/>
    <col min="9476" max="9476" width="10" style="1449" hidden="1"/>
    <col min="9477" max="9477" width="9.28515625" style="1449" hidden="1"/>
    <col min="9478" max="9478" width="9" style="1449" hidden="1"/>
    <col min="9479" max="9479" width="11.42578125" style="1449" hidden="1"/>
    <col min="9480" max="9480" width="9.28515625" style="1449" hidden="1"/>
    <col min="9481" max="9481" width="7.42578125" style="1449" hidden="1"/>
    <col min="9482" max="9728" width="11.42578125" style="1449" hidden="1"/>
    <col min="9729" max="9729" width="3.85546875" style="1449" hidden="1"/>
    <col min="9730" max="9730" width="46.140625" style="1449" hidden="1"/>
    <col min="9731" max="9731" width="10.140625" style="1449" hidden="1"/>
    <col min="9732" max="9732" width="10" style="1449" hidden="1"/>
    <col min="9733" max="9733" width="9.28515625" style="1449" hidden="1"/>
    <col min="9734" max="9734" width="9" style="1449" hidden="1"/>
    <col min="9735" max="9735" width="11.42578125" style="1449" hidden="1"/>
    <col min="9736" max="9736" width="9.28515625" style="1449" hidden="1"/>
    <col min="9737" max="9737" width="7.42578125" style="1449" hidden="1"/>
    <col min="9738" max="9984" width="11.42578125" style="1449" hidden="1"/>
    <col min="9985" max="9985" width="3.85546875" style="1449" hidden="1"/>
    <col min="9986" max="9986" width="46.140625" style="1449" hidden="1"/>
    <col min="9987" max="9987" width="10.140625" style="1449" hidden="1"/>
    <col min="9988" max="9988" width="10" style="1449" hidden="1"/>
    <col min="9989" max="9989" width="9.28515625" style="1449" hidden="1"/>
    <col min="9990" max="9990" width="9" style="1449" hidden="1"/>
    <col min="9991" max="9991" width="11.42578125" style="1449" hidden="1"/>
    <col min="9992" max="9992" width="9.28515625" style="1449" hidden="1"/>
    <col min="9993" max="9993" width="7.42578125" style="1449" hidden="1"/>
    <col min="9994" max="10240" width="11.42578125" style="1449" hidden="1"/>
    <col min="10241" max="10241" width="3.85546875" style="1449" hidden="1"/>
    <col min="10242" max="10242" width="46.140625" style="1449" hidden="1"/>
    <col min="10243" max="10243" width="10.140625" style="1449" hidden="1"/>
    <col min="10244" max="10244" width="10" style="1449" hidden="1"/>
    <col min="10245" max="10245" width="9.28515625" style="1449" hidden="1"/>
    <col min="10246" max="10246" width="9" style="1449" hidden="1"/>
    <col min="10247" max="10247" width="11.42578125" style="1449" hidden="1"/>
    <col min="10248" max="10248" width="9.28515625" style="1449" hidden="1"/>
    <col min="10249" max="10249" width="7.42578125" style="1449" hidden="1"/>
    <col min="10250" max="10496" width="11.42578125" style="1449" hidden="1"/>
    <col min="10497" max="10497" width="3.85546875" style="1449" hidden="1"/>
    <col min="10498" max="10498" width="46.140625" style="1449" hidden="1"/>
    <col min="10499" max="10499" width="10.140625" style="1449" hidden="1"/>
    <col min="10500" max="10500" width="10" style="1449" hidden="1"/>
    <col min="10501" max="10501" width="9.28515625" style="1449" hidden="1"/>
    <col min="10502" max="10502" width="9" style="1449" hidden="1"/>
    <col min="10503" max="10503" width="11.42578125" style="1449" hidden="1"/>
    <col min="10504" max="10504" width="9.28515625" style="1449" hidden="1"/>
    <col min="10505" max="10505" width="7.42578125" style="1449" hidden="1"/>
    <col min="10506" max="10752" width="11.42578125" style="1449" hidden="1"/>
    <col min="10753" max="10753" width="3.85546875" style="1449" hidden="1"/>
    <col min="10754" max="10754" width="46.140625" style="1449" hidden="1"/>
    <col min="10755" max="10755" width="10.140625" style="1449" hidden="1"/>
    <col min="10756" max="10756" width="10" style="1449" hidden="1"/>
    <col min="10757" max="10757" width="9.28515625" style="1449" hidden="1"/>
    <col min="10758" max="10758" width="9" style="1449" hidden="1"/>
    <col min="10759" max="10759" width="11.42578125" style="1449" hidden="1"/>
    <col min="10760" max="10760" width="9.28515625" style="1449" hidden="1"/>
    <col min="10761" max="10761" width="7.42578125" style="1449" hidden="1"/>
    <col min="10762" max="11008" width="11.42578125" style="1449" hidden="1"/>
    <col min="11009" max="11009" width="3.85546875" style="1449" hidden="1"/>
    <col min="11010" max="11010" width="46.140625" style="1449" hidden="1"/>
    <col min="11011" max="11011" width="10.140625" style="1449" hidden="1"/>
    <col min="11012" max="11012" width="10" style="1449" hidden="1"/>
    <col min="11013" max="11013" width="9.28515625" style="1449" hidden="1"/>
    <col min="11014" max="11014" width="9" style="1449" hidden="1"/>
    <col min="11015" max="11015" width="11.42578125" style="1449" hidden="1"/>
    <col min="11016" max="11016" width="9.28515625" style="1449" hidden="1"/>
    <col min="11017" max="11017" width="7.42578125" style="1449" hidden="1"/>
    <col min="11018" max="11264" width="11.42578125" style="1449" hidden="1"/>
    <col min="11265" max="11265" width="3.85546875" style="1449" hidden="1"/>
    <col min="11266" max="11266" width="46.140625" style="1449" hidden="1"/>
    <col min="11267" max="11267" width="10.140625" style="1449" hidden="1"/>
    <col min="11268" max="11268" width="10" style="1449" hidden="1"/>
    <col min="11269" max="11269" width="9.28515625" style="1449" hidden="1"/>
    <col min="11270" max="11270" width="9" style="1449" hidden="1"/>
    <col min="11271" max="11271" width="11.42578125" style="1449" hidden="1"/>
    <col min="11272" max="11272" width="9.28515625" style="1449" hidden="1"/>
    <col min="11273" max="11273" width="7.42578125" style="1449" hidden="1"/>
    <col min="11274" max="11520" width="11.42578125" style="1449" hidden="1"/>
    <col min="11521" max="11521" width="3.85546875" style="1449" hidden="1"/>
    <col min="11522" max="11522" width="46.140625" style="1449" hidden="1"/>
    <col min="11523" max="11523" width="10.140625" style="1449" hidden="1"/>
    <col min="11524" max="11524" width="10" style="1449" hidden="1"/>
    <col min="11525" max="11525" width="9.28515625" style="1449" hidden="1"/>
    <col min="11526" max="11526" width="9" style="1449" hidden="1"/>
    <col min="11527" max="11527" width="11.42578125" style="1449" hidden="1"/>
    <col min="11528" max="11528" width="9.28515625" style="1449" hidden="1"/>
    <col min="11529" max="11529" width="7.42578125" style="1449" hidden="1"/>
    <col min="11530" max="11776" width="11.42578125" style="1449" hidden="1"/>
    <col min="11777" max="11777" width="3.85546875" style="1449" hidden="1"/>
    <col min="11778" max="11778" width="46.140625" style="1449" hidden="1"/>
    <col min="11779" max="11779" width="10.140625" style="1449" hidden="1"/>
    <col min="11780" max="11780" width="10" style="1449" hidden="1"/>
    <col min="11781" max="11781" width="9.28515625" style="1449" hidden="1"/>
    <col min="11782" max="11782" width="9" style="1449" hidden="1"/>
    <col min="11783" max="11783" width="11.42578125" style="1449" hidden="1"/>
    <col min="11784" max="11784" width="9.28515625" style="1449" hidden="1"/>
    <col min="11785" max="11785" width="7.42578125" style="1449" hidden="1"/>
    <col min="11786" max="12032" width="11.42578125" style="1449" hidden="1"/>
    <col min="12033" max="12033" width="3.85546875" style="1449" hidden="1"/>
    <col min="12034" max="12034" width="46.140625" style="1449" hidden="1"/>
    <col min="12035" max="12035" width="10.140625" style="1449" hidden="1"/>
    <col min="12036" max="12036" width="10" style="1449" hidden="1"/>
    <col min="12037" max="12037" width="9.28515625" style="1449" hidden="1"/>
    <col min="12038" max="12038" width="9" style="1449" hidden="1"/>
    <col min="12039" max="12039" width="11.42578125" style="1449" hidden="1"/>
    <col min="12040" max="12040" width="9.28515625" style="1449" hidden="1"/>
    <col min="12041" max="12041" width="7.42578125" style="1449" hidden="1"/>
    <col min="12042" max="12288" width="11.42578125" style="1449" hidden="1"/>
    <col min="12289" max="12289" width="3.85546875" style="1449" hidden="1"/>
    <col min="12290" max="12290" width="46.140625" style="1449" hidden="1"/>
    <col min="12291" max="12291" width="10.140625" style="1449" hidden="1"/>
    <col min="12292" max="12292" width="10" style="1449" hidden="1"/>
    <col min="12293" max="12293" width="9.28515625" style="1449" hidden="1"/>
    <col min="12294" max="12294" width="9" style="1449" hidden="1"/>
    <col min="12295" max="12295" width="11.42578125" style="1449" hidden="1"/>
    <col min="12296" max="12296" width="9.28515625" style="1449" hidden="1"/>
    <col min="12297" max="12297" width="7.42578125" style="1449" hidden="1"/>
    <col min="12298" max="12544" width="11.42578125" style="1449" hidden="1"/>
    <col min="12545" max="12545" width="3.85546875" style="1449" hidden="1"/>
    <col min="12546" max="12546" width="46.140625" style="1449" hidden="1"/>
    <col min="12547" max="12547" width="10.140625" style="1449" hidden="1"/>
    <col min="12548" max="12548" width="10" style="1449" hidden="1"/>
    <col min="12549" max="12549" width="9.28515625" style="1449" hidden="1"/>
    <col min="12550" max="12550" width="9" style="1449" hidden="1"/>
    <col min="12551" max="12551" width="11.42578125" style="1449" hidden="1"/>
    <col min="12552" max="12552" width="9.28515625" style="1449" hidden="1"/>
    <col min="12553" max="12553" width="7.42578125" style="1449" hidden="1"/>
    <col min="12554" max="12800" width="11.42578125" style="1449" hidden="1"/>
    <col min="12801" max="12801" width="3.85546875" style="1449" hidden="1"/>
    <col min="12802" max="12802" width="46.140625" style="1449" hidden="1"/>
    <col min="12803" max="12803" width="10.140625" style="1449" hidden="1"/>
    <col min="12804" max="12804" width="10" style="1449" hidden="1"/>
    <col min="12805" max="12805" width="9.28515625" style="1449" hidden="1"/>
    <col min="12806" max="12806" width="9" style="1449" hidden="1"/>
    <col min="12807" max="12807" width="11.42578125" style="1449" hidden="1"/>
    <col min="12808" max="12808" width="9.28515625" style="1449" hidden="1"/>
    <col min="12809" max="12809" width="7.42578125" style="1449" hidden="1"/>
    <col min="12810" max="13056" width="11.42578125" style="1449" hidden="1"/>
    <col min="13057" max="13057" width="3.85546875" style="1449" hidden="1"/>
    <col min="13058" max="13058" width="46.140625" style="1449" hidden="1"/>
    <col min="13059" max="13059" width="10.140625" style="1449" hidden="1"/>
    <col min="13060" max="13060" width="10" style="1449" hidden="1"/>
    <col min="13061" max="13061" width="9.28515625" style="1449" hidden="1"/>
    <col min="13062" max="13062" width="9" style="1449" hidden="1"/>
    <col min="13063" max="13063" width="11.42578125" style="1449" hidden="1"/>
    <col min="13064" max="13064" width="9.28515625" style="1449" hidden="1"/>
    <col min="13065" max="13065" width="7.42578125" style="1449" hidden="1"/>
    <col min="13066" max="13312" width="11.42578125" style="1449" hidden="1"/>
    <col min="13313" max="13313" width="3.85546875" style="1449" hidden="1"/>
    <col min="13314" max="13314" width="46.140625" style="1449" hidden="1"/>
    <col min="13315" max="13315" width="10.140625" style="1449" hidden="1"/>
    <col min="13316" max="13316" width="10" style="1449" hidden="1"/>
    <col min="13317" max="13317" width="9.28515625" style="1449" hidden="1"/>
    <col min="13318" max="13318" width="9" style="1449" hidden="1"/>
    <col min="13319" max="13319" width="11.42578125" style="1449" hidden="1"/>
    <col min="13320" max="13320" width="9.28515625" style="1449" hidden="1"/>
    <col min="13321" max="13321" width="7.42578125" style="1449" hidden="1"/>
    <col min="13322" max="13568" width="11.42578125" style="1449" hidden="1"/>
    <col min="13569" max="13569" width="3.85546875" style="1449" hidden="1"/>
    <col min="13570" max="13570" width="46.140625" style="1449" hidden="1"/>
    <col min="13571" max="13571" width="10.140625" style="1449" hidden="1"/>
    <col min="13572" max="13572" width="10" style="1449" hidden="1"/>
    <col min="13573" max="13573" width="9.28515625" style="1449" hidden="1"/>
    <col min="13574" max="13574" width="9" style="1449" hidden="1"/>
    <col min="13575" max="13575" width="11.42578125" style="1449" hidden="1"/>
    <col min="13576" max="13576" width="9.28515625" style="1449" hidden="1"/>
    <col min="13577" max="13577" width="7.42578125" style="1449" hidden="1"/>
    <col min="13578" max="13824" width="11.42578125" style="1449" hidden="1"/>
    <col min="13825" max="13825" width="3.85546875" style="1449" hidden="1"/>
    <col min="13826" max="13826" width="46.140625" style="1449" hidden="1"/>
    <col min="13827" max="13827" width="10.140625" style="1449" hidden="1"/>
    <col min="13828" max="13828" width="10" style="1449" hidden="1"/>
    <col min="13829" max="13829" width="9.28515625" style="1449" hidden="1"/>
    <col min="13830" max="13830" width="9" style="1449" hidden="1"/>
    <col min="13831" max="13831" width="11.42578125" style="1449" hidden="1"/>
    <col min="13832" max="13832" width="9.28515625" style="1449" hidden="1"/>
    <col min="13833" max="13833" width="7.42578125" style="1449" hidden="1"/>
    <col min="13834" max="14080" width="11.42578125" style="1449" hidden="1"/>
    <col min="14081" max="14081" width="3.85546875" style="1449" hidden="1"/>
    <col min="14082" max="14082" width="46.140625" style="1449" hidden="1"/>
    <col min="14083" max="14083" width="10.140625" style="1449" hidden="1"/>
    <col min="14084" max="14084" width="10" style="1449" hidden="1"/>
    <col min="14085" max="14085" width="9.28515625" style="1449" hidden="1"/>
    <col min="14086" max="14086" width="9" style="1449" hidden="1"/>
    <col min="14087" max="14087" width="11.42578125" style="1449" hidden="1"/>
    <col min="14088" max="14088" width="9.28515625" style="1449" hidden="1"/>
    <col min="14089" max="14089" width="7.42578125" style="1449" hidden="1"/>
    <col min="14090" max="14336" width="11.42578125" style="1449" hidden="1"/>
    <col min="14337" max="14337" width="3.85546875" style="1449" hidden="1"/>
    <col min="14338" max="14338" width="46.140625" style="1449" hidden="1"/>
    <col min="14339" max="14339" width="10.140625" style="1449" hidden="1"/>
    <col min="14340" max="14340" width="10" style="1449" hidden="1"/>
    <col min="14341" max="14341" width="9.28515625" style="1449" hidden="1"/>
    <col min="14342" max="14342" width="9" style="1449" hidden="1"/>
    <col min="14343" max="14343" width="11.42578125" style="1449" hidden="1"/>
    <col min="14344" max="14344" width="9.28515625" style="1449" hidden="1"/>
    <col min="14345" max="14345" width="7.42578125" style="1449" hidden="1"/>
    <col min="14346" max="14592" width="11.42578125" style="1449" hidden="1"/>
    <col min="14593" max="14593" width="3.85546875" style="1449" hidden="1"/>
    <col min="14594" max="14594" width="46.140625" style="1449" hidden="1"/>
    <col min="14595" max="14595" width="10.140625" style="1449" hidden="1"/>
    <col min="14596" max="14596" width="10" style="1449" hidden="1"/>
    <col min="14597" max="14597" width="9.28515625" style="1449" hidden="1"/>
    <col min="14598" max="14598" width="9" style="1449" hidden="1"/>
    <col min="14599" max="14599" width="11.42578125" style="1449" hidden="1"/>
    <col min="14600" max="14600" width="9.28515625" style="1449" hidden="1"/>
    <col min="14601" max="14601" width="7.42578125" style="1449" hidden="1"/>
    <col min="14602" max="14848" width="11.42578125" style="1449" hidden="1"/>
    <col min="14849" max="14849" width="3.85546875" style="1449" hidden="1"/>
    <col min="14850" max="14850" width="46.140625" style="1449" hidden="1"/>
    <col min="14851" max="14851" width="10.140625" style="1449" hidden="1"/>
    <col min="14852" max="14852" width="10" style="1449" hidden="1"/>
    <col min="14853" max="14853" width="9.28515625" style="1449" hidden="1"/>
    <col min="14854" max="14854" width="9" style="1449" hidden="1"/>
    <col min="14855" max="14855" width="11.42578125" style="1449" hidden="1"/>
    <col min="14856" max="14856" width="9.28515625" style="1449" hidden="1"/>
    <col min="14857" max="14857" width="7.42578125" style="1449" hidden="1"/>
    <col min="14858" max="15104" width="11.42578125" style="1449" hidden="1"/>
    <col min="15105" max="15105" width="3.85546875" style="1449" hidden="1"/>
    <col min="15106" max="15106" width="46.140625" style="1449" hidden="1"/>
    <col min="15107" max="15107" width="10.140625" style="1449" hidden="1"/>
    <col min="15108" max="15108" width="10" style="1449" hidden="1"/>
    <col min="15109" max="15109" width="9.28515625" style="1449" hidden="1"/>
    <col min="15110" max="15110" width="9" style="1449" hidden="1"/>
    <col min="15111" max="15111" width="11.42578125" style="1449" hidden="1"/>
    <col min="15112" max="15112" width="9.28515625" style="1449" hidden="1"/>
    <col min="15113" max="15113" width="7.42578125" style="1449" hidden="1"/>
    <col min="15114" max="15360" width="11.42578125" style="1449" hidden="1"/>
    <col min="15361" max="15361" width="3.85546875" style="1449" hidden="1"/>
    <col min="15362" max="15362" width="46.140625" style="1449" hidden="1"/>
    <col min="15363" max="15363" width="10.140625" style="1449" hidden="1"/>
    <col min="15364" max="15364" width="10" style="1449" hidden="1"/>
    <col min="15365" max="15365" width="9.28515625" style="1449" hidden="1"/>
    <col min="15366" max="15366" width="9" style="1449" hidden="1"/>
    <col min="15367" max="15367" width="11.42578125" style="1449" hidden="1"/>
    <col min="15368" max="15368" width="9.28515625" style="1449" hidden="1"/>
    <col min="15369" max="15369" width="7.42578125" style="1449" hidden="1"/>
    <col min="15370" max="15616" width="11.42578125" style="1449" hidden="1"/>
    <col min="15617" max="15617" width="3.85546875" style="1449" hidden="1"/>
    <col min="15618" max="15618" width="46.140625" style="1449" hidden="1"/>
    <col min="15619" max="15619" width="10.140625" style="1449" hidden="1"/>
    <col min="15620" max="15620" width="10" style="1449" hidden="1"/>
    <col min="15621" max="15621" width="9.28515625" style="1449" hidden="1"/>
    <col min="15622" max="15622" width="9" style="1449" hidden="1"/>
    <col min="15623" max="15623" width="11.42578125" style="1449" hidden="1"/>
    <col min="15624" max="15624" width="9.28515625" style="1449" hidden="1"/>
    <col min="15625" max="15625" width="7.42578125" style="1449" hidden="1"/>
    <col min="15626" max="15872" width="11.42578125" style="1449" hidden="1"/>
    <col min="15873" max="15873" width="3.85546875" style="1449" hidden="1"/>
    <col min="15874" max="15874" width="46.140625" style="1449" hidden="1"/>
    <col min="15875" max="15875" width="10.140625" style="1449" hidden="1"/>
    <col min="15876" max="15876" width="10" style="1449" hidden="1"/>
    <col min="15877" max="15877" width="9.28515625" style="1449" hidden="1"/>
    <col min="15878" max="15878" width="9" style="1449" hidden="1"/>
    <col min="15879" max="15879" width="11.42578125" style="1449" hidden="1"/>
    <col min="15880" max="15880" width="9.28515625" style="1449" hidden="1"/>
    <col min="15881" max="15881" width="7.42578125" style="1449" hidden="1"/>
    <col min="15882" max="16128" width="11.42578125" style="1449" hidden="1"/>
    <col min="16129" max="16129" width="3.85546875" style="1449" hidden="1"/>
    <col min="16130" max="16130" width="46.140625" style="1449" hidden="1"/>
    <col min="16131" max="16131" width="10.140625" style="1449" hidden="1"/>
    <col min="16132" max="16132" width="10" style="1449" hidden="1"/>
    <col min="16133" max="16133" width="9.28515625" style="1449" hidden="1"/>
    <col min="16134" max="16134" width="9" style="1449" hidden="1"/>
    <col min="16135" max="16135" width="11.42578125" style="1449" hidden="1"/>
    <col min="16136" max="16136" width="9.28515625" style="1449" hidden="1"/>
    <col min="16137" max="16137" width="7.42578125" style="1449" hidden="1"/>
    <col min="16138" max="16384" width="11.42578125" style="1449" hidden="1"/>
  </cols>
  <sheetData>
    <row r="1" spans="1:9" ht="14.25">
      <c r="A1" s="2445"/>
      <c r="B1" s="2757" t="s">
        <v>1425</v>
      </c>
      <c r="C1" s="2757"/>
      <c r="D1" s="2757"/>
      <c r="E1" s="2757"/>
      <c r="F1" s="2757"/>
      <c r="G1" s="2757"/>
      <c r="H1" s="2757"/>
      <c r="I1" s="2757"/>
    </row>
    <row r="2" spans="1:9">
      <c r="B2" s="2758" t="s">
        <v>4</v>
      </c>
      <c r="C2" s="2758"/>
      <c r="D2" s="2758"/>
      <c r="E2" s="2758"/>
      <c r="F2" s="2758"/>
      <c r="G2" s="2758"/>
      <c r="H2" s="2758"/>
      <c r="I2" s="2758"/>
    </row>
    <row r="3" spans="1:9" ht="21" customHeight="1">
      <c r="B3" s="1520" t="s">
        <v>0</v>
      </c>
      <c r="C3" s="1556" t="s">
        <v>51</v>
      </c>
      <c r="D3" s="1557" t="s">
        <v>33</v>
      </c>
      <c r="E3" s="2678" t="s">
        <v>78</v>
      </c>
      <c r="F3" s="2677"/>
      <c r="G3" s="1316" t="s">
        <v>35</v>
      </c>
      <c r="H3" s="2678" t="s">
        <v>22</v>
      </c>
      <c r="I3" s="2676"/>
    </row>
    <row r="4" spans="1:9">
      <c r="B4" s="1520"/>
      <c r="C4" s="1556"/>
      <c r="D4" s="1557"/>
      <c r="E4" s="1303">
        <v>2023</v>
      </c>
      <c r="F4" s="1301">
        <v>2024</v>
      </c>
      <c r="G4" s="1317" t="s">
        <v>1433</v>
      </c>
      <c r="H4" s="1300">
        <v>2023</v>
      </c>
      <c r="I4" s="1300">
        <v>2024</v>
      </c>
    </row>
    <row r="5" spans="1:9">
      <c r="B5" s="1318"/>
      <c r="C5" s="1305" t="s">
        <v>23</v>
      </c>
      <c r="D5" s="1305" t="s">
        <v>24</v>
      </c>
      <c r="E5" s="1309" t="s">
        <v>36</v>
      </c>
      <c r="F5" s="1307" t="s">
        <v>37</v>
      </c>
      <c r="G5" s="1319" t="s">
        <v>26</v>
      </c>
      <c r="H5" s="1305" t="s">
        <v>38</v>
      </c>
      <c r="I5" s="1305" t="s">
        <v>39</v>
      </c>
    </row>
    <row r="6" spans="1:9">
      <c r="B6" s="1489" t="s">
        <v>716</v>
      </c>
      <c r="C6" s="33">
        <v>4531.893830123</v>
      </c>
      <c r="D6" s="609">
        <v>2399.66</v>
      </c>
      <c r="E6" s="30">
        <v>53.778225219843037</v>
      </c>
      <c r="F6" s="31">
        <v>52.950490235444704</v>
      </c>
      <c r="G6" s="31">
        <v>30.429149079316687</v>
      </c>
      <c r="H6" s="30">
        <v>0.21756520375370267</v>
      </c>
      <c r="I6" s="30">
        <v>0.14246609048428471</v>
      </c>
    </row>
    <row r="7" spans="1:9">
      <c r="B7" s="1489" t="s">
        <v>63</v>
      </c>
      <c r="C7" s="33">
        <v>4444.9015429259998</v>
      </c>
      <c r="D7" s="609">
        <v>5456.8839643634901</v>
      </c>
      <c r="E7" s="30">
        <v>155.10723532257299</v>
      </c>
      <c r="F7" s="31">
        <v>122.76726293404737</v>
      </c>
      <c r="G7" s="31">
        <v>100.51380360309791</v>
      </c>
      <c r="H7" s="30">
        <v>0.11158074038288188</v>
      </c>
      <c r="I7" s="30">
        <v>0.32397128119369056</v>
      </c>
    </row>
    <row r="8" spans="1:9" ht="21">
      <c r="B8" s="1490" t="s">
        <v>64</v>
      </c>
      <c r="C8" s="377">
        <v>2617.3241670000002</v>
      </c>
      <c r="D8" s="669">
        <v>1349.0272647393501</v>
      </c>
      <c r="E8" s="379">
        <v>63.323584140194825</v>
      </c>
      <c r="F8" s="659">
        <v>51.542230868773778</v>
      </c>
      <c r="G8" s="659">
        <v>1.8035852415814402</v>
      </c>
      <c r="H8" s="379">
        <v>0.13308006923097557</v>
      </c>
      <c r="I8" s="379">
        <v>8.009077967883925E-2</v>
      </c>
    </row>
    <row r="9" spans="1:9">
      <c r="B9" s="1490" t="s">
        <v>395</v>
      </c>
      <c r="C9" s="33">
        <v>2573.8726573280001</v>
      </c>
      <c r="D9" s="609">
        <v>1062.3381752119301</v>
      </c>
      <c r="E9" s="379">
        <v>65.666412046040733</v>
      </c>
      <c r="F9" s="659">
        <v>41.27392131026285</v>
      </c>
      <c r="G9" s="659">
        <v>-13.975291932059042</v>
      </c>
      <c r="H9" s="379">
        <v>0.1195961351394331</v>
      </c>
      <c r="I9" s="379">
        <v>6.3070254367140657E-2</v>
      </c>
    </row>
    <row r="10" spans="1:9">
      <c r="B10" s="1489" t="s">
        <v>720</v>
      </c>
      <c r="C10" s="33">
        <v>2284.9165539999999</v>
      </c>
      <c r="D10" s="609">
        <v>1375.2181953062</v>
      </c>
      <c r="E10" s="30">
        <v>62.059940480097929</v>
      </c>
      <c r="F10" s="31">
        <v>60.186801697362988</v>
      </c>
      <c r="G10" s="31">
        <v>16.669836029541663</v>
      </c>
      <c r="H10" s="30">
        <v>0.12078764658838681</v>
      </c>
      <c r="I10" s="30">
        <v>8.1645716413211805E-2</v>
      </c>
    </row>
    <row r="11" spans="1:9">
      <c r="B11" s="1489" t="s">
        <v>394</v>
      </c>
      <c r="C11" s="33">
        <v>1055.5971261340001</v>
      </c>
      <c r="D11" s="609">
        <v>416.66245234390999</v>
      </c>
      <c r="E11" s="30">
        <v>39.344285400895622</v>
      </c>
      <c r="F11" s="31">
        <v>39.471730457422431</v>
      </c>
      <c r="G11" s="31">
        <v>-2.7227717424678555</v>
      </c>
      <c r="H11" s="30">
        <v>6.9232875248815426E-2</v>
      </c>
      <c r="I11" s="30">
        <v>2.4736950500083954E-2</v>
      </c>
    </row>
    <row r="12" spans="1:9">
      <c r="B12" s="1489" t="s">
        <v>262</v>
      </c>
      <c r="C12" s="33">
        <v>937.51363996099997</v>
      </c>
      <c r="D12" s="609">
        <v>516.89954255219004</v>
      </c>
      <c r="E12" s="30">
        <v>45.217274114040848</v>
      </c>
      <c r="F12" s="31">
        <v>55.135149028198974</v>
      </c>
      <c r="G12" s="31">
        <v>56.012386079806674</v>
      </c>
      <c r="H12" s="30">
        <v>4.6597599361926687E-2</v>
      </c>
      <c r="I12" s="30">
        <v>3.0687954543779407E-2</v>
      </c>
    </row>
    <row r="13" spans="1:9">
      <c r="B13" s="1489" t="s">
        <v>388</v>
      </c>
      <c r="C13" s="33">
        <v>824.12264463600002</v>
      </c>
      <c r="D13" s="609">
        <v>375.52963641960997</v>
      </c>
      <c r="E13" s="30">
        <v>60.06705960899528</v>
      </c>
      <c r="F13" s="31">
        <v>45.567202753599204</v>
      </c>
      <c r="G13" s="31">
        <v>-19.681372067085366</v>
      </c>
      <c r="H13" s="30">
        <v>4.9500822472943233E-2</v>
      </c>
      <c r="I13" s="30">
        <v>2.2294924765044508E-2</v>
      </c>
    </row>
    <row r="14" spans="1:9">
      <c r="B14" s="1489" t="s">
        <v>369</v>
      </c>
      <c r="C14" s="33">
        <v>469.61599999999999</v>
      </c>
      <c r="D14" s="609">
        <v>210.03554133378</v>
      </c>
      <c r="E14" s="30">
        <v>59.023069722993249</v>
      </c>
      <c r="F14" s="31">
        <v>44.724954288989302</v>
      </c>
      <c r="G14" s="31">
        <v>4.677513277658174</v>
      </c>
      <c r="H14" s="30">
        <v>2.1619141925133312E-2</v>
      </c>
      <c r="I14" s="30">
        <v>1.2469659216961582E-2</v>
      </c>
    </row>
    <row r="15" spans="1:9">
      <c r="B15" s="1489" t="s">
        <v>377</v>
      </c>
      <c r="C15" s="33">
        <v>467.46300000000002</v>
      </c>
      <c r="D15" s="609">
        <v>202.55684147970001</v>
      </c>
      <c r="E15" s="30">
        <v>39.596503320787178</v>
      </c>
      <c r="F15" s="31">
        <v>43.331096039622388</v>
      </c>
      <c r="G15" s="31">
        <v>26.109593660933903</v>
      </c>
      <c r="H15" s="30">
        <v>2.5796619981246816E-2</v>
      </c>
      <c r="I15" s="30">
        <v>1.2025654178699425E-2</v>
      </c>
    </row>
    <row r="16" spans="1:9">
      <c r="B16" s="1489" t="s">
        <v>396</v>
      </c>
      <c r="C16" s="33">
        <v>433.36700000000002</v>
      </c>
      <c r="D16" s="609">
        <v>175.29545945051001</v>
      </c>
      <c r="E16" s="30">
        <v>37.764606868135893</v>
      </c>
      <c r="F16" s="31">
        <v>40.449655707635792</v>
      </c>
      <c r="G16" s="31">
        <v>44.306622549362643</v>
      </c>
      <c r="H16" s="30">
        <v>2.0455979922392085E-2</v>
      </c>
      <c r="I16" s="30">
        <v>1.0407165509930833E-2</v>
      </c>
    </row>
    <row r="17" spans="2:9">
      <c r="B17" s="1489" t="s">
        <v>368</v>
      </c>
      <c r="C17" s="33">
        <v>422.47800000000001</v>
      </c>
      <c r="D17" s="609">
        <v>253.69180603339998</v>
      </c>
      <c r="E17" s="30">
        <v>70.919359372586783</v>
      </c>
      <c r="F17" s="31">
        <v>60.048524664810941</v>
      </c>
      <c r="G17" s="31">
        <v>-1.8612483714584127</v>
      </c>
      <c r="H17" s="30">
        <v>2.3180455149953136E-2</v>
      </c>
      <c r="I17" s="30">
        <v>1.506150029315652E-2</v>
      </c>
    </row>
    <row r="18" spans="2:9">
      <c r="B18" s="1489" t="s">
        <v>728</v>
      </c>
      <c r="C18" s="33">
        <v>391.31278929199999</v>
      </c>
      <c r="D18" s="609">
        <v>150.22980128275</v>
      </c>
      <c r="E18" s="30">
        <v>34.715814950291403</v>
      </c>
      <c r="F18" s="31">
        <v>38.39123212777173</v>
      </c>
      <c r="G18" s="31">
        <v>19.554224113380457</v>
      </c>
      <c r="H18" s="30">
        <v>2.3018904693183649E-2</v>
      </c>
      <c r="I18" s="30">
        <v>8.9190353895903483E-3</v>
      </c>
    </row>
    <row r="19" spans="2:9">
      <c r="B19" s="1489" t="s">
        <v>263</v>
      </c>
      <c r="C19" s="33">
        <v>390.33286164499998</v>
      </c>
      <c r="D19" s="609">
        <v>213.27080746279998</v>
      </c>
      <c r="E19" s="30">
        <v>95.687959482256304</v>
      </c>
      <c r="F19" s="31">
        <v>54.638189201903678</v>
      </c>
      <c r="G19" s="31">
        <v>2.5341349210664665</v>
      </c>
      <c r="H19" s="30">
        <v>1.382377002396817E-2</v>
      </c>
      <c r="I19" s="30">
        <v>1.2661734643095994E-2</v>
      </c>
    </row>
    <row r="20" spans="2:9">
      <c r="B20" s="1489" t="s">
        <v>1149</v>
      </c>
      <c r="C20" s="33">
        <v>4858.8911340689992</v>
      </c>
      <c r="D20" s="609">
        <v>2565.2590864668837</v>
      </c>
      <c r="E20" s="30">
        <v>39.692595045887323</v>
      </c>
      <c r="F20" s="31">
        <v>52.795154608015459</v>
      </c>
      <c r="G20" s="31">
        <v>48.908955642717643</v>
      </c>
      <c r="H20" s="30">
        <v>0.27600806696004465</v>
      </c>
      <c r="I20" s="30">
        <v>0.15229758929524376</v>
      </c>
    </row>
    <row r="21" spans="2:9" ht="13.5" customHeight="1">
      <c r="B21" s="1518" t="s">
        <v>77</v>
      </c>
      <c r="C21" s="1500">
        <v>26703.602947113999</v>
      </c>
      <c r="D21" s="1534">
        <v>16722.558574446502</v>
      </c>
      <c r="E21" s="1535">
        <v>61.62665092900955</v>
      </c>
      <c r="F21" s="1536">
        <v>62.622855079013974</v>
      </c>
      <c r="G21" s="1537">
        <v>35.681662079543088</v>
      </c>
      <c r="H21" s="1535">
        <v>1.2920712296197479</v>
      </c>
      <c r="I21" s="1535">
        <v>0.99280629047275326</v>
      </c>
    </row>
    <row r="22" spans="2:9">
      <c r="B22" s="1491" t="s">
        <v>110</v>
      </c>
      <c r="C22" s="1492"/>
      <c r="D22" s="1492"/>
      <c r="E22" s="1492"/>
      <c r="F22" s="1492"/>
      <c r="G22" s="1492"/>
      <c r="H22" s="1492"/>
      <c r="I22" s="1492"/>
    </row>
    <row r="23" spans="2:9"/>
    <row r="24" spans="2:9" hidden="1">
      <c r="B24" s="1493"/>
    </row>
  </sheetData>
  <mergeCells count="4">
    <mergeCell ref="B1:I1"/>
    <mergeCell ref="B2:I2"/>
    <mergeCell ref="H3:I3"/>
    <mergeCell ref="E3:F3"/>
  </mergeCells>
  <pageMargins left="0.7" right="0.7" top="0.75" bottom="0.75" header="0.3" footer="0.3"/>
  <ignoredErrors>
    <ignoredError sqref="C5:I5" numberStoredAsText="1"/>
  </ignoredErrors>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D1AB0-A541-43AB-8755-C52C1AA4489C}">
  <sheetPr codeName="Hoja81">
    <pageSetUpPr fitToPage="1"/>
  </sheetPr>
  <dimension ref="A1:J37"/>
  <sheetViews>
    <sheetView showGridLines="0" zoomScaleNormal="100" workbookViewId="0"/>
  </sheetViews>
  <sheetFormatPr baseColWidth="10" defaultColWidth="0" defaultRowHeight="10.5" zeroHeight="1"/>
  <cols>
    <col min="1" max="1" width="2.28515625" style="672" customWidth="1"/>
    <col min="2" max="2" width="3.5703125" style="672" customWidth="1"/>
    <col min="3" max="3" width="29" style="672" customWidth="1"/>
    <col min="4" max="7" width="14.85546875" style="674" customWidth="1"/>
    <col min="8" max="8" width="4" style="672" customWidth="1"/>
    <col min="9" max="9" width="11.85546875" style="672" customWidth="1"/>
    <col min="10" max="10" width="4.28515625" style="672" customWidth="1"/>
    <col min="11" max="16384" width="11.85546875" style="672" hidden="1"/>
  </cols>
  <sheetData>
    <row r="1" spans="1:7" s="671" customFormat="1" ht="14.25">
      <c r="A1" s="2444"/>
      <c r="B1" s="2682" t="s">
        <v>1411</v>
      </c>
      <c r="C1" s="2682"/>
      <c r="D1" s="2682"/>
      <c r="E1" s="2682"/>
      <c r="F1" s="2682"/>
      <c r="G1" s="2682"/>
    </row>
    <row r="2" spans="1:7" s="671" customFormat="1">
      <c r="B2" s="2682" t="s">
        <v>1298</v>
      </c>
      <c r="C2" s="2682"/>
      <c r="D2" s="2682"/>
      <c r="E2" s="2682"/>
      <c r="F2" s="2682"/>
      <c r="G2" s="2682"/>
    </row>
    <row r="3" spans="1:7" s="671" customFormat="1">
      <c r="B3" s="2682" t="s">
        <v>1094</v>
      </c>
      <c r="C3" s="2682"/>
      <c r="D3" s="2682"/>
      <c r="E3" s="2682"/>
      <c r="F3" s="2682"/>
      <c r="G3" s="2682"/>
    </row>
    <row r="4" spans="1:7" s="671" customFormat="1">
      <c r="B4" s="2682" t="s">
        <v>4</v>
      </c>
      <c r="C4" s="2682"/>
      <c r="D4" s="2682"/>
      <c r="E4" s="2682"/>
      <c r="F4" s="2682"/>
      <c r="G4" s="2682"/>
    </row>
    <row r="5" spans="1:7">
      <c r="C5" s="673"/>
    </row>
    <row r="6" spans="1:7" ht="9" customHeight="1">
      <c r="B6" s="1320"/>
      <c r="C6" s="2683" t="s">
        <v>0</v>
      </c>
      <c r="D6" s="2684" t="s">
        <v>1152</v>
      </c>
      <c r="E6" s="2684" t="s">
        <v>1155</v>
      </c>
      <c r="F6" s="2681" t="s">
        <v>1156</v>
      </c>
      <c r="G6" s="2681" t="s">
        <v>2567</v>
      </c>
    </row>
    <row r="7" spans="1:7" ht="12" customHeight="1">
      <c r="B7" s="1320"/>
      <c r="C7" s="2683"/>
      <c r="D7" s="2684"/>
      <c r="E7" s="2684"/>
      <c r="F7" s="2681"/>
      <c r="G7" s="2681"/>
    </row>
    <row r="8" spans="1:7">
      <c r="B8" s="1320"/>
      <c r="C8" s="2683"/>
      <c r="D8" s="2684"/>
      <c r="E8" s="2684"/>
      <c r="F8" s="2681"/>
      <c r="G8" s="2681"/>
    </row>
    <row r="9" spans="1:7">
      <c r="B9" s="1320"/>
      <c r="C9" s="1321"/>
      <c r="D9" s="1323" t="s">
        <v>23</v>
      </c>
      <c r="E9" s="1323" t="s">
        <v>24</v>
      </c>
      <c r="F9" s="1324" t="s">
        <v>36</v>
      </c>
      <c r="G9" s="1325" t="s">
        <v>1299</v>
      </c>
    </row>
    <row r="10" spans="1:7" s="681" customFormat="1" ht="10.5" customHeight="1">
      <c r="B10" s="532" t="s">
        <v>88</v>
      </c>
      <c r="C10" s="532" t="s">
        <v>89</v>
      </c>
      <c r="D10" s="867">
        <v>308223677347934</v>
      </c>
      <c r="E10" s="867">
        <v>631524275339</v>
      </c>
      <c r="F10" s="867">
        <v>0</v>
      </c>
      <c r="G10" s="868">
        <v>308855201623273</v>
      </c>
    </row>
    <row r="11" spans="1:7">
      <c r="B11" s="682"/>
      <c r="C11" s="683" t="s">
        <v>90</v>
      </c>
      <c r="D11" s="869">
        <v>54890945116210</v>
      </c>
      <c r="E11" s="869">
        <v>0</v>
      </c>
      <c r="F11" s="869">
        <v>121630765047</v>
      </c>
      <c r="G11" s="870">
        <v>55012575881257</v>
      </c>
    </row>
    <row r="12" spans="1:7" ht="21">
      <c r="B12" s="549"/>
      <c r="C12" s="690" t="s">
        <v>91</v>
      </c>
      <c r="D12" s="871">
        <v>13551239656681</v>
      </c>
      <c r="E12" s="871">
        <v>0</v>
      </c>
      <c r="F12" s="871">
        <v>763179218581</v>
      </c>
      <c r="G12" s="872">
        <v>14314418875262</v>
      </c>
    </row>
    <row r="13" spans="1:7">
      <c r="B13" s="682"/>
      <c r="C13" s="683" t="s">
        <v>92</v>
      </c>
      <c r="D13" s="869">
        <v>236139773336359</v>
      </c>
      <c r="E13" s="869">
        <v>27600000000</v>
      </c>
      <c r="F13" s="873">
        <v>-889526294628</v>
      </c>
      <c r="G13" s="870">
        <v>235277847041731</v>
      </c>
    </row>
    <row r="14" spans="1:7" ht="21">
      <c r="B14" s="549"/>
      <c r="C14" s="690" t="s">
        <v>93</v>
      </c>
      <c r="D14" s="871">
        <v>1337217641361</v>
      </c>
      <c r="E14" s="871">
        <v>603924275339</v>
      </c>
      <c r="F14" s="871">
        <v>-21500000</v>
      </c>
      <c r="G14" s="872">
        <v>1941120416700</v>
      </c>
    </row>
    <row r="15" spans="1:7" ht="21">
      <c r="B15" s="682"/>
      <c r="C15" s="683" t="s">
        <v>94</v>
      </c>
      <c r="D15" s="869">
        <v>730072317652</v>
      </c>
      <c r="E15" s="869"/>
      <c r="F15" s="869">
        <v>0</v>
      </c>
      <c r="G15" s="870">
        <v>730072317652</v>
      </c>
    </row>
    <row r="16" spans="1:7">
      <c r="B16" s="549"/>
      <c r="C16" s="690" t="s">
        <v>95</v>
      </c>
      <c r="D16" s="871">
        <v>350165501000</v>
      </c>
      <c r="E16" s="871"/>
      <c r="F16" s="871">
        <v>3222170905</v>
      </c>
      <c r="G16" s="872">
        <v>353387671905</v>
      </c>
    </row>
    <row r="17" spans="2:7" ht="31.5">
      <c r="B17" s="682"/>
      <c r="C17" s="874" t="s">
        <v>111</v>
      </c>
      <c r="D17" s="875">
        <v>1224263778671</v>
      </c>
      <c r="E17" s="875"/>
      <c r="F17" s="875">
        <v>1515640095</v>
      </c>
      <c r="G17" s="876">
        <v>1225779418766</v>
      </c>
    </row>
    <row r="18" spans="2:7" s="681" customFormat="1" ht="10.5" customHeight="1">
      <c r="B18" s="532" t="s">
        <v>97</v>
      </c>
      <c r="C18" s="532" t="s">
        <v>98</v>
      </c>
      <c r="D18" s="867">
        <v>94521847301683</v>
      </c>
      <c r="E18" s="867"/>
      <c r="F18" s="867"/>
      <c r="G18" s="867">
        <v>94521847301683</v>
      </c>
    </row>
    <row r="19" spans="2:7" s="711" customFormat="1" ht="21">
      <c r="B19" s="712"/>
      <c r="C19" s="683" t="s">
        <v>112</v>
      </c>
      <c r="D19" s="877">
        <v>37259837390135</v>
      </c>
      <c r="E19" s="877"/>
      <c r="F19" s="877"/>
      <c r="G19" s="878">
        <v>37259837390135</v>
      </c>
    </row>
    <row r="20" spans="2:7" s="711" customFormat="1">
      <c r="B20" s="713"/>
      <c r="C20" s="690" t="s">
        <v>130</v>
      </c>
      <c r="D20" s="879">
        <v>19509579269688</v>
      </c>
      <c r="E20" s="879"/>
      <c r="F20" s="879"/>
      <c r="G20" s="880">
        <v>19509579269688</v>
      </c>
    </row>
    <row r="21" spans="2:7" s="711" customFormat="1">
      <c r="B21" s="555"/>
      <c r="C21" s="683" t="s">
        <v>131</v>
      </c>
      <c r="D21" s="881">
        <v>17520949823402</v>
      </c>
      <c r="E21" s="881"/>
      <c r="F21" s="881"/>
      <c r="G21" s="882">
        <v>17520949823402</v>
      </c>
    </row>
    <row r="22" spans="2:7" s="711" customFormat="1">
      <c r="B22" s="713"/>
      <c r="C22" s="690" t="s">
        <v>132</v>
      </c>
      <c r="D22" s="879">
        <v>229308297045</v>
      </c>
      <c r="E22" s="879"/>
      <c r="F22" s="879"/>
      <c r="G22" s="880">
        <v>229308297045</v>
      </c>
    </row>
    <row r="23" spans="2:7" s="711" customFormat="1" ht="21">
      <c r="B23" s="712"/>
      <c r="C23" s="683" t="s">
        <v>113</v>
      </c>
      <c r="D23" s="877">
        <v>57262009911548</v>
      </c>
      <c r="E23" s="877"/>
      <c r="F23" s="877"/>
      <c r="G23" s="878">
        <v>57262009911548</v>
      </c>
    </row>
    <row r="24" spans="2:7" s="711" customFormat="1">
      <c r="B24" s="713"/>
      <c r="C24" s="690" t="s">
        <v>130</v>
      </c>
      <c r="D24" s="879">
        <v>20422055749775</v>
      </c>
      <c r="E24" s="879"/>
      <c r="F24" s="879"/>
      <c r="G24" s="880">
        <v>20422055749775</v>
      </c>
    </row>
    <row r="25" spans="2:7" s="711" customFormat="1">
      <c r="B25" s="555"/>
      <c r="C25" s="683" t="s">
        <v>131</v>
      </c>
      <c r="D25" s="881">
        <v>35117707714218</v>
      </c>
      <c r="E25" s="881"/>
      <c r="F25" s="881"/>
      <c r="G25" s="882">
        <v>35117707714218</v>
      </c>
    </row>
    <row r="26" spans="2:7" s="711" customFormat="1">
      <c r="B26" s="713"/>
      <c r="C26" s="690" t="s">
        <v>132</v>
      </c>
      <c r="D26" s="879">
        <v>295225000555</v>
      </c>
      <c r="E26" s="879"/>
      <c r="F26" s="879"/>
      <c r="G26" s="880">
        <v>295225000555</v>
      </c>
    </row>
    <row r="27" spans="2:7" s="711" customFormat="1">
      <c r="B27" s="712"/>
      <c r="C27" s="683" t="s">
        <v>877</v>
      </c>
      <c r="D27" s="877">
        <v>1427021447000</v>
      </c>
      <c r="E27" s="877"/>
      <c r="F27" s="877"/>
      <c r="G27" s="878">
        <v>1427021447000</v>
      </c>
    </row>
    <row r="28" spans="2:7" s="681" customFormat="1" ht="10.5" customHeight="1">
      <c r="B28" s="532" t="s">
        <v>101</v>
      </c>
      <c r="C28" s="532" t="s">
        <v>102</v>
      </c>
      <c r="D28" s="867">
        <v>99851308574572</v>
      </c>
      <c r="E28" s="867">
        <v>15805092734</v>
      </c>
      <c r="F28" s="867"/>
      <c r="G28" s="868">
        <v>99867113667306</v>
      </c>
    </row>
    <row r="29" spans="2:7" ht="10.5" customHeight="1">
      <c r="B29" s="1326" t="s">
        <v>103</v>
      </c>
      <c r="C29" s="1326" t="s">
        <v>104</v>
      </c>
      <c r="D29" s="1416">
        <v>502596833224189</v>
      </c>
      <c r="E29" s="1416">
        <v>647329368073</v>
      </c>
      <c r="F29" s="1416">
        <v>0</v>
      </c>
      <c r="G29" s="1417">
        <v>503244162592262</v>
      </c>
    </row>
    <row r="30" spans="2:7">
      <c r="B30" s="1331" t="s">
        <v>115</v>
      </c>
      <c r="C30" s="1331" t="s">
        <v>106</v>
      </c>
      <c r="D30" s="1376">
        <v>408074985922506</v>
      </c>
      <c r="E30" s="1376">
        <v>647329368073</v>
      </c>
      <c r="F30" s="1416">
        <v>0</v>
      </c>
      <c r="G30" s="1418">
        <v>408722315290579</v>
      </c>
    </row>
    <row r="31" spans="2:7">
      <c r="B31" s="372" t="s">
        <v>164</v>
      </c>
    </row>
    <row r="32" spans="2:7"/>
    <row r="34" spans="5:7" ht="12" hidden="1">
      <c r="G34" s="883"/>
    </row>
    <row r="35" spans="5:7" hidden="1">
      <c r="E35" s="884"/>
      <c r="G35" s="885"/>
    </row>
    <row r="36" spans="5:7" hidden="1">
      <c r="E36" s="884"/>
      <c r="G36" s="878"/>
    </row>
    <row r="37" spans="5:7" hidden="1">
      <c r="G37" s="878"/>
    </row>
  </sheetData>
  <mergeCells count="9">
    <mergeCell ref="B1:G1"/>
    <mergeCell ref="B2:G2"/>
    <mergeCell ref="B3:G3"/>
    <mergeCell ref="B4:G4"/>
    <mergeCell ref="C6:C8"/>
    <mergeCell ref="D6:D8"/>
    <mergeCell ref="E6:E8"/>
    <mergeCell ref="F6:F8"/>
    <mergeCell ref="G6:G8"/>
  </mergeCells>
  <printOptions horizontalCentered="1" verticalCentered="1"/>
  <pageMargins left="0.18" right="0.17" top="0.98425196850393704" bottom="0.98425196850393704" header="0" footer="0"/>
  <pageSetup scale="52" fitToHeight="0" orientation="landscape" r:id="rId1"/>
  <headerFooter alignWithMargins="0">
    <oddFooter>&amp;R&amp;7Fuente: Dirección General del Presupuesto Público Nacional - División de Consolidación Presupuestal</oddFooter>
  </headerFooter>
  <ignoredErrors>
    <ignoredError sqref="D9:G9" numberStoredAsText="1"/>
  </ignoredErrors>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A672D-21DD-44A7-BC03-6D1E330F473F}">
  <sheetPr codeName="Hoja82"/>
  <dimension ref="A1:M23"/>
  <sheetViews>
    <sheetView showGridLines="0" workbookViewId="0"/>
  </sheetViews>
  <sheetFormatPr baseColWidth="10" defaultColWidth="0" defaultRowHeight="15" zeroHeight="1"/>
  <cols>
    <col min="1" max="1" width="3.28515625" customWidth="1"/>
    <col min="2" max="2" width="6.28515625" customWidth="1"/>
    <col min="3" max="9" width="10.85546875" customWidth="1"/>
    <col min="10" max="10" width="3.5703125" customWidth="1"/>
    <col min="11" max="11" width="10.85546875" customWidth="1"/>
    <col min="12" max="12" width="4.85546875" customWidth="1"/>
    <col min="13" max="13" width="0" hidden="1" customWidth="1"/>
    <col min="14" max="16384" width="10.85546875" hidden="1"/>
  </cols>
  <sheetData>
    <row r="1" spans="1:13">
      <c r="A1" s="47"/>
      <c r="B1" s="2682" t="s">
        <v>1300</v>
      </c>
      <c r="C1" s="2682"/>
      <c r="D1" s="2682"/>
      <c r="E1" s="2682"/>
      <c r="F1" s="2682"/>
      <c r="G1" s="2682"/>
      <c r="H1" s="2682"/>
      <c r="I1" s="2682"/>
      <c r="J1" s="2682"/>
      <c r="K1" s="588"/>
      <c r="L1" s="588"/>
      <c r="M1" s="588"/>
    </row>
    <row r="2" spans="1:13">
      <c r="B2" s="2682" t="s">
        <v>1160</v>
      </c>
      <c r="C2" s="2682"/>
      <c r="D2" s="2682"/>
      <c r="E2" s="2682"/>
      <c r="F2" s="2682"/>
      <c r="G2" s="2682"/>
      <c r="H2" s="2682"/>
      <c r="I2" s="2682"/>
      <c r="J2" s="2682"/>
      <c r="K2" s="588"/>
      <c r="L2" s="588"/>
      <c r="M2" s="588"/>
    </row>
    <row r="3" spans="1:13">
      <c r="B3" s="2682" t="s">
        <v>1094</v>
      </c>
      <c r="C3" s="2682"/>
      <c r="D3" s="2682"/>
      <c r="E3" s="2682"/>
      <c r="F3" s="2682"/>
      <c r="G3" s="2682"/>
      <c r="H3" s="2682"/>
      <c r="I3" s="2682"/>
      <c r="J3" s="2682"/>
      <c r="K3" s="588"/>
      <c r="L3" s="588"/>
      <c r="M3" s="588"/>
    </row>
    <row r="4" spans="1:13">
      <c r="B4" s="2682" t="s">
        <v>2564</v>
      </c>
      <c r="C4" s="2682"/>
      <c r="D4" s="2682"/>
      <c r="E4" s="2682"/>
      <c r="F4" s="2682"/>
      <c r="G4" s="2682"/>
      <c r="H4" s="2682"/>
      <c r="I4" s="2682"/>
      <c r="J4" s="2682"/>
      <c r="K4" s="588"/>
      <c r="L4" s="588"/>
      <c r="M4" s="588"/>
    </row>
    <row r="5" spans="1:13">
      <c r="B5" s="866"/>
      <c r="C5" s="866"/>
      <c r="D5" s="866"/>
      <c r="E5" s="866"/>
      <c r="F5" s="866"/>
      <c r="G5" s="866"/>
      <c r="H5" s="866"/>
      <c r="I5" s="866"/>
      <c r="J5" s="866"/>
      <c r="K5" s="588"/>
      <c r="L5" s="588"/>
      <c r="M5" s="588"/>
    </row>
    <row r="6" spans="1:13">
      <c r="B6" s="866"/>
      <c r="C6" s="866"/>
      <c r="D6" s="866"/>
      <c r="E6" s="866"/>
      <c r="F6" s="866"/>
      <c r="G6" s="866"/>
      <c r="H6" s="866"/>
      <c r="I6" s="866"/>
      <c r="J6" s="866"/>
      <c r="K6" s="588"/>
      <c r="L6" s="588"/>
      <c r="M6" s="588"/>
    </row>
    <row r="7" spans="1:13">
      <c r="B7" s="866"/>
      <c r="C7" s="866"/>
      <c r="D7" s="866"/>
      <c r="E7" s="866"/>
      <c r="F7" s="866"/>
      <c r="G7" s="866"/>
      <c r="H7" s="866"/>
      <c r="I7" s="866"/>
      <c r="J7" s="866"/>
      <c r="K7" s="588"/>
      <c r="L7" s="588"/>
      <c r="M7" s="588"/>
    </row>
    <row r="8" spans="1:13">
      <c r="B8" s="866"/>
      <c r="C8" s="866"/>
      <c r="D8" s="866"/>
      <c r="E8" s="866"/>
      <c r="F8" s="866"/>
      <c r="G8" s="866"/>
      <c r="H8" s="866"/>
      <c r="I8" s="866"/>
      <c r="J8" s="866"/>
      <c r="K8" s="588"/>
      <c r="L8" s="588"/>
      <c r="M8" s="588"/>
    </row>
    <row r="9" spans="1:13">
      <c r="B9" s="866"/>
      <c r="C9" s="866"/>
      <c r="D9" s="866"/>
      <c r="E9" s="866"/>
      <c r="F9" s="866"/>
      <c r="G9" s="866"/>
      <c r="H9" s="866"/>
      <c r="I9" s="866"/>
      <c r="J9" s="866"/>
      <c r="K9" s="588"/>
      <c r="L9" s="588"/>
      <c r="M9" s="588"/>
    </row>
    <row r="10" spans="1:13">
      <c r="B10" s="866"/>
      <c r="C10" s="866"/>
      <c r="D10" s="866"/>
      <c r="E10" s="866"/>
      <c r="F10" s="866"/>
      <c r="G10" s="866"/>
      <c r="H10" s="866"/>
      <c r="I10" s="866"/>
      <c r="J10" s="866"/>
      <c r="K10" s="588"/>
      <c r="L10" s="588"/>
      <c r="M10" s="588"/>
    </row>
    <row r="11" spans="1:13">
      <c r="B11" s="866"/>
      <c r="C11" s="866"/>
      <c r="D11" s="866"/>
      <c r="E11" s="866"/>
      <c r="F11" s="866"/>
      <c r="G11" s="866"/>
      <c r="H11" s="866"/>
      <c r="I11" s="866"/>
      <c r="J11" s="866"/>
      <c r="K11" s="588"/>
      <c r="L11" s="588"/>
      <c r="M11" s="588"/>
    </row>
    <row r="12" spans="1:13">
      <c r="B12" s="866"/>
      <c r="C12" s="866"/>
      <c r="D12" s="866"/>
      <c r="E12" s="866"/>
      <c r="F12" s="866"/>
      <c r="G12" s="866"/>
      <c r="H12" s="866"/>
      <c r="I12" s="866"/>
      <c r="J12" s="866"/>
      <c r="K12" s="588"/>
      <c r="L12" s="588"/>
      <c r="M12" s="588"/>
    </row>
    <row r="13" spans="1:13"/>
    <row r="14" spans="1:13"/>
    <row r="15" spans="1:13">
      <c r="B15" s="2759" t="s">
        <v>109</v>
      </c>
      <c r="C15" s="2759"/>
      <c r="D15" s="2759"/>
      <c r="E15" s="2759"/>
      <c r="F15" s="2759"/>
      <c r="G15" s="2759"/>
      <c r="H15" s="2759"/>
      <c r="I15" s="2759"/>
      <c r="J15" s="2759"/>
    </row>
    <row r="16" spans="1:13" hidden="1">
      <c r="C16" s="886"/>
    </row>
    <row r="17" spans="3:3" hidden="1">
      <c r="C17" s="886"/>
    </row>
    <row r="18" spans="3:3" hidden="1">
      <c r="C18" s="886"/>
    </row>
    <row r="19" spans="3:3" hidden="1">
      <c r="C19" s="886"/>
    </row>
    <row r="20" spans="3:3" hidden="1">
      <c r="C20" s="886"/>
    </row>
    <row r="21" spans="3:3" hidden="1">
      <c r="C21" s="886"/>
    </row>
    <row r="22" spans="3:3" hidden="1">
      <c r="C22" s="886"/>
    </row>
    <row r="23" spans="3:3" ht="15.75" hidden="1">
      <c r="C23" s="887"/>
    </row>
  </sheetData>
  <mergeCells count="5">
    <mergeCell ref="B1:J1"/>
    <mergeCell ref="B2:J2"/>
    <mergeCell ref="B3:J3"/>
    <mergeCell ref="B4:J4"/>
    <mergeCell ref="B15:J15"/>
  </mergeCells>
  <pageMargins left="0.7" right="0.7" top="0.75" bottom="0.75" header="0.3" footer="0.3"/>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1B626-012A-4384-8FCA-00D1455058CC}">
  <sheetPr codeName="Hoja83">
    <pageSetUpPr fitToPage="1"/>
  </sheetPr>
  <dimension ref="A1:K27"/>
  <sheetViews>
    <sheetView showGridLines="0" zoomScaleNormal="100" workbookViewId="0">
      <selection activeCell="I8" sqref="I8"/>
    </sheetView>
  </sheetViews>
  <sheetFormatPr baseColWidth="10" defaultColWidth="0" defaultRowHeight="10.5" zeroHeight="1"/>
  <cols>
    <col min="1" max="1" width="1.85546875" style="715" customWidth="1"/>
    <col min="2" max="2" width="11.85546875" style="715" customWidth="1"/>
    <col min="3" max="3" width="10.5703125" style="715" customWidth="1"/>
    <col min="4" max="4" width="8.140625" style="715" bestFit="1" customWidth="1"/>
    <col min="5" max="5" width="27.42578125" style="715" customWidth="1"/>
    <col min="6" max="6" width="33.85546875" style="715" customWidth="1"/>
    <col min="7" max="7" width="49.5703125" style="715" customWidth="1"/>
    <col min="8" max="8" width="13.7109375" style="726" customWidth="1"/>
    <col min="9" max="9" width="17.5703125" style="715" customWidth="1"/>
    <col min="10" max="10" width="48.85546875" style="715" hidden="1" customWidth="1"/>
    <col min="11" max="11" width="48.5703125" style="716" hidden="1" customWidth="1"/>
    <col min="12" max="16384" width="11.42578125" style="715" hidden="1"/>
  </cols>
  <sheetData>
    <row r="1" spans="1:9" ht="14.25">
      <c r="A1" s="2443"/>
      <c r="B1" s="2682" t="s">
        <v>1412</v>
      </c>
      <c r="C1" s="2682"/>
      <c r="D1" s="2682"/>
      <c r="E1" s="2682"/>
      <c r="F1" s="2682"/>
      <c r="G1" s="2682"/>
      <c r="H1" s="2682"/>
    </row>
    <row r="2" spans="1:9">
      <c r="B2" s="2682" t="s">
        <v>1301</v>
      </c>
      <c r="C2" s="2682"/>
      <c r="D2" s="2682"/>
      <c r="E2" s="2682"/>
      <c r="F2" s="2682"/>
      <c r="G2" s="2682"/>
      <c r="H2" s="2682"/>
    </row>
    <row r="3" spans="1:9">
      <c r="A3" s="56"/>
      <c r="B3" s="2682" t="s">
        <v>1091</v>
      </c>
      <c r="C3" s="2682"/>
      <c r="D3" s="2682"/>
      <c r="E3" s="2682"/>
      <c r="F3" s="2682"/>
      <c r="G3" s="2682"/>
      <c r="H3" s="2682"/>
    </row>
    <row r="4" spans="1:9">
      <c r="A4" s="56"/>
      <c r="B4" s="727"/>
      <c r="C4" s="50"/>
      <c r="D4" s="50"/>
      <c r="E4" s="51"/>
      <c r="F4" s="51"/>
      <c r="G4" s="74"/>
      <c r="H4" s="728"/>
    </row>
    <row r="5" spans="1:9" ht="21">
      <c r="A5" s="56"/>
      <c r="B5" s="1337" t="s">
        <v>253</v>
      </c>
      <c r="C5" s="1338" t="s">
        <v>254</v>
      </c>
      <c r="D5" s="1338" t="s">
        <v>255</v>
      </c>
      <c r="E5" s="1338" t="s">
        <v>56</v>
      </c>
      <c r="F5" s="1338" t="s">
        <v>256</v>
      </c>
      <c r="G5" s="1338" t="s">
        <v>257</v>
      </c>
      <c r="H5" s="1339" t="s">
        <v>258</v>
      </c>
    </row>
    <row r="6" spans="1:9" ht="63">
      <c r="A6" s="56"/>
      <c r="B6" s="729" t="s">
        <v>260</v>
      </c>
      <c r="C6" s="718" t="s">
        <v>279</v>
      </c>
      <c r="D6" s="730">
        <v>45344</v>
      </c>
      <c r="E6" s="731" t="s">
        <v>280</v>
      </c>
      <c r="F6" s="731" t="s">
        <v>281</v>
      </c>
      <c r="G6" s="731" t="s">
        <v>282</v>
      </c>
      <c r="H6" s="888">
        <v>27600000000</v>
      </c>
      <c r="I6" s="889"/>
    </row>
    <row r="7" spans="1:9" ht="52.5">
      <c r="A7" s="56"/>
      <c r="B7" s="2762" t="s">
        <v>260</v>
      </c>
      <c r="C7" s="2765" t="s">
        <v>1302</v>
      </c>
      <c r="D7" s="2768">
        <v>45393</v>
      </c>
      <c r="E7" s="2771" t="s">
        <v>262</v>
      </c>
      <c r="F7" s="737" t="s">
        <v>1303</v>
      </c>
      <c r="G7" s="737" t="s">
        <v>1304</v>
      </c>
      <c r="H7" s="890">
        <v>5000000000</v>
      </c>
    </row>
    <row r="8" spans="1:9" ht="31.5">
      <c r="A8" s="56"/>
      <c r="B8" s="2763"/>
      <c r="C8" s="2766"/>
      <c r="D8" s="2769"/>
      <c r="E8" s="2772"/>
      <c r="F8" s="731" t="s">
        <v>1305</v>
      </c>
      <c r="G8" s="731" t="s">
        <v>1306</v>
      </c>
      <c r="H8" s="888">
        <v>56160000000</v>
      </c>
    </row>
    <row r="9" spans="1:9" ht="31.5">
      <c r="A9" s="56"/>
      <c r="B9" s="2763"/>
      <c r="C9" s="2766"/>
      <c r="D9" s="2769"/>
      <c r="E9" s="2772"/>
      <c r="F9" s="737" t="s">
        <v>1307</v>
      </c>
      <c r="G9" s="737" t="s">
        <v>1308</v>
      </c>
      <c r="H9" s="890">
        <v>434485064850</v>
      </c>
      <c r="I9" s="889"/>
    </row>
    <row r="10" spans="1:9" ht="31.5">
      <c r="A10" s="56"/>
      <c r="B10" s="2763"/>
      <c r="C10" s="2766"/>
      <c r="D10" s="2769"/>
      <c r="E10" s="2772"/>
      <c r="F10" s="731" t="s">
        <v>1309</v>
      </c>
      <c r="G10" s="731" t="s">
        <v>1310</v>
      </c>
      <c r="H10" s="888">
        <v>8500000000</v>
      </c>
    </row>
    <row r="11" spans="1:9" ht="52.5">
      <c r="A11" s="56"/>
      <c r="B11" s="2763"/>
      <c r="C11" s="2766"/>
      <c r="D11" s="2769"/>
      <c r="E11" s="2772"/>
      <c r="F11" s="737" t="s">
        <v>374</v>
      </c>
      <c r="G11" s="737" t="s">
        <v>1311</v>
      </c>
      <c r="H11" s="890">
        <v>17982695111</v>
      </c>
      <c r="I11" s="889"/>
    </row>
    <row r="12" spans="1:9" ht="31.5">
      <c r="A12" s="56"/>
      <c r="B12" s="2763"/>
      <c r="C12" s="2766"/>
      <c r="D12" s="2769"/>
      <c r="E12" s="2772"/>
      <c r="F12" s="731" t="s">
        <v>1312</v>
      </c>
      <c r="G12" s="731" t="s">
        <v>1313</v>
      </c>
      <c r="H12" s="888">
        <v>19400000000</v>
      </c>
    </row>
    <row r="13" spans="1:9" ht="31.5">
      <c r="A13" s="56"/>
      <c r="B13" s="2764"/>
      <c r="C13" s="2767"/>
      <c r="D13" s="2770"/>
      <c r="E13" s="2773"/>
      <c r="F13" s="737" t="s">
        <v>1305</v>
      </c>
      <c r="G13" s="737" t="s">
        <v>1314</v>
      </c>
      <c r="H13" s="890">
        <v>21400000000</v>
      </c>
      <c r="I13" s="889"/>
    </row>
    <row r="14" spans="1:9" ht="42">
      <c r="A14" s="56"/>
      <c r="B14" s="740" t="s">
        <v>1315</v>
      </c>
      <c r="C14" s="744" t="s">
        <v>1316</v>
      </c>
      <c r="D14" s="730">
        <v>45406</v>
      </c>
      <c r="E14" s="731" t="s">
        <v>1317</v>
      </c>
      <c r="F14" s="731" t="s">
        <v>1318</v>
      </c>
      <c r="G14" s="731" t="s">
        <v>1319</v>
      </c>
      <c r="H14" s="891">
        <v>2000000000</v>
      </c>
    </row>
    <row r="15" spans="1:9" ht="31.5">
      <c r="A15" s="56"/>
      <c r="B15" s="734" t="s">
        <v>1315</v>
      </c>
      <c r="C15" s="742" t="s">
        <v>1320</v>
      </c>
      <c r="D15" s="736">
        <v>45407</v>
      </c>
      <c r="E15" s="737" t="s">
        <v>1321</v>
      </c>
      <c r="F15" s="737" t="s">
        <v>1322</v>
      </c>
      <c r="G15" s="737" t="s">
        <v>1323</v>
      </c>
      <c r="H15" s="890">
        <v>13805092734</v>
      </c>
    </row>
    <row r="16" spans="1:9" ht="168.75" customHeight="1">
      <c r="A16" s="56"/>
      <c r="B16" s="740" t="s">
        <v>1324</v>
      </c>
      <c r="C16" s="744" t="s">
        <v>261</v>
      </c>
      <c r="D16" s="892">
        <v>45428</v>
      </c>
      <c r="E16" s="731" t="s">
        <v>750</v>
      </c>
      <c r="F16" s="893" t="s">
        <v>1325</v>
      </c>
      <c r="G16" s="731" t="s">
        <v>1326</v>
      </c>
      <c r="H16" s="891">
        <v>40996515378</v>
      </c>
      <c r="I16" s="889"/>
    </row>
    <row r="17" spans="1:9" ht="17.25" customHeight="1">
      <c r="A17" s="56"/>
      <c r="B17" s="2760" t="s">
        <v>259</v>
      </c>
      <c r="C17" s="2760"/>
      <c r="D17" s="2760"/>
      <c r="E17" s="2760"/>
      <c r="F17" s="2760"/>
      <c r="G17" s="2760"/>
      <c r="H17" s="894">
        <v>647329368073</v>
      </c>
      <c r="I17" s="895"/>
    </row>
    <row r="18" spans="1:9">
      <c r="B18" s="2761" t="s">
        <v>1175</v>
      </c>
      <c r="C18" s="2761"/>
      <c r="D18" s="2761"/>
      <c r="E18" s="2761"/>
      <c r="F18" s="2761"/>
      <c r="G18" s="2761"/>
      <c r="H18" s="2761"/>
    </row>
    <row r="19" spans="1:9"/>
    <row r="27" spans="1:9" hidden="1">
      <c r="I27" s="896"/>
    </row>
  </sheetData>
  <mergeCells count="9">
    <mergeCell ref="B17:G17"/>
    <mergeCell ref="B18:H18"/>
    <mergeCell ref="B1:H1"/>
    <mergeCell ref="B2:H2"/>
    <mergeCell ref="B3:H3"/>
    <mergeCell ref="B7:B13"/>
    <mergeCell ref="C7:C13"/>
    <mergeCell ref="D7:D13"/>
    <mergeCell ref="E7:E13"/>
  </mergeCells>
  <pageMargins left="0.25" right="0.25" top="0.75" bottom="0.75" header="0.3" footer="0.3"/>
  <pageSetup scale="61" orientation="portrait" r:id="rId1"/>
  <ignoredErrors>
    <ignoredError sqref="C6:C16" numberStoredAsText="1"/>
  </ignoredErrors>
  <drawing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78C63-2AC4-4997-A7E8-06583BE3367D}">
  <sheetPr codeName="Hoja84"/>
  <dimension ref="A1:XFB42"/>
  <sheetViews>
    <sheetView showGridLines="0" zoomScaleNormal="100" workbookViewId="0"/>
  </sheetViews>
  <sheetFormatPr baseColWidth="10" defaultColWidth="0" defaultRowHeight="11.45" customHeight="1" zeroHeight="1"/>
  <cols>
    <col min="1" max="1" width="4.140625" style="42" customWidth="1"/>
    <col min="2" max="2" width="37.5703125" style="409" customWidth="1"/>
    <col min="3" max="3" width="12.5703125" style="42" customWidth="1"/>
    <col min="4" max="4" width="13.85546875" style="535" customWidth="1"/>
    <col min="5" max="5" width="11.28515625" style="42" bestFit="1" customWidth="1"/>
    <col min="6" max="6" width="11.140625" style="573" customWidth="1"/>
    <col min="7" max="7" width="16.28515625" style="42" customWidth="1"/>
    <col min="8" max="12" width="13.5703125" style="42" customWidth="1"/>
    <col min="13" max="13" width="3.5703125" style="42" customWidth="1"/>
    <col min="14" max="14" width="13.85546875" style="42" customWidth="1"/>
    <col min="15" max="15" width="4" style="42" customWidth="1"/>
    <col min="16" max="16" width="11.85546875" style="42" hidden="1"/>
    <col min="17" max="17" width="9.5703125" style="42" hidden="1"/>
    <col min="18" max="18" width="5.28515625" style="42" hidden="1"/>
    <col min="19" max="19" width="13.7109375" style="42" hidden="1"/>
    <col min="20" max="16375" width="11.42578125" style="42" hidden="1"/>
    <col min="16376" max="16376" width="9.7109375" style="42" hidden="1"/>
    <col min="16377" max="16377" width="12.85546875" style="42" hidden="1"/>
    <col min="16378" max="16378" width="8.140625" style="42" hidden="1"/>
    <col min="16379" max="16380" width="9.7109375" style="42" hidden="1"/>
    <col min="16381" max="16381" width="13.28515625" style="42" hidden="1"/>
    <col min="16382" max="16382" width="19" style="42" hidden="1"/>
    <col min="16383" max="16384" width="50.28515625" style="42" hidden="1"/>
  </cols>
  <sheetData>
    <row r="1" spans="1:14" ht="14.25">
      <c r="A1" s="47"/>
      <c r="B1" s="2776" t="s">
        <v>1413</v>
      </c>
      <c r="C1" s="2776"/>
      <c r="D1" s="2776"/>
      <c r="E1" s="2776"/>
      <c r="F1" s="2776"/>
      <c r="G1" s="2776"/>
      <c r="H1" s="2776"/>
      <c r="I1" s="2776"/>
      <c r="J1" s="2776"/>
      <c r="K1" s="2776"/>
      <c r="L1" s="2776"/>
    </row>
    <row r="2" spans="1:14" ht="10.5">
      <c r="B2" s="2776" t="s">
        <v>1089</v>
      </c>
      <c r="C2" s="2776"/>
      <c r="D2" s="2776"/>
      <c r="E2" s="2776"/>
      <c r="F2" s="2776"/>
      <c r="G2" s="2776"/>
      <c r="H2" s="2776"/>
      <c r="I2" s="2776"/>
      <c r="J2" s="2776"/>
      <c r="K2" s="2776"/>
      <c r="L2" s="2776"/>
    </row>
    <row r="3" spans="1:14" ht="10.5">
      <c r="B3" s="2776" t="s">
        <v>1327</v>
      </c>
      <c r="C3" s="2776"/>
      <c r="D3" s="2776"/>
      <c r="E3" s="2776"/>
      <c r="F3" s="2776"/>
      <c r="G3" s="2776"/>
      <c r="H3" s="2776"/>
      <c r="I3" s="2776"/>
      <c r="J3" s="2776"/>
      <c r="K3" s="2776"/>
      <c r="L3" s="2776"/>
    </row>
    <row r="4" spans="1:14" ht="10.5">
      <c r="B4" s="2777" t="s">
        <v>1</v>
      </c>
      <c r="C4" s="2777"/>
      <c r="D4" s="2777"/>
      <c r="E4" s="2777"/>
      <c r="F4" s="2777"/>
      <c r="G4" s="2777"/>
      <c r="H4" s="2777"/>
      <c r="I4" s="2777"/>
      <c r="J4" s="2777"/>
      <c r="K4" s="2777"/>
      <c r="L4" s="2777"/>
    </row>
    <row r="5" spans="1:14" ht="10.5">
      <c r="B5" s="897"/>
      <c r="C5" s="898"/>
      <c r="D5" s="898"/>
      <c r="E5" s="898"/>
      <c r="F5" s="898"/>
      <c r="G5" s="898"/>
      <c r="H5" s="898"/>
      <c r="I5" s="898"/>
      <c r="J5" s="898"/>
      <c r="K5" s="898"/>
      <c r="L5" s="898"/>
    </row>
    <row r="6" spans="1:14" ht="10.5">
      <c r="B6" s="2712" t="s">
        <v>0</v>
      </c>
      <c r="C6" s="2681" t="s">
        <v>165</v>
      </c>
      <c r="D6" s="2681" t="s">
        <v>116</v>
      </c>
      <c r="E6" s="2681" t="s">
        <v>117</v>
      </c>
      <c r="F6" s="2681" t="s">
        <v>2</v>
      </c>
      <c r="G6" s="2720" t="s">
        <v>166</v>
      </c>
      <c r="H6" s="2774" t="s">
        <v>78</v>
      </c>
      <c r="I6" s="2774"/>
      <c r="J6" s="2774"/>
      <c r="K6" s="2774"/>
      <c r="L6" s="2774"/>
    </row>
    <row r="7" spans="1:14" s="547" customFormat="1" ht="21">
      <c r="B7" s="2712"/>
      <c r="C7" s="2681" t="s">
        <v>118</v>
      </c>
      <c r="D7" s="2681"/>
      <c r="E7" s="2681"/>
      <c r="F7" s="2681"/>
      <c r="G7" s="2720"/>
      <c r="H7" s="1419" t="s">
        <v>119</v>
      </c>
      <c r="I7" s="1419" t="s">
        <v>120</v>
      </c>
      <c r="J7" s="1419" t="s">
        <v>121</v>
      </c>
      <c r="K7" s="1419" t="s">
        <v>122</v>
      </c>
      <c r="L7" s="1420" t="s">
        <v>123</v>
      </c>
    </row>
    <row r="8" spans="1:14" ht="10.5">
      <c r="B8" s="2712"/>
      <c r="C8" s="1380" t="s">
        <v>23</v>
      </c>
      <c r="D8" s="1381" t="s">
        <v>24</v>
      </c>
      <c r="E8" s="1380" t="s">
        <v>36</v>
      </c>
      <c r="F8" s="1382" t="s">
        <v>60</v>
      </c>
      <c r="G8" s="1383" t="s">
        <v>124</v>
      </c>
      <c r="H8" s="1421" t="s">
        <v>125</v>
      </c>
      <c r="I8" s="1421" t="s">
        <v>126</v>
      </c>
      <c r="J8" s="1421" t="s">
        <v>127</v>
      </c>
      <c r="K8" s="1421" t="s">
        <v>128</v>
      </c>
      <c r="L8" s="1422" t="s">
        <v>129</v>
      </c>
      <c r="N8" s="557"/>
    </row>
    <row r="9" spans="1:14" ht="10.5">
      <c r="B9" s="899" t="s">
        <v>1328</v>
      </c>
      <c r="C9" s="900">
        <v>308855.20162327297</v>
      </c>
      <c r="D9" s="900">
        <v>143264.78867710236</v>
      </c>
      <c r="E9" s="900">
        <v>127532.17155475797</v>
      </c>
      <c r="F9" s="900">
        <v>124634.39463430516</v>
      </c>
      <c r="G9" s="900">
        <v>165590.41294617101</v>
      </c>
      <c r="H9" s="901">
        <v>46.385745787713816</v>
      </c>
      <c r="I9" s="901">
        <v>41.291896942152107</v>
      </c>
      <c r="J9" s="901">
        <v>40.353665400244196</v>
      </c>
      <c r="K9" s="901">
        <v>89.018503941116066</v>
      </c>
      <c r="L9" s="902">
        <v>97.727807121038012</v>
      </c>
      <c r="N9" s="903"/>
    </row>
    <row r="10" spans="1:14" ht="10.5">
      <c r="B10" s="799" t="s">
        <v>90</v>
      </c>
      <c r="C10" s="904">
        <v>55012.575881256998</v>
      </c>
      <c r="D10" s="904">
        <v>23360.26190354121</v>
      </c>
      <c r="E10" s="904">
        <v>22124.304891953583</v>
      </c>
      <c r="F10" s="904">
        <v>21985.291590011515</v>
      </c>
      <c r="G10" s="905">
        <v>31652.313977715788</v>
      </c>
      <c r="H10" s="906">
        <v>42.463494081723489</v>
      </c>
      <c r="I10" s="906">
        <v>40.216813224140303</v>
      </c>
      <c r="J10" s="906">
        <v>39.964119545076585</v>
      </c>
      <c r="K10" s="906">
        <v>94.709147454377359</v>
      </c>
      <c r="L10" s="805">
        <v>99.371671550265845</v>
      </c>
    </row>
    <row r="11" spans="1:14" ht="10.5">
      <c r="B11" s="799" t="s">
        <v>91</v>
      </c>
      <c r="C11" s="904">
        <v>14314.418875261999</v>
      </c>
      <c r="D11" s="904">
        <v>9851.5915028144391</v>
      </c>
      <c r="E11" s="904">
        <v>4787.2825337098839</v>
      </c>
      <c r="F11" s="904">
        <v>4658.0272291828205</v>
      </c>
      <c r="G11" s="905">
        <v>4462.8273724475603</v>
      </c>
      <c r="H11" s="906">
        <v>68.822853296823922</v>
      </c>
      <c r="I11" s="906">
        <v>33.443778440654732</v>
      </c>
      <c r="J11" s="906">
        <v>32.540805671355372</v>
      </c>
      <c r="K11" s="906">
        <v>48.594001612249507</v>
      </c>
      <c r="L11" s="805">
        <v>97.300027654166925</v>
      </c>
    </row>
    <row r="12" spans="1:14" ht="10.5">
      <c r="B12" s="799" t="s">
        <v>92</v>
      </c>
      <c r="C12" s="904">
        <v>235277.847041731</v>
      </c>
      <c r="D12" s="904">
        <v>107999.34791082273</v>
      </c>
      <c r="E12" s="904">
        <v>99193.814277462152</v>
      </c>
      <c r="F12" s="904">
        <v>96618.315441088183</v>
      </c>
      <c r="G12" s="905">
        <v>127278.49913090827</v>
      </c>
      <c r="H12" s="906">
        <v>45.902897050765255</v>
      </c>
      <c r="I12" s="906">
        <v>42.16028645479242</v>
      </c>
      <c r="J12" s="906">
        <v>41.065623753328161</v>
      </c>
      <c r="K12" s="906">
        <v>91.846678888624879</v>
      </c>
      <c r="L12" s="805">
        <v>97.403569108483055</v>
      </c>
    </row>
    <row r="13" spans="1:14" ht="10.5">
      <c r="B13" s="907" t="s">
        <v>93</v>
      </c>
      <c r="C13" s="904">
        <v>1941.1204167000001</v>
      </c>
      <c r="D13" s="904">
        <v>1138.9678610196499</v>
      </c>
      <c r="E13" s="904">
        <v>520.26580585697002</v>
      </c>
      <c r="F13" s="904">
        <v>466.90973773765006</v>
      </c>
      <c r="G13" s="905">
        <v>802.15255568035013</v>
      </c>
      <c r="H13" s="906">
        <v>58.675796268010572</v>
      </c>
      <c r="I13" s="906">
        <v>26.802345767989365</v>
      </c>
      <c r="J13" s="906">
        <v>24.053620461703222</v>
      </c>
      <c r="K13" s="906">
        <v>45.678708211415824</v>
      </c>
      <c r="L13" s="805">
        <v>89.74445994361804</v>
      </c>
    </row>
    <row r="14" spans="1:14" ht="10.5">
      <c r="B14" s="799" t="s">
        <v>94</v>
      </c>
      <c r="C14" s="904">
        <v>730.07231765200004</v>
      </c>
      <c r="D14" s="904">
        <v>567.4217998168001</v>
      </c>
      <c r="E14" s="904">
        <v>561.82203633887002</v>
      </c>
      <c r="F14" s="904">
        <v>561.81923633887004</v>
      </c>
      <c r="G14" s="905">
        <v>162.65051783519993</v>
      </c>
      <c r="H14" s="906">
        <v>77.721314190037575</v>
      </c>
      <c r="I14" s="906">
        <v>76.954299287193479</v>
      </c>
      <c r="J14" s="906">
        <v>76.95391576354352</v>
      </c>
      <c r="K14" s="906">
        <v>99.01312154736776</v>
      </c>
      <c r="L14" s="805">
        <v>99.999501621542251</v>
      </c>
    </row>
    <row r="15" spans="1:14" ht="10.5">
      <c r="B15" s="799" t="s">
        <v>95</v>
      </c>
      <c r="C15" s="904">
        <v>353.38767190499999</v>
      </c>
      <c r="D15" s="904">
        <v>167.1254322396</v>
      </c>
      <c r="E15" s="904">
        <v>165.3713615886</v>
      </c>
      <c r="F15" s="904">
        <v>165.04306448591998</v>
      </c>
      <c r="G15" s="905">
        <v>186.26223966539999</v>
      </c>
      <c r="H15" s="906">
        <v>47.292377614272795</v>
      </c>
      <c r="I15" s="906">
        <v>46.79601885859114</v>
      </c>
      <c r="J15" s="906">
        <v>46.703118871189133</v>
      </c>
      <c r="K15" s="906">
        <v>98.950446603192461</v>
      </c>
      <c r="L15" s="805">
        <v>99.801478865792532</v>
      </c>
    </row>
    <row r="16" spans="1:14" s="62" customFormat="1" ht="21">
      <c r="B16" s="763" t="s">
        <v>163</v>
      </c>
      <c r="C16" s="904">
        <v>1225.7794187659999</v>
      </c>
      <c r="D16" s="904">
        <v>180.07226684789998</v>
      </c>
      <c r="E16" s="904">
        <v>179.31064784792</v>
      </c>
      <c r="F16" s="904">
        <v>178.98833546021996</v>
      </c>
      <c r="G16" s="905">
        <v>1045.7071519181</v>
      </c>
      <c r="H16" s="906">
        <v>14.690429949393332</v>
      </c>
      <c r="I16" s="906">
        <v>14.628296502843325</v>
      </c>
      <c r="J16" s="906">
        <v>14.602002017655726</v>
      </c>
      <c r="K16" s="906">
        <v>99.577048141109202</v>
      </c>
      <c r="L16" s="805">
        <v>99.820249164470482</v>
      </c>
    </row>
    <row r="17" spans="2:16" ht="10.5">
      <c r="B17" s="899" t="s">
        <v>1329</v>
      </c>
      <c r="C17" s="900">
        <v>94521.84730168301</v>
      </c>
      <c r="D17" s="900">
        <v>41656.058913874949</v>
      </c>
      <c r="E17" s="900">
        <v>41595.771125732375</v>
      </c>
      <c r="F17" s="900">
        <v>39013.863552371462</v>
      </c>
      <c r="G17" s="900">
        <v>52865.788387808061</v>
      </c>
      <c r="H17" s="901">
        <v>44.070297082665292</v>
      </c>
      <c r="I17" s="901">
        <v>44.006515227079937</v>
      </c>
      <c r="J17" s="901">
        <v>41.274969402419629</v>
      </c>
      <c r="K17" s="901">
        <v>99.855272462843345</v>
      </c>
      <c r="L17" s="902">
        <v>93.792860419496662</v>
      </c>
    </row>
    <row r="18" spans="2:16" ht="17.25" customHeight="1">
      <c r="B18" s="908" t="s">
        <v>112</v>
      </c>
      <c r="C18" s="909">
        <v>37259.837390134999</v>
      </c>
      <c r="D18" s="909">
        <v>17430.561933663361</v>
      </c>
      <c r="E18" s="909">
        <v>17384.221511281903</v>
      </c>
      <c r="F18" s="909">
        <v>16760.397827920991</v>
      </c>
      <c r="G18" s="909">
        <v>19829.275456471642</v>
      </c>
      <c r="H18" s="910">
        <v>46.781100387406191</v>
      </c>
      <c r="I18" s="910">
        <v>46.656729414188455</v>
      </c>
      <c r="J18" s="910">
        <v>44.982477117193518</v>
      </c>
      <c r="K18" s="910">
        <v>99.73414269397729</v>
      </c>
      <c r="L18" s="911">
        <v>96.411552378367546</v>
      </c>
    </row>
    <row r="19" spans="2:16" ht="10.5">
      <c r="B19" s="811" t="s">
        <v>130</v>
      </c>
      <c r="C19" s="904">
        <v>19509.579269688002</v>
      </c>
      <c r="D19" s="904">
        <v>9443.2019741131098</v>
      </c>
      <c r="E19" s="904">
        <v>9435.0381193406411</v>
      </c>
      <c r="F19" s="904">
        <v>9340.6064686130103</v>
      </c>
      <c r="G19" s="905">
        <v>10066.377295574892</v>
      </c>
      <c r="H19" s="906">
        <v>48.402899127532677</v>
      </c>
      <c r="I19" s="906">
        <v>48.361053761932446</v>
      </c>
      <c r="J19" s="906">
        <v>47.877026662104875</v>
      </c>
      <c r="K19" s="906">
        <v>99.913547811485458</v>
      </c>
      <c r="L19" s="805">
        <v>98.999138641167136</v>
      </c>
    </row>
    <row r="20" spans="2:16" ht="10.5">
      <c r="B20" s="811" t="s">
        <v>131</v>
      </c>
      <c r="C20" s="904">
        <v>17520.949823401999</v>
      </c>
      <c r="D20" s="904">
        <v>7927.3508481686094</v>
      </c>
      <c r="E20" s="904">
        <v>7914.3960933757307</v>
      </c>
      <c r="F20" s="904">
        <v>7385.7687524228604</v>
      </c>
      <c r="G20" s="905">
        <v>9593.5989752333899</v>
      </c>
      <c r="H20" s="906">
        <v>45.244983451641296</v>
      </c>
      <c r="I20" s="906">
        <v>45.171044795783864</v>
      </c>
      <c r="J20" s="906">
        <v>42.153929021347906</v>
      </c>
      <c r="K20" s="906">
        <v>99.836581538511425</v>
      </c>
      <c r="L20" s="805">
        <v>93.320686320017188</v>
      </c>
    </row>
    <row r="21" spans="2:16" ht="10.5">
      <c r="B21" s="811" t="s">
        <v>132</v>
      </c>
      <c r="C21" s="904">
        <v>229.30829704499999</v>
      </c>
      <c r="D21" s="904">
        <v>60.009111381639997</v>
      </c>
      <c r="E21" s="904">
        <v>34.787298565530001</v>
      </c>
      <c r="F21" s="904">
        <v>34.022606885119998</v>
      </c>
      <c r="G21" s="905">
        <v>169.29918566335999</v>
      </c>
      <c r="H21" s="906">
        <v>26.16962061772395</v>
      </c>
      <c r="I21" s="906">
        <v>15.170536353816827</v>
      </c>
      <c r="J21" s="906">
        <v>14.83705880840558</v>
      </c>
      <c r="K21" s="906">
        <v>57.970027825096736</v>
      </c>
      <c r="L21" s="805">
        <v>97.801807809337276</v>
      </c>
    </row>
    <row r="22" spans="2:16" ht="10.5">
      <c r="B22" s="908" t="s">
        <v>113</v>
      </c>
      <c r="C22" s="909">
        <v>57262.009911548004</v>
      </c>
      <c r="D22" s="909">
        <v>24225.496980211592</v>
      </c>
      <c r="E22" s="909">
        <v>24211.549614450472</v>
      </c>
      <c r="F22" s="909">
        <v>22253.465724450471</v>
      </c>
      <c r="G22" s="909">
        <v>33036.512931336416</v>
      </c>
      <c r="H22" s="910">
        <v>42.306403525884697</v>
      </c>
      <c r="I22" s="910">
        <v>42.282046424583747</v>
      </c>
      <c r="J22" s="910">
        <v>38.862529902155288</v>
      </c>
      <c r="K22" s="910">
        <v>99.942426915854341</v>
      </c>
      <c r="L22" s="911">
        <v>91.912604020887059</v>
      </c>
    </row>
    <row r="23" spans="2:16" ht="10.5">
      <c r="B23" s="811" t="s">
        <v>130</v>
      </c>
      <c r="C23" s="904">
        <v>20422.055749775001</v>
      </c>
      <c r="D23" s="904">
        <v>971.61255560550001</v>
      </c>
      <c r="E23" s="904">
        <v>971.61255560550001</v>
      </c>
      <c r="F23" s="904">
        <v>971.61255560550001</v>
      </c>
      <c r="G23" s="905">
        <v>19450.4431941695</v>
      </c>
      <c r="H23" s="906">
        <v>4.7576628303749713</v>
      </c>
      <c r="I23" s="906">
        <v>4.7576628303749713</v>
      </c>
      <c r="J23" s="906">
        <v>4.7576628303749713</v>
      </c>
      <c r="K23" s="906">
        <v>100</v>
      </c>
      <c r="L23" s="805">
        <v>100</v>
      </c>
    </row>
    <row r="24" spans="2:16" ht="10.5">
      <c r="B24" s="811" t="s">
        <v>131</v>
      </c>
      <c r="C24" s="904">
        <v>35117.707714217999</v>
      </c>
      <c r="D24" s="904">
        <v>22069.04706564598</v>
      </c>
      <c r="E24" s="904">
        <v>22065.758795828489</v>
      </c>
      <c r="F24" s="904">
        <v>20107.674905828488</v>
      </c>
      <c r="G24" s="905">
        <v>13048.660648572019</v>
      </c>
      <c r="H24" s="906">
        <v>62.843074056086387</v>
      </c>
      <c r="I24" s="906">
        <v>62.833710489864323</v>
      </c>
      <c r="J24" s="906">
        <v>57.257936849014648</v>
      </c>
      <c r="K24" s="906">
        <v>99.985100082447104</v>
      </c>
      <c r="L24" s="805">
        <v>91.126142961509331</v>
      </c>
    </row>
    <row r="25" spans="2:16" ht="10.5">
      <c r="B25" s="633" t="s">
        <v>132</v>
      </c>
      <c r="C25" s="904">
        <v>295.22500055500001</v>
      </c>
      <c r="D25" s="904">
        <v>37.564417210110001</v>
      </c>
      <c r="E25" s="904">
        <v>26.905321266479998</v>
      </c>
      <c r="F25" s="904">
        <v>26.905321266479998</v>
      </c>
      <c r="G25" s="905">
        <v>257.66058334489003</v>
      </c>
      <c r="H25" s="906">
        <v>12.723995982552907</v>
      </c>
      <c r="I25" s="906">
        <v>9.1134968975866162</v>
      </c>
      <c r="J25" s="906">
        <v>9.1134968975866162</v>
      </c>
      <c r="K25" s="906">
        <v>71.624487386533346</v>
      </c>
      <c r="L25" s="805">
        <v>100</v>
      </c>
    </row>
    <row r="26" spans="2:16" ht="10.5">
      <c r="B26" s="811" t="s">
        <v>133</v>
      </c>
      <c r="C26" s="904">
        <v>1427.0214470000001</v>
      </c>
      <c r="D26" s="904">
        <v>1147.27294175</v>
      </c>
      <c r="E26" s="904">
        <v>1147.27294175</v>
      </c>
      <c r="F26" s="904">
        <v>1147.27294175</v>
      </c>
      <c r="G26" s="905">
        <v>279.74850525000011</v>
      </c>
      <c r="H26" s="906">
        <v>80.396334908763279</v>
      </c>
      <c r="I26" s="906">
        <v>80.396334908763279</v>
      </c>
      <c r="J26" s="906">
        <v>80.396334908763279</v>
      </c>
      <c r="K26" s="906">
        <v>100</v>
      </c>
      <c r="L26" s="805">
        <v>100</v>
      </c>
      <c r="O26" s="42" t="s">
        <v>3</v>
      </c>
    </row>
    <row r="27" spans="2:16" ht="10.5">
      <c r="B27" s="912" t="s">
        <v>1330</v>
      </c>
      <c r="C27" s="900">
        <v>99867.113667305995</v>
      </c>
      <c r="D27" s="900">
        <v>53852.261715583401</v>
      </c>
      <c r="E27" s="900">
        <v>21996.272072368418</v>
      </c>
      <c r="F27" s="900">
        <v>21885.020356370518</v>
      </c>
      <c r="G27" s="900">
        <v>46014.851951722594</v>
      </c>
      <c r="H27" s="901">
        <v>53.923919234298737</v>
      </c>
      <c r="I27" s="901">
        <v>22.025541006067396</v>
      </c>
      <c r="J27" s="901">
        <v>21.914141255025708</v>
      </c>
      <c r="K27" s="901">
        <v>40.845586372100854</v>
      </c>
      <c r="L27" s="902">
        <v>99.494224677564105</v>
      </c>
      <c r="N27" s="557"/>
    </row>
    <row r="28" spans="2:16" ht="10.5">
      <c r="B28" s="2487" t="s">
        <v>1331</v>
      </c>
      <c r="C28" s="2481">
        <v>503244.16259226203</v>
      </c>
      <c r="D28" s="2481">
        <v>238773.10930656071</v>
      </c>
      <c r="E28" s="2481">
        <v>191124.21475285877</v>
      </c>
      <c r="F28" s="2481">
        <v>185533.27854304714</v>
      </c>
      <c r="G28" s="2481">
        <v>264471.05328570126</v>
      </c>
      <c r="H28" s="2488">
        <v>47.446771777066637</v>
      </c>
      <c r="I28" s="2488">
        <v>37.978426568995545</v>
      </c>
      <c r="J28" s="2488">
        <v>36.867447719084566</v>
      </c>
      <c r="K28" s="2488">
        <v>80.044279403119248</v>
      </c>
      <c r="L28" s="2489">
        <v>97.074710696893533</v>
      </c>
      <c r="N28" s="557"/>
      <c r="O28" s="557"/>
      <c r="P28" s="557"/>
    </row>
    <row r="29" spans="2:16" ht="10.5">
      <c r="B29" s="1423" t="s">
        <v>1332</v>
      </c>
      <c r="C29" s="1424">
        <v>408722.31529057899</v>
      </c>
      <c r="D29" s="1424">
        <v>197117.05039268575</v>
      </c>
      <c r="E29" s="1424">
        <v>149528.4436271264</v>
      </c>
      <c r="F29" s="1424">
        <v>146519.41499067569</v>
      </c>
      <c r="G29" s="1424">
        <v>211605.26489789318</v>
      </c>
      <c r="H29" s="1425">
        <v>48.227621301407638</v>
      </c>
      <c r="I29" s="1425">
        <v>36.584360098082712</v>
      </c>
      <c r="J29" s="1425">
        <v>35.848156440029086</v>
      </c>
      <c r="K29" s="1425">
        <v>75.857691320585445</v>
      </c>
      <c r="L29" s="1426">
        <v>97.987654680634407</v>
      </c>
    </row>
    <row r="30" spans="2:16" ht="10.5">
      <c r="B30" s="2775" t="s">
        <v>164</v>
      </c>
      <c r="C30" s="2775"/>
      <c r="D30" s="2775"/>
      <c r="E30" s="2775"/>
      <c r="F30" s="2775"/>
      <c r="G30" s="2775"/>
      <c r="H30" s="2775"/>
      <c r="I30" s="2775"/>
      <c r="J30" s="2775"/>
      <c r="K30" s="2775"/>
      <c r="L30" s="2775"/>
    </row>
    <row r="31" spans="2:16" ht="10.5">
      <c r="B31" s="561"/>
      <c r="C31" s="561"/>
      <c r="D31" s="561"/>
      <c r="E31" s="561"/>
      <c r="F31" s="561"/>
      <c r="G31" s="561"/>
      <c r="H31" s="561"/>
      <c r="I31" s="561"/>
      <c r="J31" s="913"/>
      <c r="K31" s="914"/>
      <c r="L31" s="766"/>
    </row>
    <row r="32" spans="2:16" s="25" customFormat="1" ht="10.5" hidden="1">
      <c r="B32" s="105"/>
      <c r="C32" s="915"/>
      <c r="D32" s="915"/>
      <c r="E32" s="915"/>
      <c r="F32" s="915"/>
    </row>
    <row r="33" spans="2:15" s="25" customFormat="1" ht="10.5" hidden="1">
      <c r="B33" s="105"/>
      <c r="C33" s="916"/>
      <c r="D33" s="917"/>
      <c r="E33" s="917"/>
      <c r="F33" s="917"/>
      <c r="G33" s="917"/>
    </row>
    <row r="34" spans="2:15" s="25" customFormat="1" ht="10.5" hidden="1">
      <c r="B34" s="105"/>
      <c r="C34" s="28"/>
      <c r="D34" s="918"/>
      <c r="E34" s="919"/>
      <c r="F34" s="920"/>
    </row>
    <row r="35" spans="2:15" s="922" customFormat="1" ht="10.5" hidden="1">
      <c r="B35" s="105"/>
      <c r="C35" s="28"/>
      <c r="D35" s="921"/>
      <c r="E35" s="25"/>
      <c r="G35" s="25"/>
      <c r="H35" s="25"/>
      <c r="I35" s="25"/>
      <c r="J35" s="25"/>
      <c r="K35" s="25"/>
      <c r="L35" s="25"/>
      <c r="M35" s="25"/>
      <c r="N35" s="25"/>
      <c r="O35" s="25"/>
    </row>
    <row r="36" spans="2:15" s="922" customFormat="1" ht="10.5" hidden="1">
      <c r="B36" s="105"/>
      <c r="C36" s="25"/>
      <c r="D36" s="921"/>
      <c r="E36" s="25"/>
      <c r="G36" s="25"/>
      <c r="H36" s="25"/>
      <c r="I36" s="25"/>
      <c r="J36" s="25"/>
      <c r="K36" s="25"/>
      <c r="L36" s="25"/>
      <c r="M36" s="25"/>
      <c r="N36" s="25"/>
      <c r="O36" s="25"/>
    </row>
    <row r="37" spans="2:15" s="922" customFormat="1" ht="10.5" hidden="1">
      <c r="B37" s="105"/>
      <c r="C37" s="25"/>
      <c r="D37" s="921"/>
      <c r="E37" s="923"/>
      <c r="G37" s="25"/>
      <c r="H37" s="25"/>
      <c r="I37" s="25"/>
      <c r="J37" s="25"/>
      <c r="K37" s="25"/>
      <c r="L37" s="25"/>
      <c r="M37" s="25"/>
      <c r="N37" s="25"/>
      <c r="O37" s="25"/>
    </row>
    <row r="38" spans="2:15" s="922" customFormat="1" ht="10.5" hidden="1">
      <c r="B38" s="105"/>
      <c r="C38" s="25"/>
      <c r="D38" s="921"/>
      <c r="E38" s="924"/>
      <c r="G38" s="25"/>
      <c r="H38" s="25"/>
      <c r="I38" s="25"/>
      <c r="J38" s="25"/>
      <c r="K38" s="25"/>
      <c r="L38" s="25"/>
      <c r="M38" s="25"/>
      <c r="N38" s="25"/>
      <c r="O38" s="25"/>
    </row>
    <row r="39" spans="2:15" s="922" customFormat="1" ht="10.5" hidden="1">
      <c r="B39" s="105"/>
      <c r="C39" s="25"/>
      <c r="D39" s="921"/>
      <c r="E39" s="924"/>
      <c r="G39" s="25"/>
      <c r="H39" s="25"/>
      <c r="I39" s="25"/>
      <c r="J39" s="25"/>
      <c r="K39" s="25"/>
      <c r="L39" s="25"/>
      <c r="M39" s="25"/>
      <c r="N39" s="25"/>
      <c r="O39" s="25"/>
    </row>
    <row r="40" spans="2:15" s="922" customFormat="1" ht="10.5" hidden="1">
      <c r="B40" s="105"/>
      <c r="C40" s="25"/>
      <c r="D40" s="921"/>
      <c r="E40" s="25"/>
      <c r="G40" s="25"/>
      <c r="H40" s="25"/>
      <c r="I40" s="25"/>
      <c r="J40" s="25"/>
      <c r="K40" s="25"/>
      <c r="L40" s="25"/>
      <c r="M40" s="25"/>
      <c r="N40" s="25"/>
      <c r="O40" s="25"/>
    </row>
    <row r="41" spans="2:15" s="922" customFormat="1" ht="10.5" hidden="1">
      <c r="B41" s="105"/>
      <c r="C41" s="25"/>
      <c r="D41" s="921"/>
      <c r="E41" s="25"/>
      <c r="G41" s="25"/>
      <c r="H41" s="25"/>
      <c r="I41" s="25"/>
      <c r="J41" s="25"/>
      <c r="K41" s="25"/>
      <c r="L41" s="25"/>
      <c r="M41" s="25"/>
      <c r="N41" s="25"/>
      <c r="O41" s="25"/>
    </row>
    <row r="42" spans="2:15" s="25" customFormat="1" ht="10.5" hidden="1">
      <c r="B42" s="105"/>
      <c r="D42" s="921"/>
      <c r="F42" s="922"/>
    </row>
  </sheetData>
  <mergeCells count="12">
    <mergeCell ref="H6:L6"/>
    <mergeCell ref="B30:L30"/>
    <mergeCell ref="B1:L1"/>
    <mergeCell ref="B2:L2"/>
    <mergeCell ref="B3:L3"/>
    <mergeCell ref="B4:L4"/>
    <mergeCell ref="B6:B8"/>
    <mergeCell ref="C6:C7"/>
    <mergeCell ref="D6:D7"/>
    <mergeCell ref="E6:E7"/>
    <mergeCell ref="F6:F7"/>
    <mergeCell ref="G6:G7"/>
  </mergeCells>
  <pageMargins left="0.7" right="0.7" top="0.75" bottom="0.75" header="0.3" footer="0.3"/>
  <ignoredErrors>
    <ignoredError sqref="C8:G8" numberStoredAsText="1"/>
  </ignoredErrors>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D28C9-B009-4D03-AF06-C7C4156794BC}">
  <sheetPr codeName="Hoja85"/>
  <dimension ref="A1:K30"/>
  <sheetViews>
    <sheetView showGridLines="0" workbookViewId="0">
      <selection activeCell="B5" sqref="B5"/>
    </sheetView>
  </sheetViews>
  <sheetFormatPr baseColWidth="10" defaultColWidth="0" defaultRowHeight="15" zeroHeight="1"/>
  <cols>
    <col min="1" max="1" width="4.85546875" customWidth="1"/>
    <col min="2" max="8" width="10.85546875" customWidth="1"/>
    <col min="9" max="9" width="4.42578125" customWidth="1"/>
    <col min="10" max="10" width="10.85546875" customWidth="1"/>
    <col min="11" max="11" width="4.42578125" customWidth="1"/>
    <col min="12" max="16384" width="10.85546875" hidden="1"/>
  </cols>
  <sheetData>
    <row r="1" spans="1:7">
      <c r="A1" s="47"/>
      <c r="B1" s="2682" t="s">
        <v>1333</v>
      </c>
      <c r="C1" s="2682"/>
      <c r="D1" s="2682"/>
      <c r="E1" s="2682"/>
      <c r="F1" s="2682"/>
      <c r="G1" s="2682"/>
    </row>
    <row r="2" spans="1:7">
      <c r="B2" s="2682" t="s">
        <v>1334</v>
      </c>
      <c r="C2" s="2682"/>
      <c r="D2" s="2682"/>
      <c r="E2" s="2682"/>
      <c r="F2" s="2682"/>
      <c r="G2" s="2682"/>
    </row>
    <row r="3" spans="1:7">
      <c r="B3" s="2682" t="s">
        <v>1094</v>
      </c>
      <c r="C3" s="2682"/>
      <c r="D3" s="2682"/>
      <c r="E3" s="2682"/>
      <c r="F3" s="2682"/>
      <c r="G3" s="2682"/>
    </row>
    <row r="4" spans="1:7">
      <c r="B4" s="2682" t="s">
        <v>4</v>
      </c>
      <c r="C4" s="2682"/>
      <c r="D4" s="2682"/>
      <c r="E4" s="2682"/>
      <c r="F4" s="2682"/>
      <c r="G4" s="2682"/>
    </row>
    <row r="5" spans="1:7"/>
    <row r="6" spans="1:7"/>
    <row r="7" spans="1:7"/>
    <row r="8" spans="1:7"/>
    <row r="9" spans="1:7"/>
    <row r="10" spans="1:7"/>
    <row r="11" spans="1:7"/>
    <row r="12" spans="1:7"/>
    <row r="13" spans="1:7"/>
    <row r="14" spans="1:7"/>
    <row r="15" spans="1:7"/>
    <row r="16" spans="1:7"/>
    <row r="17" spans="2:2"/>
    <row r="18" spans="2:2"/>
    <row r="19" spans="2:2"/>
    <row r="20" spans="2:2"/>
    <row r="21" spans="2:2"/>
    <row r="22" spans="2:2"/>
    <row r="23" spans="2:2"/>
    <row r="24" spans="2:2"/>
    <row r="25" spans="2:2"/>
    <row r="26" spans="2:2"/>
    <row r="27" spans="2:2"/>
    <row r="28" spans="2:2"/>
    <row r="29" spans="2:2">
      <c r="B29" s="925" t="s">
        <v>109</v>
      </c>
    </row>
    <row r="30" spans="2:2"/>
  </sheetData>
  <mergeCells count="4">
    <mergeCell ref="B1:G1"/>
    <mergeCell ref="B2:G2"/>
    <mergeCell ref="B3:G3"/>
    <mergeCell ref="B4:G4"/>
  </mergeCells>
  <pageMargins left="0.7" right="0.7" top="0.75" bottom="0.75" header="0.3" footer="0.3"/>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82F37-2BDC-4BD4-B4F7-043EE20FEF81}">
  <sheetPr codeName="Hoja86"/>
  <dimension ref="A1:AE39"/>
  <sheetViews>
    <sheetView showGridLines="0" zoomScale="110" zoomScaleNormal="110" workbookViewId="0"/>
  </sheetViews>
  <sheetFormatPr baseColWidth="10" defaultColWidth="0" defaultRowHeight="10.5" zeroHeight="1"/>
  <cols>
    <col min="1" max="1" width="3.42578125" style="42" customWidth="1"/>
    <col min="2" max="2" width="11.28515625" style="42" customWidth="1"/>
    <col min="3" max="31" width="5.5703125" style="42" customWidth="1"/>
    <col min="32" max="16384" width="5.5703125" style="42" hidden="1"/>
  </cols>
  <sheetData>
    <row r="1" spans="1:27" ht="14.25">
      <c r="A1" s="47"/>
      <c r="B1" s="2682" t="s">
        <v>1335</v>
      </c>
      <c r="C1" s="2682"/>
      <c r="D1" s="2682"/>
      <c r="E1" s="2682"/>
      <c r="F1" s="2682"/>
      <c r="G1" s="2682"/>
      <c r="H1" s="2682"/>
      <c r="I1" s="2682"/>
      <c r="J1" s="2682"/>
      <c r="K1" s="2682"/>
      <c r="L1" s="2682"/>
      <c r="M1" s="2682"/>
      <c r="N1" s="2682"/>
      <c r="O1" s="2682"/>
      <c r="P1" s="2682"/>
      <c r="Q1" s="2682"/>
      <c r="R1" s="2682"/>
      <c r="S1" s="2682"/>
      <c r="T1" s="2682"/>
      <c r="U1" s="2682"/>
      <c r="V1" s="2682"/>
      <c r="W1" s="2682"/>
      <c r="X1" s="2682"/>
      <c r="Y1" s="2682"/>
      <c r="Z1" s="2682"/>
    </row>
    <row r="2" spans="1:27">
      <c r="B2" s="2682" t="s">
        <v>1336</v>
      </c>
      <c r="C2" s="2682"/>
      <c r="D2" s="2682"/>
      <c r="E2" s="2682"/>
      <c r="F2" s="2682"/>
      <c r="G2" s="2682"/>
      <c r="H2" s="2682"/>
      <c r="I2" s="2682"/>
      <c r="J2" s="2682"/>
      <c r="K2" s="2682"/>
      <c r="L2" s="2682"/>
      <c r="M2" s="2682"/>
      <c r="N2" s="2682"/>
      <c r="O2" s="2682"/>
      <c r="P2" s="2682"/>
      <c r="Q2" s="2682"/>
      <c r="R2" s="2682"/>
      <c r="S2" s="2682"/>
      <c r="T2" s="2682"/>
      <c r="U2" s="2682"/>
      <c r="V2" s="2682"/>
      <c r="W2" s="2682"/>
      <c r="X2" s="2682"/>
      <c r="Y2" s="2682"/>
      <c r="Z2" s="2682"/>
    </row>
    <row r="3" spans="1:27">
      <c r="B3" s="2682" t="s">
        <v>1337</v>
      </c>
      <c r="C3" s="2682"/>
      <c r="D3" s="2682"/>
      <c r="E3" s="2682"/>
      <c r="F3" s="2682"/>
      <c r="G3" s="2682"/>
      <c r="H3" s="2682"/>
      <c r="I3" s="2682"/>
      <c r="J3" s="2682"/>
      <c r="K3" s="2682"/>
      <c r="L3" s="2682"/>
      <c r="M3" s="2682"/>
      <c r="N3" s="2682"/>
      <c r="O3" s="2682"/>
      <c r="P3" s="2682"/>
      <c r="Q3" s="2682"/>
      <c r="R3" s="2682"/>
      <c r="S3" s="2682"/>
      <c r="T3" s="2682"/>
      <c r="U3" s="2682"/>
      <c r="V3" s="2682"/>
      <c r="W3" s="2682"/>
      <c r="X3" s="2682"/>
      <c r="Y3" s="2682"/>
      <c r="Z3" s="2682"/>
    </row>
    <row r="4" spans="1:27">
      <c r="B4" s="2682" t="s">
        <v>909</v>
      </c>
      <c r="C4" s="2682"/>
      <c r="D4" s="2682"/>
      <c r="E4" s="2682"/>
      <c r="F4" s="2682"/>
      <c r="G4" s="2682"/>
      <c r="H4" s="2682"/>
      <c r="I4" s="2682"/>
      <c r="J4" s="2682"/>
      <c r="K4" s="2682"/>
      <c r="L4" s="2682"/>
      <c r="M4" s="2682"/>
      <c r="N4" s="2682"/>
      <c r="O4" s="2682"/>
      <c r="P4" s="2682"/>
      <c r="Q4" s="2682"/>
      <c r="R4" s="2682"/>
      <c r="S4" s="2682"/>
      <c r="T4" s="2682"/>
      <c r="U4" s="2682"/>
      <c r="V4" s="2682"/>
      <c r="W4" s="2682"/>
      <c r="X4" s="2682"/>
      <c r="Y4" s="2682"/>
      <c r="Z4" s="2682"/>
    </row>
    <row r="5" spans="1:27"/>
    <row r="6" spans="1:27" ht="20.25">
      <c r="B6" s="1427"/>
      <c r="C6" s="1428">
        <v>2000</v>
      </c>
      <c r="D6" s="1428">
        <v>2001</v>
      </c>
      <c r="E6" s="1428">
        <v>2002</v>
      </c>
      <c r="F6" s="1428">
        <v>2003</v>
      </c>
      <c r="G6" s="1428">
        <v>2004</v>
      </c>
      <c r="H6" s="1428">
        <v>2005</v>
      </c>
      <c r="I6" s="1428">
        <v>2006</v>
      </c>
      <c r="J6" s="1428">
        <v>2007</v>
      </c>
      <c r="K6" s="1428">
        <v>2008</v>
      </c>
      <c r="L6" s="1428">
        <v>2009</v>
      </c>
      <c r="M6" s="1428">
        <v>2010</v>
      </c>
      <c r="N6" s="1428">
        <v>2011</v>
      </c>
      <c r="O6" s="1428">
        <v>2012</v>
      </c>
      <c r="P6" s="1428">
        <v>2013</v>
      </c>
      <c r="Q6" s="1428">
        <v>2014</v>
      </c>
      <c r="R6" s="1428">
        <v>2015</v>
      </c>
      <c r="S6" s="1428">
        <v>2016</v>
      </c>
      <c r="T6" s="1428">
        <v>2017</v>
      </c>
      <c r="U6" s="1428">
        <v>2018</v>
      </c>
      <c r="V6" s="1428">
        <v>2019</v>
      </c>
      <c r="W6" s="1428">
        <v>2020</v>
      </c>
      <c r="X6" s="1428">
        <v>2021</v>
      </c>
      <c r="Y6" s="1428">
        <v>2022</v>
      </c>
      <c r="Z6" s="1428">
        <v>2023</v>
      </c>
      <c r="AA6" s="1428">
        <v>2024</v>
      </c>
    </row>
    <row r="7" spans="1:27" ht="18">
      <c r="B7" s="926" t="s">
        <v>1115</v>
      </c>
      <c r="C7" s="927">
        <v>37.1</v>
      </c>
      <c r="D7" s="927">
        <v>47</v>
      </c>
      <c r="E7" s="927">
        <v>56</v>
      </c>
      <c r="F7" s="927">
        <v>48.9</v>
      </c>
      <c r="G7" s="927">
        <v>48</v>
      </c>
      <c r="H7" s="927">
        <v>48</v>
      </c>
      <c r="I7" s="927">
        <v>47.6</v>
      </c>
      <c r="J7" s="927">
        <v>46.4</v>
      </c>
      <c r="K7" s="927">
        <v>51.6</v>
      </c>
      <c r="L7" s="927">
        <v>54</v>
      </c>
      <c r="M7" s="927">
        <v>49.8</v>
      </c>
      <c r="N7" s="927">
        <v>49.8</v>
      </c>
      <c r="O7" s="927">
        <v>50.2</v>
      </c>
      <c r="P7" s="927">
        <v>53</v>
      </c>
      <c r="Q7" s="927">
        <v>53.8</v>
      </c>
      <c r="R7" s="927">
        <v>54.5</v>
      </c>
      <c r="S7" s="927">
        <v>56.5</v>
      </c>
      <c r="T7" s="927">
        <v>58.7</v>
      </c>
      <c r="U7" s="927">
        <v>54.3</v>
      </c>
      <c r="V7" s="927">
        <v>52.3</v>
      </c>
      <c r="W7" s="927">
        <v>49.7</v>
      </c>
      <c r="X7" s="927">
        <v>53.9</v>
      </c>
      <c r="Y7" s="927">
        <v>52.9</v>
      </c>
      <c r="Z7" s="927">
        <v>50.3</v>
      </c>
      <c r="AA7" s="927">
        <v>48.2</v>
      </c>
    </row>
    <row r="8" spans="1:27" ht="27">
      <c r="B8" s="926" t="s">
        <v>1116</v>
      </c>
      <c r="C8" s="927">
        <v>30.8</v>
      </c>
      <c r="D8" s="927">
        <v>36.1</v>
      </c>
      <c r="E8" s="927">
        <v>39.9</v>
      </c>
      <c r="F8" s="927">
        <v>38.700000000000003</v>
      </c>
      <c r="G8" s="927">
        <v>38.6</v>
      </c>
      <c r="H8" s="927">
        <v>39</v>
      </c>
      <c r="I8" s="927">
        <v>38.200000000000003</v>
      </c>
      <c r="J8" s="927">
        <v>35.299999999999997</v>
      </c>
      <c r="K8" s="927">
        <v>40.9</v>
      </c>
      <c r="L8" s="927">
        <v>38.9</v>
      </c>
      <c r="M8" s="927">
        <v>36.700000000000003</v>
      </c>
      <c r="N8" s="927">
        <v>31.9</v>
      </c>
      <c r="O8" s="927">
        <v>34.700000000000003</v>
      </c>
      <c r="P8" s="927">
        <v>39.299999999999997</v>
      </c>
      <c r="Q8" s="927">
        <v>39.700000000000003</v>
      </c>
      <c r="R8" s="927">
        <v>39.5</v>
      </c>
      <c r="S8" s="927">
        <v>42.4</v>
      </c>
      <c r="T8" s="927">
        <v>43.4</v>
      </c>
      <c r="U8" s="927">
        <v>41.6</v>
      </c>
      <c r="V8" s="927">
        <v>38.1</v>
      </c>
      <c r="W8" s="927">
        <v>36.5</v>
      </c>
      <c r="X8" s="927">
        <v>38.1</v>
      </c>
      <c r="Y8" s="927">
        <v>40.1</v>
      </c>
      <c r="Z8" s="927">
        <v>38</v>
      </c>
      <c r="AA8" s="927">
        <v>36.6</v>
      </c>
    </row>
    <row r="9" spans="1:27" ht="18">
      <c r="B9" s="926" t="s">
        <v>1117</v>
      </c>
      <c r="C9" s="927" t="s">
        <v>1338</v>
      </c>
      <c r="D9" s="927">
        <v>5.3</v>
      </c>
      <c r="E9" s="927">
        <v>3.8</v>
      </c>
      <c r="F9" s="927">
        <v>-1.2</v>
      </c>
      <c r="G9" s="927">
        <v>-0.1</v>
      </c>
      <c r="H9" s="927">
        <v>0.4</v>
      </c>
      <c r="I9" s="927">
        <v>-0.8</v>
      </c>
      <c r="J9" s="927">
        <v>-2.9</v>
      </c>
      <c r="K9" s="927">
        <v>5.6</v>
      </c>
      <c r="L9" s="927">
        <v>-2</v>
      </c>
      <c r="M9" s="927">
        <v>-2.2000000000000002</v>
      </c>
      <c r="N9" s="927">
        <v>-4.8</v>
      </c>
      <c r="O9" s="927">
        <v>2.8</v>
      </c>
      <c r="P9" s="927">
        <v>4.5999999999999996</v>
      </c>
      <c r="Q9" s="927">
        <v>0.4</v>
      </c>
      <c r="R9" s="927">
        <v>-0.2</v>
      </c>
      <c r="S9" s="927">
        <v>2.9</v>
      </c>
      <c r="T9" s="927">
        <v>0.9</v>
      </c>
      <c r="U9" s="927">
        <v>-1.8</v>
      </c>
      <c r="V9" s="927">
        <v>-3.5</v>
      </c>
      <c r="W9" s="927">
        <v>-1.6</v>
      </c>
      <c r="X9" s="927">
        <v>1.6</v>
      </c>
      <c r="Y9" s="927">
        <v>2</v>
      </c>
      <c r="Z9" s="927">
        <v>-2.2000000000000002</v>
      </c>
      <c r="AA9" s="927">
        <v>-1.4</v>
      </c>
    </row>
    <row r="10" spans="1:27">
      <c r="B10" s="926" t="s">
        <v>1118</v>
      </c>
      <c r="C10" s="927">
        <v>38.200000000000003</v>
      </c>
      <c r="D10" s="927">
        <v>38.200000000000003</v>
      </c>
      <c r="E10" s="927">
        <v>38.200000000000003</v>
      </c>
      <c r="F10" s="927">
        <v>38.200000000000003</v>
      </c>
      <c r="G10" s="927">
        <v>38.200000000000003</v>
      </c>
      <c r="H10" s="927">
        <v>38.200000000000003</v>
      </c>
      <c r="I10" s="927">
        <v>38.200000000000003</v>
      </c>
      <c r="J10" s="927">
        <v>38.200000000000003</v>
      </c>
      <c r="K10" s="927">
        <v>38.200000000000003</v>
      </c>
      <c r="L10" s="927">
        <v>38.200000000000003</v>
      </c>
      <c r="M10" s="927">
        <v>38.200000000000003</v>
      </c>
      <c r="N10" s="927">
        <v>38.200000000000003</v>
      </c>
      <c r="O10" s="927">
        <v>38.200000000000003</v>
      </c>
      <c r="P10" s="927">
        <v>38.200000000000003</v>
      </c>
      <c r="Q10" s="927">
        <v>38.200000000000003</v>
      </c>
      <c r="R10" s="927">
        <v>38.200000000000003</v>
      </c>
      <c r="S10" s="927">
        <v>38.200000000000003</v>
      </c>
      <c r="T10" s="927">
        <v>38.200000000000003</v>
      </c>
      <c r="U10" s="927">
        <v>38.200000000000003</v>
      </c>
      <c r="V10" s="927">
        <v>38.200000000000003</v>
      </c>
      <c r="W10" s="927">
        <v>38.200000000000003</v>
      </c>
      <c r="X10" s="927">
        <v>38.200000000000003</v>
      </c>
      <c r="Y10" s="927">
        <v>38.200000000000003</v>
      </c>
      <c r="Z10" s="927">
        <v>38.200000000000003</v>
      </c>
      <c r="AA10" s="927">
        <v>38.200000000000003</v>
      </c>
    </row>
    <row r="11" spans="1:27"/>
    <row r="12" spans="1:27"/>
    <row r="13" spans="1:27"/>
    <row r="14" spans="1:27"/>
    <row r="15" spans="1:27"/>
    <row r="16" spans="1:27"/>
    <row r="17"/>
    <row r="18"/>
    <row r="19"/>
    <row r="20"/>
    <row r="21"/>
    <row r="22"/>
    <row r="23"/>
    <row r="24"/>
    <row r="25"/>
    <row r="26"/>
    <row r="27"/>
    <row r="28"/>
    <row r="29"/>
    <row r="30"/>
    <row r="31"/>
    <row r="32"/>
    <row r="33" spans="1:2"/>
    <row r="34" spans="1:2"/>
    <row r="35" spans="1:2"/>
    <row r="36" spans="1:2">
      <c r="A36" s="64"/>
    </row>
    <row r="37" spans="1:2"/>
    <row r="38" spans="1:2">
      <c r="B38" s="372" t="s">
        <v>164</v>
      </c>
    </row>
    <row r="39" spans="1:2"/>
  </sheetData>
  <mergeCells count="4">
    <mergeCell ref="B1:Z1"/>
    <mergeCell ref="B2:Z2"/>
    <mergeCell ref="B3:Z3"/>
    <mergeCell ref="B4:Z4"/>
  </mergeCells>
  <pageMargins left="0.7" right="0.7" top="0.75" bottom="0.75" header="0.3" footer="0.3"/>
  <pageSetup orientation="portrait" r:id="rId1"/>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790C7-B2EB-4F59-A258-4CC6FB2F0009}">
  <sheetPr codeName="Hoja87"/>
  <dimension ref="A1:Z42"/>
  <sheetViews>
    <sheetView showGridLines="0" workbookViewId="0"/>
  </sheetViews>
  <sheetFormatPr baseColWidth="10" defaultColWidth="0" defaultRowHeight="15" zeroHeight="1"/>
  <cols>
    <col min="1" max="1" width="6.140625" customWidth="1"/>
    <col min="2" max="11" width="10.85546875" customWidth="1"/>
    <col min="12" max="12" width="4.5703125" customWidth="1"/>
    <col min="13" max="26" width="0" hidden="1" customWidth="1"/>
    <col min="27" max="16384" width="10.85546875" hidden="1"/>
  </cols>
  <sheetData>
    <row r="1" spans="1:26">
      <c r="A1" s="47"/>
      <c r="B1" s="2682" t="s">
        <v>1339</v>
      </c>
      <c r="C1" s="2682"/>
      <c r="D1" s="2682"/>
      <c r="E1" s="2682"/>
      <c r="F1" s="2682"/>
      <c r="G1" s="2682"/>
      <c r="H1" s="2682"/>
      <c r="I1" s="2682"/>
      <c r="J1" s="2682"/>
      <c r="K1" s="588"/>
      <c r="L1" s="588"/>
      <c r="M1" s="588"/>
      <c r="N1" s="588"/>
      <c r="O1" s="588"/>
      <c r="P1" s="588"/>
      <c r="Q1" s="588"/>
      <c r="R1" s="588"/>
      <c r="S1" s="588"/>
      <c r="T1" s="588"/>
      <c r="U1" s="588"/>
      <c r="V1" s="588"/>
      <c r="W1" s="588"/>
      <c r="X1" s="588"/>
      <c r="Y1" s="588"/>
      <c r="Z1" s="588"/>
    </row>
    <row r="2" spans="1:26">
      <c r="B2" s="2682" t="s">
        <v>1340</v>
      </c>
      <c r="C2" s="2682"/>
      <c r="D2" s="2682"/>
      <c r="E2" s="2682"/>
      <c r="F2" s="2682"/>
      <c r="G2" s="2682"/>
      <c r="H2" s="2682"/>
      <c r="I2" s="2682"/>
      <c r="J2" s="2682"/>
      <c r="K2" s="588"/>
      <c r="L2" s="588"/>
      <c r="M2" s="588"/>
      <c r="N2" s="588"/>
      <c r="O2" s="588"/>
      <c r="P2" s="588"/>
      <c r="Q2" s="588"/>
      <c r="R2" s="588"/>
      <c r="S2" s="588"/>
      <c r="T2" s="588"/>
      <c r="U2" s="588"/>
      <c r="V2" s="588"/>
      <c r="W2" s="588"/>
      <c r="X2" s="588"/>
      <c r="Y2" s="588"/>
      <c r="Z2" s="588"/>
    </row>
    <row r="3" spans="1:26">
      <c r="B3" s="2682" t="s">
        <v>1</v>
      </c>
      <c r="C3" s="2682"/>
      <c r="D3" s="2682"/>
      <c r="E3" s="2682"/>
      <c r="F3" s="2682"/>
      <c r="G3" s="2682"/>
      <c r="H3" s="2682"/>
      <c r="I3" s="2682"/>
      <c r="J3" s="2682"/>
      <c r="K3" s="588"/>
      <c r="L3" s="588"/>
      <c r="M3" s="588"/>
      <c r="N3" s="588"/>
      <c r="O3" s="588"/>
      <c r="P3" s="588"/>
      <c r="Q3" s="588"/>
      <c r="R3" s="588"/>
      <c r="S3" s="588"/>
      <c r="T3" s="588"/>
      <c r="U3" s="588"/>
      <c r="V3" s="588"/>
      <c r="W3" s="588"/>
      <c r="X3" s="588"/>
      <c r="Y3" s="588"/>
      <c r="Z3" s="588"/>
    </row>
    <row r="4" spans="1:26"/>
    <row r="5" spans="1:26"/>
    <row r="6" spans="1:26"/>
    <row r="7" spans="1:26"/>
    <row r="8" spans="1:26"/>
    <row r="9" spans="1:26"/>
    <row r="10" spans="1:26"/>
    <row r="11" spans="1:26"/>
    <row r="12" spans="1:26"/>
    <row r="13" spans="1:26"/>
    <row r="14" spans="1:26"/>
    <row r="15" spans="1:26"/>
    <row r="16" spans="1:26"/>
    <row r="17"/>
    <row r="18"/>
    <row r="19"/>
    <row r="20"/>
    <row r="21"/>
    <row r="22"/>
    <row r="23"/>
    <row r="24"/>
    <row r="25"/>
    <row r="26"/>
    <row r="27"/>
    <row r="28"/>
    <row r="29"/>
    <row r="30"/>
    <row r="31"/>
    <row r="32"/>
    <row r="33" spans="2:10"/>
    <row r="34" spans="2:10"/>
    <row r="35" spans="2:10"/>
    <row r="36" spans="2:10"/>
    <row r="37" spans="2:10"/>
    <row r="38" spans="2:10"/>
    <row r="39" spans="2:10"/>
    <row r="40" spans="2:10"/>
    <row r="41" spans="2:10">
      <c r="B41" s="925" t="s">
        <v>109</v>
      </c>
    </row>
    <row r="42" spans="2:10" ht="21.75" customHeight="1">
      <c r="B42" s="2778" t="s">
        <v>1341</v>
      </c>
      <c r="C42" s="2778"/>
      <c r="D42" s="2778"/>
      <c r="E42" s="2778"/>
      <c r="F42" s="2778"/>
      <c r="G42" s="2778"/>
      <c r="H42" s="2778"/>
      <c r="I42" s="2778"/>
      <c r="J42" s="2778"/>
    </row>
  </sheetData>
  <mergeCells count="4">
    <mergeCell ref="B1:J1"/>
    <mergeCell ref="B2:J2"/>
    <mergeCell ref="B3:J3"/>
    <mergeCell ref="B42:J42"/>
  </mergeCells>
  <pageMargins left="0.7" right="0.7" top="0.75" bottom="0.75" header="0.3" footer="0.3"/>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E9F08-2101-46E6-A27B-887CAF32722C}">
  <sheetPr codeName="Hoja88">
    <pageSetUpPr fitToPage="1"/>
  </sheetPr>
  <dimension ref="A1:XFA41"/>
  <sheetViews>
    <sheetView showGridLines="0" zoomScaleNormal="100" workbookViewId="0">
      <selection activeCell="A4" sqref="A4:K4"/>
    </sheetView>
  </sheetViews>
  <sheetFormatPr baseColWidth="10" defaultColWidth="0" defaultRowHeight="11.45" customHeight="1" zeroHeight="1"/>
  <cols>
    <col min="1" max="1" width="2.42578125" style="42" customWidth="1"/>
    <col min="2" max="2" width="4.140625" style="42" customWidth="1"/>
    <col min="3" max="3" width="37.7109375" style="42" bestFit="1" customWidth="1"/>
    <col min="4" max="4" width="12.42578125" style="42" customWidth="1"/>
    <col min="5" max="5" width="13.5703125" style="535" customWidth="1"/>
    <col min="6" max="6" width="11.85546875" style="42" customWidth="1"/>
    <col min="7" max="7" width="9" style="573" bestFit="1" customWidth="1"/>
    <col min="8" max="8" width="17.7109375" style="42" customWidth="1"/>
    <col min="9" max="9" width="14" style="42" bestFit="1" customWidth="1"/>
    <col min="10" max="10" width="13.5703125" style="42" bestFit="1" customWidth="1"/>
    <col min="11" max="11" width="12.85546875" style="42" bestFit="1" customWidth="1"/>
    <col min="12" max="12" width="3.5703125" style="42" customWidth="1"/>
    <col min="13" max="13" width="13.85546875" style="42" customWidth="1"/>
    <col min="14" max="14" width="4.28515625" style="42" customWidth="1"/>
    <col min="15" max="15" width="11.85546875" style="42" hidden="1"/>
    <col min="16" max="16" width="19.140625" style="42" hidden="1"/>
    <col min="17" max="17" width="11" style="42" hidden="1"/>
    <col min="18" max="18" width="13.7109375" style="42" hidden="1"/>
    <col min="19" max="16374" width="11.42578125" style="42" hidden="1"/>
    <col min="16375" max="16375" width="9.7109375" style="42" hidden="1"/>
    <col min="16376" max="16376" width="12.85546875" style="42" hidden="1"/>
    <col min="16377" max="16377" width="8.140625" style="42" hidden="1"/>
    <col min="16378" max="16379" width="9.7109375" style="42" hidden="1"/>
    <col min="16380" max="16380" width="13.28515625" style="42" hidden="1"/>
    <col min="16381" max="16381" width="19" style="42" hidden="1"/>
    <col min="16382" max="16384" width="50.28515625" style="42" hidden="1"/>
  </cols>
  <sheetData>
    <row r="1" spans="1:14" ht="11.45" customHeight="1">
      <c r="A1" s="47"/>
      <c r="B1" s="2682" t="s">
        <v>1414</v>
      </c>
      <c r="C1" s="2682"/>
      <c r="D1" s="2682"/>
      <c r="E1" s="2682"/>
      <c r="F1" s="2682"/>
      <c r="G1" s="2682"/>
      <c r="H1" s="2682"/>
      <c r="I1" s="2682"/>
      <c r="J1" s="2682"/>
      <c r="K1" s="2682"/>
    </row>
    <row r="2" spans="1:14" ht="11.45" customHeight="1">
      <c r="A2" s="2682" t="s">
        <v>2574</v>
      </c>
      <c r="B2" s="2682"/>
      <c r="C2" s="2682"/>
      <c r="D2" s="2682"/>
      <c r="E2" s="2682"/>
      <c r="F2" s="2682"/>
      <c r="G2" s="2682"/>
      <c r="H2" s="2682"/>
      <c r="I2" s="2682"/>
      <c r="J2" s="2682"/>
      <c r="K2" s="2682"/>
    </row>
    <row r="3" spans="1:14" ht="11.45" customHeight="1">
      <c r="A3" s="2682" t="s">
        <v>2575</v>
      </c>
      <c r="B3" s="2682"/>
      <c r="C3" s="2682"/>
      <c r="D3" s="2682"/>
      <c r="E3" s="2682"/>
      <c r="F3" s="2682"/>
      <c r="G3" s="2682"/>
      <c r="H3" s="2682"/>
      <c r="I3" s="2682"/>
      <c r="J3" s="2682"/>
      <c r="K3" s="2682"/>
    </row>
    <row r="4" spans="1:14" ht="11.45" customHeight="1">
      <c r="A4" s="2682" t="s">
        <v>1</v>
      </c>
      <c r="B4" s="2682"/>
      <c r="C4" s="2682"/>
      <c r="D4" s="2682"/>
      <c r="E4" s="2682"/>
      <c r="F4" s="2682"/>
      <c r="G4" s="2682"/>
      <c r="H4" s="2682"/>
      <c r="I4" s="2682"/>
      <c r="J4" s="2682"/>
      <c r="K4" s="2682"/>
    </row>
    <row r="5" spans="1:14" ht="11.45" customHeight="1"/>
    <row r="6" spans="1:14" ht="20.25" customHeight="1">
      <c r="B6" s="1384"/>
      <c r="C6" s="2717" t="s">
        <v>0</v>
      </c>
      <c r="D6" s="2718" t="s">
        <v>165</v>
      </c>
      <c r="E6" s="2718" t="s">
        <v>116</v>
      </c>
      <c r="F6" s="2718" t="s">
        <v>117</v>
      </c>
      <c r="G6" s="2718" t="s">
        <v>2</v>
      </c>
      <c r="H6" s="2719" t="s">
        <v>166</v>
      </c>
      <c r="I6" s="2715" t="s">
        <v>78</v>
      </c>
      <c r="J6" s="2715"/>
      <c r="K6" s="2715"/>
    </row>
    <row r="7" spans="1:14" ht="10.5">
      <c r="B7" s="1385"/>
      <c r="C7" s="2712"/>
      <c r="D7" s="2681" t="s">
        <v>118</v>
      </c>
      <c r="E7" s="2681"/>
      <c r="F7" s="2681"/>
      <c r="G7" s="2681"/>
      <c r="H7" s="2720"/>
      <c r="I7" s="1386" t="s">
        <v>119</v>
      </c>
      <c r="J7" s="1386" t="s">
        <v>120</v>
      </c>
      <c r="K7" s="1386" t="s">
        <v>121</v>
      </c>
    </row>
    <row r="8" spans="1:14" ht="11.45" customHeight="1">
      <c r="B8" s="1385"/>
      <c r="C8" s="1388"/>
      <c r="D8" s="1380" t="s">
        <v>23</v>
      </c>
      <c r="E8" s="1381" t="s">
        <v>24</v>
      </c>
      <c r="F8" s="1380" t="s">
        <v>36</v>
      </c>
      <c r="G8" s="1382" t="s">
        <v>60</v>
      </c>
      <c r="H8" s="1383" t="s">
        <v>124</v>
      </c>
      <c r="I8" s="1348" t="s">
        <v>125</v>
      </c>
      <c r="J8" s="1348" t="s">
        <v>126</v>
      </c>
      <c r="K8" s="1348" t="s">
        <v>127</v>
      </c>
    </row>
    <row r="9" spans="1:14" ht="11.45" customHeight="1">
      <c r="B9" s="1390" t="s">
        <v>97</v>
      </c>
      <c r="C9" s="1391" t="s">
        <v>98</v>
      </c>
      <c r="D9" s="1392">
        <v>37259.837390134999</v>
      </c>
      <c r="E9" s="1392">
        <v>17430.561933663361</v>
      </c>
      <c r="F9" s="1392">
        <v>17384.221511281903</v>
      </c>
      <c r="G9" s="1392">
        <v>16760.397827920991</v>
      </c>
      <c r="H9" s="1392">
        <v>19829.275456471642</v>
      </c>
      <c r="I9" s="1429">
        <v>46.781100387406191</v>
      </c>
      <c r="J9" s="1429">
        <v>46.656729414188455</v>
      </c>
      <c r="K9" s="1429">
        <v>44.982477117193518</v>
      </c>
      <c r="M9" s="456"/>
    </row>
    <row r="10" spans="1:14" ht="11.45" customHeight="1">
      <c r="B10" s="774"/>
      <c r="C10" s="775" t="s">
        <v>112</v>
      </c>
      <c r="D10" s="776">
        <v>37259.837390134999</v>
      </c>
      <c r="E10" s="776">
        <v>17430.561933663361</v>
      </c>
      <c r="F10" s="776">
        <v>17384.221511281903</v>
      </c>
      <c r="G10" s="776">
        <v>16760.397827920991</v>
      </c>
      <c r="H10" s="776">
        <v>19829.275456471642</v>
      </c>
      <c r="I10" s="928">
        <v>46.781100387406191</v>
      </c>
      <c r="J10" s="928">
        <v>46.656729414188455</v>
      </c>
      <c r="K10" s="928">
        <v>44.982477117193518</v>
      </c>
    </row>
    <row r="11" spans="1:14" ht="11.45" customHeight="1">
      <c r="B11" s="750"/>
      <c r="C11" s="778" t="s">
        <v>130</v>
      </c>
      <c r="D11" s="779">
        <v>19509.579269688002</v>
      </c>
      <c r="E11" s="779">
        <v>9443.2019741131098</v>
      </c>
      <c r="F11" s="779">
        <v>9435.0381193406411</v>
      </c>
      <c r="G11" s="779">
        <v>9340.6064686130103</v>
      </c>
      <c r="H11" s="779">
        <v>10066.377295574892</v>
      </c>
      <c r="I11" s="929">
        <v>48.402899127532677</v>
      </c>
      <c r="J11" s="929">
        <v>48.361053761932446</v>
      </c>
      <c r="K11" s="929">
        <v>47.877026662104875</v>
      </c>
    </row>
    <row r="12" spans="1:14" ht="11.45" customHeight="1">
      <c r="B12" s="756"/>
      <c r="C12" s="780" t="s">
        <v>131</v>
      </c>
      <c r="D12" s="781">
        <v>17520.949823401999</v>
      </c>
      <c r="E12" s="781">
        <v>7927.3508481686094</v>
      </c>
      <c r="F12" s="781">
        <v>7914.3960933757307</v>
      </c>
      <c r="G12" s="781">
        <v>7385.7687524228604</v>
      </c>
      <c r="H12" s="781">
        <v>9593.5989752333899</v>
      </c>
      <c r="I12" s="930">
        <v>45.244983451641296</v>
      </c>
      <c r="J12" s="930">
        <v>45.171044795783864</v>
      </c>
      <c r="K12" s="930">
        <v>42.153929021347906</v>
      </c>
    </row>
    <row r="13" spans="1:14" ht="11.45" customHeight="1">
      <c r="B13" s="750"/>
      <c r="C13" s="778" t="s">
        <v>132</v>
      </c>
      <c r="D13" s="779">
        <v>229.30829704499999</v>
      </c>
      <c r="E13" s="779">
        <v>60.009111381639997</v>
      </c>
      <c r="F13" s="779">
        <v>34.787298565530001</v>
      </c>
      <c r="G13" s="779">
        <v>34.022606885119998</v>
      </c>
      <c r="H13" s="779">
        <v>169.29918566335999</v>
      </c>
      <c r="I13" s="929">
        <v>26.16962061772395</v>
      </c>
      <c r="J13" s="929">
        <v>15.170536353816827</v>
      </c>
      <c r="K13" s="929">
        <v>14.83705880840558</v>
      </c>
      <c r="N13" s="782"/>
    </row>
    <row r="14" spans="1:14" ht="11.45" customHeight="1">
      <c r="B14" s="774"/>
      <c r="C14" s="775" t="s">
        <v>113</v>
      </c>
      <c r="D14" s="776">
        <v>57262.009911548004</v>
      </c>
      <c r="E14" s="776">
        <v>24225.496980211592</v>
      </c>
      <c r="F14" s="776">
        <v>24211.549614450472</v>
      </c>
      <c r="G14" s="776">
        <v>22253.465724450471</v>
      </c>
      <c r="H14" s="776">
        <v>33036.512931336416</v>
      </c>
      <c r="I14" s="928">
        <v>42.306403525884697</v>
      </c>
      <c r="J14" s="928">
        <v>42.282046424583747</v>
      </c>
      <c r="K14" s="928">
        <v>38.862529902155288</v>
      </c>
    </row>
    <row r="15" spans="1:14" ht="11.45" customHeight="1">
      <c r="B15" s="750"/>
      <c r="C15" s="778" t="s">
        <v>130</v>
      </c>
      <c r="D15" s="783">
        <v>20422.055749775001</v>
      </c>
      <c r="E15" s="783">
        <v>971.61255560550001</v>
      </c>
      <c r="F15" s="783">
        <v>971.61255560550001</v>
      </c>
      <c r="G15" s="783">
        <v>971.61255560550001</v>
      </c>
      <c r="H15" s="783">
        <v>19450.4431941695</v>
      </c>
      <c r="I15" s="931">
        <v>4.7576628303749713</v>
      </c>
      <c r="J15" s="931">
        <v>4.7576628303749713</v>
      </c>
      <c r="K15" s="931">
        <v>4.7576628303749713</v>
      </c>
    </row>
    <row r="16" spans="1:14" ht="11.45" customHeight="1">
      <c r="B16" s="756"/>
      <c r="C16" s="780" t="s">
        <v>131</v>
      </c>
      <c r="D16" s="784">
        <v>35117.707714217999</v>
      </c>
      <c r="E16" s="784">
        <v>22069.04706564598</v>
      </c>
      <c r="F16" s="784">
        <v>22065.758795828489</v>
      </c>
      <c r="G16" s="784">
        <v>20107.674905828488</v>
      </c>
      <c r="H16" s="784">
        <v>13048.660648572019</v>
      </c>
      <c r="I16" s="932">
        <v>62.843074056086387</v>
      </c>
      <c r="J16" s="932">
        <v>62.833710489864323</v>
      </c>
      <c r="K16" s="933">
        <v>96.068196647084918</v>
      </c>
    </row>
    <row r="17" spans="1:21" ht="11.45" customHeight="1">
      <c r="B17" s="750"/>
      <c r="C17" s="778" t="s">
        <v>132</v>
      </c>
      <c r="D17" s="783">
        <v>295.22500055500001</v>
      </c>
      <c r="E17" s="783">
        <v>37.564417210110001</v>
      </c>
      <c r="F17" s="783">
        <v>26.905321266479998</v>
      </c>
      <c r="G17" s="783">
        <v>26.905321266479998</v>
      </c>
      <c r="H17" s="783">
        <v>257.66058334489003</v>
      </c>
      <c r="I17" s="931">
        <v>12.723995982552907</v>
      </c>
      <c r="J17" s="931">
        <v>9.1134968975866162</v>
      </c>
      <c r="K17" s="931">
        <v>9.1134968975866162</v>
      </c>
    </row>
    <row r="18" spans="1:21" ht="11.45" customHeight="1">
      <c r="B18" s="756"/>
      <c r="C18" s="780" t="s">
        <v>133</v>
      </c>
      <c r="D18" s="784">
        <v>1427.0214470000001</v>
      </c>
      <c r="E18" s="784">
        <v>1147.27294175</v>
      </c>
      <c r="F18" s="784">
        <v>1147.27294175</v>
      </c>
      <c r="G18" s="784">
        <v>1147.27294175</v>
      </c>
      <c r="H18" s="784">
        <v>279.74850525000011</v>
      </c>
      <c r="I18" s="932">
        <v>80.396334908763279</v>
      </c>
      <c r="J18" s="932">
        <v>80.396334908763279</v>
      </c>
      <c r="K18" s="932">
        <v>80.396334908763279</v>
      </c>
    </row>
    <row r="19" spans="1:21" ht="11.45" customHeight="1">
      <c r="B19" s="1390"/>
      <c r="C19" s="1391" t="s">
        <v>167</v>
      </c>
      <c r="D19" s="1392">
        <v>94521.84730168301</v>
      </c>
      <c r="E19" s="1392">
        <v>41656.058913874949</v>
      </c>
      <c r="F19" s="1392">
        <v>41595.771125732375</v>
      </c>
      <c r="G19" s="1392">
        <v>39013.863552371462</v>
      </c>
      <c r="H19" s="1392">
        <v>52865.788387808061</v>
      </c>
      <c r="I19" s="1430">
        <v>44.070297082665292</v>
      </c>
      <c r="J19" s="1430">
        <v>44.006515227079937</v>
      </c>
      <c r="K19" s="1430">
        <v>41.274969402419629</v>
      </c>
    </row>
    <row r="20" spans="1:21" ht="11.45" customHeight="1">
      <c r="B20" s="750"/>
      <c r="C20" s="778" t="s">
        <v>130</v>
      </c>
      <c r="D20" s="779">
        <v>39931.635019463007</v>
      </c>
      <c r="E20" s="779">
        <v>10414.814529718609</v>
      </c>
      <c r="F20" s="779">
        <v>10406.65067494614</v>
      </c>
      <c r="G20" s="779">
        <v>10312.21902421851</v>
      </c>
      <c r="H20" s="753">
        <v>29516.820489744397</v>
      </c>
      <c r="I20" s="754">
        <v>26.081613048507389</v>
      </c>
      <c r="J20" s="754">
        <v>26.061168469244635</v>
      </c>
      <c r="K20" s="754">
        <v>25.824685163009853</v>
      </c>
    </row>
    <row r="21" spans="1:21" ht="11.45" customHeight="1">
      <c r="B21" s="756"/>
      <c r="C21" s="780" t="s">
        <v>131</v>
      </c>
      <c r="D21" s="784">
        <v>52638.657537619998</v>
      </c>
      <c r="E21" s="784">
        <v>29996.397913814588</v>
      </c>
      <c r="F21" s="784">
        <v>29980.154889204219</v>
      </c>
      <c r="G21" s="784">
        <v>27493.443658251348</v>
      </c>
      <c r="H21" s="759">
        <v>22642.25962380541</v>
      </c>
      <c r="I21" s="760">
        <v>56.985491874249725</v>
      </c>
      <c r="J21" s="760">
        <v>56.954634277627406</v>
      </c>
      <c r="K21" s="760">
        <v>52.230518300361716</v>
      </c>
    </row>
    <row r="22" spans="1:21" ht="11.45" customHeight="1">
      <c r="B22" s="750"/>
      <c r="C22" s="778" t="s">
        <v>132</v>
      </c>
      <c r="D22" s="779">
        <v>524.53329759999997</v>
      </c>
      <c r="E22" s="779">
        <v>97.573528591750005</v>
      </c>
      <c r="F22" s="779">
        <v>61.692619832009996</v>
      </c>
      <c r="G22" s="779">
        <v>60.9279281516</v>
      </c>
      <c r="H22" s="753">
        <v>426.95976900824996</v>
      </c>
      <c r="I22" s="754">
        <v>18.601970368363133</v>
      </c>
      <c r="J22" s="754">
        <v>11.761430611609279</v>
      </c>
      <c r="K22" s="754">
        <v>11.615645456708943</v>
      </c>
      <c r="N22" s="782"/>
    </row>
    <row r="23" spans="1:21" ht="11.45" customHeight="1">
      <c r="B23" s="756"/>
      <c r="C23" s="780" t="s">
        <v>133</v>
      </c>
      <c r="D23" s="784">
        <v>1427.0214470000001</v>
      </c>
      <c r="E23" s="784">
        <v>1147.27294175</v>
      </c>
      <c r="F23" s="784">
        <v>1147.27294175</v>
      </c>
      <c r="G23" s="784">
        <v>1147.27294175</v>
      </c>
      <c r="H23" s="759">
        <v>279.74850525000011</v>
      </c>
      <c r="I23" s="760">
        <v>80.396334908763279</v>
      </c>
      <c r="J23" s="760">
        <v>80.396334908763279</v>
      </c>
      <c r="K23" s="760">
        <v>80.396334908763279</v>
      </c>
    </row>
    <row r="24" spans="1:21" ht="11.45" customHeight="1">
      <c r="B24" s="2711" t="s">
        <v>164</v>
      </c>
      <c r="C24" s="2711"/>
      <c r="D24" s="2711"/>
      <c r="E24" s="2711"/>
      <c r="F24" s="2711"/>
      <c r="G24" s="2711"/>
      <c r="H24" s="2711"/>
      <c r="I24" s="2711"/>
      <c r="J24" s="2711"/>
      <c r="K24" s="766"/>
    </row>
    <row r="25" spans="1:21" ht="11.45" customHeight="1">
      <c r="B25" s="560"/>
      <c r="C25" s="560"/>
      <c r="D25" s="560"/>
      <c r="E25" s="560"/>
      <c r="F25" s="560"/>
      <c r="G25" s="560"/>
      <c r="H25" s="560"/>
      <c r="I25" s="560"/>
      <c r="J25" s="560"/>
      <c r="K25" s="766"/>
    </row>
    <row r="26" spans="1:21" ht="11.45" hidden="1" customHeight="1">
      <c r="D26" s="934"/>
      <c r="E26" s="785"/>
      <c r="F26" s="785"/>
      <c r="G26" s="785"/>
      <c r="H26" s="785"/>
    </row>
    <row r="27" spans="1:21" ht="11.45" hidden="1" customHeight="1">
      <c r="D27" s="935">
        <f>+D20/D19</f>
        <v>0.42245931664892467</v>
      </c>
    </row>
    <row r="28" spans="1:21" s="573" customFormat="1" ht="11.45" hidden="1" customHeight="1">
      <c r="A28" s="42"/>
      <c r="B28" s="42"/>
      <c r="C28" s="64"/>
      <c r="D28" s="934"/>
      <c r="E28" s="381"/>
      <c r="F28" s="64"/>
      <c r="H28" s="42"/>
      <c r="I28" s="42"/>
      <c r="J28" s="42"/>
      <c r="K28" s="42"/>
      <c r="L28" s="42"/>
      <c r="M28" s="42"/>
      <c r="N28" s="42"/>
      <c r="O28" s="42"/>
      <c r="P28" s="42"/>
      <c r="Q28" s="42"/>
      <c r="R28" s="42"/>
      <c r="S28" s="42"/>
      <c r="T28" s="42"/>
      <c r="U28" s="42"/>
    </row>
    <row r="29" spans="1:21" s="573" customFormat="1" ht="11.45" hidden="1" customHeight="1">
      <c r="A29" s="42"/>
      <c r="B29" s="42"/>
      <c r="C29" s="64"/>
      <c r="D29" s="934"/>
      <c r="E29" s="381"/>
      <c r="F29" s="64"/>
      <c r="H29" s="42"/>
      <c r="I29" s="42"/>
      <c r="J29" s="42"/>
      <c r="K29" s="42"/>
      <c r="L29" s="42"/>
      <c r="M29" s="42"/>
      <c r="N29" s="42"/>
      <c r="O29" s="42"/>
      <c r="P29" s="42"/>
      <c r="Q29" s="42"/>
      <c r="R29" s="42"/>
      <c r="S29" s="42"/>
      <c r="T29" s="42"/>
      <c r="U29" s="42"/>
    </row>
    <row r="30" spans="1:21" s="573" customFormat="1" ht="11.45" hidden="1" customHeight="1">
      <c r="A30" s="42"/>
      <c r="B30" s="42"/>
      <c r="C30" s="768"/>
      <c r="D30" s="769"/>
      <c r="E30" s="381"/>
      <c r="F30" s="64"/>
      <c r="H30" s="42"/>
      <c r="I30" s="42"/>
      <c r="J30" s="42"/>
      <c r="K30" s="42"/>
      <c r="L30" s="42"/>
      <c r="M30" s="42"/>
      <c r="N30" s="42"/>
      <c r="O30" s="42"/>
      <c r="P30" s="42"/>
      <c r="Q30" s="42"/>
      <c r="R30" s="42"/>
      <c r="S30" s="42"/>
      <c r="T30" s="42"/>
      <c r="U30" s="42"/>
    </row>
    <row r="31" spans="1:21" s="573" customFormat="1" ht="11.45" hidden="1" customHeight="1">
      <c r="A31" s="42"/>
      <c r="B31" s="42"/>
      <c r="C31" s="770"/>
      <c r="D31" s="471"/>
      <c r="E31" s="771"/>
      <c r="F31" s="64"/>
      <c r="H31" s="42"/>
      <c r="I31" s="42"/>
      <c r="J31" s="42"/>
      <c r="K31" s="42"/>
      <c r="L31" s="42"/>
      <c r="M31" s="42"/>
      <c r="N31" s="42"/>
      <c r="O31" s="42"/>
      <c r="P31" s="42"/>
      <c r="Q31" s="42"/>
      <c r="R31" s="42"/>
      <c r="S31" s="42"/>
      <c r="T31" s="42"/>
      <c r="U31" s="42"/>
    </row>
    <row r="32" spans="1:21" s="573" customFormat="1" ht="11.45" hidden="1" customHeight="1">
      <c r="A32" s="42"/>
      <c r="B32" s="42"/>
      <c r="C32" s="770"/>
      <c r="D32" s="772"/>
      <c r="E32" s="771"/>
      <c r="F32" s="64"/>
      <c r="H32" s="42"/>
      <c r="I32" s="42"/>
      <c r="J32" s="42"/>
      <c r="K32" s="42"/>
      <c r="L32" s="42"/>
      <c r="M32" s="42"/>
      <c r="N32" s="42"/>
      <c r="O32" s="42"/>
      <c r="P32" s="42"/>
      <c r="Q32" s="42"/>
      <c r="R32" s="42"/>
      <c r="S32" s="42"/>
      <c r="T32" s="42"/>
      <c r="U32" s="42"/>
    </row>
    <row r="33" spans="1:21" s="573" customFormat="1" ht="11.45" hidden="1" customHeight="1">
      <c r="A33" s="42"/>
      <c r="B33" s="42"/>
      <c r="C33" s="770"/>
      <c r="D33" s="471"/>
      <c r="E33" s="771"/>
      <c r="F33" s="64"/>
      <c r="H33" s="42"/>
      <c r="I33" s="42"/>
      <c r="J33" s="42"/>
      <c r="K33" s="42"/>
      <c r="L33" s="42"/>
      <c r="M33" s="42"/>
      <c r="N33" s="42"/>
      <c r="O33" s="42"/>
      <c r="P33" s="42"/>
      <c r="Q33" s="42"/>
      <c r="R33" s="42"/>
      <c r="S33" s="42"/>
      <c r="T33" s="42"/>
      <c r="U33" s="42"/>
    </row>
    <row r="34" spans="1:21" s="573" customFormat="1" ht="11.45" hidden="1" customHeight="1">
      <c r="A34" s="42"/>
      <c r="B34" s="42"/>
      <c r="C34" s="770"/>
      <c r="D34" s="471"/>
      <c r="E34" s="771"/>
      <c r="F34" s="64"/>
      <c r="H34" s="42"/>
      <c r="I34" s="42"/>
      <c r="J34" s="42"/>
      <c r="K34" s="42"/>
      <c r="L34" s="42"/>
      <c r="M34" s="42"/>
      <c r="N34" s="42"/>
      <c r="O34" s="42"/>
      <c r="P34" s="42"/>
      <c r="Q34" s="42"/>
      <c r="R34" s="42"/>
      <c r="S34" s="42"/>
      <c r="T34" s="42"/>
      <c r="U34" s="42"/>
    </row>
    <row r="35" spans="1:21" s="573" customFormat="1" ht="11.45" hidden="1" customHeight="1">
      <c r="A35" s="42"/>
      <c r="B35" s="42"/>
      <c r="C35" s="770"/>
      <c r="D35" s="471"/>
      <c r="E35" s="771"/>
      <c r="F35" s="64"/>
      <c r="H35" s="42"/>
      <c r="I35" s="42"/>
      <c r="J35" s="42"/>
      <c r="K35" s="42"/>
      <c r="L35" s="42"/>
      <c r="M35" s="42"/>
      <c r="N35" s="42"/>
      <c r="O35" s="42"/>
      <c r="P35" s="42"/>
      <c r="Q35" s="42"/>
      <c r="R35" s="42"/>
      <c r="S35" s="42"/>
      <c r="T35" s="42"/>
      <c r="U35" s="42"/>
    </row>
    <row r="36" spans="1:21" s="573" customFormat="1" ht="11.45" hidden="1" customHeight="1">
      <c r="A36" s="42"/>
      <c r="B36" s="42"/>
      <c r="C36" s="770"/>
      <c r="D36" s="471"/>
      <c r="E36" s="771"/>
      <c r="F36" s="64"/>
      <c r="H36" s="42"/>
      <c r="I36" s="42"/>
      <c r="J36" s="42"/>
      <c r="K36" s="42"/>
      <c r="L36" s="42"/>
      <c r="M36" s="42"/>
      <c r="N36" s="42"/>
      <c r="O36" s="42"/>
      <c r="P36" s="42"/>
      <c r="Q36" s="42"/>
      <c r="R36" s="42"/>
      <c r="S36" s="42"/>
      <c r="T36" s="42"/>
      <c r="U36" s="42"/>
    </row>
    <row r="37" spans="1:21" s="573" customFormat="1" ht="11.45" hidden="1" customHeight="1">
      <c r="A37" s="42"/>
      <c r="B37" s="42"/>
      <c r="C37" s="773"/>
      <c r="D37" s="471"/>
      <c r="E37" s="771"/>
      <c r="F37" s="64"/>
      <c r="H37" s="42"/>
      <c r="I37" s="42"/>
      <c r="J37" s="42"/>
      <c r="K37" s="42"/>
      <c r="L37" s="42"/>
      <c r="M37" s="42"/>
      <c r="N37" s="42"/>
      <c r="O37" s="42"/>
      <c r="P37" s="42"/>
      <c r="Q37" s="42"/>
      <c r="R37" s="42"/>
      <c r="S37" s="42"/>
      <c r="T37" s="42"/>
      <c r="U37" s="42"/>
    </row>
    <row r="38" spans="1:21" s="573" customFormat="1" ht="11.45" hidden="1" customHeight="1">
      <c r="A38" s="42"/>
      <c r="B38" s="42"/>
      <c r="C38" s="64"/>
      <c r="D38" s="471"/>
      <c r="E38" s="471"/>
      <c r="F38" s="64"/>
      <c r="H38" s="42"/>
      <c r="I38" s="42"/>
      <c r="J38" s="42"/>
      <c r="K38" s="42"/>
      <c r="L38" s="42"/>
      <c r="M38" s="42"/>
      <c r="N38" s="42"/>
      <c r="O38" s="42"/>
      <c r="P38" s="42"/>
      <c r="Q38" s="42"/>
      <c r="R38" s="42"/>
      <c r="S38" s="42"/>
      <c r="T38" s="42"/>
      <c r="U38" s="42"/>
    </row>
    <row r="39" spans="1:21" s="573" customFormat="1" ht="11.45" hidden="1" customHeight="1">
      <c r="A39" s="42"/>
      <c r="B39" s="42"/>
      <c r="C39" s="64"/>
      <c r="D39" s="64"/>
      <c r="E39" s="381"/>
      <c r="F39" s="64"/>
      <c r="H39" s="42"/>
      <c r="I39" s="42"/>
      <c r="J39" s="42"/>
      <c r="K39" s="42"/>
      <c r="L39" s="42"/>
      <c r="M39" s="42"/>
      <c r="N39" s="42"/>
      <c r="O39" s="42"/>
      <c r="P39" s="42"/>
      <c r="Q39" s="42"/>
      <c r="R39" s="42"/>
      <c r="S39" s="42"/>
      <c r="T39" s="42"/>
      <c r="U39" s="42"/>
    </row>
    <row r="40" spans="1:21" s="573" customFormat="1" ht="11.45" hidden="1" customHeight="1">
      <c r="A40" s="42"/>
      <c r="B40" s="42"/>
      <c r="C40" s="64"/>
      <c r="D40" s="64"/>
      <c r="E40" s="381"/>
      <c r="F40" s="64"/>
      <c r="H40" s="42"/>
      <c r="I40" s="42"/>
      <c r="J40" s="42"/>
      <c r="K40" s="42"/>
      <c r="L40" s="42"/>
      <c r="M40" s="42"/>
      <c r="N40" s="42"/>
      <c r="O40" s="42"/>
      <c r="P40" s="42"/>
      <c r="Q40" s="42"/>
      <c r="R40" s="42"/>
      <c r="S40" s="42"/>
      <c r="T40" s="42"/>
      <c r="U40" s="42"/>
    </row>
    <row r="41" spans="1:21" s="573" customFormat="1" ht="11.45" hidden="1" customHeight="1">
      <c r="A41" s="42"/>
      <c r="B41" s="42"/>
      <c r="C41" s="64"/>
      <c r="D41" s="64"/>
      <c r="E41" s="381"/>
      <c r="F41" s="64"/>
      <c r="H41" s="42"/>
      <c r="I41" s="42"/>
      <c r="J41" s="42"/>
      <c r="K41" s="42"/>
      <c r="L41" s="42"/>
      <c r="M41" s="42"/>
      <c r="N41" s="42"/>
      <c r="O41" s="42"/>
      <c r="P41" s="42"/>
      <c r="Q41" s="42"/>
      <c r="R41" s="42"/>
      <c r="S41" s="42"/>
      <c r="T41" s="42"/>
      <c r="U41" s="42"/>
    </row>
  </sheetData>
  <mergeCells count="12">
    <mergeCell ref="I6:K6"/>
    <mergeCell ref="B24:J24"/>
    <mergeCell ref="B1:K1"/>
    <mergeCell ref="A2:K2"/>
    <mergeCell ref="A3:K3"/>
    <mergeCell ref="A4:K4"/>
    <mergeCell ref="C6:C7"/>
    <mergeCell ref="D6:D7"/>
    <mergeCell ref="E6:E7"/>
    <mergeCell ref="F6:F7"/>
    <mergeCell ref="G6:G7"/>
    <mergeCell ref="H6:H7"/>
  </mergeCells>
  <pageMargins left="0.70866141732283472" right="0.70866141732283472" top="0.74803149606299213" bottom="0.74803149606299213" header="0.31496062992125984" footer="0.31496062992125984"/>
  <pageSetup paperSize="5" orientation="landscape" r:id="rId1"/>
  <ignoredErrors>
    <ignoredError sqref="D8 E8:H8" numberStoredAsText="1"/>
  </ignoredErrors>
  <drawing r:id="rId2"/>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C4CF8-7E8D-4137-96FB-115AF65B5680}">
  <sheetPr codeName="Hoja89"/>
  <dimension ref="A1:M84"/>
  <sheetViews>
    <sheetView showGridLines="0" workbookViewId="0"/>
  </sheetViews>
  <sheetFormatPr baseColWidth="10" defaultColWidth="0" defaultRowHeight="10.5" zeroHeight="1"/>
  <cols>
    <col min="1" max="1" width="4.5703125" style="42" customWidth="1"/>
    <col min="2" max="2" width="57.85546875" style="42" customWidth="1"/>
    <col min="3" max="3" width="12" style="42" customWidth="1"/>
    <col min="4" max="4" width="13.140625" style="42" customWidth="1"/>
    <col min="5" max="5" width="11.7109375" style="42" customWidth="1"/>
    <col min="6" max="6" width="10.28515625" style="42" customWidth="1"/>
    <col min="7" max="7" width="16.7109375" style="42" customWidth="1"/>
    <col min="8" max="8" width="10.140625" style="42" customWidth="1"/>
    <col min="9" max="9" width="12.28515625" style="936" customWidth="1"/>
    <col min="10" max="10" width="10.5703125" style="42" customWidth="1"/>
    <col min="11" max="11" width="4.140625" style="42" customWidth="1"/>
    <col min="12" max="12" width="11.42578125" style="42" customWidth="1"/>
    <col min="13" max="13" width="5.140625" style="42" customWidth="1"/>
    <col min="14" max="16384" width="11.42578125" style="42" hidden="1"/>
  </cols>
  <sheetData>
    <row r="1" spans="1:10" ht="14.25">
      <c r="A1" s="47"/>
      <c r="B1" s="2709" t="s">
        <v>1415</v>
      </c>
      <c r="C1" s="2709"/>
      <c r="D1" s="2709"/>
      <c r="E1" s="2709"/>
      <c r="F1" s="2709"/>
      <c r="G1" s="2709"/>
      <c r="H1" s="2709"/>
      <c r="I1" s="2709"/>
      <c r="J1" s="2709"/>
    </row>
    <row r="2" spans="1:10">
      <c r="B2" s="2682" t="s">
        <v>1342</v>
      </c>
      <c r="C2" s="2682"/>
      <c r="D2" s="2682"/>
      <c r="E2" s="2682"/>
      <c r="F2" s="2682"/>
      <c r="G2" s="2682"/>
      <c r="H2" s="2682"/>
      <c r="I2" s="2682"/>
      <c r="J2" s="2682"/>
    </row>
    <row r="3" spans="1:10">
      <c r="B3" s="2682" t="s">
        <v>1343</v>
      </c>
      <c r="C3" s="2682"/>
      <c r="D3" s="2682"/>
      <c r="E3" s="2682"/>
      <c r="F3" s="2682"/>
      <c r="G3" s="2682"/>
      <c r="H3" s="2682"/>
      <c r="I3" s="2682"/>
      <c r="J3" s="2682"/>
    </row>
    <row r="4" spans="1:10">
      <c r="B4" s="2682" t="s">
        <v>1</v>
      </c>
      <c r="C4" s="2682"/>
      <c r="D4" s="2682"/>
      <c r="E4" s="2682"/>
      <c r="F4" s="2682"/>
      <c r="G4" s="2682"/>
      <c r="H4" s="2682"/>
      <c r="I4" s="2682"/>
      <c r="J4" s="2682"/>
    </row>
    <row r="5" spans="1:10" ht="11.25" thickBot="1"/>
    <row r="6" spans="1:10">
      <c r="B6" s="2721" t="s">
        <v>1201</v>
      </c>
      <c r="C6" s="2721" t="s">
        <v>2567</v>
      </c>
      <c r="D6" s="2723" t="s">
        <v>116</v>
      </c>
      <c r="E6" s="2723" t="s">
        <v>117</v>
      </c>
      <c r="F6" s="2723" t="s">
        <v>1203</v>
      </c>
      <c r="G6" s="2722" t="s">
        <v>2566</v>
      </c>
      <c r="H6" s="2725" t="s">
        <v>1204</v>
      </c>
      <c r="I6" s="2725"/>
      <c r="J6" s="2725"/>
    </row>
    <row r="7" spans="1:10">
      <c r="B7" s="2722"/>
      <c r="C7" s="2722"/>
      <c r="D7" s="2724"/>
      <c r="E7" s="2724"/>
      <c r="F7" s="2724"/>
      <c r="G7" s="2722"/>
      <c r="H7" s="1395" t="s">
        <v>1205</v>
      </c>
      <c r="I7" s="1431" t="s">
        <v>1206</v>
      </c>
      <c r="J7" s="1395" t="s">
        <v>1344</v>
      </c>
    </row>
    <row r="8" spans="1:10" ht="21">
      <c r="B8" s="2722"/>
      <c r="C8" s="1396" t="s">
        <v>23</v>
      </c>
      <c r="D8" s="1396" t="s">
        <v>24</v>
      </c>
      <c r="E8" s="1396" t="s">
        <v>36</v>
      </c>
      <c r="F8" s="1396" t="s">
        <v>60</v>
      </c>
      <c r="G8" s="1396" t="s">
        <v>124</v>
      </c>
      <c r="H8" s="1396" t="s">
        <v>125</v>
      </c>
      <c r="I8" s="1431" t="s">
        <v>1208</v>
      </c>
      <c r="J8" s="1396" t="s">
        <v>1209</v>
      </c>
    </row>
    <row r="9" spans="1:10">
      <c r="B9" s="380" t="s">
        <v>150</v>
      </c>
      <c r="C9" s="788">
        <v>8068437573406</v>
      </c>
      <c r="D9" s="788">
        <v>4126545682091.2998</v>
      </c>
      <c r="E9" s="788">
        <v>3318035327557.4399</v>
      </c>
      <c r="F9" s="788">
        <v>3314347422026.4399</v>
      </c>
      <c r="G9" s="788">
        <v>3941891891314.7002</v>
      </c>
      <c r="H9" s="937">
        <v>51.144297077944977</v>
      </c>
      <c r="I9" s="938">
        <v>41.123641316800445</v>
      </c>
      <c r="J9" s="937">
        <v>48.855702922055016</v>
      </c>
    </row>
    <row r="10" spans="1:10">
      <c r="B10" s="939" t="s">
        <v>199</v>
      </c>
      <c r="C10" s="794">
        <v>4827855353863</v>
      </c>
      <c r="D10" s="794">
        <v>3131830228965.8701</v>
      </c>
      <c r="E10" s="794">
        <v>2703069767590.0498</v>
      </c>
      <c r="F10" s="794">
        <v>2702566536627.0498</v>
      </c>
      <c r="G10" s="794">
        <v>1696025124897.1299</v>
      </c>
      <c r="H10" s="934">
        <v>64.87000954699154</v>
      </c>
      <c r="I10" s="936">
        <v>55.989037977850629</v>
      </c>
      <c r="J10" s="934">
        <v>35.12999045300846</v>
      </c>
    </row>
    <row r="11" spans="1:10" ht="21">
      <c r="B11" s="939" t="s">
        <v>197</v>
      </c>
      <c r="C11" s="794">
        <v>1343016980623</v>
      </c>
      <c r="D11" s="794">
        <v>746547143893</v>
      </c>
      <c r="E11" s="794">
        <v>495118267789</v>
      </c>
      <c r="F11" s="794">
        <v>495113983541</v>
      </c>
      <c r="G11" s="794">
        <v>596469836730</v>
      </c>
      <c r="H11" s="934">
        <v>55.587319792985127</v>
      </c>
      <c r="I11" s="936">
        <v>36.866121198208837</v>
      </c>
      <c r="J11" s="934">
        <v>44.41268020701488</v>
      </c>
    </row>
    <row r="12" spans="1:10">
      <c r="B12" s="939" t="s">
        <v>198</v>
      </c>
      <c r="C12" s="794">
        <v>119460875666</v>
      </c>
      <c r="D12" s="794">
        <v>22823324300.079998</v>
      </c>
      <c r="E12" s="794">
        <v>19419287299.09</v>
      </c>
      <c r="F12" s="794">
        <v>19419287299.09</v>
      </c>
      <c r="G12" s="794">
        <v>96637551365.919998</v>
      </c>
      <c r="H12" s="934">
        <v>19.105271221928426</v>
      </c>
      <c r="I12" s="936">
        <v>16.255771766971037</v>
      </c>
      <c r="J12" s="934">
        <v>80.894728778071567</v>
      </c>
    </row>
    <row r="13" spans="1:10" ht="21">
      <c r="B13" s="939" t="s">
        <v>200</v>
      </c>
      <c r="C13" s="794">
        <v>1326419572066</v>
      </c>
      <c r="D13" s="794">
        <v>156497467254</v>
      </c>
      <c r="E13" s="794">
        <v>80660836162.220001</v>
      </c>
      <c r="F13" s="794">
        <v>79663778127.220001</v>
      </c>
      <c r="G13" s="794">
        <v>1169922104812</v>
      </c>
      <c r="H13" s="934">
        <v>11.798488996226377</v>
      </c>
      <c r="I13" s="936">
        <v>6.0810951422093824</v>
      </c>
      <c r="J13" s="934">
        <v>88.201511003773618</v>
      </c>
    </row>
    <row r="14" spans="1:10">
      <c r="B14" s="939" t="s">
        <v>196</v>
      </c>
      <c r="C14" s="794">
        <v>289206042936</v>
      </c>
      <c r="D14" s="794">
        <v>59239901767.349998</v>
      </c>
      <c r="E14" s="794">
        <v>16494092838.580002</v>
      </c>
      <c r="F14" s="794">
        <v>14318862977.580002</v>
      </c>
      <c r="G14" s="794">
        <v>229966141168.64999</v>
      </c>
      <c r="H14" s="934">
        <v>20.483632072812366</v>
      </c>
      <c r="I14" s="936">
        <v>5.7032324328817952</v>
      </c>
      <c r="J14" s="934">
        <v>79.51636792718763</v>
      </c>
    </row>
    <row r="15" spans="1:10" ht="21">
      <c r="B15" s="939" t="s">
        <v>201</v>
      </c>
      <c r="C15" s="794">
        <v>162478748252</v>
      </c>
      <c r="D15" s="794">
        <v>9607615911</v>
      </c>
      <c r="E15" s="794">
        <v>3273075878.5</v>
      </c>
      <c r="F15" s="794">
        <v>3264973454.5</v>
      </c>
      <c r="G15" s="794">
        <v>152871132341</v>
      </c>
      <c r="H15" s="934">
        <v>5.9131523441446365</v>
      </c>
      <c r="I15" s="936">
        <v>2.01446399219149</v>
      </c>
      <c r="J15" s="934">
        <v>94.086847655855365</v>
      </c>
    </row>
    <row r="16" spans="1:10">
      <c r="B16" s="380" t="s">
        <v>145</v>
      </c>
      <c r="C16" s="788">
        <v>8387654995318</v>
      </c>
      <c r="D16" s="788">
        <v>5528288757585.96</v>
      </c>
      <c r="E16" s="788">
        <v>3306481184918.6504</v>
      </c>
      <c r="F16" s="788">
        <v>3303850138193.6504</v>
      </c>
      <c r="G16" s="788">
        <v>2859366237732.04</v>
      </c>
      <c r="H16" s="937">
        <v>65.909825340597081</v>
      </c>
      <c r="I16" s="938">
        <v>39.420805776636399</v>
      </c>
      <c r="J16" s="937">
        <v>34.090174659402919</v>
      </c>
    </row>
    <row r="17" spans="2:10">
      <c r="B17" s="939" t="s">
        <v>189</v>
      </c>
      <c r="C17" s="794">
        <v>123953076767</v>
      </c>
      <c r="D17" s="794">
        <v>92446567696.300003</v>
      </c>
      <c r="E17" s="794">
        <v>89767406691.869995</v>
      </c>
      <c r="F17" s="794">
        <v>89765157934.869995</v>
      </c>
      <c r="G17" s="794">
        <v>31506509070.699997</v>
      </c>
      <c r="H17" s="934">
        <v>74.581906401626355</v>
      </c>
      <c r="I17" s="936">
        <v>72.420474774183859</v>
      </c>
      <c r="J17" s="934">
        <v>25.418093598373648</v>
      </c>
    </row>
    <row r="18" spans="2:10">
      <c r="B18" s="939" t="s">
        <v>192</v>
      </c>
      <c r="C18" s="794">
        <v>2374094869487</v>
      </c>
      <c r="D18" s="794">
        <v>2081503542467</v>
      </c>
      <c r="E18" s="794">
        <v>1183377089960.3301</v>
      </c>
      <c r="F18" s="794">
        <v>1182268709211.3301</v>
      </c>
      <c r="G18" s="794">
        <v>292591327020</v>
      </c>
      <c r="H18" s="934">
        <v>87.675668281814552</v>
      </c>
      <c r="I18" s="936">
        <v>49.845400247886346</v>
      </c>
      <c r="J18" s="934">
        <v>12.324331718185459</v>
      </c>
    </row>
    <row r="19" spans="2:10">
      <c r="B19" s="939" t="s">
        <v>190</v>
      </c>
      <c r="C19" s="794">
        <v>4167244882725</v>
      </c>
      <c r="D19" s="794">
        <v>2125504228216</v>
      </c>
      <c r="E19" s="794">
        <v>1611225877123</v>
      </c>
      <c r="F19" s="794">
        <v>1610685266100</v>
      </c>
      <c r="G19" s="794">
        <v>2041740654509</v>
      </c>
      <c r="H19" s="934">
        <v>51.005023415521308</v>
      </c>
      <c r="I19" s="936">
        <v>38.664055568277632</v>
      </c>
      <c r="J19" s="934">
        <v>48.994976584478685</v>
      </c>
    </row>
    <row r="20" spans="2:10">
      <c r="B20" s="939" t="s">
        <v>194</v>
      </c>
      <c r="C20" s="794">
        <v>569113960192</v>
      </c>
      <c r="D20" s="794">
        <v>221299541255.32001</v>
      </c>
      <c r="E20" s="794">
        <v>218768623941.42001</v>
      </c>
      <c r="F20" s="794">
        <v>218529560629.42001</v>
      </c>
      <c r="G20" s="794">
        <v>347814418936.67999</v>
      </c>
      <c r="H20" s="934">
        <v>38.884925820596798</v>
      </c>
      <c r="I20" s="936">
        <v>38.440213954269339</v>
      </c>
      <c r="J20" s="934">
        <v>61.115074179403194</v>
      </c>
    </row>
    <row r="21" spans="2:10" ht="19.5" customHeight="1">
      <c r="B21" s="940" t="s">
        <v>191</v>
      </c>
      <c r="C21" s="794">
        <v>175820630123</v>
      </c>
      <c r="D21" s="794">
        <v>60125120366.339996</v>
      </c>
      <c r="E21" s="794">
        <v>41401916686.029999</v>
      </c>
      <c r="F21" s="794">
        <v>40661173802.029999</v>
      </c>
      <c r="G21" s="794">
        <v>115695509756.66</v>
      </c>
      <c r="H21" s="934">
        <v>34.196851828069249</v>
      </c>
      <c r="I21" s="936">
        <v>23.54781498454771</v>
      </c>
      <c r="J21" s="934">
        <v>65.803148171930744</v>
      </c>
    </row>
    <row r="22" spans="2:10">
      <c r="B22" s="939" t="s">
        <v>193</v>
      </c>
      <c r="C22" s="794">
        <v>977427576024</v>
      </c>
      <c r="D22" s="794">
        <v>947409757585</v>
      </c>
      <c r="E22" s="794">
        <v>161940270516</v>
      </c>
      <c r="F22" s="794">
        <v>161940270516</v>
      </c>
      <c r="G22" s="794">
        <v>30017818439</v>
      </c>
      <c r="H22" s="934">
        <v>96.928895892102091</v>
      </c>
      <c r="I22" s="936">
        <v>16.568007133044471</v>
      </c>
      <c r="J22" s="934">
        <v>3.0711041078979067</v>
      </c>
    </row>
    <row r="23" spans="2:10">
      <c r="B23" s="380" t="s">
        <v>1210</v>
      </c>
      <c r="C23" s="788">
        <v>10197844499904</v>
      </c>
      <c r="D23" s="788">
        <v>7325760982660.8281</v>
      </c>
      <c r="E23" s="788">
        <v>3359714603250.8994</v>
      </c>
      <c r="F23" s="788">
        <v>3359654208467.8994</v>
      </c>
      <c r="G23" s="788">
        <v>2872083517243.1709</v>
      </c>
      <c r="H23" s="937">
        <v>71.836366819770518</v>
      </c>
      <c r="I23" s="938">
        <v>32.945340589205173</v>
      </c>
      <c r="J23" s="937">
        <v>28.163633180229485</v>
      </c>
    </row>
    <row r="24" spans="2:10" ht="31.5">
      <c r="B24" s="939" t="s">
        <v>1345</v>
      </c>
      <c r="C24" s="794">
        <v>8701365109427</v>
      </c>
      <c r="D24" s="794">
        <v>6611122806677.8281</v>
      </c>
      <c r="E24" s="794">
        <v>3143346450137.3696</v>
      </c>
      <c r="F24" s="794">
        <v>3143346278997.3696</v>
      </c>
      <c r="G24" s="794">
        <v>2090242302749.1719</v>
      </c>
      <c r="H24" s="934">
        <v>75.977995676970068</v>
      </c>
      <c r="I24" s="936">
        <v>36.124750663914668</v>
      </c>
      <c r="J24" s="934">
        <v>24.022004323029929</v>
      </c>
    </row>
    <row r="25" spans="2:10" ht="24" customHeight="1">
      <c r="B25" s="939" t="s">
        <v>1346</v>
      </c>
      <c r="C25" s="794">
        <v>7212066236</v>
      </c>
      <c r="D25" s="794">
        <v>5740307643</v>
      </c>
      <c r="E25" s="794">
        <v>1712116938.26</v>
      </c>
      <c r="F25" s="794">
        <v>1655406628.26</v>
      </c>
      <c r="G25" s="794">
        <v>1471758593</v>
      </c>
      <c r="H25" s="934">
        <v>79.59310764987822</v>
      </c>
      <c r="I25" s="936">
        <v>23.73961749981909</v>
      </c>
      <c r="J25" s="934">
        <v>20.406892350121783</v>
      </c>
    </row>
    <row r="26" spans="2:10" ht="26.25" customHeight="1">
      <c r="B26" s="939" t="s">
        <v>1347</v>
      </c>
      <c r="C26" s="794">
        <v>1089267324241</v>
      </c>
      <c r="D26" s="794">
        <v>708897868340</v>
      </c>
      <c r="E26" s="794">
        <v>214656036175.26999</v>
      </c>
      <c r="F26" s="794">
        <v>214652522842.26999</v>
      </c>
      <c r="G26" s="794">
        <v>380369455901</v>
      </c>
      <c r="H26" s="934">
        <v>65.080247296866176</v>
      </c>
      <c r="I26" s="936">
        <v>19.706460608725411</v>
      </c>
      <c r="J26" s="934">
        <v>34.919752703133817</v>
      </c>
    </row>
    <row r="27" spans="2:10" ht="31.5">
      <c r="B27" s="939" t="s">
        <v>1348</v>
      </c>
      <c r="C27" s="794">
        <v>400000000000</v>
      </c>
      <c r="D27" s="794">
        <v>0</v>
      </c>
      <c r="E27" s="794">
        <v>0</v>
      </c>
      <c r="F27" s="794">
        <v>0</v>
      </c>
      <c r="G27" s="794">
        <v>400000000000</v>
      </c>
      <c r="H27" s="934">
        <v>0</v>
      </c>
      <c r="I27" s="936">
        <v>0</v>
      </c>
      <c r="J27" s="934">
        <v>100</v>
      </c>
    </row>
    <row r="28" spans="2:10">
      <c r="B28" s="380" t="s">
        <v>139</v>
      </c>
      <c r="C28" s="788">
        <v>369724229073</v>
      </c>
      <c r="D28" s="788">
        <v>258829467409.35001</v>
      </c>
      <c r="E28" s="788">
        <v>105454128312.83</v>
      </c>
      <c r="F28" s="788">
        <v>105454128312.83</v>
      </c>
      <c r="G28" s="788">
        <v>110894761663.65002</v>
      </c>
      <c r="H28" s="937">
        <v>70.006087525912591</v>
      </c>
      <c r="I28" s="938">
        <v>28.522374251001185</v>
      </c>
      <c r="J28" s="937">
        <v>29.993912474087402</v>
      </c>
    </row>
    <row r="29" spans="2:10">
      <c r="B29" s="939" t="s">
        <v>1349</v>
      </c>
      <c r="C29" s="794">
        <v>218389362184</v>
      </c>
      <c r="D29" s="794">
        <v>199704261653</v>
      </c>
      <c r="E29" s="794">
        <v>89605935746</v>
      </c>
      <c r="F29" s="794">
        <v>89605935746</v>
      </c>
      <c r="G29" s="794">
        <v>18685100531</v>
      </c>
      <c r="H29" s="934">
        <v>91.444134300251676</v>
      </c>
      <c r="I29" s="936">
        <v>41.030357362600903</v>
      </c>
      <c r="J29" s="934">
        <v>8.5558656997483276</v>
      </c>
    </row>
    <row r="30" spans="2:10" ht="21">
      <c r="B30" s="939" t="s">
        <v>1350</v>
      </c>
      <c r="C30" s="794">
        <v>151334866889</v>
      </c>
      <c r="D30" s="794">
        <v>59125205756.349998</v>
      </c>
      <c r="E30" s="794">
        <v>15848192566.83</v>
      </c>
      <c r="F30" s="794">
        <v>15848192566.83</v>
      </c>
      <c r="G30" s="794">
        <v>92209661132.649994</v>
      </c>
      <c r="H30" s="934">
        <v>39.069123310305429</v>
      </c>
      <c r="I30" s="936">
        <v>10.472267820775379</v>
      </c>
      <c r="J30" s="934">
        <v>60.930876689694557</v>
      </c>
    </row>
    <row r="31" spans="2:10">
      <c r="B31" s="380" t="s">
        <v>154</v>
      </c>
      <c r="C31" s="788">
        <v>2114478420767</v>
      </c>
      <c r="D31" s="788">
        <v>1105723139778.7202</v>
      </c>
      <c r="E31" s="788">
        <v>600305985451.55005</v>
      </c>
      <c r="F31" s="788">
        <v>600024129920.69006</v>
      </c>
      <c r="G31" s="788">
        <v>1008755280988.28</v>
      </c>
      <c r="H31" s="937">
        <v>52.292949831932219</v>
      </c>
      <c r="I31" s="938">
        <v>28.390263033935181</v>
      </c>
      <c r="J31" s="937">
        <v>47.707050168067781</v>
      </c>
    </row>
    <row r="32" spans="2:10">
      <c r="B32" s="939" t="s">
        <v>276</v>
      </c>
      <c r="C32" s="794">
        <v>65067046992</v>
      </c>
      <c r="D32" s="794">
        <v>43947319126.130005</v>
      </c>
      <c r="E32" s="794">
        <v>23018829371.549999</v>
      </c>
      <c r="F32" s="794">
        <v>22821693624.220001</v>
      </c>
      <c r="G32" s="794">
        <v>21119727865.869995</v>
      </c>
      <c r="H32" s="934">
        <v>67.541591570205</v>
      </c>
      <c r="I32" s="936">
        <v>35.377092454157584</v>
      </c>
      <c r="J32" s="934">
        <v>32.458408429794986</v>
      </c>
    </row>
    <row r="33" spans="2:10">
      <c r="B33" s="939" t="s">
        <v>274</v>
      </c>
      <c r="C33" s="794">
        <v>1742971414270</v>
      </c>
      <c r="D33" s="794">
        <v>963261774712.8501</v>
      </c>
      <c r="E33" s="794">
        <v>541056887278.83008</v>
      </c>
      <c r="F33" s="794">
        <v>541003359391.30005</v>
      </c>
      <c r="G33" s="794">
        <v>779709639557.1499</v>
      </c>
      <c r="H33" s="934">
        <v>55.265494707857165</v>
      </c>
      <c r="I33" s="936">
        <v>31.042212330569875</v>
      </c>
      <c r="J33" s="934">
        <v>44.734505292142828</v>
      </c>
    </row>
    <row r="34" spans="2:10" ht="15" customHeight="1">
      <c r="B34" s="939" t="s">
        <v>1351</v>
      </c>
      <c r="C34" s="794">
        <v>3080000000</v>
      </c>
      <c r="D34" s="794">
        <v>2128671834</v>
      </c>
      <c r="E34" s="794">
        <v>651486153.13</v>
      </c>
      <c r="F34" s="794">
        <v>651486153.13</v>
      </c>
      <c r="G34" s="794">
        <v>951328166</v>
      </c>
      <c r="H34" s="934">
        <v>69.112721883116876</v>
      </c>
      <c r="I34" s="936">
        <v>21.152147828896105</v>
      </c>
      <c r="J34" s="934">
        <v>30.887278116883117</v>
      </c>
    </row>
    <row r="35" spans="2:10" ht="24.75" customHeight="1">
      <c r="B35" s="939" t="s">
        <v>275</v>
      </c>
      <c r="C35" s="794">
        <v>303359959505</v>
      </c>
      <c r="D35" s="794">
        <v>96385374105.740005</v>
      </c>
      <c r="E35" s="794">
        <v>35578782648.040001</v>
      </c>
      <c r="F35" s="794">
        <v>35547590752.040001</v>
      </c>
      <c r="G35" s="794">
        <v>206974585399.26001</v>
      </c>
      <c r="H35" s="934">
        <v>31.7726091020761</v>
      </c>
      <c r="I35" s="936">
        <v>11.728239516544894</v>
      </c>
      <c r="J35" s="934">
        <v>68.227390897923897</v>
      </c>
    </row>
    <row r="36" spans="2:10">
      <c r="B36" s="380" t="s">
        <v>157</v>
      </c>
      <c r="C36" s="788">
        <v>5876878602781</v>
      </c>
      <c r="D36" s="788">
        <v>3390351725647.1602</v>
      </c>
      <c r="E36" s="788">
        <v>1666189041003.6399</v>
      </c>
      <c r="F36" s="788">
        <v>1663661557862.6299</v>
      </c>
      <c r="G36" s="788">
        <v>2486526877133.8403</v>
      </c>
      <c r="H36" s="937">
        <v>57.689667505515771</v>
      </c>
      <c r="I36" s="938">
        <v>28.351598758823808</v>
      </c>
      <c r="J36" s="937">
        <v>42.310332494484229</v>
      </c>
    </row>
    <row r="37" spans="2:10">
      <c r="B37" s="939" t="s">
        <v>203</v>
      </c>
      <c r="C37" s="794">
        <v>3869233849605</v>
      </c>
      <c r="D37" s="794">
        <v>2436045954768.29</v>
      </c>
      <c r="E37" s="794">
        <v>1283751641805.2998</v>
      </c>
      <c r="F37" s="794">
        <v>1283471399879.2998</v>
      </c>
      <c r="G37" s="794">
        <v>1433187894836.71</v>
      </c>
      <c r="H37" s="934">
        <v>62.959388071542364</v>
      </c>
      <c r="I37" s="936">
        <v>33.178445441759862</v>
      </c>
      <c r="J37" s="934">
        <v>37.040611928457629</v>
      </c>
    </row>
    <row r="38" spans="2:10">
      <c r="B38" s="939" t="s">
        <v>207</v>
      </c>
      <c r="C38" s="794">
        <v>501073000000</v>
      </c>
      <c r="D38" s="794">
        <v>222865853691.47998</v>
      </c>
      <c r="E38" s="794">
        <v>163201432934.03</v>
      </c>
      <c r="F38" s="794">
        <v>161143369834.03</v>
      </c>
      <c r="G38" s="794">
        <v>278207146308.52002</v>
      </c>
      <c r="H38" s="934">
        <v>44.477721547854301</v>
      </c>
      <c r="I38" s="936">
        <v>32.570390528731338</v>
      </c>
      <c r="J38" s="934">
        <v>55.522278452145699</v>
      </c>
    </row>
    <row r="39" spans="2:10">
      <c r="B39" s="939" t="s">
        <v>202</v>
      </c>
      <c r="C39" s="794">
        <v>2515982072</v>
      </c>
      <c r="D39" s="794">
        <v>1444174795</v>
      </c>
      <c r="E39" s="794">
        <v>553933760</v>
      </c>
      <c r="F39" s="794">
        <v>553933760</v>
      </c>
      <c r="G39" s="794">
        <v>1071807277</v>
      </c>
      <c r="H39" s="934">
        <v>57.400043151022892</v>
      </c>
      <c r="I39" s="936">
        <v>22.016602032448823</v>
      </c>
      <c r="J39" s="934">
        <v>42.599956848977101</v>
      </c>
    </row>
    <row r="40" spans="2:10" ht="21">
      <c r="B40" s="939" t="s">
        <v>206</v>
      </c>
      <c r="C40" s="794">
        <v>875732320122</v>
      </c>
      <c r="D40" s="794">
        <v>505196054683.72998</v>
      </c>
      <c r="E40" s="794">
        <v>127547522773.09</v>
      </c>
      <c r="F40" s="794">
        <v>127471647168.08</v>
      </c>
      <c r="G40" s="794">
        <v>370536265438.27002</v>
      </c>
      <c r="H40" s="934">
        <v>57.688410382449987</v>
      </c>
      <c r="I40" s="936">
        <v>14.564670030143583</v>
      </c>
      <c r="J40" s="934">
        <v>42.311589617550013</v>
      </c>
    </row>
    <row r="41" spans="2:10" ht="14.25" customHeight="1">
      <c r="B41" s="939" t="s">
        <v>205</v>
      </c>
      <c r="C41" s="794">
        <v>621028410163</v>
      </c>
      <c r="D41" s="794">
        <v>222404825628.66003</v>
      </c>
      <c r="E41" s="794">
        <v>90318117764.220016</v>
      </c>
      <c r="F41" s="794">
        <v>90204815254.220016</v>
      </c>
      <c r="G41" s="794">
        <v>398623584534.33997</v>
      </c>
      <c r="H41" s="934">
        <v>35.812343201865097</v>
      </c>
      <c r="I41" s="936">
        <v>14.543314973386551</v>
      </c>
      <c r="J41" s="934">
        <v>64.187656798134896</v>
      </c>
    </row>
    <row r="42" spans="2:10">
      <c r="B42" s="939" t="s">
        <v>204</v>
      </c>
      <c r="C42" s="794">
        <v>7295040819</v>
      </c>
      <c r="D42" s="794">
        <v>2394862080</v>
      </c>
      <c r="E42" s="794">
        <v>816391967</v>
      </c>
      <c r="F42" s="794">
        <v>816391967</v>
      </c>
      <c r="G42" s="794">
        <v>4900178739</v>
      </c>
      <c r="H42" s="934">
        <v>32.828631661149309</v>
      </c>
      <c r="I42" s="936">
        <v>11.191054131920684</v>
      </c>
      <c r="J42" s="934">
        <v>67.171368338850684</v>
      </c>
    </row>
    <row r="43" spans="2:10">
      <c r="B43" s="380" t="s">
        <v>141</v>
      </c>
      <c r="C43" s="788">
        <v>263000000000</v>
      </c>
      <c r="D43" s="788">
        <v>180331772111.44</v>
      </c>
      <c r="E43" s="788">
        <v>74022952299.369995</v>
      </c>
      <c r="F43" s="788">
        <v>73840515267.570007</v>
      </c>
      <c r="G43" s="788">
        <v>82668227888.559998</v>
      </c>
      <c r="H43" s="937">
        <v>68.56721373058555</v>
      </c>
      <c r="I43" s="938">
        <v>28.145609239304182</v>
      </c>
      <c r="J43" s="937">
        <v>31.432786269414446</v>
      </c>
    </row>
    <row r="44" spans="2:10" ht="21">
      <c r="B44" s="939" t="s">
        <v>1352</v>
      </c>
      <c r="C44" s="794">
        <v>242000000000</v>
      </c>
      <c r="D44" s="794">
        <v>179638506506.44</v>
      </c>
      <c r="E44" s="794">
        <v>73630877737.369995</v>
      </c>
      <c r="F44" s="794">
        <v>73448440705.570007</v>
      </c>
      <c r="G44" s="794">
        <v>62361493493.559998</v>
      </c>
      <c r="H44" s="934">
        <v>74.230787812578512</v>
      </c>
      <c r="I44" s="936">
        <v>30.425982536103302</v>
      </c>
      <c r="J44" s="934">
        <v>25.769212187421488</v>
      </c>
    </row>
    <row r="45" spans="2:10" ht="12" customHeight="1">
      <c r="B45" s="939" t="s">
        <v>1353</v>
      </c>
      <c r="C45" s="794">
        <v>2000000000</v>
      </c>
      <c r="D45" s="794">
        <v>321103205</v>
      </c>
      <c r="E45" s="794">
        <v>145400162</v>
      </c>
      <c r="F45" s="794">
        <v>145400162</v>
      </c>
      <c r="G45" s="794">
        <v>1678896795</v>
      </c>
      <c r="H45" s="934">
        <v>16.05516025</v>
      </c>
      <c r="I45" s="936">
        <v>7.2700081000000001</v>
      </c>
      <c r="J45" s="934">
        <v>83.94483975</v>
      </c>
    </row>
    <row r="46" spans="2:10" ht="21">
      <c r="B46" s="939" t="s">
        <v>1354</v>
      </c>
      <c r="C46" s="794">
        <v>19000000000</v>
      </c>
      <c r="D46" s="794">
        <v>372162400</v>
      </c>
      <c r="E46" s="794">
        <v>246674400</v>
      </c>
      <c r="F46" s="794">
        <v>246674400</v>
      </c>
      <c r="G46" s="794">
        <v>18627837600</v>
      </c>
      <c r="H46" s="934">
        <v>1.9587494736842106</v>
      </c>
      <c r="I46" s="936">
        <v>1.2982863157894737</v>
      </c>
      <c r="J46" s="934">
        <v>98.041250526315793</v>
      </c>
    </row>
    <row r="47" spans="2:10">
      <c r="B47" s="380" t="s">
        <v>142</v>
      </c>
      <c r="C47" s="788">
        <v>1028921580765</v>
      </c>
      <c r="D47" s="788">
        <v>532442049389.33002</v>
      </c>
      <c r="E47" s="788">
        <v>265693382881.46002</v>
      </c>
      <c r="F47" s="788">
        <v>263668665291.03</v>
      </c>
      <c r="G47" s="788">
        <v>496479531375.66992</v>
      </c>
      <c r="H47" s="937">
        <v>51.74758303674232</v>
      </c>
      <c r="I47" s="938">
        <v>25.822510466144351</v>
      </c>
      <c r="J47" s="937">
        <v>48.25241696325768</v>
      </c>
    </row>
    <row r="48" spans="2:10" ht="12" customHeight="1">
      <c r="B48" s="939" t="s">
        <v>1355</v>
      </c>
      <c r="C48" s="794">
        <v>626919847444</v>
      </c>
      <c r="D48" s="794">
        <v>383935518595.77002</v>
      </c>
      <c r="E48" s="794">
        <v>223321321658.07001</v>
      </c>
      <c r="F48" s="794">
        <v>222329661934.07001</v>
      </c>
      <c r="G48" s="794">
        <v>242984328848.22998</v>
      </c>
      <c r="H48" s="934">
        <v>61.241563839636662</v>
      </c>
      <c r="I48" s="936">
        <v>35.621989408784557</v>
      </c>
      <c r="J48" s="934">
        <v>38.758436160363338</v>
      </c>
    </row>
    <row r="49" spans="2:10" ht="21">
      <c r="B49" s="939" t="s">
        <v>1356</v>
      </c>
      <c r="C49" s="794">
        <v>331901733321</v>
      </c>
      <c r="D49" s="794">
        <v>135728273930.56</v>
      </c>
      <c r="E49" s="794">
        <v>36495173161.389999</v>
      </c>
      <c r="F49" s="794">
        <v>35700682394.959999</v>
      </c>
      <c r="G49" s="794">
        <v>196173459390.44</v>
      </c>
      <c r="H49" s="934">
        <v>40.894114222443633</v>
      </c>
      <c r="I49" s="936">
        <v>10.99577661020937</v>
      </c>
      <c r="J49" s="934">
        <v>59.105885777556367</v>
      </c>
    </row>
    <row r="50" spans="2:10" ht="12.75" customHeight="1">
      <c r="B50" s="939" t="s">
        <v>1357</v>
      </c>
      <c r="C50" s="794">
        <v>70100000000</v>
      </c>
      <c r="D50" s="794">
        <v>12778256863</v>
      </c>
      <c r="E50" s="794">
        <v>5876888062</v>
      </c>
      <c r="F50" s="794">
        <v>5638320962</v>
      </c>
      <c r="G50" s="794">
        <v>57321743137</v>
      </c>
      <c r="H50" s="934">
        <v>18.228611787446507</v>
      </c>
      <c r="I50" s="936">
        <v>8.3835778345221108</v>
      </c>
      <c r="J50" s="934">
        <v>81.771388212553504</v>
      </c>
    </row>
    <row r="51" spans="2:10" ht="21">
      <c r="B51" s="380" t="s">
        <v>155</v>
      </c>
      <c r="C51" s="788">
        <v>265794300973</v>
      </c>
      <c r="D51" s="788">
        <v>177132244633.70001</v>
      </c>
      <c r="E51" s="788">
        <v>67804281896.43</v>
      </c>
      <c r="F51" s="788">
        <v>67682440187.650002</v>
      </c>
      <c r="G51" s="788">
        <v>88662056339.299988</v>
      </c>
      <c r="H51" s="937">
        <v>66.642604444590219</v>
      </c>
      <c r="I51" s="938">
        <v>25.510058585988162</v>
      </c>
      <c r="J51" s="937">
        <v>33.357395555409774</v>
      </c>
    </row>
    <row r="52" spans="2:10" ht="21">
      <c r="B52" s="939" t="s">
        <v>1358</v>
      </c>
      <c r="C52" s="794">
        <v>42809582102</v>
      </c>
      <c r="D52" s="794">
        <v>28009584264.810001</v>
      </c>
      <c r="E52" s="794">
        <v>11663348976.49</v>
      </c>
      <c r="F52" s="794">
        <v>11640837976.49</v>
      </c>
      <c r="G52" s="794">
        <v>14799997837.189999</v>
      </c>
      <c r="H52" s="934">
        <v>65.428305742562799</v>
      </c>
      <c r="I52" s="936">
        <v>27.244715794469542</v>
      </c>
      <c r="J52" s="934">
        <v>34.571694257437201</v>
      </c>
    </row>
    <row r="53" spans="2:10" ht="21">
      <c r="B53" s="939" t="s">
        <v>1359</v>
      </c>
      <c r="C53" s="794">
        <v>222984718871</v>
      </c>
      <c r="D53" s="794">
        <v>149122660368.89001</v>
      </c>
      <c r="E53" s="794">
        <v>56140932919.940002</v>
      </c>
      <c r="F53" s="794">
        <v>56041602211.160004</v>
      </c>
      <c r="G53" s="794">
        <v>73862058502.109985</v>
      </c>
      <c r="H53" s="934">
        <v>66.875730823133097</v>
      </c>
      <c r="I53" s="936">
        <v>25.177031504306076</v>
      </c>
      <c r="J53" s="934">
        <v>33.12426917686691</v>
      </c>
    </row>
    <row r="54" spans="2:10">
      <c r="B54" s="380" t="s">
        <v>146</v>
      </c>
      <c r="C54" s="788">
        <v>375620740303</v>
      </c>
      <c r="D54" s="788">
        <v>233627885233.24997</v>
      </c>
      <c r="E54" s="788">
        <v>93785835958.130005</v>
      </c>
      <c r="F54" s="788">
        <v>93272051080.619995</v>
      </c>
      <c r="G54" s="788">
        <v>141992855069.75</v>
      </c>
      <c r="H54" s="937">
        <v>62.197812890947034</v>
      </c>
      <c r="I54" s="938">
        <v>24.968226164102724</v>
      </c>
      <c r="J54" s="937">
        <v>37.802187109052973</v>
      </c>
    </row>
    <row r="55" spans="2:10" ht="21">
      <c r="B55" s="939" t="s">
        <v>1360</v>
      </c>
      <c r="C55" s="794">
        <v>6177533591</v>
      </c>
      <c r="D55" s="794">
        <v>2748639974.3299999</v>
      </c>
      <c r="E55" s="794">
        <v>2164961304</v>
      </c>
      <c r="F55" s="794">
        <v>2164961304</v>
      </c>
      <c r="G55" s="794">
        <v>3428893616.6700001</v>
      </c>
      <c r="H55" s="934">
        <v>44.494132388603632</v>
      </c>
      <c r="I55" s="936">
        <v>35.045722894232661</v>
      </c>
      <c r="J55" s="934">
        <v>55.505867611396361</v>
      </c>
    </row>
    <row r="56" spans="2:10">
      <c r="B56" s="939" t="s">
        <v>1361</v>
      </c>
      <c r="C56" s="794">
        <v>81999581348</v>
      </c>
      <c r="D56" s="794">
        <v>65318269205.239998</v>
      </c>
      <c r="E56" s="794">
        <v>26412910913.620003</v>
      </c>
      <c r="F56" s="794">
        <v>26223745498.639999</v>
      </c>
      <c r="G56" s="794">
        <v>16681312142.760002</v>
      </c>
      <c r="H56" s="934">
        <v>79.656832548978784</v>
      </c>
      <c r="I56" s="936">
        <v>32.211031421643014</v>
      </c>
      <c r="J56" s="934">
        <v>20.34316745102122</v>
      </c>
    </row>
    <row r="57" spans="2:10" ht="21">
      <c r="B57" s="939" t="s">
        <v>1362</v>
      </c>
      <c r="C57" s="794">
        <v>158324237327</v>
      </c>
      <c r="D57" s="794">
        <v>105783511785.84</v>
      </c>
      <c r="E57" s="794">
        <v>47789265209.07</v>
      </c>
      <c r="F57" s="794">
        <v>47483201901.540001</v>
      </c>
      <c r="G57" s="794">
        <v>52540725541.160004</v>
      </c>
      <c r="H57" s="934">
        <v>66.814477411539116</v>
      </c>
      <c r="I57" s="936">
        <v>30.184427865183345</v>
      </c>
      <c r="J57" s="934">
        <v>33.185522588460884</v>
      </c>
    </row>
    <row r="58" spans="2:10" ht="21">
      <c r="B58" s="939" t="s">
        <v>1363</v>
      </c>
      <c r="C58" s="794">
        <v>38001938544</v>
      </c>
      <c r="D58" s="794">
        <v>23176796359.66</v>
      </c>
      <c r="E58" s="794">
        <v>9061228125.5200005</v>
      </c>
      <c r="F58" s="794">
        <v>9043736334.5200005</v>
      </c>
      <c r="G58" s="794">
        <v>14825142184.34</v>
      </c>
      <c r="H58" s="934">
        <v>60.988458083066156</v>
      </c>
      <c r="I58" s="936">
        <v>23.844120780913812</v>
      </c>
      <c r="J58" s="934">
        <v>39.011541916933844</v>
      </c>
    </row>
    <row r="59" spans="2:10" ht="21">
      <c r="B59" s="939" t="s">
        <v>1364</v>
      </c>
      <c r="C59" s="794">
        <v>91117449493</v>
      </c>
      <c r="D59" s="794">
        <v>36600667908.18</v>
      </c>
      <c r="E59" s="794">
        <v>8357470405.9200001</v>
      </c>
      <c r="F59" s="794">
        <v>8356406041.9200001</v>
      </c>
      <c r="G59" s="794">
        <v>54516781584.82</v>
      </c>
      <c r="H59" s="934">
        <v>40.168670339035124</v>
      </c>
      <c r="I59" s="936">
        <v>9.1721952846826049</v>
      </c>
      <c r="J59" s="934">
        <v>59.831329660964869</v>
      </c>
    </row>
    <row r="60" spans="2:10">
      <c r="B60" s="380" t="s">
        <v>151</v>
      </c>
      <c r="C60" s="788">
        <v>1142431221579</v>
      </c>
      <c r="D60" s="788">
        <v>763058640415.80994</v>
      </c>
      <c r="E60" s="788">
        <v>250551029835.79001</v>
      </c>
      <c r="F60" s="788">
        <v>247235830456.79001</v>
      </c>
      <c r="G60" s="788">
        <v>379372581163.19006</v>
      </c>
      <c r="H60" s="937">
        <v>66.792523348684043</v>
      </c>
      <c r="I60" s="938">
        <v>21.931388525034652</v>
      </c>
      <c r="J60" s="937">
        <v>33.20747665131595</v>
      </c>
    </row>
    <row r="61" spans="2:10">
      <c r="B61" s="939" t="s">
        <v>249</v>
      </c>
      <c r="C61" s="794">
        <v>67545904374</v>
      </c>
      <c r="D61" s="794">
        <v>43464170779.729996</v>
      </c>
      <c r="E61" s="794">
        <v>20180960792.790001</v>
      </c>
      <c r="F61" s="794">
        <v>20180960792.790001</v>
      </c>
      <c r="G61" s="794">
        <v>24081733594.270004</v>
      </c>
      <c r="H61" s="934">
        <v>64.347603577960783</v>
      </c>
      <c r="I61" s="936">
        <v>29.877401124202173</v>
      </c>
      <c r="J61" s="934">
        <v>35.65239642203921</v>
      </c>
    </row>
    <row r="62" spans="2:10">
      <c r="B62" s="939" t="s">
        <v>247</v>
      </c>
      <c r="C62" s="794">
        <v>742390906700</v>
      </c>
      <c r="D62" s="794">
        <v>585440956389</v>
      </c>
      <c r="E62" s="794">
        <v>187147954332.73001</v>
      </c>
      <c r="F62" s="794">
        <v>187147954332.73001</v>
      </c>
      <c r="G62" s="794">
        <v>156949950311</v>
      </c>
      <c r="H62" s="934">
        <v>78.858853348748852</v>
      </c>
      <c r="I62" s="936">
        <v>25.208815550371021</v>
      </c>
      <c r="J62" s="934">
        <v>21.141146651251137</v>
      </c>
    </row>
    <row r="63" spans="2:10" ht="21">
      <c r="B63" s="939" t="s">
        <v>250</v>
      </c>
      <c r="C63" s="794">
        <v>166461410505</v>
      </c>
      <c r="D63" s="794">
        <v>89025153893</v>
      </c>
      <c r="E63" s="794">
        <v>29871645978</v>
      </c>
      <c r="F63" s="794">
        <v>27338912895</v>
      </c>
      <c r="G63" s="794">
        <v>77436256612</v>
      </c>
      <c r="H63" s="934">
        <v>53.480956110440957</v>
      </c>
      <c r="I63" s="936">
        <v>17.945087625640866</v>
      </c>
      <c r="J63" s="934">
        <v>46.519043889559043</v>
      </c>
    </row>
    <row r="64" spans="2:10" ht="21">
      <c r="B64" s="939" t="s">
        <v>1365</v>
      </c>
      <c r="C64" s="794">
        <v>13169400000</v>
      </c>
      <c r="D64" s="794">
        <v>5374889310.1000004</v>
      </c>
      <c r="E64" s="794">
        <v>2214727580.5</v>
      </c>
      <c r="F64" s="794">
        <v>2193221407.5</v>
      </c>
      <c r="G64" s="794">
        <v>7794510689.8999996</v>
      </c>
      <c r="H64" s="934">
        <v>40.813471457317725</v>
      </c>
      <c r="I64" s="936">
        <v>16.81722463058302</v>
      </c>
      <c r="J64" s="934">
        <v>59.186528542682268</v>
      </c>
    </row>
    <row r="65" spans="2:10" ht="21">
      <c r="B65" s="939" t="s">
        <v>251</v>
      </c>
      <c r="C65" s="794">
        <v>14181031330</v>
      </c>
      <c r="D65" s="794">
        <v>9283772882</v>
      </c>
      <c r="E65" s="794">
        <v>1775007773</v>
      </c>
      <c r="F65" s="794">
        <v>1756077399</v>
      </c>
      <c r="G65" s="794">
        <v>4897258448</v>
      </c>
      <c r="H65" s="934">
        <v>65.466133357735131</v>
      </c>
      <c r="I65" s="936">
        <v>12.516774920629134</v>
      </c>
      <c r="J65" s="934">
        <v>34.533866642264869</v>
      </c>
    </row>
    <row r="66" spans="2:10" ht="14.25" customHeight="1">
      <c r="B66" s="939" t="s">
        <v>248</v>
      </c>
      <c r="C66" s="794">
        <v>108362568670</v>
      </c>
      <c r="D66" s="794">
        <v>29633601587.98</v>
      </c>
      <c r="E66" s="794">
        <v>9353432652.7700005</v>
      </c>
      <c r="F66" s="794">
        <v>8611402903.7700005</v>
      </c>
      <c r="G66" s="794">
        <v>78728967082.020004</v>
      </c>
      <c r="H66" s="934">
        <v>27.346713862260092</v>
      </c>
      <c r="I66" s="936">
        <v>8.6316084673613709</v>
      </c>
      <c r="J66" s="934">
        <v>72.653286137739912</v>
      </c>
    </row>
    <row r="67" spans="2:10" ht="21">
      <c r="B67" s="939" t="s">
        <v>1366</v>
      </c>
      <c r="C67" s="794">
        <v>2570000000</v>
      </c>
      <c r="D67" s="794">
        <v>836095574</v>
      </c>
      <c r="E67" s="794">
        <v>7300726</v>
      </c>
      <c r="F67" s="794">
        <v>7300726</v>
      </c>
      <c r="G67" s="794">
        <v>1733904426</v>
      </c>
      <c r="H67" s="934">
        <v>32.532901712062255</v>
      </c>
      <c r="I67" s="936">
        <v>0.28407494163424124</v>
      </c>
      <c r="J67" s="934">
        <v>67.467098287937745</v>
      </c>
    </row>
    <row r="68" spans="2:10">
      <c r="B68" s="939" t="s">
        <v>179</v>
      </c>
      <c r="C68" s="794">
        <v>27750000000</v>
      </c>
      <c r="D68" s="794">
        <v>0</v>
      </c>
      <c r="E68" s="794">
        <v>0</v>
      </c>
      <c r="F68" s="794">
        <v>0</v>
      </c>
      <c r="G68" s="794">
        <v>27750000000</v>
      </c>
      <c r="H68" s="934">
        <v>0</v>
      </c>
      <c r="I68" s="936">
        <v>0</v>
      </c>
      <c r="J68" s="934">
        <v>100</v>
      </c>
    </row>
    <row r="69" spans="2:10">
      <c r="B69" s="380" t="s">
        <v>158</v>
      </c>
      <c r="C69" s="788">
        <v>13962924965558</v>
      </c>
      <c r="D69" s="788">
        <v>9788188854708.0605</v>
      </c>
      <c r="E69" s="788">
        <v>3049708797173.25</v>
      </c>
      <c r="F69" s="788">
        <v>3002650152626.1797</v>
      </c>
      <c r="G69" s="788">
        <v>4174736110849.9395</v>
      </c>
      <c r="H69" s="937">
        <v>70.101278054937225</v>
      </c>
      <c r="I69" s="938">
        <v>21.841475225970843</v>
      </c>
      <c r="J69" s="937">
        <v>29.898721945062778</v>
      </c>
    </row>
    <row r="70" spans="2:10">
      <c r="B70" s="939" t="s">
        <v>186</v>
      </c>
      <c r="C70" s="794">
        <v>113494887573</v>
      </c>
      <c r="D70" s="794">
        <v>84748931639.889999</v>
      </c>
      <c r="E70" s="794">
        <v>57066829054.720001</v>
      </c>
      <c r="F70" s="794">
        <v>56617749819.619995</v>
      </c>
      <c r="G70" s="794">
        <v>28745955933.110001</v>
      </c>
      <c r="H70" s="934">
        <v>74.67202572043557</v>
      </c>
      <c r="I70" s="936">
        <v>50.281409387726448</v>
      </c>
      <c r="J70" s="934">
        <v>25.327974279564426</v>
      </c>
    </row>
    <row r="71" spans="2:10">
      <c r="B71" s="939" t="s">
        <v>178</v>
      </c>
      <c r="C71" s="794">
        <v>2923706575900</v>
      </c>
      <c r="D71" s="794">
        <v>2536381536980.5601</v>
      </c>
      <c r="E71" s="794">
        <v>842116211923.56006</v>
      </c>
      <c r="F71" s="794">
        <v>842106409834.56006</v>
      </c>
      <c r="G71" s="794">
        <v>387325038919.43994</v>
      </c>
      <c r="H71" s="934">
        <v>86.752260226380258</v>
      </c>
      <c r="I71" s="936">
        <v>28.803034438034629</v>
      </c>
      <c r="J71" s="934">
        <v>13.247739773619735</v>
      </c>
    </row>
    <row r="72" spans="2:10">
      <c r="B72" s="939" t="s">
        <v>187</v>
      </c>
      <c r="C72" s="794">
        <v>1289335530799</v>
      </c>
      <c r="D72" s="794">
        <v>578402219439.23999</v>
      </c>
      <c r="E72" s="794">
        <v>330917595581.20001</v>
      </c>
      <c r="F72" s="794">
        <v>327422969520.65002</v>
      </c>
      <c r="G72" s="794">
        <v>710933311359.76001</v>
      </c>
      <c r="H72" s="934">
        <v>44.860488648816236</v>
      </c>
      <c r="I72" s="936">
        <v>25.665747020570407</v>
      </c>
      <c r="J72" s="934">
        <v>55.139511351183756</v>
      </c>
    </row>
    <row r="73" spans="2:10">
      <c r="B73" s="939" t="s">
        <v>177</v>
      </c>
      <c r="C73" s="794">
        <v>256267908309</v>
      </c>
      <c r="D73" s="794">
        <v>256267908309</v>
      </c>
      <c r="E73" s="794">
        <v>57521944628</v>
      </c>
      <c r="F73" s="794">
        <v>57521944628</v>
      </c>
      <c r="G73" s="794">
        <v>0</v>
      </c>
      <c r="H73" s="934">
        <v>100</v>
      </c>
      <c r="I73" s="936">
        <v>22.446019483111325</v>
      </c>
      <c r="J73" s="934">
        <v>0</v>
      </c>
    </row>
    <row r="74" spans="2:10" ht="12" customHeight="1">
      <c r="B74" s="939" t="s">
        <v>184</v>
      </c>
      <c r="C74" s="794">
        <v>590638883587</v>
      </c>
      <c r="D74" s="794">
        <v>391092465766.25995</v>
      </c>
      <c r="E74" s="794">
        <v>130710009543.98999</v>
      </c>
      <c r="F74" s="794">
        <v>129119586381.98999</v>
      </c>
      <c r="G74" s="794">
        <v>199546417820.74005</v>
      </c>
      <c r="H74" s="934">
        <v>66.215157287160338</v>
      </c>
      <c r="I74" s="936">
        <v>22.130275059132074</v>
      </c>
      <c r="J74" s="934">
        <v>33.784842712839655</v>
      </c>
    </row>
    <row r="75" spans="2:10" ht="21">
      <c r="B75" s="939" t="s">
        <v>182</v>
      </c>
      <c r="C75" s="794">
        <v>435880967114</v>
      </c>
      <c r="D75" s="794">
        <v>351956492305.83997</v>
      </c>
      <c r="E75" s="794">
        <v>94811983843.330002</v>
      </c>
      <c r="F75" s="794">
        <v>93593424613.330002</v>
      </c>
      <c r="G75" s="794">
        <v>83924474808.160034</v>
      </c>
      <c r="H75" s="934">
        <v>80.746010690985159</v>
      </c>
      <c r="I75" s="936">
        <v>21.751806340865748</v>
      </c>
      <c r="J75" s="934">
        <v>19.253989309014834</v>
      </c>
    </row>
    <row r="76" spans="2:10" ht="21">
      <c r="B76" s="939" t="s">
        <v>183</v>
      </c>
      <c r="C76" s="794">
        <v>6605458807762</v>
      </c>
      <c r="D76" s="794">
        <v>4553855876744.04</v>
      </c>
      <c r="E76" s="794">
        <v>1418274764082.8694</v>
      </c>
      <c r="F76" s="794">
        <v>1382224184671.4495</v>
      </c>
      <c r="G76" s="794">
        <v>2051602931017.96</v>
      </c>
      <c r="H76" s="934">
        <v>68.940795927647841</v>
      </c>
      <c r="I76" s="936">
        <v>21.471252873703044</v>
      </c>
      <c r="J76" s="934">
        <v>31.059204072352166</v>
      </c>
    </row>
    <row r="77" spans="2:10">
      <c r="B77" s="939" t="s">
        <v>185</v>
      </c>
      <c r="C77" s="794">
        <v>467480370131</v>
      </c>
      <c r="D77" s="794">
        <v>321656478400.70001</v>
      </c>
      <c r="E77" s="794">
        <v>66202710716.93</v>
      </c>
      <c r="F77" s="794">
        <v>64744364062.93</v>
      </c>
      <c r="G77" s="794">
        <v>145823891730.29999</v>
      </c>
      <c r="H77" s="934">
        <v>68.80641390579963</v>
      </c>
      <c r="I77" s="936">
        <v>14.161602271851178</v>
      </c>
      <c r="J77" s="934">
        <v>31.193586094200359</v>
      </c>
    </row>
    <row r="78" spans="2:10">
      <c r="B78" s="939" t="s">
        <v>180</v>
      </c>
      <c r="C78" s="794">
        <v>34800000000</v>
      </c>
      <c r="D78" s="794">
        <v>23057272353</v>
      </c>
      <c r="E78" s="794">
        <v>3911740792.3000002</v>
      </c>
      <c r="F78" s="794">
        <v>3911740792.3000002</v>
      </c>
      <c r="G78" s="794">
        <v>11742727647</v>
      </c>
      <c r="H78" s="934">
        <v>66.256529749999999</v>
      </c>
      <c r="I78" s="936">
        <v>11.240634460632185</v>
      </c>
      <c r="J78" s="934">
        <v>33.743470250000001</v>
      </c>
    </row>
    <row r="79" spans="2:10" ht="21">
      <c r="B79" s="939" t="s">
        <v>181</v>
      </c>
      <c r="C79" s="794">
        <v>1245861034383</v>
      </c>
      <c r="D79" s="794">
        <v>690769672769.53003</v>
      </c>
      <c r="E79" s="794">
        <v>48175007006.350006</v>
      </c>
      <c r="F79" s="794">
        <v>45387778301.350006</v>
      </c>
      <c r="G79" s="794">
        <v>555091361613.46997</v>
      </c>
      <c r="H79" s="934">
        <v>55.445162317932727</v>
      </c>
      <c r="I79" s="936">
        <v>3.8668042162670404</v>
      </c>
      <c r="J79" s="934">
        <v>44.554837682067273</v>
      </c>
    </row>
    <row r="80" spans="2:10">
      <c r="B80" s="380" t="s">
        <v>1367</v>
      </c>
      <c r="C80" s="788">
        <v>47813402536879</v>
      </c>
      <c r="D80" s="788">
        <v>20441980513918.52</v>
      </c>
      <c r="E80" s="788">
        <v>5838525521828.9805</v>
      </c>
      <c r="F80" s="788">
        <v>5789679116676.5391</v>
      </c>
      <c r="G80" s="788">
        <v>27371422022960.48</v>
      </c>
      <c r="H80" s="937">
        <v>42.753662005441669</v>
      </c>
      <c r="I80" s="938">
        <v>12.211064705812689</v>
      </c>
      <c r="J80" s="937">
        <v>57.246337994558324</v>
      </c>
    </row>
    <row r="81" spans="2:10">
      <c r="B81" s="1432" t="s">
        <v>843</v>
      </c>
      <c r="C81" s="1433">
        <v>99867113667306</v>
      </c>
      <c r="D81" s="1433">
        <v>53852261715583.43</v>
      </c>
      <c r="E81" s="1433">
        <v>21996272072368.426</v>
      </c>
      <c r="F81" s="1433">
        <v>21885020356370.52</v>
      </c>
      <c r="G81" s="1433">
        <v>46014851951722.57</v>
      </c>
      <c r="H81" s="1434">
        <v>53.923919234298765</v>
      </c>
      <c r="I81" s="1435">
        <v>22.025541006067378</v>
      </c>
      <c r="J81" s="1434">
        <v>46.076080765701235</v>
      </c>
    </row>
    <row r="82" spans="2:10">
      <c r="B82" s="42" t="s">
        <v>164</v>
      </c>
    </row>
    <row r="83" spans="2:10"/>
    <row r="84" spans="2:10" hidden="1">
      <c r="C84" s="794"/>
      <c r="D84" s="794"/>
      <c r="E84" s="794"/>
      <c r="F84" s="794"/>
      <c r="G84" s="794"/>
      <c r="H84" s="794"/>
      <c r="J84" s="794"/>
    </row>
  </sheetData>
  <mergeCells count="11">
    <mergeCell ref="H6:J6"/>
    <mergeCell ref="B1:J1"/>
    <mergeCell ref="B2:J2"/>
    <mergeCell ref="B3:J3"/>
    <mergeCell ref="B4:J4"/>
    <mergeCell ref="B6:B8"/>
    <mergeCell ref="C6:C7"/>
    <mergeCell ref="D6:D7"/>
    <mergeCell ref="E6:E7"/>
    <mergeCell ref="F6:F7"/>
    <mergeCell ref="G6:G7"/>
  </mergeCells>
  <pageMargins left="0.7" right="0.7" top="0.75" bottom="0.75" header="0.3" footer="0.3"/>
  <ignoredErrors>
    <ignoredError sqref="C8:G8" numberStoredAsText="1"/>
  </ignoredError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F45F7-36B3-40B2-9601-6FA0D23ED8EA}">
  <sheetPr codeName="Hoja20"/>
  <dimension ref="A1:I85"/>
  <sheetViews>
    <sheetView showGridLines="0" topLeftCell="B1" workbookViewId="0">
      <selection activeCell="E3" sqref="E3"/>
    </sheetView>
  </sheetViews>
  <sheetFormatPr baseColWidth="10" defaultColWidth="0" defaultRowHeight="13.5" zeroHeight="1"/>
  <cols>
    <col min="1" max="1" width="75.85546875" style="2187" customWidth="1"/>
    <col min="2" max="2" width="12.140625" style="2189" customWidth="1"/>
    <col min="3" max="3" width="13.5703125" style="2159" customWidth="1"/>
    <col min="4" max="4" width="11.140625" style="2159" customWidth="1"/>
    <col min="5" max="5" width="4.42578125" style="2159" customWidth="1"/>
    <col min="6" max="6" width="7.7109375" style="2159" customWidth="1"/>
    <col min="7" max="7" width="11.85546875" style="2159" customWidth="1"/>
    <col min="8" max="9" width="0" style="2159" hidden="1" customWidth="1"/>
    <col min="10" max="16384" width="11.42578125" style="2159" hidden="1"/>
  </cols>
  <sheetData>
    <row r="1" spans="1:8" ht="31.5">
      <c r="A1" s="2518" t="s">
        <v>2536</v>
      </c>
      <c r="B1" s="2519"/>
      <c r="C1" s="2519"/>
      <c r="D1" s="2519"/>
      <c r="E1" s="2463" t="s">
        <v>2537</v>
      </c>
      <c r="G1" s="2160"/>
      <c r="H1" s="2160"/>
    </row>
    <row r="2" spans="1:8">
      <c r="A2" s="2520" t="s">
        <v>1</v>
      </c>
      <c r="B2" s="2520"/>
      <c r="C2" s="2520"/>
      <c r="D2" s="2520"/>
      <c r="E2" s="2464">
        <v>1779913.5870000001</v>
      </c>
      <c r="G2" s="2160"/>
      <c r="H2" s="2160"/>
    </row>
    <row r="3" spans="1:8" ht="21">
      <c r="A3" s="1922" t="s">
        <v>2538</v>
      </c>
      <c r="B3" s="1922" t="s">
        <v>349</v>
      </c>
      <c r="C3" s="1922" t="s">
        <v>87</v>
      </c>
      <c r="D3" s="1922" t="s">
        <v>333</v>
      </c>
      <c r="F3" s="2161"/>
      <c r="G3" s="2160"/>
      <c r="H3" s="2160"/>
    </row>
    <row r="4" spans="1:8" ht="15">
      <c r="A4" s="2162" t="s">
        <v>1948</v>
      </c>
      <c r="B4" s="2163">
        <v>78612.476411806507</v>
      </c>
      <c r="C4" s="2164">
        <f t="shared" ref="C4:C28" si="0">+B4/$B$30*100</f>
        <v>19.154996014517454</v>
      </c>
      <c r="D4" s="2165">
        <f t="shared" ref="D4:D30" si="1">+B4/$E$2*100</f>
        <v>4.416645672350076</v>
      </c>
      <c r="E4" s="2166"/>
      <c r="F4" s="2167"/>
      <c r="G4" s="2168"/>
      <c r="H4" s="2169"/>
    </row>
    <row r="5" spans="1:8" ht="15">
      <c r="A5" s="2162" t="s">
        <v>1949</v>
      </c>
      <c r="B5" s="2170">
        <v>65331.885786495346</v>
      </c>
      <c r="C5" s="2164">
        <f t="shared" si="0"/>
        <v>15.918999998240482</v>
      </c>
      <c r="D5" s="2165">
        <f t="shared" si="1"/>
        <v>3.6705088529949705</v>
      </c>
      <c r="E5" s="2166"/>
      <c r="F5" s="2167"/>
      <c r="G5" s="2168"/>
      <c r="H5" s="2169"/>
    </row>
    <row r="6" spans="1:8" ht="15">
      <c r="A6" s="2162" t="s">
        <v>1008</v>
      </c>
      <c r="B6" s="2170">
        <v>48965.600030277194</v>
      </c>
      <c r="C6" s="2164">
        <f t="shared" si="0"/>
        <v>11.931132515341423</v>
      </c>
      <c r="D6" s="2165">
        <f t="shared" si="1"/>
        <v>2.7510099584557635</v>
      </c>
      <c r="E6" s="2166"/>
      <c r="F6" s="2167"/>
      <c r="G6" s="2168"/>
      <c r="H6" s="2169"/>
    </row>
    <row r="7" spans="1:8" ht="15">
      <c r="A7" s="2162" t="s">
        <v>1950</v>
      </c>
      <c r="B7" s="2170">
        <v>26586.948783505806</v>
      </c>
      <c r="C7" s="2164">
        <f t="shared" si="0"/>
        <v>6.4782706413984386</v>
      </c>
      <c r="D7" s="2165">
        <f t="shared" si="1"/>
        <v>1.4937213231973494</v>
      </c>
      <c r="E7" s="2166"/>
      <c r="F7" s="2167"/>
      <c r="G7" s="2171"/>
      <c r="H7" s="2169"/>
    </row>
    <row r="8" spans="1:8" ht="21">
      <c r="A8" s="2162" t="s">
        <v>222</v>
      </c>
      <c r="B8" s="2170">
        <v>17857.302443239179</v>
      </c>
      <c r="C8" s="2164">
        <f t="shared" si="0"/>
        <v>4.351173919753367</v>
      </c>
      <c r="D8" s="2165">
        <f t="shared" si="1"/>
        <v>1.0032679436610863</v>
      </c>
      <c r="E8" s="2166"/>
      <c r="F8" s="2167"/>
      <c r="G8" s="2171"/>
      <c r="H8" s="2169"/>
    </row>
    <row r="9" spans="1:8" ht="21">
      <c r="A9" s="2162" t="s">
        <v>221</v>
      </c>
      <c r="B9" s="2170">
        <v>14126.274668762064</v>
      </c>
      <c r="C9" s="2164">
        <f t="shared" si="0"/>
        <v>3.4420584025702756</v>
      </c>
      <c r="D9" s="2165">
        <f t="shared" si="1"/>
        <v>0.7936494654536318</v>
      </c>
      <c r="E9" s="2166"/>
      <c r="F9" s="2167"/>
      <c r="G9" s="2171"/>
      <c r="H9" s="2169"/>
    </row>
    <row r="10" spans="1:8" ht="15">
      <c r="A10" s="2162" t="s">
        <v>550</v>
      </c>
      <c r="B10" s="2170">
        <v>11770.57253312723</v>
      </c>
      <c r="C10" s="2164">
        <f t="shared" si="0"/>
        <v>2.8680596293590224</v>
      </c>
      <c r="D10" s="2165">
        <f t="shared" si="1"/>
        <v>0.6613002237353689</v>
      </c>
      <c r="E10" s="2166"/>
      <c r="F10" s="2167"/>
      <c r="G10" s="2168"/>
      <c r="H10" s="2169"/>
    </row>
    <row r="11" spans="1:8" ht="21">
      <c r="A11" s="2162" t="s">
        <v>1951</v>
      </c>
      <c r="B11" s="2170">
        <v>9953.290251414599</v>
      </c>
      <c r="C11" s="2164">
        <f t="shared" si="0"/>
        <v>2.4252541555674521</v>
      </c>
      <c r="D11" s="2165">
        <f t="shared" si="1"/>
        <v>0.5592007569418368</v>
      </c>
      <c r="E11" s="2166"/>
      <c r="F11" s="2167"/>
      <c r="G11" s="2171"/>
      <c r="H11" s="2169"/>
    </row>
    <row r="12" spans="1:8" ht="15">
      <c r="A12" s="2172" t="s">
        <v>1550</v>
      </c>
      <c r="B12" s="2170">
        <v>9455.2955362155044</v>
      </c>
      <c r="C12" s="2164">
        <f t="shared" si="0"/>
        <v>2.3039109894404941</v>
      </c>
      <c r="D12" s="2165">
        <f t="shared" si="1"/>
        <v>0.53122216748466811</v>
      </c>
      <c r="E12" s="2166"/>
      <c r="F12" s="2167"/>
      <c r="G12" s="2171"/>
      <c r="H12" s="2169"/>
    </row>
    <row r="13" spans="1:8" ht="15">
      <c r="A13" s="2172" t="s">
        <v>547</v>
      </c>
      <c r="B13" s="2170">
        <v>9164.8406759944119</v>
      </c>
      <c r="C13" s="2164">
        <f t="shared" si="0"/>
        <v>2.2331377236195915</v>
      </c>
      <c r="D13" s="2165">
        <f t="shared" si="1"/>
        <v>0.51490368650095653</v>
      </c>
      <c r="E13" s="2166"/>
      <c r="G13" s="2171"/>
      <c r="H13" s="2169"/>
    </row>
    <row r="14" spans="1:8" ht="15">
      <c r="A14" s="2172" t="s">
        <v>1012</v>
      </c>
      <c r="B14" s="2170">
        <v>5698.3299672254188</v>
      </c>
      <c r="C14" s="2164">
        <f t="shared" si="0"/>
        <v>1.388475376857804</v>
      </c>
      <c r="D14" s="2165">
        <f t="shared" si="1"/>
        <v>0.32014643906560719</v>
      </c>
      <c r="E14" s="2166"/>
      <c r="G14" s="2171"/>
      <c r="H14" s="2169"/>
    </row>
    <row r="15" spans="1:8" ht="15">
      <c r="A15" s="2172" t="s">
        <v>1952</v>
      </c>
      <c r="B15" s="2170">
        <v>5656.940773049264</v>
      </c>
      <c r="C15" s="2164">
        <f t="shared" si="0"/>
        <v>1.3783903383794935</v>
      </c>
      <c r="D15" s="2165">
        <f t="shared" si="1"/>
        <v>0.31782109054990115</v>
      </c>
      <c r="E15" s="2166"/>
      <c r="G15" s="2171"/>
      <c r="H15" s="2169"/>
    </row>
    <row r="16" spans="1:8" ht="15">
      <c r="A16" s="2172" t="s">
        <v>548</v>
      </c>
      <c r="B16" s="2170">
        <v>5631.6555182594448</v>
      </c>
      <c r="C16" s="2164">
        <f t="shared" si="0"/>
        <v>1.3722292431331375</v>
      </c>
      <c r="D16" s="2165">
        <f t="shared" si="1"/>
        <v>0.31640050165308642</v>
      </c>
      <c r="E16" s="2173"/>
      <c r="G16" s="2174"/>
      <c r="H16" s="2169"/>
    </row>
    <row r="17" spans="1:8" ht="15">
      <c r="A17" s="2172" t="s">
        <v>549</v>
      </c>
      <c r="B17" s="2170">
        <v>5383.7343912639326</v>
      </c>
      <c r="C17" s="2164">
        <f t="shared" si="0"/>
        <v>1.3118198982520943</v>
      </c>
      <c r="D17" s="2165">
        <f t="shared" si="1"/>
        <v>0.30247167225337507</v>
      </c>
      <c r="E17" s="2173"/>
      <c r="G17" s="2171"/>
      <c r="H17" s="2169"/>
    </row>
    <row r="18" spans="1:8" ht="15">
      <c r="A18" s="2172" t="s">
        <v>225</v>
      </c>
      <c r="B18" s="2170">
        <v>4989.2193676354191</v>
      </c>
      <c r="C18" s="2164">
        <f t="shared" si="0"/>
        <v>1.2156909623604819</v>
      </c>
      <c r="D18" s="2165">
        <f t="shared" si="1"/>
        <v>0.28030683085264968</v>
      </c>
      <c r="E18" s="2173"/>
      <c r="G18" s="2171"/>
      <c r="H18" s="2169"/>
    </row>
    <row r="19" spans="1:8" ht="15">
      <c r="A19" s="2172" t="s">
        <v>204</v>
      </c>
      <c r="B19" s="2170">
        <v>4747.2724538465</v>
      </c>
      <c r="C19" s="2164">
        <f t="shared" si="0"/>
        <v>1.156737315549077</v>
      </c>
      <c r="D19" s="2165">
        <f t="shared" si="1"/>
        <v>0.26671364770285894</v>
      </c>
      <c r="E19" s="2173"/>
      <c r="G19" s="2171"/>
      <c r="H19" s="2169"/>
    </row>
    <row r="20" spans="1:8" ht="15">
      <c r="A20" s="2172" t="s">
        <v>171</v>
      </c>
      <c r="B20" s="2170">
        <v>4263.0687381184316</v>
      </c>
      <c r="C20" s="2164">
        <f t="shared" si="0"/>
        <v>1.0387545134757825</v>
      </c>
      <c r="D20" s="2165">
        <f t="shared" si="1"/>
        <v>0.23950987111142444</v>
      </c>
      <c r="E20" s="2173"/>
      <c r="G20" s="2174"/>
      <c r="H20" s="2169"/>
    </row>
    <row r="21" spans="1:8" ht="15">
      <c r="A21" s="2172" t="s">
        <v>1953</v>
      </c>
      <c r="B21" s="2170">
        <v>3941.2207067183585</v>
      </c>
      <c r="C21" s="2164">
        <f t="shared" si="0"/>
        <v>0.96033187574517931</v>
      </c>
      <c r="D21" s="2165">
        <f t="shared" si="1"/>
        <v>0.22142764320155495</v>
      </c>
      <c r="E21" s="2173"/>
      <c r="G21" s="2171"/>
      <c r="H21" s="2169"/>
    </row>
    <row r="22" spans="1:8" ht="15">
      <c r="A22" s="2172" t="s">
        <v>1958</v>
      </c>
      <c r="B22" s="2170">
        <v>3875.1921077590082</v>
      </c>
      <c r="C22" s="2164">
        <f t="shared" si="0"/>
        <v>0.94424311213359857</v>
      </c>
      <c r="D22" s="2165">
        <f t="shared" si="1"/>
        <v>0.21771799125880867</v>
      </c>
      <c r="E22" s="2173"/>
      <c r="G22" s="2171"/>
      <c r="H22" s="2169"/>
    </row>
    <row r="23" spans="1:8" ht="15">
      <c r="A23" s="2172" t="s">
        <v>1954</v>
      </c>
      <c r="B23" s="2170">
        <v>3674.5535616106408</v>
      </c>
      <c r="C23" s="2164">
        <f t="shared" si="0"/>
        <v>0.89535480931894063</v>
      </c>
      <c r="D23" s="2165">
        <f t="shared" si="1"/>
        <v>0.20644561558766505</v>
      </c>
      <c r="E23" s="2173"/>
      <c r="G23" s="2174"/>
      <c r="H23" s="2169"/>
    </row>
    <row r="24" spans="1:8" ht="15">
      <c r="A24" s="2162" t="s">
        <v>1955</v>
      </c>
      <c r="B24" s="2170">
        <v>3356.9212860654357</v>
      </c>
      <c r="C24" s="2164">
        <f t="shared" si="0"/>
        <v>0.81795939767615522</v>
      </c>
      <c r="D24" s="2165">
        <f t="shared" si="1"/>
        <v>0.18860023939271361</v>
      </c>
      <c r="E24" s="2173"/>
      <c r="G24" s="2171"/>
      <c r="H24" s="2169"/>
    </row>
    <row r="25" spans="1:8" ht="15">
      <c r="A25" s="2162" t="s">
        <v>1964</v>
      </c>
      <c r="B25" s="2170">
        <v>2751.761819115</v>
      </c>
      <c r="C25" s="2164">
        <f t="shared" si="0"/>
        <v>0.67050408642428683</v>
      </c>
      <c r="D25" s="2165">
        <f t="shared" si="1"/>
        <v>0.15460086597535477</v>
      </c>
      <c r="E25" s="2173"/>
      <c r="G25" s="2171"/>
      <c r="H25" s="2169"/>
    </row>
    <row r="26" spans="1:8" ht="15">
      <c r="A26" s="2162" t="s">
        <v>551</v>
      </c>
      <c r="B26" s="2170">
        <v>2732.7519755751277</v>
      </c>
      <c r="C26" s="2164">
        <f t="shared" si="0"/>
        <v>0.66587208023565891</v>
      </c>
      <c r="D26" s="2165">
        <f t="shared" si="1"/>
        <v>0.15353284538836029</v>
      </c>
      <c r="E26" s="2173"/>
      <c r="G26" s="2171"/>
      <c r="H26" s="2169"/>
    </row>
    <row r="27" spans="1:8" ht="15">
      <c r="A27" s="2162" t="s">
        <v>552</v>
      </c>
      <c r="B27" s="2170">
        <v>2665.2668770787782</v>
      </c>
      <c r="C27" s="2164">
        <f t="shared" si="0"/>
        <v>0.64942842075894569</v>
      </c>
      <c r="D27" s="2165">
        <f t="shared" si="1"/>
        <v>0.14974136365636823</v>
      </c>
      <c r="E27" s="2173"/>
      <c r="G27" s="2174"/>
      <c r="H27" s="2169"/>
    </row>
    <row r="28" spans="1:8" ht="10.15" customHeight="1">
      <c r="A28" s="2175" t="s">
        <v>1217</v>
      </c>
      <c r="B28" s="2176">
        <f>SUM(B4:B27)</f>
        <v>351192.3766641586</v>
      </c>
      <c r="C28" s="2177">
        <f t="shared" si="0"/>
        <v>85.57278542010863</v>
      </c>
      <c r="D28" s="2178">
        <f t="shared" si="1"/>
        <v>19.730866668425438</v>
      </c>
      <c r="G28" s="2160"/>
      <c r="H28" s="2169"/>
    </row>
    <row r="29" spans="1:8" ht="10.15" customHeight="1">
      <c r="A29" s="2179" t="s">
        <v>509</v>
      </c>
      <c r="B29" s="2180">
        <v>59209.569398511427</v>
      </c>
      <c r="C29" s="2181">
        <f>+B29/$B$30*100</f>
        <v>14.427214579891364</v>
      </c>
      <c r="D29" s="2165">
        <f t="shared" si="1"/>
        <v>3.3265417956782768</v>
      </c>
      <c r="G29" s="2160"/>
      <c r="H29" s="2169"/>
    </row>
    <row r="30" spans="1:8">
      <c r="A30" s="2198" t="s">
        <v>352</v>
      </c>
      <c r="B30" s="2199">
        <f>+B28+B29</f>
        <v>410401.94606267003</v>
      </c>
      <c r="C30" s="2200">
        <f>+B30/$B$30*100</f>
        <v>100</v>
      </c>
      <c r="D30" s="2200">
        <f t="shared" si="1"/>
        <v>23.057408464103712</v>
      </c>
      <c r="G30" s="2160"/>
      <c r="H30" s="2169"/>
    </row>
    <row r="31" spans="1:8">
      <c r="A31" s="2182" t="s">
        <v>98</v>
      </c>
      <c r="B31" s="2183">
        <v>112605.186394034</v>
      </c>
      <c r="C31" s="2184"/>
      <c r="D31" s="2185"/>
      <c r="G31" s="2160"/>
      <c r="H31" s="2169"/>
    </row>
    <row r="32" spans="1:8">
      <c r="A32" s="2198" t="s">
        <v>2539</v>
      </c>
      <c r="B32" s="2199">
        <f>+B30+B31</f>
        <v>523007.13245670404</v>
      </c>
      <c r="C32" s="2186"/>
      <c r="D32" s="2186"/>
      <c r="G32" s="2160"/>
      <c r="H32" s="2169"/>
    </row>
    <row r="33" spans="1:8" ht="10.15" customHeight="1">
      <c r="A33" s="2521" t="s">
        <v>109</v>
      </c>
      <c r="B33" s="2521"/>
      <c r="C33" s="2521"/>
      <c r="D33" s="2521"/>
      <c r="G33" s="2160"/>
      <c r="H33" s="2169">
        <f t="shared" ref="H33" si="2">+F33-G33</f>
        <v>0</v>
      </c>
    </row>
    <row r="34" spans="1:8">
      <c r="B34" s="2188"/>
      <c r="G34" s="2160"/>
      <c r="H34" s="2160"/>
    </row>
    <row r="35" spans="1:8" hidden="1">
      <c r="B35" s="2188"/>
      <c r="G35" s="2160"/>
      <c r="H35" s="2160"/>
    </row>
    <row r="36" spans="1:8" hidden="1">
      <c r="G36" s="2160"/>
      <c r="H36" s="2160"/>
    </row>
    <row r="37" spans="1:8" hidden="1">
      <c r="G37" s="2160"/>
      <c r="H37" s="2160"/>
    </row>
    <row r="38" spans="1:8" hidden="1">
      <c r="G38" s="2160"/>
      <c r="H38" s="2160"/>
    </row>
    <row r="39" spans="1:8" hidden="1">
      <c r="G39" s="2160"/>
      <c r="H39" s="2160"/>
    </row>
    <row r="40" spans="1:8" hidden="1">
      <c r="G40" s="2160"/>
      <c r="H40" s="2160"/>
    </row>
    <row r="41" spans="1:8" hidden="1">
      <c r="A41" s="2190" t="s">
        <v>1948</v>
      </c>
      <c r="B41" s="2191">
        <v>78612.476411806507</v>
      </c>
      <c r="C41" s="2192">
        <v>19.163413674782976</v>
      </c>
      <c r="D41" s="2193" t="s">
        <v>2540</v>
      </c>
    </row>
    <row r="42" spans="1:8" hidden="1">
      <c r="A42" s="2190" t="s">
        <v>1949</v>
      </c>
      <c r="B42" s="2191">
        <v>65331.885786495339</v>
      </c>
      <c r="C42" s="2192">
        <v>15.925995600518366</v>
      </c>
      <c r="D42" s="2193" t="s">
        <v>2540</v>
      </c>
    </row>
    <row r="43" spans="1:8" hidden="1">
      <c r="A43" s="2190" t="s">
        <v>1008</v>
      </c>
      <c r="B43" s="2191">
        <v>48965.600030277201</v>
      </c>
      <c r="C43" s="2192">
        <v>11.936375649822944</v>
      </c>
      <c r="D43" s="2193" t="s">
        <v>2540</v>
      </c>
    </row>
    <row r="44" spans="1:8" hidden="1">
      <c r="A44" s="2190"/>
      <c r="B44" s="2191"/>
      <c r="C44" s="2192"/>
      <c r="D44" s="2193"/>
    </row>
    <row r="45" spans="1:8" hidden="1">
      <c r="A45" s="2190" t="s">
        <v>550</v>
      </c>
      <c r="B45" s="2191">
        <v>11770.760877291235</v>
      </c>
      <c r="C45" s="2192">
        <v>2.8693659105312972</v>
      </c>
      <c r="D45" s="2193" t="s">
        <v>2540</v>
      </c>
    </row>
    <row r="46" spans="1:8" hidden="1">
      <c r="A46" s="2194"/>
      <c r="B46" s="2195"/>
      <c r="C46" s="2196"/>
    </row>
    <row r="47" spans="1:8" hidden="1">
      <c r="A47" s="2194"/>
      <c r="B47" s="2195"/>
      <c r="C47" s="2196"/>
    </row>
    <row r="48" spans="1:8" hidden="1">
      <c r="A48" s="2194"/>
      <c r="B48" s="2195"/>
      <c r="C48" s="2196"/>
    </row>
    <row r="49" spans="1:4" hidden="1">
      <c r="A49" s="2194"/>
      <c r="B49" s="2195"/>
      <c r="C49" s="2196"/>
    </row>
    <row r="50" spans="1:4" hidden="1">
      <c r="A50" s="2190" t="s">
        <v>1950</v>
      </c>
      <c r="B50" s="2191">
        <v>26586.94878350581</v>
      </c>
      <c r="C50" s="2192">
        <v>6.4811175165074744</v>
      </c>
      <c r="D50" s="2193" t="s">
        <v>2540</v>
      </c>
    </row>
    <row r="51" spans="1:4" hidden="1">
      <c r="A51" s="2190" t="s">
        <v>1955</v>
      </c>
      <c r="B51" s="2191">
        <v>3356.9212860654357</v>
      </c>
      <c r="C51" s="2192">
        <v>0.81831884981675673</v>
      </c>
      <c r="D51" s="2193" t="s">
        <v>2540</v>
      </c>
    </row>
    <row r="52" spans="1:4" hidden="1">
      <c r="A52" s="2194"/>
      <c r="B52" s="2195"/>
      <c r="C52" s="2196"/>
    </row>
    <row r="53" spans="1:4" hidden="1">
      <c r="A53" s="2194"/>
      <c r="B53" s="2195"/>
      <c r="C53" s="2196"/>
    </row>
    <row r="54" spans="1:4" hidden="1">
      <c r="A54" s="2194"/>
      <c r="B54" s="2195"/>
      <c r="C54" s="2196"/>
    </row>
    <row r="55" spans="1:4" hidden="1">
      <c r="A55" s="2190" t="s">
        <v>222</v>
      </c>
      <c r="B55" s="2191">
        <v>17857.302443239179</v>
      </c>
      <c r="C55" s="2192">
        <v>4.3530860425115723</v>
      </c>
      <c r="D55" s="2193" t="s">
        <v>2540</v>
      </c>
    </row>
    <row r="56" spans="1:4" hidden="1">
      <c r="A56" s="2190" t="s">
        <v>221</v>
      </c>
      <c r="B56" s="2191">
        <v>14126.274668762064</v>
      </c>
      <c r="C56" s="2192">
        <v>3.443571014644168</v>
      </c>
      <c r="D56" s="2193" t="s">
        <v>2540</v>
      </c>
    </row>
    <row r="57" spans="1:4" hidden="1">
      <c r="A57" s="2190" t="s">
        <v>225</v>
      </c>
      <c r="B57" s="2191">
        <v>4989.2193676354182</v>
      </c>
      <c r="C57" s="2192">
        <v>1.2162251975804348</v>
      </c>
      <c r="D57" s="2193" t="s">
        <v>2540</v>
      </c>
    </row>
    <row r="58" spans="1:4" hidden="1">
      <c r="A58" s="2190" t="s">
        <v>1958</v>
      </c>
      <c r="B58" s="2191">
        <v>3844.2763356059972</v>
      </c>
      <c r="C58" s="2192">
        <v>0.937121702075428</v>
      </c>
      <c r="D58" s="2193" t="s">
        <v>2540</v>
      </c>
    </row>
    <row r="59" spans="1:4" hidden="1">
      <c r="A59" s="2194"/>
      <c r="B59" s="2195"/>
      <c r="C59" s="2196"/>
    </row>
    <row r="60" spans="1:4" hidden="1">
      <c r="A60" s="2194"/>
      <c r="B60" s="2195"/>
      <c r="C60" s="2196"/>
    </row>
    <row r="61" spans="1:4" hidden="1">
      <c r="A61" s="2190" t="s">
        <v>1550</v>
      </c>
      <c r="B61" s="2191">
        <v>9103.4198000000015</v>
      </c>
      <c r="C61" s="2192">
        <v>2.2191464694325513</v>
      </c>
      <c r="D61" s="2193" t="s">
        <v>2540</v>
      </c>
    </row>
    <row r="62" spans="1:4" hidden="1">
      <c r="A62" s="2190" t="s">
        <v>1952</v>
      </c>
      <c r="B62" s="2191">
        <v>5656.9407730492658</v>
      </c>
      <c r="C62" s="2192">
        <v>1.3789960718170247</v>
      </c>
      <c r="D62" s="2193" t="s">
        <v>2540</v>
      </c>
    </row>
    <row r="63" spans="1:4" hidden="1">
      <c r="A63" s="2190" t="s">
        <v>1953</v>
      </c>
      <c r="B63" s="2191">
        <v>3941.2207067183576</v>
      </c>
      <c r="C63" s="2192">
        <v>0.96075389345095419</v>
      </c>
      <c r="D63" s="2193" t="s">
        <v>2540</v>
      </c>
    </row>
    <row r="64" spans="1:4" hidden="1">
      <c r="A64" s="2194"/>
      <c r="B64" s="2195"/>
      <c r="C64" s="2196"/>
    </row>
    <row r="65" spans="1:4" hidden="1">
      <c r="A65" s="2194"/>
      <c r="B65" s="2195"/>
      <c r="C65" s="2196"/>
    </row>
    <row r="66" spans="1:4" hidden="1">
      <c r="A66" s="2194"/>
      <c r="B66" s="2195"/>
      <c r="C66" s="2196"/>
    </row>
    <row r="67" spans="1:4" hidden="1">
      <c r="A67" s="2190" t="s">
        <v>1951</v>
      </c>
      <c r="B67" s="2191">
        <v>9941.290251414599</v>
      </c>
      <c r="C67" s="2192">
        <v>2.4233946854819268</v>
      </c>
      <c r="D67" s="2193" t="s">
        <v>2540</v>
      </c>
    </row>
    <row r="68" spans="1:4" hidden="1">
      <c r="A68" s="2190" t="s">
        <v>548</v>
      </c>
      <c r="B68" s="2191">
        <f>+B17</f>
        <v>5383.7343912639326</v>
      </c>
      <c r="C68" s="2197">
        <f>+C17</f>
        <v>1.3118198982520943</v>
      </c>
      <c r="D68" s="2193" t="s">
        <v>2540</v>
      </c>
    </row>
    <row r="69" spans="1:4" hidden="1">
      <c r="A69" s="2190" t="s">
        <v>1012</v>
      </c>
      <c r="B69" s="2191">
        <v>5698.3299672254179</v>
      </c>
      <c r="C69" s="2192">
        <v>1.3890855421640547</v>
      </c>
      <c r="D69" s="2193" t="s">
        <v>2540</v>
      </c>
    </row>
    <row r="70" spans="1:4" hidden="1">
      <c r="A70" s="2190" t="s">
        <v>204</v>
      </c>
      <c r="B70" s="2191">
        <v>4747.2724538465</v>
      </c>
      <c r="C70" s="2192">
        <v>1.1572456435973504</v>
      </c>
      <c r="D70" s="2193" t="s">
        <v>2540</v>
      </c>
    </row>
    <row r="71" spans="1:4" hidden="1">
      <c r="A71" s="2190" t="s">
        <v>551</v>
      </c>
      <c r="B71" s="2191">
        <v>2732.7519755751282</v>
      </c>
      <c r="C71" s="2192">
        <v>0.66616469762631114</v>
      </c>
      <c r="D71" s="2193" t="s">
        <v>2540</v>
      </c>
    </row>
    <row r="72" spans="1:4" hidden="1">
      <c r="A72" s="2194"/>
      <c r="B72" s="2195"/>
      <c r="C72" s="2196"/>
    </row>
    <row r="73" spans="1:4" hidden="1">
      <c r="A73" s="2194" t="s">
        <v>171</v>
      </c>
      <c r="B73" s="2195">
        <v>4263.0687381184316</v>
      </c>
      <c r="C73" s="2196">
        <v>1.0392109939985188</v>
      </c>
      <c r="D73" s="2193" t="s">
        <v>2540</v>
      </c>
    </row>
    <row r="74" spans="1:4" hidden="1">
      <c r="A74" s="2194"/>
      <c r="B74" s="2195"/>
      <c r="C74" s="2196"/>
    </row>
    <row r="75" spans="1:4" hidden="1">
      <c r="A75" s="2194"/>
      <c r="B75" s="2195"/>
      <c r="C75" s="2196"/>
    </row>
    <row r="76" spans="1:4" hidden="1">
      <c r="A76" s="2190" t="s">
        <v>1964</v>
      </c>
      <c r="B76" s="2191">
        <v>2751.7618191150004</v>
      </c>
      <c r="C76" s="2192">
        <v>0.67079873934939782</v>
      </c>
      <c r="D76" s="2193" t="s">
        <v>2540</v>
      </c>
    </row>
    <row r="77" spans="1:4" hidden="1">
      <c r="A77" s="2194"/>
      <c r="B77" s="2195"/>
      <c r="C77" s="2196"/>
    </row>
    <row r="78" spans="1:4" hidden="1">
      <c r="A78" s="2194"/>
      <c r="B78" s="2195"/>
      <c r="C78" s="2196"/>
    </row>
    <row r="79" spans="1:4" hidden="1">
      <c r="A79" s="2194"/>
      <c r="B79" s="2195"/>
      <c r="C79" s="2196"/>
    </row>
    <row r="80" spans="1:4" hidden="1">
      <c r="A80" s="2190" t="s">
        <v>547</v>
      </c>
      <c r="B80" s="2191">
        <v>9164.84067599441</v>
      </c>
      <c r="C80" s="2192">
        <v>2.2341190756736089</v>
      </c>
      <c r="D80" s="2193" t="s">
        <v>2540</v>
      </c>
    </row>
    <row r="81" spans="1:4" hidden="1">
      <c r="A81" s="2194" t="s">
        <v>552</v>
      </c>
      <c r="B81" s="2195">
        <v>2665.2668770787777</v>
      </c>
      <c r="C81" s="2196">
        <v>0.64971381198578693</v>
      </c>
      <c r="D81" s="2193" t="s">
        <v>2540</v>
      </c>
    </row>
    <row r="82" spans="1:4" hidden="1">
      <c r="A82" s="2190"/>
      <c r="B82" s="2191"/>
      <c r="C82" s="2192"/>
    </row>
    <row r="83" spans="1:4" hidden="1">
      <c r="A83" s="2194" t="s">
        <v>549</v>
      </c>
      <c r="B83" s="2195">
        <v>5383.7343912639344</v>
      </c>
      <c r="C83" s="2196">
        <v>1.3123963773192096</v>
      </c>
      <c r="D83" s="2193" t="s">
        <v>2540</v>
      </c>
    </row>
    <row r="84" spans="1:4" hidden="1">
      <c r="A84" s="2194"/>
      <c r="B84" s="2195"/>
      <c r="C84" s="2196"/>
    </row>
    <row r="85" spans="1:4" hidden="1">
      <c r="A85" s="2194" t="s">
        <v>1954</v>
      </c>
      <c r="B85" s="2195">
        <v>3674.5535616106408</v>
      </c>
      <c r="C85" s="2196">
        <v>0.89574827286214553</v>
      </c>
      <c r="D85" s="2159" t="s">
        <v>2540</v>
      </c>
    </row>
  </sheetData>
  <mergeCells count="3">
    <mergeCell ref="A1:D1"/>
    <mergeCell ref="A2:D2"/>
    <mergeCell ref="A33:D33"/>
  </mergeCells>
  <pageMargins left="0.7" right="0.7" top="0.75" bottom="0.75" header="0.3" footer="0.3"/>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C2438-CF38-49AB-920F-EDBA5EB29299}">
  <sheetPr codeName="Hoja90"/>
  <dimension ref="A1:XEZ38"/>
  <sheetViews>
    <sheetView showGridLines="0" zoomScale="110" zoomScaleNormal="110" workbookViewId="0">
      <selection activeCell="G7" sqref="G7"/>
    </sheetView>
  </sheetViews>
  <sheetFormatPr baseColWidth="10" defaultColWidth="0" defaultRowHeight="10.5" zeroHeight="1"/>
  <cols>
    <col min="1" max="1" width="1.28515625" style="42" customWidth="1"/>
    <col min="2" max="2" width="4.28515625" style="42" customWidth="1"/>
    <col min="3" max="3" width="38.28515625" style="42" customWidth="1"/>
    <col min="4" max="4" width="10" style="42" bestFit="1" customWidth="1"/>
    <col min="5" max="5" width="12.28515625" style="42" customWidth="1"/>
    <col min="6" max="6" width="12.5703125" style="42" bestFit="1" customWidth="1"/>
    <col min="7" max="7" width="10.85546875" style="42" bestFit="1" customWidth="1"/>
    <col min="8" max="8" width="18.85546875" style="42" customWidth="1"/>
    <col min="9" max="9" width="15.140625" style="42" bestFit="1" customWidth="1"/>
    <col min="10" max="10" width="3.5703125" style="42" customWidth="1"/>
    <col min="11" max="11" width="11.42578125" style="42" customWidth="1"/>
    <col min="12" max="12" width="3.85546875" style="42" customWidth="1"/>
    <col min="13" max="16373" width="11.42578125" style="42" hidden="1"/>
    <col min="16374" max="16374" width="16.5703125" style="42" hidden="1"/>
    <col min="16375" max="16379" width="11.42578125" style="42" hidden="1"/>
    <col min="16380" max="16380" width="16.5703125" style="42" hidden="1"/>
    <col min="16381" max="16384" width="11.42578125" style="42" hidden="1"/>
  </cols>
  <sheetData>
    <row r="1" spans="1:11" ht="14.25">
      <c r="A1" s="47"/>
      <c r="B1" s="2682" t="s">
        <v>1416</v>
      </c>
      <c r="C1" s="2682"/>
      <c r="D1" s="2682"/>
      <c r="E1" s="2682"/>
      <c r="F1" s="2682"/>
      <c r="G1" s="2682"/>
      <c r="H1" s="2682"/>
      <c r="I1" s="2682"/>
      <c r="J1" s="588"/>
      <c r="K1" s="588"/>
    </row>
    <row r="2" spans="1:11">
      <c r="B2" s="2682" t="s">
        <v>1368</v>
      </c>
      <c r="C2" s="2682"/>
      <c r="D2" s="2682"/>
      <c r="E2" s="2682"/>
      <c r="F2" s="2682"/>
      <c r="G2" s="2682"/>
      <c r="H2" s="2682"/>
      <c r="I2" s="2682"/>
    </row>
    <row r="3" spans="1:11">
      <c r="B3" s="2682" t="s">
        <v>1369</v>
      </c>
      <c r="C3" s="2682"/>
      <c r="D3" s="2682"/>
      <c r="E3" s="2682"/>
      <c r="F3" s="2682"/>
      <c r="G3" s="2682"/>
      <c r="H3" s="2682"/>
      <c r="I3" s="2682"/>
    </row>
    <row r="4" spans="1:11">
      <c r="B4" s="2682" t="s">
        <v>4</v>
      </c>
      <c r="C4" s="2682"/>
      <c r="D4" s="2682"/>
      <c r="E4" s="2682"/>
      <c r="F4" s="2682"/>
      <c r="G4" s="2682"/>
      <c r="H4" s="2682"/>
      <c r="I4" s="2682"/>
    </row>
    <row r="5" spans="1:11" ht="15" customHeight="1">
      <c r="B5" s="1436"/>
      <c r="C5" s="2779" t="s">
        <v>0</v>
      </c>
      <c r="D5" s="2780" t="s">
        <v>5</v>
      </c>
      <c r="E5" s="2780" t="s">
        <v>117</v>
      </c>
      <c r="F5" s="2780" t="s">
        <v>2</v>
      </c>
      <c r="G5" s="2780" t="s">
        <v>1370</v>
      </c>
      <c r="H5" s="2781" t="s">
        <v>1371</v>
      </c>
      <c r="I5" s="2782"/>
    </row>
    <row r="6" spans="1:11">
      <c r="B6" s="1437"/>
      <c r="C6" s="2779"/>
      <c r="D6" s="2780"/>
      <c r="E6" s="2780"/>
      <c r="F6" s="2780"/>
      <c r="G6" s="2780"/>
      <c r="H6" s="1438" t="s">
        <v>1372</v>
      </c>
      <c r="I6" s="1439" t="s">
        <v>6</v>
      </c>
    </row>
    <row r="7" spans="1:11">
      <c r="B7" s="1437"/>
      <c r="C7" s="2779"/>
      <c r="D7" s="1440" t="s">
        <v>23</v>
      </c>
      <c r="E7" s="1440" t="s">
        <v>24</v>
      </c>
      <c r="F7" s="1441" t="s">
        <v>36</v>
      </c>
      <c r="G7" s="1442" t="s">
        <v>1373</v>
      </c>
      <c r="H7" s="1443" t="s">
        <v>1374</v>
      </c>
      <c r="I7" s="1444" t="s">
        <v>1375</v>
      </c>
    </row>
    <row r="8" spans="1:11">
      <c r="B8" s="941" t="s">
        <v>88</v>
      </c>
      <c r="C8" s="941" t="s">
        <v>89</v>
      </c>
      <c r="D8" s="942">
        <v>19545.415753608519</v>
      </c>
      <c r="E8" s="942">
        <v>15668.607668567696</v>
      </c>
      <c r="F8" s="942">
        <v>13612.069452306414</v>
      </c>
      <c r="G8" s="942">
        <v>5933.3463013021073</v>
      </c>
      <c r="H8" s="943">
        <v>80.16512857074899</v>
      </c>
      <c r="I8" s="944">
        <v>69.643284256019584</v>
      </c>
    </row>
    <row r="9" spans="1:11">
      <c r="B9" s="945"/>
      <c r="C9" s="770" t="s">
        <v>90</v>
      </c>
      <c r="D9" s="946">
        <v>519.88336169827994</v>
      </c>
      <c r="E9" s="946">
        <v>472.33240840208003</v>
      </c>
      <c r="F9" s="946">
        <v>471.83080755755003</v>
      </c>
      <c r="G9" s="57">
        <v>48.05255414072991</v>
      </c>
      <c r="H9" s="947">
        <v>90.853534311837308</v>
      </c>
      <c r="I9" s="948">
        <v>90.757050969325363</v>
      </c>
    </row>
    <row r="10" spans="1:11">
      <c r="B10" s="945"/>
      <c r="C10" s="770" t="s">
        <v>1376</v>
      </c>
      <c r="D10" s="946">
        <v>2979.3944530310919</v>
      </c>
      <c r="E10" s="946">
        <v>2539.221201889829</v>
      </c>
      <c r="F10" s="946">
        <v>2511.2027425870488</v>
      </c>
      <c r="G10" s="57">
        <v>468.19171044404311</v>
      </c>
      <c r="H10" s="947">
        <v>85.226083417942462</v>
      </c>
      <c r="I10" s="948">
        <v>84.285675568479107</v>
      </c>
    </row>
    <row r="11" spans="1:11">
      <c r="B11" s="945"/>
      <c r="C11" s="770" t="s">
        <v>92</v>
      </c>
      <c r="D11" s="946">
        <v>15762.489678123269</v>
      </c>
      <c r="E11" s="946">
        <v>12410.972051919507</v>
      </c>
      <c r="F11" s="946">
        <v>10383.906140843075</v>
      </c>
      <c r="G11" s="57">
        <v>5378.5835372801939</v>
      </c>
      <c r="H11" s="947">
        <v>78.737384165552683</v>
      </c>
      <c r="I11" s="948">
        <v>65.877322382991821</v>
      </c>
    </row>
    <row r="12" spans="1:11">
      <c r="B12" s="41"/>
      <c r="C12" s="770" t="s">
        <v>93</v>
      </c>
      <c r="D12" s="946">
        <v>220.82433467840997</v>
      </c>
      <c r="E12" s="946">
        <v>188.76991907373997</v>
      </c>
      <c r="F12" s="946">
        <v>188.39764867320002</v>
      </c>
      <c r="G12" s="57">
        <v>32.426686005209945</v>
      </c>
      <c r="H12" s="947">
        <v>85.484201434886529</v>
      </c>
      <c r="I12" s="948">
        <v>85.315619289679532</v>
      </c>
    </row>
    <row r="13" spans="1:11">
      <c r="B13" s="41"/>
      <c r="C13" s="770" t="s">
        <v>94</v>
      </c>
      <c r="D13" s="946">
        <v>8.614955365210001</v>
      </c>
      <c r="E13" s="946">
        <v>7.0944239092799997</v>
      </c>
      <c r="F13" s="946">
        <v>6.5482775802800006</v>
      </c>
      <c r="G13" s="57">
        <v>2.0666777849300004</v>
      </c>
      <c r="H13" s="947">
        <v>82.350094788994454</v>
      </c>
      <c r="I13" s="948">
        <v>76.010580469448286</v>
      </c>
    </row>
    <row r="14" spans="1:11">
      <c r="B14" s="41"/>
      <c r="C14" s="770" t="s">
        <v>95</v>
      </c>
      <c r="D14" s="946">
        <v>44.803019044099997</v>
      </c>
      <c r="E14" s="946">
        <v>41.162864619099999</v>
      </c>
      <c r="F14" s="946">
        <v>41.162827609099999</v>
      </c>
      <c r="G14" s="57">
        <v>3.6401914349999984</v>
      </c>
      <c r="H14" s="947">
        <v>91.875202826360962</v>
      </c>
      <c r="I14" s="948">
        <v>91.875120220320582</v>
      </c>
    </row>
    <row r="15" spans="1:11" ht="21">
      <c r="B15" s="949"/>
      <c r="C15" s="950" t="s">
        <v>163</v>
      </c>
      <c r="D15" s="946">
        <v>9.4059516681600002</v>
      </c>
      <c r="E15" s="951">
        <v>9.0547987541600001</v>
      </c>
      <c r="F15" s="946">
        <v>9.0210074561599995</v>
      </c>
      <c r="G15" s="57">
        <v>0.38494421200000062</v>
      </c>
      <c r="H15" s="952">
        <v>96.266694467624319</v>
      </c>
      <c r="I15" s="953">
        <v>95.907440038172084</v>
      </c>
    </row>
    <row r="16" spans="1:11">
      <c r="B16" s="945"/>
      <c r="C16" s="945"/>
      <c r="D16" s="954"/>
      <c r="E16" s="954"/>
      <c r="F16" s="954"/>
      <c r="G16" s="955"/>
      <c r="H16" s="947">
        <v>0</v>
      </c>
      <c r="I16" s="948"/>
    </row>
    <row r="17" spans="2:11">
      <c r="B17" s="941" t="s">
        <v>97</v>
      </c>
      <c r="C17" s="941" t="s">
        <v>98</v>
      </c>
      <c r="D17" s="956">
        <v>167.77757466772999</v>
      </c>
      <c r="E17" s="956">
        <v>151.93733363996</v>
      </c>
      <c r="F17" s="956">
        <v>145.39474907296</v>
      </c>
      <c r="G17" s="956">
        <v>22.382825594770015</v>
      </c>
      <c r="H17" s="957">
        <v>90.558785308978088</v>
      </c>
      <c r="I17" s="944">
        <v>86.659226872782384</v>
      </c>
    </row>
    <row r="18" spans="2:11">
      <c r="B18" s="958"/>
      <c r="C18" s="959" t="s">
        <v>112</v>
      </c>
      <c r="D18" s="956">
        <v>9.0203175253300003</v>
      </c>
      <c r="E18" s="956">
        <v>1.12567207251</v>
      </c>
      <c r="F18" s="956">
        <v>1.12567207251</v>
      </c>
      <c r="G18" s="956">
        <v>7.8946454528200007</v>
      </c>
      <c r="H18" s="960">
        <v>12.47929542778283</v>
      </c>
      <c r="I18" s="961">
        <v>12.47929542778283</v>
      </c>
    </row>
    <row r="19" spans="2:11">
      <c r="B19" s="945"/>
      <c r="C19" s="962" t="s">
        <v>130</v>
      </c>
      <c r="D19" s="57">
        <v>0</v>
      </c>
      <c r="E19" s="57">
        <v>0</v>
      </c>
      <c r="F19" s="946">
        <v>0</v>
      </c>
      <c r="G19" s="57">
        <v>0</v>
      </c>
      <c r="H19" s="947">
        <v>0</v>
      </c>
      <c r="I19" s="948">
        <v>0</v>
      </c>
    </row>
    <row r="20" spans="2:11">
      <c r="B20" s="945"/>
      <c r="C20" s="962" t="s">
        <v>131</v>
      </c>
      <c r="D20" s="57">
        <v>0</v>
      </c>
      <c r="E20" s="57">
        <v>0</v>
      </c>
      <c r="F20" s="946">
        <v>0</v>
      </c>
      <c r="G20" s="57">
        <v>0</v>
      </c>
      <c r="H20" s="947">
        <v>0</v>
      </c>
      <c r="I20" s="948">
        <v>0</v>
      </c>
    </row>
    <row r="21" spans="2:11">
      <c r="B21" s="945"/>
      <c r="C21" s="962" t="s">
        <v>132</v>
      </c>
      <c r="D21" s="57">
        <v>9.0203175253300003</v>
      </c>
      <c r="E21" s="946">
        <v>1.12567207251</v>
      </c>
      <c r="F21" s="946">
        <v>1.12567207251</v>
      </c>
      <c r="G21" s="57">
        <v>7.8946454528200007</v>
      </c>
      <c r="H21" s="947">
        <v>12.47929542778283</v>
      </c>
      <c r="I21" s="948">
        <v>12.47929542778283</v>
      </c>
    </row>
    <row r="22" spans="2:11">
      <c r="B22" s="958"/>
      <c r="C22" s="959" t="s">
        <v>113</v>
      </c>
      <c r="D22" s="956">
        <v>158.75725714239999</v>
      </c>
      <c r="E22" s="956">
        <v>150.81166156744999</v>
      </c>
      <c r="F22" s="956">
        <v>144.26907700044998</v>
      </c>
      <c r="G22" s="956">
        <v>14.488180141950014</v>
      </c>
      <c r="H22" s="957">
        <v>94.995129219306762</v>
      </c>
      <c r="I22" s="944">
        <v>90.874004500496881</v>
      </c>
    </row>
    <row r="23" spans="2:11">
      <c r="B23" s="945"/>
      <c r="C23" s="962" t="s">
        <v>130</v>
      </c>
      <c r="D23" s="954">
        <v>85.483061025089995</v>
      </c>
      <c r="E23" s="954">
        <v>84.209054617109985</v>
      </c>
      <c r="F23" s="946">
        <v>84.209054617109985</v>
      </c>
      <c r="G23" s="57">
        <v>1.2740064079800106</v>
      </c>
      <c r="H23" s="947">
        <v>98.509638760355017</v>
      </c>
      <c r="I23" s="948">
        <v>98.509638760355017</v>
      </c>
    </row>
    <row r="24" spans="2:11">
      <c r="B24" s="945"/>
      <c r="C24" s="962" t="s">
        <v>131</v>
      </c>
      <c r="D24" s="954">
        <v>0.02</v>
      </c>
      <c r="E24" s="954">
        <v>1.146366282E-2</v>
      </c>
      <c r="F24" s="946">
        <v>1.146366282E-2</v>
      </c>
      <c r="G24" s="57">
        <v>8.5363371800000008E-3</v>
      </c>
      <c r="H24" s="947">
        <v>57.318314100000002</v>
      </c>
      <c r="I24" s="948">
        <v>57.318314100000002</v>
      </c>
    </row>
    <row r="25" spans="2:11">
      <c r="B25" s="945"/>
      <c r="C25" s="962" t="s">
        <v>132</v>
      </c>
      <c r="D25" s="954">
        <v>58.448608219290001</v>
      </c>
      <c r="E25" s="954">
        <v>51.785555389499997</v>
      </c>
      <c r="F25" s="946">
        <v>51.785555389499997</v>
      </c>
      <c r="G25" s="57">
        <v>6.6630528297900042</v>
      </c>
      <c r="H25" s="947">
        <v>88.60015142740221</v>
      </c>
      <c r="I25" s="948">
        <v>88.60015142740221</v>
      </c>
    </row>
    <row r="26" spans="2:11">
      <c r="B26" s="945"/>
      <c r="C26" s="962" t="s">
        <v>1377</v>
      </c>
      <c r="D26" s="954">
        <v>14.805587898020001</v>
      </c>
      <c r="E26" s="954">
        <v>14.805587898020001</v>
      </c>
      <c r="F26" s="946">
        <v>8.2630033310200002</v>
      </c>
      <c r="G26" s="57">
        <v>6.5425845670000005</v>
      </c>
      <c r="H26" s="947">
        <v>100</v>
      </c>
      <c r="I26" s="948">
        <v>55.810031914538413</v>
      </c>
    </row>
    <row r="27" spans="2:11">
      <c r="B27" s="945"/>
      <c r="C27" s="945"/>
      <c r="D27" s="946"/>
      <c r="E27" s="954"/>
      <c r="F27" s="955"/>
      <c r="G27" s="955"/>
      <c r="H27" s="947">
        <v>0</v>
      </c>
      <c r="I27" s="948"/>
    </row>
    <row r="28" spans="2:11">
      <c r="B28" s="941" t="s">
        <v>101</v>
      </c>
      <c r="C28" s="941" t="s">
        <v>102</v>
      </c>
      <c r="D28" s="963">
        <v>16166.648714594827</v>
      </c>
      <c r="E28" s="964">
        <v>8566.0525525069497</v>
      </c>
      <c r="F28" s="964">
        <v>8197.3174693147321</v>
      </c>
      <c r="G28" s="956">
        <v>7969.3312452800947</v>
      </c>
      <c r="H28" s="957">
        <v>52.98595091494591</v>
      </c>
      <c r="I28" s="944">
        <v>50.705112816080479</v>
      </c>
    </row>
    <row r="29" spans="2:11" ht="13.5" customHeight="1">
      <c r="B29" s="2480" t="s">
        <v>103</v>
      </c>
      <c r="C29" s="2480" t="s">
        <v>104</v>
      </c>
      <c r="D29" s="2481">
        <v>35879.842042871074</v>
      </c>
      <c r="E29" s="2481">
        <v>24386.597554714608</v>
      </c>
      <c r="F29" s="2481">
        <v>21954.781670694108</v>
      </c>
      <c r="G29" s="2481">
        <v>13925.060372176973</v>
      </c>
      <c r="H29" s="2482">
        <v>67.967405000212239</v>
      </c>
      <c r="I29" s="2483">
        <v>61.189738919311324</v>
      </c>
      <c r="K29" s="106"/>
    </row>
    <row r="30" spans="2:11" ht="13.5" customHeight="1">
      <c r="B30" s="1445" t="s">
        <v>115</v>
      </c>
      <c r="C30" s="1445" t="s">
        <v>106</v>
      </c>
      <c r="D30" s="1424">
        <v>35712.064468203345</v>
      </c>
      <c r="E30" s="1424">
        <v>24234.660221074646</v>
      </c>
      <c r="F30" s="1424">
        <v>21809.386921621146</v>
      </c>
      <c r="G30" s="1424">
        <v>13902.677546582203</v>
      </c>
      <c r="H30" s="1446">
        <v>67.861269243205641</v>
      </c>
      <c r="I30" s="1447">
        <v>61.070081627567028</v>
      </c>
    </row>
    <row r="31" spans="2:11">
      <c r="B31" s="42" t="s">
        <v>164</v>
      </c>
    </row>
    <row r="32" spans="2:11"/>
    <row r="33" spans="4:4" hidden="1">
      <c r="D33" s="557"/>
    </row>
    <row r="34" spans="4:4" hidden="1">
      <c r="D34" s="796"/>
    </row>
    <row r="36" spans="4:4" hidden="1">
      <c r="D36" s="106"/>
    </row>
    <row r="37" spans="4:4" hidden="1">
      <c r="D37" s="106"/>
    </row>
    <row r="38" spans="4:4" hidden="1">
      <c r="D38" s="106"/>
    </row>
  </sheetData>
  <mergeCells count="10">
    <mergeCell ref="B1:I1"/>
    <mergeCell ref="B2:I2"/>
    <mergeCell ref="B3:I3"/>
    <mergeCell ref="B4:I4"/>
    <mergeCell ref="C5:C7"/>
    <mergeCell ref="D5:D6"/>
    <mergeCell ref="E5:E6"/>
    <mergeCell ref="F5:F6"/>
    <mergeCell ref="G5:G6"/>
    <mergeCell ref="H5:I5"/>
  </mergeCells>
  <pageMargins left="0.7" right="0.7" top="0.75" bottom="0.75" header="0.3" footer="0.3"/>
  <pageSetup orientation="portrait" r:id="rId1"/>
  <ignoredErrors>
    <ignoredError sqref="D7:G7" numberStoredAsText="1"/>
  </ignoredErrors>
  <drawing r:id="rId2"/>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21A4A-DEAC-4512-8AAE-2702520D4A5D}">
  <sheetPr codeName="Hoja91"/>
  <dimension ref="A1:H39"/>
  <sheetViews>
    <sheetView showGridLines="0" workbookViewId="0"/>
  </sheetViews>
  <sheetFormatPr baseColWidth="10" defaultColWidth="0" defaultRowHeight="10.5" zeroHeight="1"/>
  <cols>
    <col min="1" max="1" width="3.5703125" style="91" customWidth="1"/>
    <col min="2" max="2" width="77" style="1784" customWidth="1"/>
    <col min="3" max="3" width="10.140625" style="1939" bestFit="1" customWidth="1"/>
    <col min="4" max="4" width="13.7109375" style="91" customWidth="1"/>
    <col min="5" max="5" width="11.42578125" style="91" customWidth="1"/>
    <col min="6" max="6" width="4.140625" style="91" customWidth="1"/>
    <col min="7" max="7" width="11.42578125" style="91" customWidth="1"/>
    <col min="8" max="8" width="5" style="91" customWidth="1"/>
    <col min="9" max="16384" width="11.42578125" style="91" hidden="1"/>
  </cols>
  <sheetData>
    <row r="1" spans="1:5" ht="14.25">
      <c r="A1" s="2441"/>
      <c r="B1" s="2783" t="s">
        <v>1945</v>
      </c>
      <c r="C1" s="2783"/>
      <c r="D1" s="2783"/>
      <c r="E1" s="2783"/>
    </row>
    <row r="2" spans="1:5">
      <c r="B2" s="2784" t="s">
        <v>1</v>
      </c>
      <c r="C2" s="2784"/>
      <c r="D2" s="2784"/>
      <c r="E2" s="2784"/>
    </row>
    <row r="3" spans="1:5" ht="21">
      <c r="B3" s="1919" t="s">
        <v>1946</v>
      </c>
      <c r="C3" s="1920" t="s">
        <v>349</v>
      </c>
      <c r="D3" s="1921" t="s">
        <v>87</v>
      </c>
      <c r="E3" s="1922" t="s">
        <v>333</v>
      </c>
    </row>
    <row r="4" spans="1:5">
      <c r="B4" s="2415" t="s">
        <v>1947</v>
      </c>
      <c r="C4" s="2416">
        <v>385364.24454461545</v>
      </c>
      <c r="D4" s="2417">
        <v>93.899224465609308</v>
      </c>
      <c r="E4" s="2418">
        <v>21.650727729661149</v>
      </c>
    </row>
    <row r="5" spans="1:5">
      <c r="B5" s="1923" t="s">
        <v>1948</v>
      </c>
      <c r="C5" s="1924">
        <v>78612.476411806507</v>
      </c>
      <c r="D5" s="1925">
        <v>19.154996014517451</v>
      </c>
      <c r="E5" s="1926">
        <v>4.416645672350076</v>
      </c>
    </row>
    <row r="6" spans="1:5">
      <c r="B6" s="1923" t="s">
        <v>1949</v>
      </c>
      <c r="C6" s="1927">
        <v>65331.885786495346</v>
      </c>
      <c r="D6" s="1925">
        <v>15.91899999824048</v>
      </c>
      <c r="E6" s="1926">
        <v>3.6705088529949705</v>
      </c>
    </row>
    <row r="7" spans="1:5">
      <c r="B7" s="1923" t="s">
        <v>1008</v>
      </c>
      <c r="C7" s="1927">
        <v>48965.600030277194</v>
      </c>
      <c r="D7" s="1925">
        <v>11.931132515341421</v>
      </c>
      <c r="E7" s="1926">
        <v>2.7510099584557635</v>
      </c>
    </row>
    <row r="8" spans="1:5">
      <c r="B8" s="1923" t="s">
        <v>1950</v>
      </c>
      <c r="C8" s="1927">
        <v>26586.948783505806</v>
      </c>
      <c r="D8" s="1925">
        <v>6.4782706413984368</v>
      </c>
      <c r="E8" s="1926">
        <v>1.4937213231973494</v>
      </c>
    </row>
    <row r="9" spans="1:5" ht="21">
      <c r="B9" s="1923" t="s">
        <v>222</v>
      </c>
      <c r="C9" s="1927">
        <v>17857.302443239179</v>
      </c>
      <c r="D9" s="1925">
        <v>4.3511739197533661</v>
      </c>
      <c r="E9" s="1926">
        <v>1.0032679436610863</v>
      </c>
    </row>
    <row r="10" spans="1:5" ht="21">
      <c r="B10" s="1923" t="s">
        <v>221</v>
      </c>
      <c r="C10" s="1927">
        <v>14126.274668762064</v>
      </c>
      <c r="D10" s="1925">
        <v>3.4420584025702752</v>
      </c>
      <c r="E10" s="1926">
        <v>0.7936494654536318</v>
      </c>
    </row>
    <row r="11" spans="1:5">
      <c r="B11" s="1923" t="s">
        <v>550</v>
      </c>
      <c r="C11" s="1927">
        <v>11770.57253312723</v>
      </c>
      <c r="D11" s="1925">
        <v>2.8680596293590219</v>
      </c>
      <c r="E11" s="1926">
        <v>0.6613002237353689</v>
      </c>
    </row>
    <row r="12" spans="1:5" ht="21">
      <c r="B12" s="1923" t="s">
        <v>1951</v>
      </c>
      <c r="C12" s="1928">
        <v>9953.290251414599</v>
      </c>
      <c r="D12" s="1925">
        <v>2.4252541555674521</v>
      </c>
      <c r="E12" s="1929">
        <v>0.5592007569418368</v>
      </c>
    </row>
    <row r="13" spans="1:5">
      <c r="B13" s="1923" t="s">
        <v>1550</v>
      </c>
      <c r="C13" s="1928">
        <v>9455.2955362155044</v>
      </c>
      <c r="D13" s="1925">
        <v>2.3039109894404937</v>
      </c>
      <c r="E13" s="1929">
        <v>0.53122216748466811</v>
      </c>
    </row>
    <row r="14" spans="1:5">
      <c r="B14" s="1923" t="s">
        <v>547</v>
      </c>
      <c r="C14" s="1928">
        <v>9164.8406759944119</v>
      </c>
      <c r="D14" s="1925">
        <v>2.2331377236195911</v>
      </c>
      <c r="E14" s="1929">
        <v>0.51490368650095653</v>
      </c>
    </row>
    <row r="15" spans="1:5">
      <c r="B15" s="1930" t="s">
        <v>1012</v>
      </c>
      <c r="C15" s="1927">
        <v>5698.3299672254188</v>
      </c>
      <c r="D15" s="1925">
        <v>1.3884753768578038</v>
      </c>
      <c r="E15" s="1926">
        <v>0.32014643906560719</v>
      </c>
    </row>
    <row r="16" spans="1:5">
      <c r="B16" s="1930" t="s">
        <v>1952</v>
      </c>
      <c r="C16" s="1927">
        <v>5656.940773049264</v>
      </c>
      <c r="D16" s="1925">
        <v>1.3783903383794933</v>
      </c>
      <c r="E16" s="1926">
        <v>0.31782109054990115</v>
      </c>
    </row>
    <row r="17" spans="2:5">
      <c r="B17" s="1930" t="s">
        <v>548</v>
      </c>
      <c r="C17" s="1927">
        <v>5631.6555182594448</v>
      </c>
      <c r="D17" s="1925">
        <v>1.3722292431331373</v>
      </c>
      <c r="E17" s="1926">
        <v>0.31640050165308642</v>
      </c>
    </row>
    <row r="18" spans="2:5">
      <c r="B18" s="1930" t="s">
        <v>549</v>
      </c>
      <c r="C18" s="1927">
        <v>5383.7343912639326</v>
      </c>
      <c r="D18" s="1925">
        <v>1.3118198982520941</v>
      </c>
      <c r="E18" s="1926">
        <v>0.30247167225337507</v>
      </c>
    </row>
    <row r="19" spans="2:5">
      <c r="B19" s="1930" t="s">
        <v>225</v>
      </c>
      <c r="C19" s="1927">
        <v>4989.2193676354191</v>
      </c>
      <c r="D19" s="1925">
        <v>1.2156909623604817</v>
      </c>
      <c r="E19" s="1926">
        <v>0.28030683085264968</v>
      </c>
    </row>
    <row r="20" spans="2:5">
      <c r="B20" s="1930" t="s">
        <v>204</v>
      </c>
      <c r="C20" s="1927">
        <v>4747.2724538465</v>
      </c>
      <c r="D20" s="1925">
        <v>1.1567373155490768</v>
      </c>
      <c r="E20" s="1926">
        <v>0.26671364770285894</v>
      </c>
    </row>
    <row r="21" spans="2:5">
      <c r="B21" s="1930" t="s">
        <v>171</v>
      </c>
      <c r="C21" s="1927">
        <v>4263.0687381184316</v>
      </c>
      <c r="D21" s="1925">
        <v>1.0387545134757825</v>
      </c>
      <c r="E21" s="1926">
        <v>0.23950987111142444</v>
      </c>
    </row>
    <row r="22" spans="2:5">
      <c r="B22" s="1930" t="s">
        <v>1953</v>
      </c>
      <c r="C22" s="1927">
        <v>3941.2207067183585</v>
      </c>
      <c r="D22" s="1925">
        <v>0.9603318757451792</v>
      </c>
      <c r="E22" s="1926">
        <v>0.22142764320155495</v>
      </c>
    </row>
    <row r="23" spans="2:5">
      <c r="B23" s="1930" t="s">
        <v>1954</v>
      </c>
      <c r="C23" s="1927">
        <v>3674.5535616106408</v>
      </c>
      <c r="D23" s="1925">
        <v>0.8953548093189404</v>
      </c>
      <c r="E23" s="1926">
        <v>0.20644561558766505</v>
      </c>
    </row>
    <row r="24" spans="2:5">
      <c r="B24" s="1923" t="s">
        <v>1955</v>
      </c>
      <c r="C24" s="1927">
        <v>3356.9212860654357</v>
      </c>
      <c r="D24" s="1925">
        <v>0.81795939767615522</v>
      </c>
      <c r="E24" s="1926">
        <v>0.18860023939271361</v>
      </c>
    </row>
    <row r="25" spans="2:5">
      <c r="B25" s="1923" t="s">
        <v>551</v>
      </c>
      <c r="C25" s="1927">
        <v>2732.7519755751277</v>
      </c>
      <c r="D25" s="1925">
        <v>0.6658720802356588</v>
      </c>
      <c r="E25" s="1926">
        <v>0.15353284538836029</v>
      </c>
    </row>
    <row r="26" spans="2:5">
      <c r="B26" s="1923" t="s">
        <v>552</v>
      </c>
      <c r="C26" s="1928">
        <v>2665.2668770787782</v>
      </c>
      <c r="D26" s="1925">
        <v>0.64942842075894569</v>
      </c>
      <c r="E26" s="1929">
        <v>0.14974136365636823</v>
      </c>
    </row>
    <row r="27" spans="2:5">
      <c r="B27" s="1923" t="s">
        <v>1956</v>
      </c>
      <c r="C27" s="1927">
        <v>40798.82180733086</v>
      </c>
      <c r="D27" s="1925">
        <v>9.9411862440585761</v>
      </c>
      <c r="E27" s="1926">
        <v>2.2921799184698766</v>
      </c>
    </row>
    <row r="28" spans="2:5">
      <c r="B28" s="2419" t="s">
        <v>1957</v>
      </c>
      <c r="C28" s="2420">
        <v>22285.93969893959</v>
      </c>
      <c r="D28" s="2421">
        <v>5.4302714479663878</v>
      </c>
      <c r="E28" s="2422">
        <v>1.2520798684672094</v>
      </c>
    </row>
    <row r="29" spans="2:5">
      <c r="B29" s="1931" t="s">
        <v>1958</v>
      </c>
      <c r="C29" s="1932">
        <v>3875.1921077590082</v>
      </c>
      <c r="D29" s="1933">
        <v>0.94424311213359835</v>
      </c>
      <c r="E29" s="1926">
        <v>0.21771799125880867</v>
      </c>
    </row>
    <row r="30" spans="2:5">
      <c r="B30" s="1931" t="s">
        <v>1959</v>
      </c>
      <c r="C30" s="1932">
        <v>1862.102842286914</v>
      </c>
      <c r="D30" s="1933">
        <v>0.45372661122873015</v>
      </c>
      <c r="E30" s="1926">
        <v>0.10461759806134419</v>
      </c>
    </row>
    <row r="31" spans="2:5">
      <c r="B31" s="1931" t="s">
        <v>1960</v>
      </c>
      <c r="C31" s="1932">
        <v>1718.5474212017093</v>
      </c>
      <c r="D31" s="1933">
        <v>0.4187473859929699</v>
      </c>
      <c r="E31" s="1926">
        <v>9.6552295221156104E-2</v>
      </c>
    </row>
    <row r="32" spans="2:5">
      <c r="B32" s="1931" t="s">
        <v>1961</v>
      </c>
      <c r="C32" s="1932">
        <v>1186.349982933795</v>
      </c>
      <c r="D32" s="1933">
        <v>0.28907026253541068</v>
      </c>
      <c r="E32" s="1926">
        <v>6.6652111181046622E-2</v>
      </c>
    </row>
    <row r="33" spans="2:5">
      <c r="B33" s="1931" t="s">
        <v>1962</v>
      </c>
      <c r="C33" s="1932">
        <v>1160.0526541558406</v>
      </c>
      <c r="D33" s="1933">
        <v>0.28266256173617066</v>
      </c>
      <c r="E33" s="1926">
        <v>6.5174661434608205E-2</v>
      </c>
    </row>
    <row r="34" spans="2:5">
      <c r="B34" s="1931" t="s">
        <v>1963</v>
      </c>
      <c r="C34" s="1932">
        <v>12483.694690602324</v>
      </c>
      <c r="D34" s="1933">
        <v>3.0418215143395084</v>
      </c>
      <c r="E34" s="1926">
        <v>0.70136521131024565</v>
      </c>
    </row>
    <row r="35" spans="2:5">
      <c r="B35" s="2419" t="s">
        <v>1964</v>
      </c>
      <c r="C35" s="2420">
        <v>2751.761819115</v>
      </c>
      <c r="D35" s="2421">
        <v>0.67050408642428672</v>
      </c>
      <c r="E35" s="2422">
        <v>0.15460086597535477</v>
      </c>
    </row>
    <row r="36" spans="2:5">
      <c r="B36" s="2227" t="s">
        <v>1965</v>
      </c>
      <c r="C36" s="2228">
        <v>410401.94606267009</v>
      </c>
      <c r="D36" s="2229">
        <v>100</v>
      </c>
      <c r="E36" s="2230">
        <v>23.05740846410372</v>
      </c>
    </row>
    <row r="37" spans="2:5">
      <c r="B37" s="1934" t="s">
        <v>98</v>
      </c>
      <c r="C37" s="1935">
        <v>112605.186394034</v>
      </c>
      <c r="D37" s="1936"/>
      <c r="E37" s="1937"/>
    </row>
    <row r="38" spans="2:5">
      <c r="B38" s="2227" t="s">
        <v>1966</v>
      </c>
      <c r="C38" s="2228">
        <v>523007.1324567041</v>
      </c>
      <c r="D38" s="1938"/>
      <c r="E38" s="1938"/>
    </row>
    <row r="39" spans="2:5" ht="13.5" customHeight="1">
      <c r="B39" s="2785" t="s">
        <v>109</v>
      </c>
      <c r="C39" s="2785"/>
      <c r="D39" s="2785"/>
      <c r="E39" s="2785"/>
    </row>
  </sheetData>
  <mergeCells count="3">
    <mergeCell ref="B1:E1"/>
    <mergeCell ref="B2:E2"/>
    <mergeCell ref="B39:E39"/>
  </mergeCells>
  <pageMargins left="0.7" right="0.7" top="0.75" bottom="0.75" header="0.3" footer="0.3"/>
  <pageSetup orientation="landscape" r:id="rId1"/>
  <drawing r:id="rId2"/>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51C51-1C48-423E-806D-9EEA0F47BD39}">
  <sheetPr codeName="Hoja92"/>
  <dimension ref="A1:U65"/>
  <sheetViews>
    <sheetView showGridLines="0" zoomScale="92" zoomScaleNormal="93" workbookViewId="0">
      <selection activeCell="T18" sqref="T18"/>
    </sheetView>
  </sheetViews>
  <sheetFormatPr baseColWidth="10" defaultColWidth="0" defaultRowHeight="15" zeroHeight="1"/>
  <cols>
    <col min="1" max="1" width="4.140625" style="1940" customWidth="1"/>
    <col min="2" max="19" width="9" style="1940" customWidth="1"/>
    <col min="20" max="20" width="9.42578125" style="1940" customWidth="1"/>
    <col min="21" max="21" width="4.7109375" style="1940" customWidth="1"/>
    <col min="22" max="16384" width="9" style="1940" hidden="1"/>
  </cols>
  <sheetData>
    <row r="1" spans="1:19">
      <c r="A1" s="2442"/>
      <c r="B1" s="2551" t="s">
        <v>1967</v>
      </c>
      <c r="C1" s="2551"/>
      <c r="D1" s="2551"/>
      <c r="E1" s="2551"/>
      <c r="F1" s="2551"/>
      <c r="G1" s="2551"/>
      <c r="H1" s="2551"/>
      <c r="I1" s="2551"/>
      <c r="J1" s="2551"/>
      <c r="K1" s="2551"/>
      <c r="L1" s="2551"/>
      <c r="M1" s="2551"/>
      <c r="N1" s="2551"/>
      <c r="O1" s="2551"/>
      <c r="P1" s="2551"/>
      <c r="Q1" s="2551"/>
      <c r="R1" s="2551"/>
      <c r="S1" s="2551"/>
    </row>
    <row r="2" spans="1:19">
      <c r="B2" s="2786" t="s">
        <v>1</v>
      </c>
      <c r="C2" s="2786"/>
      <c r="D2" s="2786"/>
      <c r="E2" s="2786"/>
      <c r="F2" s="2786"/>
      <c r="G2" s="2786"/>
      <c r="H2" s="2786"/>
      <c r="I2" s="2786"/>
      <c r="J2" s="2786"/>
      <c r="K2" s="2786"/>
      <c r="L2" s="2786"/>
      <c r="M2" s="2786"/>
      <c r="N2" s="2786"/>
      <c r="O2" s="2786"/>
      <c r="P2" s="2786"/>
      <c r="Q2" s="2786"/>
      <c r="R2" s="2786"/>
      <c r="S2" s="2786"/>
    </row>
    <row r="3" spans="1:19"/>
    <row r="4" spans="1:19" s="1942" customFormat="1">
      <c r="A4" s="1941"/>
      <c r="B4" s="1941"/>
      <c r="C4" s="1941"/>
      <c r="D4" s="1941"/>
      <c r="E4" s="1941"/>
      <c r="F4" s="1941"/>
      <c r="G4" s="1941"/>
      <c r="H4" s="1941"/>
      <c r="I4" s="1941"/>
      <c r="J4" s="1941"/>
      <c r="K4" s="1941"/>
      <c r="L4" s="1941"/>
      <c r="M4" s="1941"/>
      <c r="N4" s="1941"/>
      <c r="O4" s="1941"/>
      <c r="P4" s="1941"/>
      <c r="Q4" s="1941"/>
      <c r="R4" s="1941"/>
    </row>
    <row r="5" spans="1:19" s="1944" customFormat="1">
      <c r="A5" s="1943"/>
      <c r="B5" s="1943"/>
      <c r="C5" s="1943"/>
      <c r="D5" s="1943"/>
      <c r="E5" s="1943"/>
      <c r="F5" s="1943"/>
      <c r="G5" s="1943"/>
      <c r="H5" s="1943"/>
      <c r="I5" s="1943"/>
      <c r="J5" s="1943"/>
      <c r="K5" s="1943"/>
      <c r="L5" s="1943"/>
      <c r="M5" s="1943"/>
      <c r="N5" s="1943"/>
      <c r="O5" s="1943"/>
      <c r="P5" s="1943"/>
      <c r="Q5" s="1943"/>
      <c r="R5" s="1943"/>
    </row>
    <row r="6" spans="1:19">
      <c r="A6" s="1941"/>
      <c r="B6" s="1941"/>
      <c r="C6" s="1941"/>
      <c r="D6" s="1941"/>
      <c r="E6" s="1941"/>
      <c r="F6" s="1941"/>
      <c r="G6" s="1941"/>
      <c r="H6" s="1941"/>
      <c r="I6" s="1941"/>
      <c r="J6" s="1941"/>
      <c r="K6" s="1941"/>
      <c r="L6" s="1941"/>
      <c r="M6" s="1941"/>
      <c r="N6" s="1941"/>
      <c r="O6" s="1941"/>
      <c r="P6" s="1941"/>
      <c r="Q6" s="1941"/>
      <c r="R6" s="1941"/>
    </row>
    <row r="7" spans="1:19">
      <c r="A7" s="1941"/>
      <c r="B7" s="1941"/>
      <c r="C7" s="1941"/>
      <c r="D7" s="1941"/>
      <c r="E7" s="1941"/>
      <c r="F7" s="1941"/>
      <c r="G7" s="1941"/>
      <c r="H7" s="1941"/>
      <c r="I7" s="1941"/>
      <c r="J7" s="1941"/>
      <c r="K7" s="1941"/>
      <c r="L7" s="1941"/>
      <c r="M7" s="1941"/>
      <c r="N7" s="1941"/>
      <c r="O7" s="1941"/>
      <c r="P7" s="1941"/>
      <c r="Q7" s="1941"/>
      <c r="R7" s="1941"/>
    </row>
    <row r="8" spans="1:19">
      <c r="A8" s="1941"/>
      <c r="B8" s="1941"/>
      <c r="C8" s="1941"/>
      <c r="D8" s="1941"/>
      <c r="E8" s="1941"/>
      <c r="F8" s="1941"/>
      <c r="G8" s="1941"/>
      <c r="H8" s="1941"/>
      <c r="I8" s="1941"/>
      <c r="J8" s="1941"/>
      <c r="K8" s="1941"/>
      <c r="L8" s="1941"/>
      <c r="M8" s="1941"/>
      <c r="N8" s="1941"/>
      <c r="O8" s="1941"/>
      <c r="P8" s="1941"/>
      <c r="Q8" s="1941"/>
      <c r="R8" s="1941"/>
    </row>
    <row r="9" spans="1:19">
      <c r="A9" s="1941"/>
      <c r="B9" s="1941"/>
      <c r="C9" s="1941"/>
      <c r="D9" s="1941"/>
      <c r="E9" s="1941"/>
      <c r="F9" s="1941"/>
      <c r="G9" s="1941"/>
      <c r="H9" s="1941"/>
      <c r="I9" s="1941"/>
      <c r="J9" s="1941"/>
      <c r="K9" s="1941"/>
      <c r="L9" s="1941"/>
      <c r="M9" s="1941"/>
      <c r="N9" s="1941"/>
      <c r="O9" s="1941"/>
      <c r="P9" s="1941"/>
      <c r="Q9" s="1941"/>
      <c r="R9" s="1941"/>
    </row>
    <row r="10" spans="1:19">
      <c r="A10" s="1941"/>
      <c r="B10" s="1941"/>
      <c r="C10" s="1941"/>
      <c r="D10" s="1941"/>
      <c r="E10" s="1941"/>
      <c r="F10" s="1941"/>
      <c r="G10" s="1941"/>
      <c r="H10" s="1941"/>
      <c r="I10" s="1941"/>
      <c r="J10" s="1941"/>
      <c r="K10" s="1941"/>
      <c r="L10" s="1941"/>
      <c r="M10" s="1941"/>
      <c r="N10" s="1941"/>
      <c r="O10" s="1941"/>
      <c r="P10" s="1941"/>
      <c r="Q10" s="1941"/>
      <c r="R10" s="1941"/>
    </row>
    <row r="11" spans="1:19"/>
    <row r="12" spans="1:19"/>
    <row r="13" spans="1:19"/>
    <row r="14" spans="1:19"/>
    <row r="15" spans="1:19"/>
    <row r="16" spans="1:19"/>
    <row r="17"/>
    <row r="18"/>
    <row r="19"/>
    <row r="20"/>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sheetData>
  <mergeCells count="2">
    <mergeCell ref="B1:S1"/>
    <mergeCell ref="B2:S2"/>
  </mergeCells>
  <pageMargins left="0.7" right="0.7" top="0.75" bottom="0.75" header="0.3" footer="0.3"/>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6FEC4-A85A-4C1A-A433-F9C9A67EEC02}">
  <sheetPr codeName="Hoja93"/>
  <dimension ref="A1:H126"/>
  <sheetViews>
    <sheetView showGridLines="0" workbookViewId="0">
      <selection activeCell="G97" sqref="G97"/>
    </sheetView>
  </sheetViews>
  <sheetFormatPr baseColWidth="10" defaultColWidth="0" defaultRowHeight="10.5" zeroHeight="1"/>
  <cols>
    <col min="1" max="1" width="5" style="91" customWidth="1"/>
    <col min="2" max="2" width="53.140625" style="1784" customWidth="1"/>
    <col min="3" max="3" width="12.140625" style="57" bestFit="1" customWidth="1"/>
    <col min="4" max="4" width="12.85546875" style="1950" customWidth="1"/>
    <col min="5" max="5" width="11.42578125" style="273" customWidth="1"/>
    <col min="6" max="6" width="4.7109375" style="91" customWidth="1"/>
    <col min="7" max="7" width="8.85546875" style="1951" bestFit="1" customWidth="1"/>
    <col min="8" max="8" width="4" style="91" customWidth="1"/>
    <col min="9" max="16384" width="11.42578125" style="91" hidden="1"/>
  </cols>
  <sheetData>
    <row r="1" spans="1:5" ht="14.25">
      <c r="A1" s="2441"/>
      <c r="B1" s="2783" t="s">
        <v>1968</v>
      </c>
      <c r="C1" s="2783"/>
      <c r="D1" s="2783"/>
      <c r="E1" s="2783"/>
    </row>
    <row r="2" spans="1:5">
      <c r="B2" s="2784" t="s">
        <v>1</v>
      </c>
      <c r="C2" s="2784"/>
      <c r="D2" s="2784"/>
      <c r="E2" s="2784"/>
    </row>
    <row r="3" spans="1:5" ht="31.5">
      <c r="B3" s="2233" t="s">
        <v>1969</v>
      </c>
      <c r="C3" s="2233" t="s">
        <v>349</v>
      </c>
      <c r="D3" s="2233" t="s">
        <v>87</v>
      </c>
      <c r="E3" s="2234" t="s">
        <v>1970</v>
      </c>
    </row>
    <row r="4" spans="1:5" hidden="1">
      <c r="B4" s="1945" t="s">
        <v>1948</v>
      </c>
      <c r="C4" s="1946">
        <v>78612.476411806478</v>
      </c>
      <c r="D4" s="1946">
        <v>19.154996014517497</v>
      </c>
      <c r="E4" s="1947">
        <v>4.4166456723500751</v>
      </c>
    </row>
    <row r="5" spans="1:5" hidden="1">
      <c r="B5" s="1948" t="s">
        <v>355</v>
      </c>
      <c r="C5" s="1949">
        <v>45630.071262775498</v>
      </c>
      <c r="D5" s="1949">
        <v>11.118385694937158</v>
      </c>
      <c r="E5" s="767">
        <v>2.5636116042961299</v>
      </c>
    </row>
    <row r="6" spans="1:5" hidden="1">
      <c r="B6" s="1948" t="s">
        <v>910</v>
      </c>
      <c r="C6" s="1949">
        <v>17148.535999999996</v>
      </c>
      <c r="D6" s="1949">
        <v>4.1784733636183562</v>
      </c>
      <c r="E6" s="767">
        <v>0.96344767101325557</v>
      </c>
    </row>
    <row r="7" spans="1:5" hidden="1">
      <c r="B7" s="1948" t="s">
        <v>335</v>
      </c>
      <c r="C7" s="1949">
        <v>14395.707978957278</v>
      </c>
      <c r="D7" s="1949">
        <v>3.5077094826346245</v>
      </c>
      <c r="E7" s="767">
        <v>0.80878690314516266</v>
      </c>
    </row>
    <row r="8" spans="1:5" hidden="1">
      <c r="B8" s="1948" t="s">
        <v>353</v>
      </c>
      <c r="C8" s="1949">
        <v>818.33902699999999</v>
      </c>
      <c r="D8" s="1949">
        <v>0.19939940218388691</v>
      </c>
      <c r="E8" s="767">
        <v>4.5976334636519629E-2</v>
      </c>
    </row>
    <row r="9" spans="1:5" hidden="1">
      <c r="B9" s="1948" t="s">
        <v>354</v>
      </c>
      <c r="C9" s="1949">
        <v>403.02448572270941</v>
      </c>
      <c r="D9" s="1949">
        <v>9.8202381735579533E-2</v>
      </c>
      <c r="E9" s="767">
        <v>2.2642924278250896E-2</v>
      </c>
    </row>
    <row r="10" spans="1:5" hidden="1">
      <c r="B10" s="1948" t="s">
        <v>366</v>
      </c>
      <c r="C10" s="1949">
        <v>135.89619116699998</v>
      </c>
      <c r="D10" s="1949">
        <v>3.3112949992261595E-2</v>
      </c>
      <c r="E10" s="767">
        <v>7.6349881342301371E-3</v>
      </c>
    </row>
    <row r="11" spans="1:5" hidden="1">
      <c r="B11" s="1948" t="s">
        <v>421</v>
      </c>
      <c r="C11" s="1949">
        <v>58.099686000000013</v>
      </c>
      <c r="D11" s="1949">
        <v>1.4156776437684851E-2</v>
      </c>
      <c r="E11" s="767">
        <v>3.2641857685869785E-3</v>
      </c>
    </row>
    <row r="12" spans="1:5" hidden="1">
      <c r="B12" s="1948" t="s">
        <v>419</v>
      </c>
      <c r="C12" s="1949">
        <v>8.4429067599999996</v>
      </c>
      <c r="D12" s="1949">
        <v>2.0572287341714397E-3</v>
      </c>
      <c r="E12" s="767">
        <v>4.7434363227881802E-4</v>
      </c>
    </row>
    <row r="13" spans="1:5" hidden="1">
      <c r="B13" s="1948" t="s">
        <v>362</v>
      </c>
      <c r="C13" s="1949">
        <v>5.4131359999999997</v>
      </c>
      <c r="D13" s="1949">
        <v>1.3189839989631545E-3</v>
      </c>
      <c r="E13" s="767">
        <v>3.0412352821710331E-4</v>
      </c>
    </row>
    <row r="14" spans="1:5" hidden="1">
      <c r="B14" s="1948" t="s">
        <v>1971</v>
      </c>
      <c r="C14" s="1949">
        <v>3.7583509999999998</v>
      </c>
      <c r="D14" s="1949">
        <v>9.1577319163737441E-4</v>
      </c>
      <c r="E14" s="767">
        <v>2.1115356540058817E-4</v>
      </c>
    </row>
    <row r="15" spans="1:5" hidden="1">
      <c r="B15" s="1948" t="s">
        <v>423</v>
      </c>
      <c r="C15" s="1949">
        <v>1.690961006</v>
      </c>
      <c r="D15" s="1949">
        <v>4.1202558180408521E-4</v>
      </c>
      <c r="E15" s="767">
        <v>9.5002421373167474E-5</v>
      </c>
    </row>
    <row r="16" spans="1:5" hidden="1">
      <c r="B16" s="1948" t="s">
        <v>437</v>
      </c>
      <c r="C16" s="1949">
        <v>1.286111115</v>
      </c>
      <c r="D16" s="1949">
        <v>3.1337841531667808E-4</v>
      </c>
      <c r="E16" s="767">
        <v>7.2256941257901639E-5</v>
      </c>
    </row>
    <row r="17" spans="2:5" hidden="1">
      <c r="B17" s="1948" t="s">
        <v>357</v>
      </c>
      <c r="C17" s="1949">
        <v>1.1595632</v>
      </c>
      <c r="D17" s="1949">
        <v>2.8254329959315861E-4</v>
      </c>
      <c r="E17" s="767">
        <v>6.5147162675150685E-5</v>
      </c>
    </row>
    <row r="18" spans="2:5" hidden="1">
      <c r="B18" s="1948" t="s">
        <v>429</v>
      </c>
      <c r="C18" s="1949">
        <v>0.39216299999999998</v>
      </c>
      <c r="D18" s="1949">
        <v>9.555583343654908E-5</v>
      </c>
      <c r="E18" s="767">
        <v>2.203269882674366E-5</v>
      </c>
    </row>
    <row r="19" spans="2:5" hidden="1">
      <c r="B19" s="1948" t="s">
        <v>424</v>
      </c>
      <c r="C19" s="1949">
        <v>0.318562187</v>
      </c>
      <c r="D19" s="1949">
        <v>7.7621997180138871E-5</v>
      </c>
      <c r="E19" s="767">
        <v>1.789762094781964E-5</v>
      </c>
    </row>
    <row r="20" spans="2:5" hidden="1">
      <c r="B20" s="1948" t="s">
        <v>361</v>
      </c>
      <c r="C20" s="1949">
        <v>0.1827</v>
      </c>
      <c r="D20" s="1949">
        <v>4.451733276432891E-5</v>
      </c>
      <c r="E20" s="767">
        <v>1.0264543252795562E-5</v>
      </c>
    </row>
    <row r="21" spans="2:5" hidden="1">
      <c r="B21" s="1948" t="s">
        <v>358</v>
      </c>
      <c r="C21" s="1949">
        <v>0.105525916</v>
      </c>
      <c r="D21" s="1949">
        <v>2.5712820568323045E-5</v>
      </c>
      <c r="E21" s="767">
        <v>5.9287100660803034E-6</v>
      </c>
    </row>
    <row r="22" spans="2:5" hidden="1">
      <c r="B22" s="1948" t="s">
        <v>360</v>
      </c>
      <c r="C22" s="1949">
        <v>5.1799999999999999E-2</v>
      </c>
      <c r="D22" s="1949">
        <v>1.262177250789402E-5</v>
      </c>
      <c r="E22" s="767">
        <v>2.9102536425550642E-6</v>
      </c>
    </row>
    <row r="23" spans="2:5" ht="21" hidden="1">
      <c r="B23" s="1945" t="s">
        <v>1949</v>
      </c>
      <c r="C23" s="1946">
        <v>65331.885786495339</v>
      </c>
      <c r="D23" s="1946">
        <v>15.918999998240519</v>
      </c>
      <c r="E23" s="1947">
        <v>3.6705088529949719</v>
      </c>
    </row>
    <row r="24" spans="2:5" hidden="1">
      <c r="B24" s="1948" t="s">
        <v>353</v>
      </c>
      <c r="C24" s="1949">
        <v>62419.982764091794</v>
      </c>
      <c r="D24" s="1949">
        <v>15.209475335811437</v>
      </c>
      <c r="E24" s="767">
        <v>3.5069108534251452</v>
      </c>
    </row>
    <row r="25" spans="2:5" hidden="1">
      <c r="B25" s="1948" t="s">
        <v>335</v>
      </c>
      <c r="C25" s="1949">
        <v>2910.1055937900001</v>
      </c>
      <c r="D25" s="1949">
        <v>0.70908669457079587</v>
      </c>
      <c r="E25" s="767">
        <v>0.16349701553179952</v>
      </c>
    </row>
    <row r="26" spans="2:5" hidden="1">
      <c r="B26" s="1948" t="s">
        <v>354</v>
      </c>
      <c r="C26" s="1949">
        <v>1.7974286135469999</v>
      </c>
      <c r="D26" s="1949">
        <v>4.3796785828898821E-4</v>
      </c>
      <c r="E26" s="767">
        <v>1.0098403802717866E-4</v>
      </c>
    </row>
    <row r="27" spans="2:5" ht="21" hidden="1">
      <c r="B27" s="1945" t="s">
        <v>1008</v>
      </c>
      <c r="C27" s="1946">
        <v>48965.600030277208</v>
      </c>
      <c r="D27" s="1946">
        <v>11.931132515341456</v>
      </c>
      <c r="E27" s="1947">
        <v>2.7510099584557643</v>
      </c>
    </row>
    <row r="28" spans="2:5" hidden="1">
      <c r="B28" s="1948" t="s">
        <v>335</v>
      </c>
      <c r="C28" s="1949">
        <v>48964.881058831787</v>
      </c>
      <c r="D28" s="1949">
        <v>11.930957328198142</v>
      </c>
      <c r="E28" s="767">
        <v>2.7509695648405534</v>
      </c>
    </row>
    <row r="29" spans="2:5" hidden="1">
      <c r="B29" s="1948" t="s">
        <v>354</v>
      </c>
      <c r="C29" s="1949">
        <v>0.71897144541879998</v>
      </c>
      <c r="D29" s="1949">
        <v>1.751871433155953E-4</v>
      </c>
      <c r="E29" s="767">
        <v>4.0393615210871468E-5</v>
      </c>
    </row>
    <row r="30" spans="2:5" hidden="1">
      <c r="B30" s="1945" t="s">
        <v>1950</v>
      </c>
      <c r="C30" s="1946">
        <v>26586.94878350581</v>
      </c>
      <c r="D30" s="1946">
        <v>6.4782706413984554</v>
      </c>
      <c r="E30" s="1947">
        <v>1.4937213231973494</v>
      </c>
    </row>
    <row r="31" spans="2:5" hidden="1">
      <c r="B31" s="1948" t="s">
        <v>354</v>
      </c>
      <c r="C31" s="1949">
        <v>23457.807560423811</v>
      </c>
      <c r="D31" s="1949">
        <v>5.7158129452051307</v>
      </c>
      <c r="E31" s="767">
        <v>1.3179183378200598</v>
      </c>
    </row>
    <row r="32" spans="2:5" hidden="1">
      <c r="B32" s="1948" t="s">
        <v>357</v>
      </c>
      <c r="C32" s="1949">
        <v>3129.1412230820001</v>
      </c>
      <c r="D32" s="1949">
        <v>0.76245769619332548</v>
      </c>
      <c r="E32" s="767">
        <v>0.17580298537728953</v>
      </c>
    </row>
    <row r="33" spans="2:5" hidden="1">
      <c r="B33" s="1948" t="s">
        <v>1971</v>
      </c>
      <c r="C33" s="1949">
        <v>0</v>
      </c>
      <c r="D33" s="1949">
        <v>0</v>
      </c>
      <c r="E33" s="767">
        <v>0</v>
      </c>
    </row>
    <row r="34" spans="2:5" ht="21" hidden="1">
      <c r="B34" s="1945" t="s">
        <v>222</v>
      </c>
      <c r="C34" s="1946">
        <v>17857.302443239176</v>
      </c>
      <c r="D34" s="1946">
        <v>4.3511739197533776</v>
      </c>
      <c r="E34" s="1947">
        <v>1.0032679436610861</v>
      </c>
    </row>
    <row r="35" spans="2:5" hidden="1">
      <c r="B35" s="1948" t="s">
        <v>910</v>
      </c>
      <c r="C35" s="1949">
        <v>16630.377671631995</v>
      </c>
      <c r="D35" s="1949">
        <v>4.0522170596853151</v>
      </c>
      <c r="E35" s="767">
        <v>0.934336239303734</v>
      </c>
    </row>
    <row r="36" spans="2:5" hidden="1">
      <c r="B36" s="1948" t="s">
        <v>354</v>
      </c>
      <c r="C36" s="1949">
        <v>1226.924771607182</v>
      </c>
      <c r="D36" s="1949">
        <v>0.29895686006806332</v>
      </c>
      <c r="E36" s="767">
        <v>6.8931704357352144E-2</v>
      </c>
    </row>
    <row r="37" spans="2:5" ht="31.5" hidden="1">
      <c r="B37" s="1945" t="s">
        <v>221</v>
      </c>
      <c r="C37" s="1946">
        <v>14126.274668762064</v>
      </c>
      <c r="D37" s="1946">
        <v>3.4420584025702845</v>
      </c>
      <c r="E37" s="1947">
        <v>0.79364946545363202</v>
      </c>
    </row>
    <row r="38" spans="2:5" hidden="1">
      <c r="B38" s="1948" t="s">
        <v>910</v>
      </c>
      <c r="C38" s="1949">
        <v>13330.129454377</v>
      </c>
      <c r="D38" s="1949">
        <v>3.2480668238209254</v>
      </c>
      <c r="E38" s="767">
        <v>0.74892003475542901</v>
      </c>
    </row>
    <row r="39" spans="2:5" hidden="1">
      <c r="B39" s="1948" t="s">
        <v>354</v>
      </c>
      <c r="C39" s="1949">
        <v>796.14521438506461</v>
      </c>
      <c r="D39" s="1949">
        <v>0.19399157874935907</v>
      </c>
      <c r="E39" s="767">
        <v>4.4729430698203024E-2</v>
      </c>
    </row>
    <row r="40" spans="2:5" hidden="1">
      <c r="B40" s="1945" t="s">
        <v>550</v>
      </c>
      <c r="C40" s="1946">
        <v>11770.572533127239</v>
      </c>
      <c r="D40" s="1946">
        <v>2.8680596293590317</v>
      </c>
      <c r="E40" s="1947">
        <v>0.6613002237353689</v>
      </c>
    </row>
    <row r="41" spans="2:5" hidden="1">
      <c r="B41" s="1948" t="s">
        <v>335</v>
      </c>
      <c r="C41" s="1949">
        <v>11696.993879794238</v>
      </c>
      <c r="D41" s="1949">
        <v>2.850131192606014</v>
      </c>
      <c r="E41" s="767">
        <v>0.65716639084199713</v>
      </c>
    </row>
    <row r="42" spans="2:5" hidden="1">
      <c r="B42" s="1948" t="s">
        <v>354</v>
      </c>
      <c r="C42" s="1949">
        <v>35.893000000000001</v>
      </c>
      <c r="D42" s="1949">
        <v>8.7458162282980714E-3</v>
      </c>
      <c r="E42" s="767">
        <v>2.0165585712785504E-3</v>
      </c>
    </row>
    <row r="43" spans="2:5" hidden="1">
      <c r="B43" s="1948" t="s">
        <v>423</v>
      </c>
      <c r="C43" s="1949">
        <v>26.947653333000002</v>
      </c>
      <c r="D43" s="1949">
        <v>6.5661611967320101E-3</v>
      </c>
      <c r="E43" s="767">
        <v>1.5139866075419763E-3</v>
      </c>
    </row>
    <row r="44" spans="2:5" hidden="1">
      <c r="B44" s="1948" t="s">
        <v>910</v>
      </c>
      <c r="C44" s="1949">
        <v>10.353</v>
      </c>
      <c r="D44" s="1949">
        <v>2.5226488566453052E-3</v>
      </c>
      <c r="E44" s="767">
        <v>5.8165745099174858E-4</v>
      </c>
    </row>
    <row r="45" spans="2:5" hidden="1">
      <c r="B45" s="1948" t="s">
        <v>1972</v>
      </c>
      <c r="C45" s="1949">
        <v>0.23899999999999999</v>
      </c>
      <c r="D45" s="1949">
        <v>5.8235591300900978E-5</v>
      </c>
      <c r="E45" s="767">
        <v>1.3427618157734756E-5</v>
      </c>
    </row>
    <row r="46" spans="2:5" hidden="1">
      <c r="B46" s="1948" t="s">
        <v>424</v>
      </c>
      <c r="C46" s="1949">
        <v>0.14599999999999999</v>
      </c>
      <c r="D46" s="1949">
        <v>3.5574880041554572E-5</v>
      </c>
      <c r="E46" s="767">
        <v>8.2026454017961261E-6</v>
      </c>
    </row>
    <row r="47" spans="2:5" ht="42" hidden="1">
      <c r="B47" s="1945" t="s">
        <v>1951</v>
      </c>
      <c r="C47" s="1946">
        <v>9953.290251414599</v>
      </c>
      <c r="D47" s="1946">
        <v>2.4252541555674587</v>
      </c>
      <c r="E47" s="1947">
        <v>0.5592007569418368</v>
      </c>
    </row>
    <row r="48" spans="2:5" hidden="1">
      <c r="B48" s="1948" t="s">
        <v>358</v>
      </c>
      <c r="C48" s="1949">
        <v>9953.290251414599</v>
      </c>
      <c r="D48" s="1949">
        <v>2.4252541555674587</v>
      </c>
      <c r="E48" s="767">
        <v>0.5592007569418368</v>
      </c>
    </row>
    <row r="49" spans="2:5" ht="21" hidden="1">
      <c r="B49" s="1945" t="s">
        <v>1550</v>
      </c>
      <c r="C49" s="1946">
        <v>9455.2955362155044</v>
      </c>
      <c r="D49" s="1946">
        <v>2.3039109894405003</v>
      </c>
      <c r="E49" s="1947">
        <v>0.53122216748466833</v>
      </c>
    </row>
    <row r="50" spans="2:5" hidden="1">
      <c r="B50" s="1948" t="s">
        <v>359</v>
      </c>
      <c r="C50" s="1949">
        <v>9103.4198000000015</v>
      </c>
      <c r="D50" s="1949">
        <v>2.2181716941980327</v>
      </c>
      <c r="E50" s="767">
        <v>0.51145290796636889</v>
      </c>
    </row>
    <row r="51" spans="2:5" hidden="1">
      <c r="B51" s="1948" t="s">
        <v>354</v>
      </c>
      <c r="C51" s="1949">
        <v>351.8757362155028</v>
      </c>
      <c r="D51" s="1949">
        <v>8.5739295242467206E-2</v>
      </c>
      <c r="E51" s="767">
        <v>1.9769259518299456E-2</v>
      </c>
    </row>
    <row r="52" spans="2:5" hidden="1">
      <c r="B52" s="1945" t="s">
        <v>547</v>
      </c>
      <c r="C52" s="1946">
        <v>9164.84067599441</v>
      </c>
      <c r="D52" s="1946">
        <v>2.2331377236195964</v>
      </c>
      <c r="E52" s="1947">
        <v>0.51490368650095641</v>
      </c>
    </row>
    <row r="53" spans="2:5" hidden="1">
      <c r="B53" s="1948" t="s">
        <v>429</v>
      </c>
      <c r="C53" s="1949">
        <v>9161.6053044900254</v>
      </c>
      <c r="D53" s="1949">
        <v>2.2323493814746764</v>
      </c>
      <c r="E53" s="767">
        <v>0.51472191523250754</v>
      </c>
    </row>
    <row r="54" spans="2:5" hidden="1">
      <c r="B54" s="1948" t="s">
        <v>354</v>
      </c>
      <c r="C54" s="1949">
        <v>3.2353715043846001</v>
      </c>
      <c r="D54" s="1949">
        <v>7.8834214492017876E-4</v>
      </c>
      <c r="E54" s="767">
        <v>1.8177126844892163E-4</v>
      </c>
    </row>
    <row r="55" spans="2:5" ht="21" hidden="1">
      <c r="B55" s="1945" t="s">
        <v>1012</v>
      </c>
      <c r="C55" s="1946">
        <v>5698.3299672254179</v>
      </c>
      <c r="D55" s="1946">
        <v>1.3884753768578073</v>
      </c>
      <c r="E55" s="1947">
        <v>0.32014643906560719</v>
      </c>
    </row>
    <row r="56" spans="2:5" hidden="1">
      <c r="B56" s="1948" t="s">
        <v>360</v>
      </c>
      <c r="C56" s="1949">
        <v>5697.610995779999</v>
      </c>
      <c r="D56" s="1949">
        <v>1.3883001897144915</v>
      </c>
      <c r="E56" s="767">
        <v>0.32010604545039634</v>
      </c>
    </row>
    <row r="57" spans="2:5" hidden="1">
      <c r="B57" s="1948" t="s">
        <v>354</v>
      </c>
      <c r="C57" s="1949">
        <v>0.71897144541879998</v>
      </c>
      <c r="D57" s="1949">
        <v>1.751871433155953E-4</v>
      </c>
      <c r="E57" s="767">
        <v>4.0393615210871468E-5</v>
      </c>
    </row>
    <row r="58" spans="2:5" ht="21" hidden="1">
      <c r="B58" s="1945" t="s">
        <v>1952</v>
      </c>
      <c r="C58" s="1946">
        <v>5656.9407730492658</v>
      </c>
      <c r="D58" s="1946">
        <v>1.3783903383794975</v>
      </c>
      <c r="E58" s="1947">
        <v>0.31782109054990126</v>
      </c>
    </row>
    <row r="59" spans="2:5" hidden="1">
      <c r="B59" s="1948" t="s">
        <v>361</v>
      </c>
      <c r="C59" s="1949">
        <v>5413.5689387750017</v>
      </c>
      <c r="D59" s="1949">
        <v>1.3190894903671684</v>
      </c>
      <c r="E59" s="767">
        <v>0.30414785180102127</v>
      </c>
    </row>
    <row r="60" spans="2:5" hidden="1">
      <c r="B60" s="1948" t="s">
        <v>354</v>
      </c>
      <c r="C60" s="1949">
        <v>243.37183427426379</v>
      </c>
      <c r="D60" s="1949">
        <v>5.9300848012329002E-2</v>
      </c>
      <c r="E60" s="767">
        <v>1.3673238748879992E-2</v>
      </c>
    </row>
    <row r="61" spans="2:5" ht="21" hidden="1">
      <c r="B61" s="1945" t="s">
        <v>548</v>
      </c>
      <c r="C61" s="1946">
        <v>5631.6555182594457</v>
      </c>
      <c r="D61" s="1946">
        <v>1.3722292431331411</v>
      </c>
      <c r="E61" s="1947">
        <v>0.31640050165308636</v>
      </c>
    </row>
    <row r="62" spans="2:5" hidden="1">
      <c r="B62" s="1948" t="s">
        <v>356</v>
      </c>
      <c r="C62" s="1949">
        <v>5622.3088894690009</v>
      </c>
      <c r="D62" s="1949">
        <v>1.3699518102700385</v>
      </c>
      <c r="E62" s="767">
        <v>0.31587538465534504</v>
      </c>
    </row>
    <row r="63" spans="2:5" hidden="1">
      <c r="B63" s="1948" t="s">
        <v>354</v>
      </c>
      <c r="C63" s="1949">
        <v>9.3466287904444005</v>
      </c>
      <c r="D63" s="1949">
        <v>2.2774328631027388E-3</v>
      </c>
      <c r="E63" s="767">
        <v>5.2511699774132918E-4</v>
      </c>
    </row>
    <row r="64" spans="2:5" ht="21" hidden="1">
      <c r="B64" s="1945" t="s">
        <v>549</v>
      </c>
      <c r="C64" s="1946">
        <v>5383.7343912639344</v>
      </c>
      <c r="D64" s="1946">
        <v>1.3118198982520981</v>
      </c>
      <c r="E64" s="1947">
        <v>0.30247167225337512</v>
      </c>
    </row>
    <row r="65" spans="2:5" hidden="1">
      <c r="B65" s="1948" t="s">
        <v>357</v>
      </c>
      <c r="C65" s="1949">
        <v>5383.3749055412254</v>
      </c>
      <c r="D65" s="1949">
        <v>1.3117323046804403</v>
      </c>
      <c r="E65" s="767">
        <v>0.30245147544576967</v>
      </c>
    </row>
    <row r="66" spans="2:5" hidden="1">
      <c r="B66" s="1948" t="s">
        <v>354</v>
      </c>
      <c r="C66" s="1949">
        <v>0.35948572270939999</v>
      </c>
      <c r="D66" s="1949">
        <v>8.759357165779765E-5</v>
      </c>
      <c r="E66" s="767">
        <v>2.0196807605435734E-5</v>
      </c>
    </row>
    <row r="67" spans="2:5" ht="21" hidden="1">
      <c r="B67" s="1945" t="s">
        <v>225</v>
      </c>
      <c r="C67" s="1946">
        <v>4989.2193676354173</v>
      </c>
      <c r="D67" s="1946">
        <v>1.2156909623604846</v>
      </c>
      <c r="E67" s="1947">
        <v>0.28030683085264951</v>
      </c>
    </row>
    <row r="68" spans="2:5" hidden="1">
      <c r="B68" s="1948" t="s">
        <v>910</v>
      </c>
      <c r="C68" s="1949">
        <v>4988.5003961899984</v>
      </c>
      <c r="D68" s="1949">
        <v>1.215515775217169</v>
      </c>
      <c r="E68" s="767">
        <v>0.28026643723743866</v>
      </c>
    </row>
    <row r="69" spans="2:5" hidden="1">
      <c r="B69" s="1948" t="s">
        <v>354</v>
      </c>
      <c r="C69" s="1949">
        <v>0.71897144541879998</v>
      </c>
      <c r="D69" s="1949">
        <v>1.751871433155953E-4</v>
      </c>
      <c r="E69" s="767">
        <v>4.0393615210871468E-5</v>
      </c>
    </row>
    <row r="70" spans="2:5" hidden="1">
      <c r="B70" s="1945" t="s">
        <v>204</v>
      </c>
      <c r="C70" s="1946">
        <v>4747.2724538465</v>
      </c>
      <c r="D70" s="1946">
        <v>1.1567373155490799</v>
      </c>
      <c r="E70" s="1947">
        <v>0.26671364770285894</v>
      </c>
    </row>
    <row r="71" spans="2:5" hidden="1">
      <c r="B71" s="1948" t="s">
        <v>355</v>
      </c>
      <c r="C71" s="1949">
        <v>4747.2724538465</v>
      </c>
      <c r="D71" s="1949">
        <v>1.1567373155490799</v>
      </c>
      <c r="E71" s="767">
        <v>0.26671364770285894</v>
      </c>
    </row>
    <row r="72" spans="2:5" ht="21" hidden="1">
      <c r="B72" s="1945" t="s">
        <v>171</v>
      </c>
      <c r="C72" s="1946">
        <v>4263.0687381184316</v>
      </c>
      <c r="D72" s="1946">
        <v>1.0387545134757852</v>
      </c>
      <c r="E72" s="1947">
        <v>0.23950987111142441</v>
      </c>
    </row>
    <row r="73" spans="2:5" hidden="1">
      <c r="B73" s="1948" t="s">
        <v>356</v>
      </c>
      <c r="C73" s="1949">
        <v>4251.1020160005</v>
      </c>
      <c r="D73" s="1949">
        <v>1.035838659339922</v>
      </c>
      <c r="E73" s="767">
        <v>0.23883755071310098</v>
      </c>
    </row>
    <row r="74" spans="2:5" hidden="1">
      <c r="B74" s="1948" t="s">
        <v>355</v>
      </c>
      <c r="C74" s="1949">
        <v>6.9339219999999999</v>
      </c>
      <c r="D74" s="1949">
        <v>1.6895441326540833E-3</v>
      </c>
      <c r="E74" s="767">
        <v>3.8956509184734931E-4</v>
      </c>
    </row>
    <row r="75" spans="2:5" hidden="1">
      <c r="B75" s="1948" t="s">
        <v>354</v>
      </c>
      <c r="C75" s="1949">
        <v>5.0328001179315995</v>
      </c>
      <c r="D75" s="1949">
        <v>1.2263100032091669E-3</v>
      </c>
      <c r="E75" s="767">
        <v>2.8275530647610023E-4</v>
      </c>
    </row>
    <row r="76" spans="2:5" ht="21" hidden="1">
      <c r="B76" s="1945" t="s">
        <v>1953</v>
      </c>
      <c r="C76" s="1946">
        <v>3941.2207067183576</v>
      </c>
      <c r="D76" s="1946">
        <v>0.96033187574518175</v>
      </c>
      <c r="E76" s="1947">
        <v>0.221427643201555</v>
      </c>
    </row>
    <row r="77" spans="2:5" hidden="1">
      <c r="B77" s="1948" t="s">
        <v>363</v>
      </c>
      <c r="C77" s="1949">
        <v>3820.4335038879994</v>
      </c>
      <c r="D77" s="1949">
        <v>0.93090043566816172</v>
      </c>
      <c r="E77" s="767">
        <v>0.21464151584612859</v>
      </c>
    </row>
    <row r="78" spans="2:5" hidden="1">
      <c r="B78" s="1948" t="s">
        <v>354</v>
      </c>
      <c r="C78" s="1949">
        <v>120.7872028303584</v>
      </c>
      <c r="D78" s="1949">
        <v>2.9431440077020008E-2</v>
      </c>
      <c r="E78" s="767">
        <v>6.7861273554264056E-3</v>
      </c>
    </row>
    <row r="79" spans="2:5" ht="21" hidden="1">
      <c r="B79" s="1945" t="s">
        <v>1958</v>
      </c>
      <c r="C79" s="1946">
        <v>3875.1921077590055</v>
      </c>
      <c r="D79" s="1946">
        <v>0.94424311213360035</v>
      </c>
      <c r="E79" s="1947">
        <v>0.21771799125880864</v>
      </c>
    </row>
    <row r="80" spans="2:5" hidden="1">
      <c r="B80" s="1948" t="s">
        <v>910</v>
      </c>
      <c r="C80" s="1949">
        <v>3844.2763356059972</v>
      </c>
      <c r="D80" s="1949">
        <v>0.93671006497102971</v>
      </c>
      <c r="E80" s="767">
        <v>0.21598106580474116</v>
      </c>
    </row>
    <row r="81" spans="2:5" hidden="1">
      <c r="B81" s="1948" t="s">
        <v>354</v>
      </c>
      <c r="C81" s="1949">
        <v>30.915772153008401</v>
      </c>
      <c r="D81" s="1949">
        <v>7.5330471625705978E-3</v>
      </c>
      <c r="E81" s="767">
        <v>1.7369254540674731E-3</v>
      </c>
    </row>
    <row r="82" spans="2:5" hidden="1">
      <c r="B82" s="1945" t="s">
        <v>1954</v>
      </c>
      <c r="C82" s="1946">
        <v>3674.5535616106404</v>
      </c>
      <c r="D82" s="1946">
        <v>0.89535480931894285</v>
      </c>
      <c r="E82" s="1947">
        <v>0.20644561558766505</v>
      </c>
    </row>
    <row r="83" spans="2:5" hidden="1">
      <c r="B83" s="1948" t="s">
        <v>437</v>
      </c>
      <c r="C83" s="1949">
        <v>3669.1612757699995</v>
      </c>
      <c r="D83" s="1949">
        <v>0.89404090574407591</v>
      </c>
      <c r="E83" s="767">
        <v>0.20614266347358351</v>
      </c>
    </row>
    <row r="84" spans="2:5" hidden="1">
      <c r="B84" s="1948" t="s">
        <v>354</v>
      </c>
      <c r="C84" s="1949">
        <v>5.3922858406409997</v>
      </c>
      <c r="D84" s="1949">
        <v>1.3139035748669647E-3</v>
      </c>
      <c r="E84" s="767">
        <v>3.0295211408153599E-4</v>
      </c>
    </row>
    <row r="85" spans="2:5" hidden="1">
      <c r="B85" s="1945" t="s">
        <v>1955</v>
      </c>
      <c r="C85" s="1946">
        <v>3356.9212860654357</v>
      </c>
      <c r="D85" s="1946">
        <v>0.81795939767615733</v>
      </c>
      <c r="E85" s="1947">
        <v>0.18860023939271356</v>
      </c>
    </row>
    <row r="86" spans="2:5" hidden="1">
      <c r="B86" s="1948" t="s">
        <v>354</v>
      </c>
      <c r="C86" s="1949">
        <v>3356.9212860654357</v>
      </c>
      <c r="D86" s="1949">
        <v>0.81795939767615733</v>
      </c>
      <c r="E86" s="767">
        <v>0.18860023939271356</v>
      </c>
    </row>
    <row r="87" spans="2:5">
      <c r="B87" s="2409" t="s">
        <v>1964</v>
      </c>
      <c r="C87" s="2410">
        <v>2751.7618191149995</v>
      </c>
      <c r="D87" s="2410">
        <v>0.67050408642428849</v>
      </c>
      <c r="E87" s="2423">
        <v>0.15460086597535477</v>
      </c>
    </row>
    <row r="88" spans="2:5">
      <c r="B88" s="1948" t="s">
        <v>910</v>
      </c>
      <c r="C88" s="1949">
        <v>749.84739999999999</v>
      </c>
      <c r="D88" s="1949">
        <v>0.18271048838679171</v>
      </c>
      <c r="E88" s="767">
        <v>4.2128303614101241E-2</v>
      </c>
    </row>
    <row r="89" spans="2:5">
      <c r="B89" s="1948" t="s">
        <v>359</v>
      </c>
      <c r="C89" s="1949">
        <v>492.20119999999997</v>
      </c>
      <c r="D89" s="1949">
        <v>0.11993149757746034</v>
      </c>
      <c r="E89" s="767">
        <v>2.7653095273551618E-2</v>
      </c>
    </row>
    <row r="90" spans="2:5">
      <c r="B90" s="1948" t="s">
        <v>361</v>
      </c>
      <c r="C90" s="1949">
        <v>473.23969899999997</v>
      </c>
      <c r="D90" s="1949">
        <v>0.11531127070429036</v>
      </c>
      <c r="E90" s="767">
        <v>2.6587790691436526E-2</v>
      </c>
    </row>
    <row r="91" spans="2:5">
      <c r="B91" s="1948" t="s">
        <v>354</v>
      </c>
      <c r="C91" s="1949">
        <v>227.26162400000004</v>
      </c>
      <c r="D91" s="1949">
        <v>5.5375376793485497E-2</v>
      </c>
      <c r="E91" s="767">
        <v>1.276812681581041E-2</v>
      </c>
    </row>
    <row r="92" spans="2:5">
      <c r="B92" s="1948" t="s">
        <v>419</v>
      </c>
      <c r="C92" s="1949">
        <v>193.82278221000001</v>
      </c>
      <c r="D92" s="1949">
        <v>4.7227549496171972E-2</v>
      </c>
      <c r="E92" s="767">
        <v>1.0889448994919101E-2</v>
      </c>
    </row>
    <row r="93" spans="2:5">
      <c r="B93" s="1948" t="s">
        <v>363</v>
      </c>
      <c r="C93" s="1949">
        <v>132.64305200000001</v>
      </c>
      <c r="D93" s="1949">
        <v>3.2320278515381412E-2</v>
      </c>
      <c r="E93" s="767">
        <v>7.4522186340274287E-3</v>
      </c>
    </row>
    <row r="94" spans="2:5">
      <c r="B94" s="1948" t="s">
        <v>357</v>
      </c>
      <c r="C94" s="1949">
        <v>120.70172599999999</v>
      </c>
      <c r="D94" s="1949">
        <v>2.9410612488072526E-2</v>
      </c>
      <c r="E94" s="767">
        <v>6.7813250531695629E-3</v>
      </c>
    </row>
    <row r="95" spans="2:5">
      <c r="B95" s="1948" t="s">
        <v>429</v>
      </c>
      <c r="C95" s="1949">
        <v>69.382908360000016</v>
      </c>
      <c r="D95" s="1949">
        <v>1.6906086587953249E-2</v>
      </c>
      <c r="E95" s="767">
        <v>3.8981054398794244E-3</v>
      </c>
    </row>
    <row r="96" spans="2:5">
      <c r="B96" s="1948" t="s">
        <v>353</v>
      </c>
      <c r="C96" s="1949">
        <v>58.491058999999993</v>
      </c>
      <c r="D96" s="1949">
        <v>1.4252139776907471E-2</v>
      </c>
      <c r="E96" s="767">
        <v>3.2861740832365476E-3</v>
      </c>
    </row>
    <row r="97" spans="2:5">
      <c r="B97" s="1948" t="s">
        <v>362</v>
      </c>
      <c r="C97" s="1949">
        <v>33.631735000000006</v>
      </c>
      <c r="D97" s="1949">
        <v>8.1948283439339225E-3</v>
      </c>
      <c r="E97" s="767">
        <v>1.8895150441929855E-3</v>
      </c>
    </row>
    <row r="98" spans="2:5">
      <c r="B98" s="1948" t="s">
        <v>421</v>
      </c>
      <c r="C98" s="1949">
        <v>33.371675999999994</v>
      </c>
      <c r="D98" s="1949">
        <v>8.1314614416823673E-3</v>
      </c>
      <c r="E98" s="767">
        <v>1.8749042787097956E-3</v>
      </c>
    </row>
    <row r="99" spans="2:5">
      <c r="B99" s="1948" t="s">
        <v>366</v>
      </c>
      <c r="C99" s="1949">
        <v>26.425654325</v>
      </c>
      <c r="D99" s="1949">
        <v>6.4389690591196078E-3</v>
      </c>
      <c r="E99" s="767">
        <v>1.4846593968384602E-3</v>
      </c>
    </row>
    <row r="100" spans="2:5">
      <c r="B100" s="1948" t="s">
        <v>355</v>
      </c>
      <c r="C100" s="1949">
        <v>25.851443</v>
      </c>
      <c r="D100" s="1949">
        <v>6.2990546823704502E-3</v>
      </c>
      <c r="E100" s="767">
        <v>1.4523987674914017E-3</v>
      </c>
    </row>
    <row r="101" spans="2:5">
      <c r="B101" s="1948" t="s">
        <v>436</v>
      </c>
      <c r="C101" s="1949">
        <v>20.552</v>
      </c>
      <c r="D101" s="1949">
        <v>5.0077735247536278E-3</v>
      </c>
      <c r="E101" s="767">
        <v>1.1546627965596851E-3</v>
      </c>
    </row>
    <row r="102" spans="2:5">
      <c r="B102" s="1948" t="s">
        <v>364</v>
      </c>
      <c r="C102" s="1949">
        <v>19.075009999999995</v>
      </c>
      <c r="D102" s="1949">
        <v>4.6478848804209164E-3</v>
      </c>
      <c r="E102" s="767">
        <v>1.0716818018199667E-3</v>
      </c>
    </row>
    <row r="103" spans="2:5">
      <c r="B103" s="1948" t="s">
        <v>1971</v>
      </c>
      <c r="C103" s="1949">
        <v>14.717257799999999</v>
      </c>
      <c r="D103" s="1949">
        <v>3.5860594573673518E-3</v>
      </c>
      <c r="E103" s="767">
        <v>8.2685237685080945E-4</v>
      </c>
    </row>
    <row r="104" spans="2:5">
      <c r="B104" s="1948" t="s">
        <v>358</v>
      </c>
      <c r="C104" s="1949">
        <v>12.097787740999999</v>
      </c>
      <c r="D104" s="1949">
        <v>2.947790052426469E-3</v>
      </c>
      <c r="E104" s="767">
        <v>6.7968399305218632E-4</v>
      </c>
    </row>
    <row r="105" spans="2:5">
      <c r="B105" s="1948" t="s">
        <v>1972</v>
      </c>
      <c r="C105" s="1949">
        <v>11.757</v>
      </c>
      <c r="D105" s="1949">
        <v>2.864752497592857E-3</v>
      </c>
      <c r="E105" s="767">
        <v>6.6053768485559649E-4</v>
      </c>
    </row>
    <row r="106" spans="2:5">
      <c r="B106" s="1948" t="s">
        <v>427</v>
      </c>
      <c r="C106" s="1949">
        <v>9.3810000000000002</v>
      </c>
      <c r="D106" s="1949">
        <v>2.2858078744508454E-3</v>
      </c>
      <c r="E106" s="767">
        <v>5.2704805831677709E-4</v>
      </c>
    </row>
    <row r="107" spans="2:5">
      <c r="B107" s="1948" t="s">
        <v>437</v>
      </c>
      <c r="C107" s="1949">
        <v>6.0915549299999991</v>
      </c>
      <c r="D107" s="1949">
        <v>1.4842899719266463E-3</v>
      </c>
      <c r="E107" s="767">
        <v>3.4223880161885634E-4</v>
      </c>
    </row>
    <row r="108" spans="2:5">
      <c r="B108" s="1948" t="s">
        <v>335</v>
      </c>
      <c r="C108" s="1949">
        <v>4.8073131279999997</v>
      </c>
      <c r="D108" s="1949">
        <v>1.1713670400739073E-3</v>
      </c>
      <c r="E108" s="767">
        <v>2.7008688304372153E-4</v>
      </c>
    </row>
    <row r="109" spans="2:5">
      <c r="B109" s="1948" t="s">
        <v>356</v>
      </c>
      <c r="C109" s="1949">
        <v>3.6531798000000002</v>
      </c>
      <c r="D109" s="1949">
        <v>8.9014680243308458E-4</v>
      </c>
      <c r="E109" s="767">
        <v>2.0524478416715408E-4</v>
      </c>
    </row>
    <row r="110" spans="2:5">
      <c r="B110" s="1948" t="s">
        <v>424</v>
      </c>
      <c r="C110" s="1949">
        <v>3.4247927320000002</v>
      </c>
      <c r="D110" s="1949">
        <v>8.3449719594580799E-4</v>
      </c>
      <c r="E110" s="767">
        <v>1.9241342709071642E-4</v>
      </c>
    </row>
    <row r="111" spans="2:5">
      <c r="B111" s="1948" t="s">
        <v>425</v>
      </c>
      <c r="C111" s="1949">
        <v>2.7299251199999999</v>
      </c>
      <c r="D111" s="1949">
        <v>6.6518327853716769E-4</v>
      </c>
      <c r="E111" s="767">
        <v>1.533740255672311E-4</v>
      </c>
    </row>
    <row r="112" spans="2:5">
      <c r="B112" s="1948" t="s">
        <v>422</v>
      </c>
      <c r="C112" s="1949">
        <v>1.9520356660000002</v>
      </c>
      <c r="D112" s="1949">
        <v>4.7563996338894591E-4</v>
      </c>
      <c r="E112" s="767">
        <v>1.096702491771023E-4</v>
      </c>
    </row>
    <row r="113" spans="2:5">
      <c r="B113" s="1948" t="s">
        <v>360</v>
      </c>
      <c r="C113" s="1949">
        <v>1.7123000000000002</v>
      </c>
      <c r="D113" s="1949">
        <v>4.1722511709009523E-4</v>
      </c>
      <c r="E113" s="767">
        <v>9.6201299462297986E-5</v>
      </c>
    </row>
    <row r="114" spans="2:5">
      <c r="B114" s="1948" t="s">
        <v>420</v>
      </c>
      <c r="C114" s="1949">
        <v>1.521258</v>
      </c>
      <c r="D114" s="1949">
        <v>3.7067514289215909E-4</v>
      </c>
      <c r="E114" s="767">
        <v>8.5468081771545009E-5</v>
      </c>
    </row>
    <row r="115" spans="2:5">
      <c r="B115" s="1948" t="s">
        <v>1973</v>
      </c>
      <c r="C115" s="1949">
        <v>1.0110000000000001</v>
      </c>
      <c r="D115" s="1949">
        <v>2.4634386110966903E-4</v>
      </c>
      <c r="E115" s="767">
        <v>5.6800510282300571E-5</v>
      </c>
    </row>
    <row r="116" spans="2:5">
      <c r="B116" s="1948" t="s">
        <v>426</v>
      </c>
      <c r="C116" s="1949">
        <v>0.308</v>
      </c>
      <c r="D116" s="1949">
        <v>7.504837707396445E-5</v>
      </c>
      <c r="E116" s="767">
        <v>1.7304210847624705E-5</v>
      </c>
    </row>
    <row r="117" spans="2:5">
      <c r="B117" s="1948" t="s">
        <v>423</v>
      </c>
      <c r="C117" s="1949">
        <v>9.644530300000001E-2</v>
      </c>
      <c r="D117" s="1949">
        <v>2.3500206060249205E-5</v>
      </c>
      <c r="E117" s="767">
        <v>5.4185385012177007E-6</v>
      </c>
    </row>
    <row r="118" spans="2:5">
      <c r="B118" s="1948" t="s">
        <v>1974</v>
      </c>
      <c r="C118" s="1949">
        <v>2E-3</v>
      </c>
      <c r="D118" s="1949">
        <v>4.87327123856912E-7</v>
      </c>
      <c r="E118" s="767">
        <v>1.1236500550405653E-7</v>
      </c>
    </row>
    <row r="119" spans="2:5">
      <c r="B119" s="2409" t="s">
        <v>551</v>
      </c>
      <c r="C119" s="2410">
        <v>2732.7519755751282</v>
      </c>
      <c r="D119" s="2410">
        <v>0.66587208023566069</v>
      </c>
      <c r="E119" s="2423">
        <v>0.15353284538836032</v>
      </c>
    </row>
    <row r="120" spans="2:5">
      <c r="B120" s="1948" t="s">
        <v>360</v>
      </c>
      <c r="C120" s="1949">
        <v>2731.6735184069998</v>
      </c>
      <c r="D120" s="1949">
        <v>0.66560929952068726</v>
      </c>
      <c r="E120" s="767">
        <v>0.15347225496554401</v>
      </c>
    </row>
    <row r="121" spans="2:5">
      <c r="B121" s="1948" t="s">
        <v>354</v>
      </c>
      <c r="C121" s="1949">
        <v>1.0784571681282</v>
      </c>
      <c r="D121" s="1949">
        <v>2.6278071497339294E-4</v>
      </c>
      <c r="E121" s="767">
        <v>6.0590422816307202E-5</v>
      </c>
    </row>
    <row r="122" spans="2:5">
      <c r="B122" s="2409" t="s">
        <v>552</v>
      </c>
      <c r="C122" s="2410">
        <v>2665.2668770787777</v>
      </c>
      <c r="D122" s="2410">
        <v>0.64942842075894724</v>
      </c>
      <c r="E122" s="2423">
        <v>0.1497413636563682</v>
      </c>
    </row>
    <row r="123" spans="2:5">
      <c r="B123" s="1948" t="s">
        <v>429</v>
      </c>
      <c r="C123" s="1949">
        <v>2665.2668770787777</v>
      </c>
      <c r="D123" s="1949">
        <v>0.64942842075894724</v>
      </c>
      <c r="E123" s="767">
        <v>0.1497413636563682</v>
      </c>
    </row>
    <row r="124" spans="2:5" ht="21" customHeight="1">
      <c r="B124" s="2231" t="s">
        <v>1217</v>
      </c>
      <c r="C124" s="2232">
        <v>351192.37666415866</v>
      </c>
      <c r="D124" s="2232">
        <v>85.572785420108858</v>
      </c>
      <c r="E124" s="2232">
        <v>19.702101227016392</v>
      </c>
    </row>
    <row r="125" spans="2:5" ht="18.75" customHeight="1">
      <c r="B125" s="2787" t="s">
        <v>109</v>
      </c>
      <c r="C125" s="2787"/>
      <c r="D125" s="2787"/>
      <c r="E125" s="2787"/>
    </row>
    <row r="126" spans="2:5">
      <c r="B126" s="1784" t="s">
        <v>1975</v>
      </c>
    </row>
  </sheetData>
  <mergeCells count="3">
    <mergeCell ref="B1:E1"/>
    <mergeCell ref="B2:E2"/>
    <mergeCell ref="B125:E125"/>
  </mergeCells>
  <pageMargins left="0.7" right="0.7" top="0.75" bottom="0.75" header="0.3" footer="0.3"/>
  <pageSetup orientation="landscape" r:id="rId1"/>
  <drawing r:id="rId2"/>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CD295-9596-48B7-BE0F-97BDF5BFC8CB}">
  <sheetPr codeName="Hoja94"/>
  <dimension ref="A1:I66"/>
  <sheetViews>
    <sheetView showGridLines="0" workbookViewId="0"/>
  </sheetViews>
  <sheetFormatPr baseColWidth="10" defaultColWidth="0" defaultRowHeight="13.5" zeroHeight="1"/>
  <cols>
    <col min="1" max="1" width="4" style="1952" customWidth="1"/>
    <col min="2" max="2" width="39.140625" style="1952" bestFit="1" customWidth="1"/>
    <col min="3" max="3" width="13.85546875" style="1952" customWidth="1"/>
    <col min="4" max="4" width="11.42578125" style="1952" customWidth="1"/>
    <col min="5" max="5" width="10.85546875" style="1952" customWidth="1"/>
    <col min="6" max="6" width="13.7109375" style="1954" customWidth="1"/>
    <col min="7" max="7" width="4.7109375" style="1952" customWidth="1"/>
    <col min="8" max="8" width="11.42578125" style="1952" customWidth="1"/>
    <col min="9" max="9" width="4" style="1952" customWidth="1"/>
    <col min="10" max="16384" width="11.42578125" style="1952" hidden="1"/>
  </cols>
  <sheetData>
    <row r="1" spans="1:6" ht="22.5" customHeight="1">
      <c r="A1" s="267"/>
      <c r="B1" s="2783" t="s">
        <v>1976</v>
      </c>
      <c r="C1" s="2783"/>
      <c r="D1" s="2783"/>
      <c r="E1" s="2783"/>
      <c r="F1" s="2783"/>
    </row>
    <row r="2" spans="1:6" ht="14.25" thickBot="1">
      <c r="B2" s="2788" t="s">
        <v>1</v>
      </c>
      <c r="C2" s="2788"/>
      <c r="D2" s="2788"/>
      <c r="E2" s="2788"/>
      <c r="F2" s="2788"/>
    </row>
    <row r="3" spans="1:6" ht="21">
      <c r="B3" s="2235" t="s">
        <v>1977</v>
      </c>
      <c r="C3" s="2236" t="s">
        <v>447</v>
      </c>
      <c r="D3" s="2237" t="s">
        <v>448</v>
      </c>
      <c r="E3" s="2237" t="s">
        <v>86</v>
      </c>
      <c r="F3" s="2238" t="s">
        <v>87</v>
      </c>
    </row>
    <row r="4" spans="1:6">
      <c r="B4" s="2243" t="s">
        <v>355</v>
      </c>
      <c r="C4" s="2244">
        <v>45630.071262775506</v>
      </c>
      <c r="D4" s="2244">
        <v>0</v>
      </c>
      <c r="E4" s="2244">
        <v>45630.071262775506</v>
      </c>
      <c r="F4" s="2245">
        <v>58.044312233271057</v>
      </c>
    </row>
    <row r="5" spans="1:6">
      <c r="B5" s="1953" t="s">
        <v>1978</v>
      </c>
      <c r="C5" s="934">
        <v>45630.071262775506</v>
      </c>
      <c r="D5" s="934">
        <v>0</v>
      </c>
      <c r="E5" s="934">
        <v>45630.071262775506</v>
      </c>
      <c r="F5" s="761">
        <v>58.044312233271057</v>
      </c>
    </row>
    <row r="6" spans="1:6">
      <c r="B6" s="2243" t="s">
        <v>910</v>
      </c>
      <c r="C6" s="2244">
        <v>17148.536000000004</v>
      </c>
      <c r="D6" s="2244">
        <v>0</v>
      </c>
      <c r="E6" s="2244">
        <v>17148.536000000004</v>
      </c>
      <c r="F6" s="2245">
        <v>21.814013223764235</v>
      </c>
    </row>
    <row r="7" spans="1:6">
      <c r="B7" s="1953" t="s">
        <v>1979</v>
      </c>
      <c r="C7" s="934">
        <v>7140.4140000000007</v>
      </c>
      <c r="D7" s="934">
        <v>0</v>
      </c>
      <c r="E7" s="934">
        <v>7140.4140000000007</v>
      </c>
      <c r="F7" s="761">
        <v>9.0830544029619364</v>
      </c>
    </row>
    <row r="8" spans="1:6">
      <c r="B8" s="1953" t="s">
        <v>1980</v>
      </c>
      <c r="C8" s="934">
        <v>6728.3460000000005</v>
      </c>
      <c r="D8" s="934">
        <v>0</v>
      </c>
      <c r="E8" s="934">
        <v>6728.3460000000005</v>
      </c>
      <c r="F8" s="761">
        <v>8.5588780650465548</v>
      </c>
    </row>
    <row r="9" spans="1:6">
      <c r="B9" s="1953" t="s">
        <v>1981</v>
      </c>
      <c r="C9" s="934">
        <v>1925.259</v>
      </c>
      <c r="D9" s="934">
        <v>0</v>
      </c>
      <c r="E9" s="934">
        <v>1925.259</v>
      </c>
      <c r="F9" s="761">
        <v>2.4490501862766072</v>
      </c>
    </row>
    <row r="10" spans="1:6">
      <c r="B10" s="1953" t="s">
        <v>1982</v>
      </c>
      <c r="C10" s="934">
        <v>1196.8820000000001</v>
      </c>
      <c r="D10" s="934">
        <v>0</v>
      </c>
      <c r="E10" s="934">
        <v>1196.8820000000001</v>
      </c>
      <c r="F10" s="761">
        <v>1.5225089637555873</v>
      </c>
    </row>
    <row r="11" spans="1:6">
      <c r="B11" s="1953" t="s">
        <v>269</v>
      </c>
      <c r="C11" s="934">
        <v>109.23699999999999</v>
      </c>
      <c r="D11" s="934">
        <v>0</v>
      </c>
      <c r="E11" s="934">
        <v>109.23699999999999</v>
      </c>
      <c r="F11" s="761">
        <v>0.13895631455211882</v>
      </c>
    </row>
    <row r="12" spans="1:6">
      <c r="B12" s="1953" t="s">
        <v>377</v>
      </c>
      <c r="C12" s="934">
        <v>35.855000000000004</v>
      </c>
      <c r="D12" s="934">
        <v>0</v>
      </c>
      <c r="E12" s="934">
        <v>35.855000000000004</v>
      </c>
      <c r="F12" s="761">
        <v>4.560980856546977E-2</v>
      </c>
    </row>
    <row r="13" spans="1:6">
      <c r="B13" s="1953" t="s">
        <v>1983</v>
      </c>
      <c r="C13" s="934">
        <v>5.4570000000000007</v>
      </c>
      <c r="D13" s="934">
        <v>0</v>
      </c>
      <c r="E13" s="934">
        <v>5.4570000000000007</v>
      </c>
      <c r="F13" s="761">
        <v>6.9416462234491282E-3</v>
      </c>
    </row>
    <row r="14" spans="1:6">
      <c r="B14" s="1953" t="s">
        <v>400</v>
      </c>
      <c r="C14" s="934">
        <v>3.734</v>
      </c>
      <c r="D14" s="934">
        <v>0</v>
      </c>
      <c r="E14" s="934">
        <v>3.734</v>
      </c>
      <c r="F14" s="761">
        <v>4.7498821693895991E-3</v>
      </c>
    </row>
    <row r="15" spans="1:6">
      <c r="B15" s="1953" t="s">
        <v>1984</v>
      </c>
      <c r="C15" s="934">
        <v>3.1799999999999997</v>
      </c>
      <c r="D15" s="934">
        <v>0</v>
      </c>
      <c r="E15" s="934">
        <v>3.1799999999999997</v>
      </c>
      <c r="F15" s="761">
        <v>4.0451594265289029E-3</v>
      </c>
    </row>
    <row r="16" spans="1:6">
      <c r="B16" s="1953" t="s">
        <v>1985</v>
      </c>
      <c r="C16" s="934">
        <v>9.8000000000000004E-2</v>
      </c>
      <c r="D16" s="934">
        <v>0</v>
      </c>
      <c r="E16" s="934">
        <v>9.8000000000000004E-2</v>
      </c>
      <c r="F16" s="761">
        <v>1.2466214584900396E-4</v>
      </c>
    </row>
    <row r="17" spans="2:6">
      <c r="B17" s="1953" t="s">
        <v>1986</v>
      </c>
      <c r="C17" s="934">
        <v>7.3999999999999996E-2</v>
      </c>
      <c r="D17" s="934">
        <v>0</v>
      </c>
      <c r="E17" s="934">
        <v>7.3999999999999996E-2</v>
      </c>
      <c r="F17" s="761">
        <v>9.4132640743125427E-5</v>
      </c>
    </row>
    <row r="18" spans="2:6">
      <c r="B18" s="2243" t="s">
        <v>335</v>
      </c>
      <c r="C18" s="2244">
        <v>14395.707978957278</v>
      </c>
      <c r="D18" s="2244">
        <v>0</v>
      </c>
      <c r="E18" s="2244">
        <v>14395.707978957278</v>
      </c>
      <c r="F18" s="2245">
        <v>18.31224334359635</v>
      </c>
    </row>
    <row r="19" spans="2:6">
      <c r="B19" s="1953" t="s">
        <v>1987</v>
      </c>
      <c r="C19" s="934">
        <v>14395.707978957278</v>
      </c>
      <c r="D19" s="934">
        <v>0</v>
      </c>
      <c r="E19" s="934">
        <v>14395.707978957278</v>
      </c>
      <c r="F19" s="761">
        <v>18.31224334359635</v>
      </c>
    </row>
    <row r="20" spans="2:6">
      <c r="B20" s="2243" t="s">
        <v>353</v>
      </c>
      <c r="C20" s="2244">
        <v>818.33902699999987</v>
      </c>
      <c r="D20" s="2244">
        <v>0</v>
      </c>
      <c r="E20" s="2244">
        <v>818.33902699999987</v>
      </c>
      <c r="F20" s="2245">
        <v>1.0409785626306733</v>
      </c>
    </row>
    <row r="21" spans="2:6">
      <c r="B21" s="1953" t="s">
        <v>1988</v>
      </c>
      <c r="C21" s="934">
        <v>409.54311499999994</v>
      </c>
      <c r="D21" s="934">
        <v>0</v>
      </c>
      <c r="E21" s="934">
        <v>409.54311499999994</v>
      </c>
      <c r="F21" s="761">
        <v>0.5209645258529122</v>
      </c>
    </row>
    <row r="22" spans="2:6">
      <c r="B22" s="1953" t="s">
        <v>1989</v>
      </c>
      <c r="C22" s="934">
        <v>405.27602099999996</v>
      </c>
      <c r="D22" s="934">
        <v>0</v>
      </c>
      <c r="E22" s="934">
        <v>405.27602099999996</v>
      </c>
      <c r="F22" s="761">
        <v>0.51553651468373451</v>
      </c>
    </row>
    <row r="23" spans="2:6">
      <c r="B23" s="1953" t="s">
        <v>372</v>
      </c>
      <c r="C23" s="934">
        <v>3.5198910000000003</v>
      </c>
      <c r="D23" s="934">
        <v>0</v>
      </c>
      <c r="E23" s="934">
        <v>3.5198910000000003</v>
      </c>
      <c r="F23" s="761">
        <v>4.4775220940264943E-3</v>
      </c>
    </row>
    <row r="24" spans="2:6">
      <c r="B24" s="2243" t="s">
        <v>354</v>
      </c>
      <c r="C24" s="2244">
        <v>403.02448572270941</v>
      </c>
      <c r="D24" s="2244">
        <v>0</v>
      </c>
      <c r="E24" s="2244">
        <v>403.02448572270941</v>
      </c>
      <c r="F24" s="2245">
        <v>0.51267242061106333</v>
      </c>
    </row>
    <row r="25" spans="2:6">
      <c r="B25" s="1953" t="s">
        <v>264</v>
      </c>
      <c r="C25" s="934">
        <v>361.62648572270939</v>
      </c>
      <c r="D25" s="934">
        <v>0</v>
      </c>
      <c r="E25" s="934">
        <v>361.62648572270939</v>
      </c>
      <c r="F25" s="761">
        <v>0.46001156842884838</v>
      </c>
    </row>
    <row r="26" spans="2:6">
      <c r="B26" s="1953" t="s">
        <v>1990</v>
      </c>
      <c r="C26" s="934">
        <v>41.398000000000003</v>
      </c>
      <c r="D26" s="934">
        <v>0</v>
      </c>
      <c r="E26" s="934">
        <v>41.398000000000003</v>
      </c>
      <c r="F26" s="761">
        <v>5.2660852182214953E-2</v>
      </c>
    </row>
    <row r="27" spans="2:6">
      <c r="B27" s="2243" t="s">
        <v>366</v>
      </c>
      <c r="C27" s="2244">
        <v>135.89619116699998</v>
      </c>
      <c r="D27" s="2244">
        <v>0</v>
      </c>
      <c r="E27" s="2244">
        <v>135.89619116699998</v>
      </c>
      <c r="F27" s="2245">
        <v>0.17286847758759871</v>
      </c>
    </row>
    <row r="28" spans="2:6">
      <c r="B28" s="1953" t="s">
        <v>390</v>
      </c>
      <c r="C28" s="934">
        <v>133.35633989999999</v>
      </c>
      <c r="D28" s="934">
        <v>0</v>
      </c>
      <c r="E28" s="934">
        <v>133.35633989999999</v>
      </c>
      <c r="F28" s="761">
        <v>0.16963762749493003</v>
      </c>
    </row>
    <row r="29" spans="2:6">
      <c r="B29" s="1953" t="s">
        <v>1991</v>
      </c>
      <c r="C29" s="934">
        <v>2.539851267</v>
      </c>
      <c r="D29" s="934">
        <v>0</v>
      </c>
      <c r="E29" s="934">
        <v>2.539851267</v>
      </c>
      <c r="F29" s="761">
        <v>3.2308500926686886E-3</v>
      </c>
    </row>
    <row r="30" spans="2:6">
      <c r="B30" s="2243" t="s">
        <v>421</v>
      </c>
      <c r="C30" s="2244">
        <v>58.099685999999998</v>
      </c>
      <c r="D30" s="2244">
        <v>0</v>
      </c>
      <c r="E30" s="2244">
        <v>58.099685999999998</v>
      </c>
      <c r="F30" s="2245">
        <v>7.3906444182789119E-2</v>
      </c>
    </row>
    <row r="31" spans="2:6">
      <c r="B31" s="1953" t="s">
        <v>1562</v>
      </c>
      <c r="C31" s="934">
        <v>42.175415999999998</v>
      </c>
      <c r="D31" s="934">
        <v>0</v>
      </c>
      <c r="E31" s="934">
        <v>42.175415999999998</v>
      </c>
      <c r="F31" s="761">
        <v>5.364977408810627E-2</v>
      </c>
    </row>
    <row r="32" spans="2:6">
      <c r="B32" s="1953" t="s">
        <v>398</v>
      </c>
      <c r="C32" s="934">
        <v>15.365505000000001</v>
      </c>
      <c r="D32" s="934">
        <v>0</v>
      </c>
      <c r="E32" s="934">
        <v>15.365505000000001</v>
      </c>
      <c r="F32" s="761">
        <v>1.9545885972995912E-2</v>
      </c>
    </row>
    <row r="33" spans="2:8">
      <c r="B33" s="1953" t="s">
        <v>397</v>
      </c>
      <c r="C33" s="934">
        <v>0.55876499999999996</v>
      </c>
      <c r="D33" s="934">
        <v>0</v>
      </c>
      <c r="E33" s="934">
        <v>0.55876499999999996</v>
      </c>
      <c r="F33" s="761">
        <v>7.1078412168692541E-4</v>
      </c>
    </row>
    <row r="34" spans="2:8">
      <c r="B34" s="2243" t="s">
        <v>419</v>
      </c>
      <c r="C34" s="2244">
        <v>8.4429067599999996</v>
      </c>
      <c r="D34" s="2244">
        <v>0</v>
      </c>
      <c r="E34" s="2244">
        <v>8.4429067599999996</v>
      </c>
      <c r="F34" s="2245">
        <v>1.073990687657818E-2</v>
      </c>
    </row>
    <row r="35" spans="2:8">
      <c r="B35" s="1953" t="s">
        <v>1992</v>
      </c>
      <c r="C35" s="934">
        <v>7.9490909999999992</v>
      </c>
      <c r="D35" s="934">
        <v>0</v>
      </c>
      <c r="E35" s="934">
        <v>7.9490909999999992</v>
      </c>
      <c r="F35" s="761">
        <v>1.0111742261316373E-2</v>
      </c>
    </row>
    <row r="36" spans="2:8">
      <c r="B36" s="1953" t="s">
        <v>1993</v>
      </c>
      <c r="C36" s="934">
        <v>0.36849999999999999</v>
      </c>
      <c r="D36" s="934">
        <v>0</v>
      </c>
      <c r="E36" s="934">
        <v>0.36849999999999999</v>
      </c>
      <c r="F36" s="761">
        <v>4.6875510964650976E-4</v>
      </c>
    </row>
    <row r="37" spans="2:8">
      <c r="B37" s="1953" t="s">
        <v>1994</v>
      </c>
      <c r="C37" s="934">
        <v>0.12531576</v>
      </c>
      <c r="D37" s="934">
        <v>0</v>
      </c>
      <c r="E37" s="934">
        <v>0.12531576</v>
      </c>
      <c r="F37" s="761">
        <v>1.5940950561529362E-4</v>
      </c>
    </row>
    <row r="38" spans="2:8">
      <c r="B38" s="2243" t="s">
        <v>362</v>
      </c>
      <c r="C38" s="2244">
        <v>5.4131359999999997</v>
      </c>
      <c r="D38" s="2244">
        <v>0</v>
      </c>
      <c r="E38" s="2244">
        <v>5.4131359999999997</v>
      </c>
      <c r="F38" s="2245">
        <v>6.8858484646172839E-3</v>
      </c>
    </row>
    <row r="39" spans="2:8">
      <c r="B39" s="1953" t="s">
        <v>851</v>
      </c>
      <c r="C39" s="934">
        <v>5.2360939999999996</v>
      </c>
      <c r="D39" s="934">
        <v>0</v>
      </c>
      <c r="E39" s="934">
        <v>5.2360939999999996</v>
      </c>
      <c r="F39" s="761">
        <v>6.6606399378274939E-3</v>
      </c>
    </row>
    <row r="40" spans="2:8">
      <c r="B40" s="1953" t="s">
        <v>1995</v>
      </c>
      <c r="C40" s="934">
        <v>0.177042</v>
      </c>
      <c r="D40" s="934">
        <v>0</v>
      </c>
      <c r="E40" s="934">
        <v>0.177042</v>
      </c>
      <c r="F40" s="761">
        <v>2.2520852678978935E-4</v>
      </c>
    </row>
    <row r="41" spans="2:8">
      <c r="B41" s="2243" t="s">
        <v>1971</v>
      </c>
      <c r="C41" s="2244">
        <v>3.7583509999999998</v>
      </c>
      <c r="D41" s="2244">
        <v>0</v>
      </c>
      <c r="E41" s="2244">
        <v>3.7583509999999998</v>
      </c>
      <c r="F41" s="2245">
        <v>4.7808581685076512E-3</v>
      </c>
    </row>
    <row r="42" spans="2:8">
      <c r="B42" s="1953" t="s">
        <v>1996</v>
      </c>
      <c r="C42" s="934">
        <v>3.7583509999999998</v>
      </c>
      <c r="D42" s="934">
        <v>0</v>
      </c>
      <c r="E42" s="934">
        <v>3.7583509999999998</v>
      </c>
      <c r="F42" s="761">
        <v>4.7808581685076512E-3</v>
      </c>
    </row>
    <row r="43" spans="2:8">
      <c r="B43" s="2243" t="s">
        <v>423</v>
      </c>
      <c r="C43" s="2244">
        <v>1.690961006</v>
      </c>
      <c r="D43" s="2244">
        <v>0</v>
      </c>
      <c r="E43" s="2244">
        <v>1.690961006</v>
      </c>
      <c r="F43" s="2245">
        <v>2.1510084444382699E-3</v>
      </c>
    </row>
    <row r="44" spans="2:8">
      <c r="B44" s="1953" t="s">
        <v>1997</v>
      </c>
      <c r="C44" s="934">
        <v>1.690961006</v>
      </c>
      <c r="D44" s="934">
        <v>0</v>
      </c>
      <c r="E44" s="934">
        <v>1.690961006</v>
      </c>
      <c r="F44" s="761">
        <v>2.1510084444382699E-3</v>
      </c>
    </row>
    <row r="45" spans="2:8">
      <c r="B45" s="2243" t="s">
        <v>437</v>
      </c>
      <c r="C45" s="2244">
        <v>1.286111115</v>
      </c>
      <c r="D45" s="2244">
        <v>0</v>
      </c>
      <c r="E45" s="2244">
        <v>1.286111115</v>
      </c>
      <c r="F45" s="2245">
        <v>1.6360139938383174E-3</v>
      </c>
    </row>
    <row r="46" spans="2:8">
      <c r="B46" s="1953" t="s">
        <v>1683</v>
      </c>
      <c r="C46" s="934">
        <v>1.286111115</v>
      </c>
      <c r="D46" s="934">
        <v>0</v>
      </c>
      <c r="E46" s="934">
        <v>1.286111115</v>
      </c>
      <c r="F46" s="761">
        <v>1.6360139938383174E-3</v>
      </c>
    </row>
    <row r="47" spans="2:8">
      <c r="B47" s="2243" t="s">
        <v>357</v>
      </c>
      <c r="C47" s="2244">
        <v>1.1595632</v>
      </c>
      <c r="D47" s="2244">
        <v>0</v>
      </c>
      <c r="E47" s="2244">
        <v>1.1595632</v>
      </c>
      <c r="F47" s="2245">
        <v>1.4750371097912013E-3</v>
      </c>
    </row>
    <row r="48" spans="2:8">
      <c r="B48" s="1953" t="s">
        <v>1998</v>
      </c>
      <c r="C48" s="934">
        <v>1.0162</v>
      </c>
      <c r="D48" s="934">
        <v>0</v>
      </c>
      <c r="E48" s="934">
        <v>1.0162</v>
      </c>
      <c r="F48" s="761">
        <v>1.2926701286914064E-3</v>
      </c>
      <c r="H48" s="2242"/>
    </row>
    <row r="49" spans="2:8">
      <c r="B49" s="1953" t="s">
        <v>370</v>
      </c>
      <c r="C49" s="934">
        <v>0.1433632</v>
      </c>
      <c r="D49" s="934">
        <v>0</v>
      </c>
      <c r="E49" s="934">
        <v>0.1433632</v>
      </c>
      <c r="F49" s="761">
        <v>1.8236698109979512E-4</v>
      </c>
    </row>
    <row r="50" spans="2:8">
      <c r="B50" s="2243" t="s">
        <v>429</v>
      </c>
      <c r="C50" s="2244">
        <v>0.39216299999999998</v>
      </c>
      <c r="D50" s="2244">
        <v>0</v>
      </c>
      <c r="E50" s="2244">
        <v>0.39216299999999998</v>
      </c>
      <c r="F50" s="2245">
        <v>4.9885592961819328E-4</v>
      </c>
    </row>
    <row r="51" spans="2:8">
      <c r="B51" s="1953" t="s">
        <v>1141</v>
      </c>
      <c r="C51" s="934">
        <v>0.3</v>
      </c>
      <c r="D51" s="934">
        <v>0</v>
      </c>
      <c r="E51" s="934">
        <v>0.3</v>
      </c>
      <c r="F51" s="761">
        <v>3.8161881382348144E-4</v>
      </c>
    </row>
    <row r="52" spans="2:8">
      <c r="B52" s="1953" t="s">
        <v>1587</v>
      </c>
      <c r="C52" s="934">
        <v>9.2162999999999995E-2</v>
      </c>
      <c r="D52" s="934">
        <v>0</v>
      </c>
      <c r="E52" s="934">
        <v>9.2162999999999995E-2</v>
      </c>
      <c r="F52" s="761">
        <v>1.1723711579471174E-4</v>
      </c>
    </row>
    <row r="53" spans="2:8">
      <c r="B53" s="2243" t="s">
        <v>424</v>
      </c>
      <c r="C53" s="2244">
        <v>0.318562187</v>
      </c>
      <c r="D53" s="2244">
        <v>0</v>
      </c>
      <c r="E53" s="2244">
        <v>0.318562187</v>
      </c>
      <c r="F53" s="2245">
        <v>4.0523107977318029E-4</v>
      </c>
    </row>
    <row r="54" spans="2:8">
      <c r="B54" s="1953" t="s">
        <v>1999</v>
      </c>
      <c r="C54" s="934">
        <v>0.318562187</v>
      </c>
      <c r="D54" s="934">
        <v>0</v>
      </c>
      <c r="E54" s="934">
        <v>0.318562187</v>
      </c>
      <c r="F54" s="761">
        <v>4.0523107977318029E-4</v>
      </c>
    </row>
    <row r="55" spans="2:8">
      <c r="B55" s="2243" t="s">
        <v>361</v>
      </c>
      <c r="C55" s="2244">
        <v>0.1827</v>
      </c>
      <c r="D55" s="2244">
        <v>0</v>
      </c>
      <c r="E55" s="2244">
        <v>0.1827</v>
      </c>
      <c r="F55" s="2245">
        <v>2.324058576185002E-4</v>
      </c>
    </row>
    <row r="56" spans="2:8">
      <c r="B56" s="1953" t="s">
        <v>2000</v>
      </c>
      <c r="C56" s="934">
        <v>0.1827</v>
      </c>
      <c r="D56" s="934">
        <v>0</v>
      </c>
      <c r="E56" s="934">
        <v>0.1827</v>
      </c>
      <c r="F56" s="761">
        <v>2.324058576185002E-4</v>
      </c>
    </row>
    <row r="57" spans="2:8">
      <c r="B57" s="2243" t="s">
        <v>358</v>
      </c>
      <c r="C57" s="2244">
        <v>0.105525916</v>
      </c>
      <c r="D57" s="2244">
        <v>0</v>
      </c>
      <c r="E57" s="2244">
        <v>0.105525916</v>
      </c>
      <c r="F57" s="2245">
        <v>1.3423558297185448E-4</v>
      </c>
      <c r="H57" s="2242"/>
    </row>
    <row r="58" spans="2:8">
      <c r="B58" s="1953" t="s">
        <v>618</v>
      </c>
      <c r="C58" s="934">
        <v>0.105525916</v>
      </c>
      <c r="D58" s="934">
        <v>0</v>
      </c>
      <c r="E58" s="934">
        <v>0.105525916</v>
      </c>
      <c r="F58" s="761">
        <v>1.3423558297185448E-4</v>
      </c>
    </row>
    <row r="59" spans="2:8">
      <c r="B59" s="2243" t="s">
        <v>360</v>
      </c>
      <c r="C59" s="2244">
        <v>5.1799999999999999E-2</v>
      </c>
      <c r="D59" s="2244">
        <v>0</v>
      </c>
      <c r="E59" s="2244">
        <v>5.1799999999999999E-2</v>
      </c>
      <c r="F59" s="2245">
        <v>6.58928485201878E-5</v>
      </c>
    </row>
    <row r="60" spans="2:8">
      <c r="B60" s="1953" t="s">
        <v>2001</v>
      </c>
      <c r="C60" s="934">
        <v>5.1799999999999999E-2</v>
      </c>
      <c r="D60" s="934">
        <v>0</v>
      </c>
      <c r="E60" s="934">
        <v>5.1799999999999999E-2</v>
      </c>
      <c r="F60" s="761">
        <v>6.58928485201878E-5</v>
      </c>
    </row>
    <row r="61" spans="2:8" ht="14.25" thickBot="1">
      <c r="B61" s="2239" t="s">
        <v>843</v>
      </c>
      <c r="C61" s="2240">
        <v>78612.476411806507</v>
      </c>
      <c r="D61" s="2240">
        <v>0</v>
      </c>
      <c r="E61" s="2240">
        <v>78612.476411806507</v>
      </c>
      <c r="F61" s="2241">
        <v>100</v>
      </c>
    </row>
    <row r="62" spans="2:8" ht="9" customHeight="1" thickBot="1"/>
    <row r="63" spans="2:8" ht="15" thickTop="1" thickBot="1">
      <c r="B63" s="2246" t="s">
        <v>2002</v>
      </c>
      <c r="C63" s="2247">
        <v>19.154996014517447</v>
      </c>
      <c r="D63" s="2247">
        <v>0</v>
      </c>
      <c r="E63" s="2247">
        <v>19.154996014517447</v>
      </c>
      <c r="F63" s="1955"/>
    </row>
    <row r="64" spans="2:8"/>
    <row r="65" spans="2:6" ht="14.1" customHeight="1" thickTop="1" thickBot="1">
      <c r="B65" s="2246" t="s">
        <v>333</v>
      </c>
      <c r="C65" s="2247">
        <v>4.4166456723500751</v>
      </c>
      <c r="D65" s="2247">
        <v>0</v>
      </c>
      <c r="E65" s="2247">
        <v>4.4166456723500751</v>
      </c>
    </row>
    <row r="66" spans="2:6" ht="20.100000000000001" customHeight="1" thickTop="1">
      <c r="B66" s="2787" t="s">
        <v>109</v>
      </c>
      <c r="C66" s="2787"/>
      <c r="D66" s="2787"/>
      <c r="E66" s="2787"/>
      <c r="F66" s="2787"/>
    </row>
  </sheetData>
  <mergeCells count="3">
    <mergeCell ref="B1:F1"/>
    <mergeCell ref="B2:F2"/>
    <mergeCell ref="B66:F66"/>
  </mergeCells>
  <pageMargins left="0.7" right="0.7" top="0.75" bottom="0.75" header="0.3" footer="0.3"/>
  <pageSetup orientation="landscape" r:id="rId1"/>
  <drawing r:id="rId2"/>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913EE-2E37-4AC9-8771-733EF12303EA}">
  <sheetPr codeName="Hoja95"/>
  <dimension ref="A1:H19"/>
  <sheetViews>
    <sheetView showGridLines="0" workbookViewId="0">
      <selection activeCell="A13" sqref="A13"/>
    </sheetView>
  </sheetViews>
  <sheetFormatPr baseColWidth="10" defaultColWidth="0" defaultRowHeight="13.5" zeroHeight="1"/>
  <cols>
    <col min="1" max="1" width="39.140625" style="1952" bestFit="1" customWidth="1"/>
    <col min="2" max="2" width="13.42578125" style="1952" customWidth="1"/>
    <col min="3" max="4" width="10.85546875" style="1952" customWidth="1"/>
    <col min="5" max="5" width="12.7109375" style="1952" customWidth="1"/>
    <col min="6" max="6" width="4.7109375" style="1952" customWidth="1"/>
    <col min="7" max="7" width="11.42578125" style="1952" customWidth="1"/>
    <col min="8" max="8" width="5" style="1952" customWidth="1"/>
    <col min="9" max="16384" width="11.42578125" style="1952" hidden="1"/>
  </cols>
  <sheetData>
    <row r="1" spans="1:5" ht="25.5" customHeight="1">
      <c r="A1" s="2789" t="s">
        <v>2003</v>
      </c>
      <c r="B1" s="2783"/>
      <c r="C1" s="2783"/>
      <c r="D1" s="2783"/>
      <c r="E1" s="2783"/>
    </row>
    <row r="2" spans="1:5" ht="14.25" thickBot="1">
      <c r="A2" s="2790" t="s">
        <v>1</v>
      </c>
      <c r="B2" s="2790"/>
      <c r="C2" s="2790"/>
      <c r="D2" s="2790"/>
      <c r="E2" s="2790"/>
    </row>
    <row r="3" spans="1:5" ht="18">
      <c r="A3" s="2235" t="s">
        <v>1977</v>
      </c>
      <c r="B3" s="2236" t="s">
        <v>447</v>
      </c>
      <c r="C3" s="2236" t="s">
        <v>448</v>
      </c>
      <c r="D3" s="2236" t="s">
        <v>86</v>
      </c>
      <c r="E3" s="2236" t="s">
        <v>87</v>
      </c>
    </row>
    <row r="4" spans="1:5">
      <c r="A4" s="2243" t="s">
        <v>353</v>
      </c>
      <c r="B4" s="2244">
        <v>61546.073729489799</v>
      </c>
      <c r="C4" s="2244">
        <v>873.90903460199991</v>
      </c>
      <c r="D4" s="2244">
        <v>62419.982764091794</v>
      </c>
      <c r="E4" s="2249">
        <v>95.542906825130316</v>
      </c>
    </row>
    <row r="5" spans="1:5">
      <c r="A5" s="1953" t="s">
        <v>372</v>
      </c>
      <c r="B5" s="934">
        <v>61533.420526812202</v>
      </c>
      <c r="C5" s="934">
        <v>873.0244573409999</v>
      </c>
      <c r="D5" s="934">
        <v>62406.444984153197</v>
      </c>
      <c r="E5" s="798">
        <v>95.522185274274051</v>
      </c>
    </row>
    <row r="6" spans="1:5">
      <c r="A6" s="1953" t="s">
        <v>2004</v>
      </c>
      <c r="B6" s="934">
        <v>11.201903677600001</v>
      </c>
      <c r="C6" s="934">
        <v>0.884577261</v>
      </c>
      <c r="D6" s="934">
        <v>12.086480938600001</v>
      </c>
      <c r="E6" s="798">
        <v>1.8500125617219487E-2</v>
      </c>
    </row>
    <row r="7" spans="1:5">
      <c r="A7" s="1953" t="s">
        <v>2005</v>
      </c>
      <c r="B7" s="934">
        <v>1.4512989999999999</v>
      </c>
      <c r="C7" s="934">
        <v>0</v>
      </c>
      <c r="D7" s="934">
        <v>1.4512989999999999</v>
      </c>
      <c r="E7" s="798">
        <v>2.2214252390369477E-3</v>
      </c>
    </row>
    <row r="8" spans="1:5">
      <c r="A8" s="2243" t="s">
        <v>335</v>
      </c>
      <c r="B8" s="2244">
        <v>2910.1055937900001</v>
      </c>
      <c r="C8" s="2244">
        <v>0</v>
      </c>
      <c r="D8" s="2244">
        <v>2910.1055937900001</v>
      </c>
      <c r="E8" s="2249">
        <v>4.4543419476673725</v>
      </c>
    </row>
    <row r="9" spans="1:5">
      <c r="A9" s="1953" t="s">
        <v>1987</v>
      </c>
      <c r="B9" s="934">
        <v>2910.1055937900001</v>
      </c>
      <c r="C9" s="934">
        <v>0</v>
      </c>
      <c r="D9" s="934">
        <v>2910.1055937900001</v>
      </c>
      <c r="E9" s="798">
        <v>4.4543419476673725</v>
      </c>
    </row>
    <row r="10" spans="1:5">
      <c r="A10" s="2243" t="s">
        <v>354</v>
      </c>
      <c r="B10" s="2244">
        <v>1.7974286135469999</v>
      </c>
      <c r="C10" s="2244">
        <v>0</v>
      </c>
      <c r="D10" s="2244">
        <v>1.7974286135469999</v>
      </c>
      <c r="E10" s="2249">
        <v>2.7512272023204687E-3</v>
      </c>
    </row>
    <row r="11" spans="1:5">
      <c r="A11" s="1953" t="s">
        <v>264</v>
      </c>
      <c r="B11" s="934">
        <v>1.7974286135469999</v>
      </c>
      <c r="C11" s="934">
        <v>0</v>
      </c>
      <c r="D11" s="934">
        <v>1.7974286135469999</v>
      </c>
      <c r="E11" s="798">
        <v>2.7512272023204687E-3</v>
      </c>
    </row>
    <row r="12" spans="1:5">
      <c r="A12" s="2490" t="s">
        <v>354</v>
      </c>
      <c r="B12" s="2232">
        <v>64457.976751893344</v>
      </c>
      <c r="C12" s="2232">
        <v>873.90903460199991</v>
      </c>
      <c r="D12" s="2232">
        <v>65331.885786495339</v>
      </c>
      <c r="E12" s="2491">
        <v>100</v>
      </c>
    </row>
    <row r="13" spans="1:5" ht="8.1" customHeight="1">
      <c r="C13" s="1"/>
      <c r="D13" s="1"/>
      <c r="E13" s="1"/>
    </row>
    <row r="14" spans="1:5" ht="14.25" thickBot="1">
      <c r="A14" s="2492" t="s">
        <v>2006</v>
      </c>
      <c r="B14" s="2493">
        <v>15.706060210067896</v>
      </c>
      <c r="C14" s="2493">
        <v>0.212939788172581</v>
      </c>
      <c r="D14" s="2493">
        <v>15.918999998240476</v>
      </c>
      <c r="E14" s="2494"/>
    </row>
    <row r="15" spans="1:5" ht="8.1" customHeight="1" thickTop="1" thickBot="1">
      <c r="A15" s="1"/>
      <c r="B15" s="1"/>
      <c r="C15" s="1"/>
      <c r="D15" s="1"/>
      <c r="E15" s="1"/>
    </row>
    <row r="16" spans="1:5" ht="15" thickTop="1" thickBot="1">
      <c r="A16" s="2246" t="s">
        <v>333</v>
      </c>
      <c r="B16" s="2247">
        <v>3.6214104562534217</v>
      </c>
      <c r="C16" s="2247">
        <v>4.9098396741549227E-2</v>
      </c>
      <c r="D16" s="2247">
        <v>3.670508852994971</v>
      </c>
      <c r="E16" s="1"/>
    </row>
    <row r="17" spans="1:5" ht="14.25" thickTop="1"/>
    <row r="18" spans="1:5" ht="12" customHeight="1">
      <c r="A18" s="2582" t="s">
        <v>109</v>
      </c>
      <c r="B18" s="2582"/>
      <c r="C18" s="2582"/>
      <c r="D18" s="2582"/>
      <c r="E18" s="2582"/>
    </row>
    <row r="19" spans="1:5">
      <c r="A19" s="2582"/>
      <c r="B19" s="2582"/>
      <c r="C19" s="2582"/>
      <c r="D19" s="2582"/>
      <c r="E19" s="2582"/>
    </row>
  </sheetData>
  <mergeCells count="3">
    <mergeCell ref="A1:E1"/>
    <mergeCell ref="A2:E2"/>
    <mergeCell ref="A18:E19"/>
  </mergeCells>
  <pageMargins left="0.7" right="0.7" top="0.75" bottom="0.75" header="0.3" footer="0.3"/>
  <pageSetup orientation="landscape" r:id="rId1"/>
  <drawing r:id="rId2"/>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B0D6C-CE01-414F-9DB0-8BF4C2773514}">
  <sheetPr codeName="Hoja96"/>
  <dimension ref="A1:H16"/>
  <sheetViews>
    <sheetView showGridLines="0" workbookViewId="0">
      <selection activeCell="H9" sqref="H9"/>
    </sheetView>
  </sheetViews>
  <sheetFormatPr baseColWidth="10" defaultColWidth="0" defaultRowHeight="13.5" zeroHeight="1"/>
  <cols>
    <col min="1" max="1" width="38.85546875" style="1952" customWidth="1"/>
    <col min="2" max="2" width="13.28515625" style="1952" customWidth="1"/>
    <col min="3" max="4" width="10.85546875" style="1952" customWidth="1"/>
    <col min="5" max="5" width="12.7109375" style="1952" customWidth="1"/>
    <col min="6" max="6" width="3.85546875" style="1957" customWidth="1"/>
    <col min="7" max="7" width="11.42578125" style="1952" customWidth="1"/>
    <col min="8" max="8" width="4.85546875" style="1952" customWidth="1"/>
    <col min="9" max="16384" width="11.42578125" style="1952" hidden="1"/>
  </cols>
  <sheetData>
    <row r="1" spans="1:5" ht="25.5" customHeight="1">
      <c r="A1" s="2789" t="s">
        <v>2007</v>
      </c>
      <c r="B1" s="2783"/>
      <c r="C1" s="2783"/>
      <c r="D1" s="2783"/>
      <c r="E1" s="2783"/>
    </row>
    <row r="2" spans="1:5" ht="14.25" thickBot="1">
      <c r="A2" s="2790" t="s">
        <v>1</v>
      </c>
      <c r="B2" s="2790"/>
      <c r="C2" s="2790"/>
      <c r="D2" s="2790"/>
      <c r="E2" s="2790"/>
    </row>
    <row r="3" spans="1:5" ht="18">
      <c r="A3" s="2235" t="s">
        <v>1977</v>
      </c>
      <c r="B3" s="2236" t="s">
        <v>447</v>
      </c>
      <c r="C3" s="2236" t="s">
        <v>448</v>
      </c>
      <c r="D3" s="2236" t="s">
        <v>86</v>
      </c>
      <c r="E3" s="2236" t="s">
        <v>87</v>
      </c>
    </row>
    <row r="4" spans="1:5">
      <c r="A4" s="2243" t="s">
        <v>335</v>
      </c>
      <c r="B4" s="2244">
        <v>45806.436838225782</v>
      </c>
      <c r="C4" s="2244">
        <v>3158.4442206059998</v>
      </c>
      <c r="D4" s="2244">
        <v>48964.881058831772</v>
      </c>
      <c r="E4" s="2251">
        <v>99.998531680516578</v>
      </c>
    </row>
    <row r="5" spans="1:5">
      <c r="A5" s="1953" t="s">
        <v>1987</v>
      </c>
      <c r="B5" s="934">
        <v>45783.872145280657</v>
      </c>
      <c r="C5" s="934">
        <v>1052.715701478</v>
      </c>
      <c r="D5" s="934">
        <v>46836.587846758652</v>
      </c>
      <c r="E5" s="1958">
        <v>95.652024723066603</v>
      </c>
    </row>
    <row r="6" spans="1:5">
      <c r="A6" s="1953" t="s">
        <v>2008</v>
      </c>
      <c r="B6" s="934">
        <v>3.6280462143300003</v>
      </c>
      <c r="C6" s="934">
        <v>2105.7285191279998</v>
      </c>
      <c r="D6" s="934">
        <v>2109.3565653423298</v>
      </c>
      <c r="E6" s="1958">
        <v>4.3078335893730255</v>
      </c>
    </row>
    <row r="7" spans="1:5">
      <c r="A7" s="1953" t="s">
        <v>2009</v>
      </c>
      <c r="B7" s="934">
        <v>18.9366467307939</v>
      </c>
      <c r="C7" s="934">
        <v>0</v>
      </c>
      <c r="D7" s="934">
        <v>18.9366467307939</v>
      </c>
      <c r="E7" s="1958">
        <v>3.8673368076945214E-2</v>
      </c>
    </row>
    <row r="8" spans="1:5">
      <c r="A8" s="2243" t="s">
        <v>354</v>
      </c>
      <c r="B8" s="2244">
        <v>0.71897144541879998</v>
      </c>
      <c r="C8" s="2252">
        <v>0</v>
      </c>
      <c r="D8" s="2244">
        <v>0.71897144541879998</v>
      </c>
      <c r="E8" s="2251">
        <v>1.4683194834214917E-3</v>
      </c>
    </row>
    <row r="9" spans="1:5">
      <c r="A9" s="1953" t="s">
        <v>264</v>
      </c>
      <c r="B9" s="934">
        <v>0.71897144541879998</v>
      </c>
      <c r="C9" s="934">
        <v>0</v>
      </c>
      <c r="D9" s="934">
        <v>0.71897144541879998</v>
      </c>
      <c r="E9" s="1958">
        <v>1.4683194834214917E-3</v>
      </c>
    </row>
    <row r="10" spans="1:5" ht="14.25" thickBot="1">
      <c r="A10" s="2239" t="s">
        <v>843</v>
      </c>
      <c r="B10" s="2240">
        <v>45807.155809671203</v>
      </c>
      <c r="C10" s="2240">
        <v>3158.4442206059998</v>
      </c>
      <c r="D10" s="2240">
        <v>48965.600030277194</v>
      </c>
      <c r="E10" s="2250">
        <v>100</v>
      </c>
    </row>
    <row r="11" spans="1:5" ht="8.1" customHeight="1" thickBot="1">
      <c r="C11" s="1"/>
      <c r="D11" s="1"/>
      <c r="E11" s="1"/>
    </row>
    <row r="12" spans="1:5" ht="15" thickTop="1" thickBot="1">
      <c r="A12" s="2246" t="s">
        <v>2002</v>
      </c>
      <c r="B12" s="2247">
        <v>11.161534746396221</v>
      </c>
      <c r="C12" s="2247">
        <v>0.76959776894520182</v>
      </c>
      <c r="D12" s="2247">
        <v>11.931132515341419</v>
      </c>
      <c r="E12" s="1956"/>
    </row>
    <row r="13" spans="1:5" ht="8.1" customHeight="1" thickTop="1" thickBot="1">
      <c r="A13" s="1"/>
      <c r="B13" s="1"/>
      <c r="C13" s="1"/>
      <c r="D13" s="1"/>
      <c r="E13" s="1"/>
    </row>
    <row r="14" spans="1:5" ht="15" thickTop="1" thickBot="1">
      <c r="A14" s="2246" t="s">
        <v>333</v>
      </c>
      <c r="B14" s="2247">
        <v>2.5735606573394403</v>
      </c>
      <c r="C14" s="2247">
        <v>0.1774493011163244</v>
      </c>
      <c r="D14" s="2247">
        <v>2.7510099584557639</v>
      </c>
      <c r="E14" s="1"/>
    </row>
    <row r="15" spans="1:5" ht="14.25" thickTop="1">
      <c r="A15" s="1959"/>
      <c r="B15" s="1960"/>
      <c r="C15" s="1"/>
      <c r="D15" s="1"/>
      <c r="E15" s="1"/>
    </row>
    <row r="16" spans="1:5" ht="18.95" customHeight="1">
      <c r="A16" s="2595" t="s">
        <v>109</v>
      </c>
      <c r="B16" s="2595"/>
      <c r="C16" s="2595"/>
      <c r="D16" s="2595"/>
      <c r="E16" s="2595"/>
    </row>
  </sheetData>
  <mergeCells count="3">
    <mergeCell ref="A1:E1"/>
    <mergeCell ref="A2:E2"/>
    <mergeCell ref="A16:E16"/>
  </mergeCells>
  <pageMargins left="0.7" right="0.7" top="0.75" bottom="0.75" header="0.3" footer="0.3"/>
  <pageSetup orientation="landscape" r:id="rId1"/>
  <drawing r:id="rId2"/>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5675A-01A4-4EDF-984C-34FA2870FB12}">
  <sheetPr codeName="Hoja97"/>
  <dimension ref="A1:H20"/>
  <sheetViews>
    <sheetView showGridLines="0" workbookViewId="0">
      <selection activeCell="G14" sqref="G14"/>
    </sheetView>
  </sheetViews>
  <sheetFormatPr baseColWidth="10" defaultColWidth="0" defaultRowHeight="13.5" zeroHeight="1"/>
  <cols>
    <col min="1" max="1" width="39.140625" style="1952" bestFit="1" customWidth="1"/>
    <col min="2" max="2" width="13.42578125" style="1952" customWidth="1"/>
    <col min="3" max="4" width="10.85546875" style="1952" customWidth="1"/>
    <col min="5" max="5" width="12.7109375" style="1952" customWidth="1"/>
    <col min="6" max="6" width="4" style="1952" customWidth="1"/>
    <col min="7" max="7" width="11.42578125" style="1952" customWidth="1"/>
    <col min="8" max="8" width="3.42578125" style="1952" customWidth="1"/>
    <col min="9" max="16384" width="11.42578125" style="1952" hidden="1"/>
  </cols>
  <sheetData>
    <row r="1" spans="1:5" ht="30" customHeight="1">
      <c r="A1" s="2789" t="s">
        <v>2010</v>
      </c>
      <c r="B1" s="2783"/>
      <c r="C1" s="2783"/>
      <c r="D1" s="2783"/>
      <c r="E1" s="2783"/>
    </row>
    <row r="2" spans="1:5" ht="14.25" thickBot="1">
      <c r="A2" s="2790" t="s">
        <v>1</v>
      </c>
      <c r="B2" s="2790"/>
      <c r="C2" s="2790"/>
      <c r="D2" s="2790"/>
      <c r="E2" s="2790"/>
    </row>
    <row r="3" spans="1:5" ht="18">
      <c r="A3" s="2235" t="s">
        <v>1977</v>
      </c>
      <c r="B3" s="2236" t="s">
        <v>447</v>
      </c>
      <c r="C3" s="2236" t="s">
        <v>448</v>
      </c>
      <c r="D3" s="2236" t="s">
        <v>86</v>
      </c>
      <c r="E3" s="2236" t="s">
        <v>87</v>
      </c>
    </row>
    <row r="4" spans="1:5">
      <c r="A4" s="2243" t="s">
        <v>354</v>
      </c>
      <c r="B4" s="2244">
        <v>22627.458961475804</v>
      </c>
      <c r="C4" s="2244">
        <v>830.34859894800002</v>
      </c>
      <c r="D4" s="2244">
        <v>23457.8075604238</v>
      </c>
      <c r="E4" s="2249">
        <v>88.230536536696235</v>
      </c>
    </row>
    <row r="5" spans="1:5">
      <c r="A5" s="1953" t="s">
        <v>264</v>
      </c>
      <c r="B5" s="934">
        <v>22557.404983175806</v>
      </c>
      <c r="C5" s="934">
        <v>796.59859894800002</v>
      </c>
      <c r="D5" s="934">
        <v>23354.003582123802</v>
      </c>
      <c r="E5" s="798">
        <v>87.840104452348157</v>
      </c>
    </row>
    <row r="6" spans="1:5">
      <c r="A6" s="1953" t="s">
        <v>2011</v>
      </c>
      <c r="B6" s="934">
        <v>70.053978299999997</v>
      </c>
      <c r="C6" s="934">
        <v>0</v>
      </c>
      <c r="D6" s="934">
        <v>70.053978299999997</v>
      </c>
      <c r="E6" s="798">
        <v>0.26349010136680512</v>
      </c>
    </row>
    <row r="7" spans="1:5">
      <c r="A7" s="1953" t="s">
        <v>2012</v>
      </c>
      <c r="B7" s="934">
        <v>0</v>
      </c>
      <c r="C7" s="934">
        <v>33.75</v>
      </c>
      <c r="D7" s="934">
        <v>33.75</v>
      </c>
      <c r="E7" s="798">
        <v>0.12694198298128165</v>
      </c>
    </row>
    <row r="8" spans="1:5">
      <c r="A8" s="2243" t="s">
        <v>357</v>
      </c>
      <c r="B8" s="2244">
        <v>3129.1412230819997</v>
      </c>
      <c r="C8" s="2244">
        <v>0</v>
      </c>
      <c r="D8" s="2244">
        <v>3129.1412230819997</v>
      </c>
      <c r="E8" s="2249">
        <v>11.769463463303765</v>
      </c>
    </row>
    <row r="9" spans="1:5">
      <c r="A9" s="1953" t="s">
        <v>1139</v>
      </c>
      <c r="B9" s="934">
        <v>2930.8328920819999</v>
      </c>
      <c r="C9" s="934">
        <v>0</v>
      </c>
      <c r="D9" s="934">
        <v>2930.8328920819999</v>
      </c>
      <c r="E9" s="798">
        <v>11.023577455041591</v>
      </c>
    </row>
    <row r="10" spans="1:5">
      <c r="A10" s="1953" t="s">
        <v>370</v>
      </c>
      <c r="B10" s="934">
        <v>102.0004</v>
      </c>
      <c r="C10" s="934">
        <v>0</v>
      </c>
      <c r="D10" s="934">
        <v>102.0004</v>
      </c>
      <c r="E10" s="798">
        <v>0.38364838639656063</v>
      </c>
    </row>
    <row r="11" spans="1:5">
      <c r="A11" s="1953" t="s">
        <v>2013</v>
      </c>
      <c r="B11" s="934">
        <v>96.307930999999996</v>
      </c>
      <c r="C11" s="934">
        <v>0</v>
      </c>
      <c r="D11" s="934">
        <v>96.307930999999996</v>
      </c>
      <c r="E11" s="798">
        <v>0.36223762186561326</v>
      </c>
    </row>
    <row r="12" spans="1:5">
      <c r="A12" s="2243" t="s">
        <v>1971</v>
      </c>
      <c r="B12" s="2244">
        <v>0</v>
      </c>
      <c r="C12" s="2244">
        <v>0</v>
      </c>
      <c r="D12" s="2244">
        <v>0</v>
      </c>
      <c r="E12" s="2249">
        <v>0</v>
      </c>
    </row>
    <row r="13" spans="1:5">
      <c r="A13" s="1953" t="s">
        <v>2014</v>
      </c>
      <c r="B13" s="934">
        <v>0</v>
      </c>
      <c r="C13" s="934">
        <v>0</v>
      </c>
      <c r="D13" s="934">
        <v>0</v>
      </c>
      <c r="E13" s="798">
        <v>0</v>
      </c>
    </row>
    <row r="14" spans="1:5" ht="14.25" thickBot="1">
      <c r="A14" s="2239" t="s">
        <v>843</v>
      </c>
      <c r="B14" s="2240">
        <v>25756.600184557803</v>
      </c>
      <c r="C14" s="2240">
        <v>830.34859894800002</v>
      </c>
      <c r="D14" s="2240">
        <v>26586.948783505799</v>
      </c>
      <c r="E14" s="2248">
        <v>100</v>
      </c>
    </row>
    <row r="15" spans="1:5" ht="8.1" customHeight="1" thickBot="1">
      <c r="E15" s="1957"/>
    </row>
    <row r="16" spans="1:5" ht="15" thickTop="1" thickBot="1">
      <c r="A16" s="2246" t="s">
        <v>2002</v>
      </c>
      <c r="B16" s="2247">
        <v>6.2759449441364632</v>
      </c>
      <c r="C16" s="2247">
        <v>0.20232569726197211</v>
      </c>
      <c r="D16" s="2247">
        <v>6.4782706413984341</v>
      </c>
      <c r="E16" s="1961"/>
    </row>
    <row r="17" spans="1:5"/>
    <row r="18" spans="1:5" ht="12.95" customHeight="1" thickTop="1" thickBot="1">
      <c r="A18" s="2246" t="s">
        <v>333</v>
      </c>
      <c r="B18" s="2247">
        <v>1.4018761779941824</v>
      </c>
      <c r="C18" s="2247">
        <v>4.5194082757628179E-2</v>
      </c>
      <c r="D18" s="2247">
        <v>1.4470702607518104</v>
      </c>
      <c r="E18" s="1"/>
    </row>
    <row r="19" spans="1:5" s="1" customFormat="1" ht="14.25" thickTop="1">
      <c r="A19" s="1959"/>
      <c r="B19" s="1960"/>
    </row>
    <row r="20" spans="1:5" ht="21" customHeight="1">
      <c r="A20" s="2595" t="s">
        <v>109</v>
      </c>
      <c r="B20" s="2595"/>
      <c r="C20" s="2595"/>
      <c r="D20" s="2595"/>
      <c r="E20" s="2595"/>
    </row>
  </sheetData>
  <mergeCells count="3">
    <mergeCell ref="A1:E1"/>
    <mergeCell ref="A2:E2"/>
    <mergeCell ref="A20:E20"/>
  </mergeCells>
  <pageMargins left="0.7" right="0.7" top="0.75" bottom="0.75" header="0.3" footer="0.3"/>
  <pageSetup orientation="landscape" r:id="rId1"/>
  <drawing r:id="rId2"/>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C6989-2816-4164-A44E-BA4F7397A9E6}">
  <sheetPr codeName="Hoja98"/>
  <dimension ref="A1:G33"/>
  <sheetViews>
    <sheetView showGridLines="0" workbookViewId="0">
      <selection activeCell="E11" sqref="E11"/>
    </sheetView>
  </sheetViews>
  <sheetFormatPr baseColWidth="10" defaultColWidth="0" defaultRowHeight="13.5" zeroHeight="1"/>
  <cols>
    <col min="1" max="1" width="83.28515625" style="1963" customWidth="1"/>
    <col min="2" max="2" width="11.7109375" style="1952" bestFit="1" customWidth="1"/>
    <col min="3" max="3" width="11.85546875" style="1952" customWidth="1"/>
    <col min="4" max="4" width="4.5703125" style="1952" customWidth="1"/>
    <col min="5" max="5" width="10.85546875" style="1952" bestFit="1" customWidth="1"/>
    <col min="6" max="6" width="5" style="1952" customWidth="1"/>
    <col min="7" max="7" width="6.140625" style="1957" hidden="1" customWidth="1"/>
    <col min="8" max="16384" width="11.42578125" style="1952" hidden="1"/>
  </cols>
  <sheetData>
    <row r="1" spans="1:3" ht="31.35" customHeight="1">
      <c r="A1" s="2789" t="s">
        <v>2015</v>
      </c>
      <c r="B1" s="2783"/>
      <c r="C1" s="2783"/>
    </row>
    <row r="2" spans="1:3" ht="18" customHeight="1" thickBot="1">
      <c r="A2" s="2791" t="s">
        <v>1</v>
      </c>
      <c r="B2" s="2791"/>
      <c r="C2" s="2791"/>
    </row>
    <row r="3" spans="1:3" ht="18">
      <c r="A3" s="2235" t="s">
        <v>2016</v>
      </c>
      <c r="B3" s="2236" t="s">
        <v>86</v>
      </c>
      <c r="C3" s="2236" t="s">
        <v>2017</v>
      </c>
    </row>
    <row r="4" spans="1:3" s="1957" customFormat="1">
      <c r="A4" s="48" t="s">
        <v>2018</v>
      </c>
      <c r="B4" s="934">
        <v>9048.4330546429992</v>
      </c>
      <c r="C4" s="1962">
        <v>44.200591152337623</v>
      </c>
    </row>
    <row r="5" spans="1:3" s="1957" customFormat="1">
      <c r="A5" s="48" t="s">
        <v>2019</v>
      </c>
      <c r="B5" s="934">
        <v>6333.9865635799997</v>
      </c>
      <c r="C5" s="1962">
        <v>30.940821330113206</v>
      </c>
    </row>
    <row r="6" spans="1:3" s="1957" customFormat="1">
      <c r="A6" s="48" t="s">
        <v>2020</v>
      </c>
      <c r="B6" s="934">
        <v>2610.2502049250002</v>
      </c>
      <c r="C6" s="1962">
        <v>12.750782529577709</v>
      </c>
    </row>
    <row r="7" spans="1:3" s="1957" customFormat="1">
      <c r="A7" s="48" t="s">
        <v>2021</v>
      </c>
      <c r="B7" s="934">
        <v>658.82899999999995</v>
      </c>
      <c r="C7" s="1962">
        <v>3.2183065390930694</v>
      </c>
    </row>
    <row r="8" spans="1:3" s="1957" customFormat="1">
      <c r="A8" s="48" t="s">
        <v>2022</v>
      </c>
      <c r="B8" s="934">
        <v>422.52022166099999</v>
      </c>
      <c r="C8" s="1962">
        <v>2.0639643857065333</v>
      </c>
    </row>
    <row r="9" spans="1:3">
      <c r="A9" s="48" t="s">
        <v>2023</v>
      </c>
      <c r="B9" s="934">
        <v>406.269443905</v>
      </c>
      <c r="C9" s="1962">
        <v>1.9845811401033748</v>
      </c>
    </row>
    <row r="10" spans="1:3">
      <c r="A10" s="48" t="s">
        <v>2024</v>
      </c>
      <c r="B10" s="934">
        <v>169.23699999999999</v>
      </c>
      <c r="C10" s="1962">
        <v>0.82670396074928965</v>
      </c>
    </row>
    <row r="11" spans="1:3" ht="21">
      <c r="A11" s="1948" t="s">
        <v>2025</v>
      </c>
      <c r="B11" s="934">
        <v>109.858</v>
      </c>
      <c r="C11" s="1962">
        <v>0.53664413644767683</v>
      </c>
    </row>
    <row r="12" spans="1:3">
      <c r="A12" s="48" t="s">
        <v>2026</v>
      </c>
      <c r="B12" s="934">
        <v>86.829899999999995</v>
      </c>
      <c r="C12" s="1962">
        <v>0.4241544239230472</v>
      </c>
    </row>
    <row r="13" spans="1:3">
      <c r="A13" s="48" t="s">
        <v>2027</v>
      </c>
      <c r="B13" s="934">
        <v>65.003111024000006</v>
      </c>
      <c r="C13" s="1962">
        <v>0.31753298241263211</v>
      </c>
    </row>
    <row r="14" spans="1:3">
      <c r="A14" s="48" t="s">
        <v>2028</v>
      </c>
      <c r="B14" s="934">
        <v>57.210999999999999</v>
      </c>
      <c r="C14" s="1962">
        <v>0.27946938493608142</v>
      </c>
    </row>
    <row r="15" spans="1:3">
      <c r="A15" s="48" t="s">
        <v>2029</v>
      </c>
      <c r="B15" s="934">
        <v>51.398000000000003</v>
      </c>
      <c r="C15" s="1962">
        <v>0.25107352514279968</v>
      </c>
    </row>
    <row r="16" spans="1:3" ht="23.25">
      <c r="A16" s="48" t="s">
        <v>2030</v>
      </c>
      <c r="B16" s="934">
        <v>48.767000000000003</v>
      </c>
      <c r="C16" s="1962">
        <v>0.2382213821673784</v>
      </c>
    </row>
    <row r="17" spans="1:3">
      <c r="A17" s="48" t="s">
        <v>2031</v>
      </c>
      <c r="B17" s="934">
        <v>41.424411569999997</v>
      </c>
      <c r="C17" s="1962">
        <v>0.20235365266831543</v>
      </c>
    </row>
    <row r="18" spans="1:3">
      <c r="A18" s="48" t="s">
        <v>2032</v>
      </c>
      <c r="B18" s="934">
        <v>41.424411569999997</v>
      </c>
      <c r="C18" s="1962">
        <v>0.20235365266831543</v>
      </c>
    </row>
    <row r="19" spans="1:3">
      <c r="A19" s="48" t="s">
        <v>2033</v>
      </c>
      <c r="B19" s="934">
        <v>41.424411569999997</v>
      </c>
      <c r="C19" s="1962">
        <v>0.20235365266831543</v>
      </c>
    </row>
    <row r="20" spans="1:3">
      <c r="A20" s="48" t="s">
        <v>2034</v>
      </c>
      <c r="B20" s="934">
        <v>41.424411569999997</v>
      </c>
      <c r="C20" s="1962">
        <v>0.20235365266831543</v>
      </c>
    </row>
    <row r="21" spans="1:3">
      <c r="A21" s="48" t="s">
        <v>2035</v>
      </c>
      <c r="B21" s="934">
        <v>41.424411569999997</v>
      </c>
      <c r="C21" s="1962">
        <v>0.20235365266831543</v>
      </c>
    </row>
    <row r="22" spans="1:3">
      <c r="A22" s="48" t="s">
        <v>2036</v>
      </c>
      <c r="B22" s="934">
        <v>41.424411569999997</v>
      </c>
      <c r="C22" s="1962">
        <v>0.20235365266831543</v>
      </c>
    </row>
    <row r="23" spans="1:3">
      <c r="A23" s="48" t="s">
        <v>2037</v>
      </c>
      <c r="B23" s="934">
        <v>41.424411569999997</v>
      </c>
      <c r="C23" s="1962">
        <v>0.20235365266831543</v>
      </c>
    </row>
    <row r="24" spans="1:3">
      <c r="A24" s="48" t="s">
        <v>2038</v>
      </c>
      <c r="B24" s="934">
        <v>41.424411569</v>
      </c>
      <c r="C24" s="1962">
        <v>0.20235365266343058</v>
      </c>
    </row>
    <row r="25" spans="1:3">
      <c r="A25" s="48" t="s">
        <v>2039</v>
      </c>
      <c r="B25" s="934">
        <v>41.424411569</v>
      </c>
      <c r="C25" s="1962">
        <v>0.20235365266343058</v>
      </c>
    </row>
    <row r="26" spans="1:3" ht="23.25">
      <c r="A26" s="48" t="s">
        <v>2040</v>
      </c>
      <c r="B26" s="934">
        <v>11.542</v>
      </c>
      <c r="C26" s="1962">
        <v>5.6381388910039187E-2</v>
      </c>
    </row>
    <row r="27" spans="1:3" ht="23.25">
      <c r="A27" s="48" t="s">
        <v>2041</v>
      </c>
      <c r="B27" s="934">
        <v>8.3879999999999999</v>
      </c>
      <c r="C27" s="1962">
        <v>4.0974448984353547E-2</v>
      </c>
    </row>
    <row r="28" spans="1:3" ht="23.25">
      <c r="A28" s="48" t="s">
        <v>2042</v>
      </c>
      <c r="B28" s="934">
        <v>4</v>
      </c>
      <c r="C28" s="1962">
        <v>1.9539556024965928E-2</v>
      </c>
    </row>
    <row r="29" spans="1:3">
      <c r="A29" s="48" t="s">
        <v>2043</v>
      </c>
      <c r="B29" s="934">
        <v>2.1459999999999999</v>
      </c>
      <c r="C29" s="1962">
        <v>1.0482971807394222E-2</v>
      </c>
    </row>
    <row r="30" spans="1:3" ht="23.25">
      <c r="A30" s="48" t="s">
        <v>2044</v>
      </c>
      <c r="B30" s="934">
        <v>2</v>
      </c>
      <c r="C30" s="1962">
        <v>9.7697780124829641E-3</v>
      </c>
    </row>
    <row r="31" spans="1:3" ht="23.25">
      <c r="A31" s="48" t="s">
        <v>2045</v>
      </c>
      <c r="B31" s="934">
        <v>1.806</v>
      </c>
      <c r="C31" s="1962">
        <v>8.8221095452721172E-3</v>
      </c>
    </row>
    <row r="32" spans="1:3" ht="21.75" thickBot="1">
      <c r="A32" s="2239" t="s">
        <v>2046</v>
      </c>
      <c r="B32" s="2240">
        <v>20471.294203866</v>
      </c>
      <c r="C32" s="2240">
        <v>100</v>
      </c>
    </row>
    <row r="33" spans="1:3" ht="16.5" customHeight="1">
      <c r="A33" s="2792" t="s">
        <v>109</v>
      </c>
      <c r="B33" s="2792"/>
      <c r="C33" s="2792"/>
    </row>
  </sheetData>
  <mergeCells count="3">
    <mergeCell ref="A1:C1"/>
    <mergeCell ref="A2:C2"/>
    <mergeCell ref="A33:C33"/>
  </mergeCells>
  <pageMargins left="0.7" right="0.7" top="0.75" bottom="0.75" header="0.3" footer="0.3"/>
  <pageSetup orientation="landscape" r:id="rId1"/>
  <drawing r:id="rId2"/>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62B77-5592-4A79-B739-02351739E29B}">
  <sheetPr codeName="Hoja99"/>
  <dimension ref="A1:H17"/>
  <sheetViews>
    <sheetView showGridLines="0" workbookViewId="0">
      <selection sqref="A1:E1"/>
    </sheetView>
  </sheetViews>
  <sheetFormatPr baseColWidth="10" defaultColWidth="0" defaultRowHeight="13.5" zeroHeight="1"/>
  <cols>
    <col min="1" max="1" width="39.140625" style="1952" bestFit="1" customWidth="1"/>
    <col min="2" max="2" width="12.7109375" style="1952" customWidth="1"/>
    <col min="3" max="4" width="10.85546875" style="1952" customWidth="1"/>
    <col min="5" max="5" width="12.7109375" style="1952" customWidth="1"/>
    <col min="6" max="6" width="2.85546875" style="1957" customWidth="1"/>
    <col min="7" max="7" width="11.42578125" style="1952" customWidth="1"/>
    <col min="8" max="8" width="3.7109375" style="1952" customWidth="1"/>
    <col min="9" max="16384" width="11.42578125" style="1952" hidden="1"/>
  </cols>
  <sheetData>
    <row r="1" spans="1:5" ht="33" customHeight="1">
      <c r="A1" s="2789" t="s">
        <v>2047</v>
      </c>
      <c r="B1" s="2783"/>
      <c r="C1" s="2783"/>
      <c r="D1" s="2783"/>
      <c r="E1" s="2783"/>
    </row>
    <row r="2" spans="1:5" ht="14.25" thickBot="1">
      <c r="A2" s="2790" t="s">
        <v>1</v>
      </c>
      <c r="B2" s="2790"/>
      <c r="C2" s="2790"/>
      <c r="D2" s="2790"/>
      <c r="E2" s="2790"/>
    </row>
    <row r="3" spans="1:5" ht="18">
      <c r="A3" s="2235" t="s">
        <v>1977</v>
      </c>
      <c r="B3" s="2236" t="s">
        <v>447</v>
      </c>
      <c r="C3" s="2236" t="s">
        <v>448</v>
      </c>
      <c r="D3" s="2236" t="s">
        <v>86</v>
      </c>
      <c r="E3" s="2236" t="s">
        <v>87</v>
      </c>
    </row>
    <row r="4" spans="1:5">
      <c r="A4" s="2243" t="s">
        <v>910</v>
      </c>
      <c r="B4" s="2244">
        <v>15180.585109699998</v>
      </c>
      <c r="C4" s="2244">
        <v>1449.7925619319999</v>
      </c>
      <c r="D4" s="2244">
        <v>16630.377671631999</v>
      </c>
      <c r="E4" s="2249">
        <v>93.129282681373311</v>
      </c>
    </row>
    <row r="5" spans="1:5">
      <c r="A5" s="1953" t="s">
        <v>2048</v>
      </c>
      <c r="B5" s="934">
        <v>10874.969097199999</v>
      </c>
      <c r="C5" s="934">
        <v>375.289858772</v>
      </c>
      <c r="D5" s="934">
        <v>11250.258955972</v>
      </c>
      <c r="E5" s="798">
        <v>63.000887125767278</v>
      </c>
    </row>
    <row r="6" spans="1:5">
      <c r="A6" s="1953" t="s">
        <v>2049</v>
      </c>
      <c r="B6" s="934">
        <v>2442.4689238000001</v>
      </c>
      <c r="C6" s="934">
        <v>490.777256153</v>
      </c>
      <c r="D6" s="934">
        <v>2933.2461799530001</v>
      </c>
      <c r="E6" s="798">
        <v>16.426031811224288</v>
      </c>
    </row>
    <row r="7" spans="1:5">
      <c r="A7" s="1953" t="s">
        <v>2050</v>
      </c>
      <c r="B7" s="934">
        <v>1859.0624493999999</v>
      </c>
      <c r="C7" s="934">
        <v>550.62709211399999</v>
      </c>
      <c r="D7" s="934">
        <v>2409.6895415139998</v>
      </c>
      <c r="E7" s="798">
        <v>13.494140837751864</v>
      </c>
    </row>
    <row r="8" spans="1:5">
      <c r="A8" s="1953" t="s">
        <v>2051</v>
      </c>
      <c r="B8" s="934">
        <v>4.0846393000000001</v>
      </c>
      <c r="C8" s="934">
        <v>33.098354893</v>
      </c>
      <c r="D8" s="934">
        <v>37.182994193000006</v>
      </c>
      <c r="E8" s="798">
        <v>0.20822290662987331</v>
      </c>
    </row>
    <row r="9" spans="1:5">
      <c r="A9" s="2243" t="s">
        <v>354</v>
      </c>
      <c r="B9" s="2244">
        <v>1226.924771607182</v>
      </c>
      <c r="C9" s="2244">
        <v>0</v>
      </c>
      <c r="D9" s="2244">
        <v>1226.924771607182</v>
      </c>
      <c r="E9" s="2249">
        <v>6.870717318626693</v>
      </c>
    </row>
    <row r="10" spans="1:5">
      <c r="A10" s="1953" t="s">
        <v>264</v>
      </c>
      <c r="B10" s="934">
        <v>1226.924771607182</v>
      </c>
      <c r="C10" s="934">
        <v>0</v>
      </c>
      <c r="D10" s="934">
        <v>1226.924771607182</v>
      </c>
      <c r="E10" s="798">
        <v>6.870717318626693</v>
      </c>
    </row>
    <row r="11" spans="1:5" ht="14.25" thickBot="1">
      <c r="A11" s="2239" t="s">
        <v>843</v>
      </c>
      <c r="B11" s="2240">
        <v>16407.509881307178</v>
      </c>
      <c r="C11" s="2240">
        <v>1449.7925619319999</v>
      </c>
      <c r="D11" s="2240">
        <v>17857.302443239179</v>
      </c>
      <c r="E11" s="2248">
        <v>100</v>
      </c>
    </row>
    <row r="12" spans="1:5" ht="8.1" customHeight="1" thickBot="1">
      <c r="A12" s="1"/>
      <c r="B12" s="1"/>
      <c r="C12" s="1"/>
      <c r="D12" s="1"/>
      <c r="E12" s="1964"/>
    </row>
    <row r="13" spans="1:5" ht="15" thickTop="1" thickBot="1">
      <c r="A13" s="2246" t="s">
        <v>2002</v>
      </c>
      <c r="B13" s="2247">
        <v>3.997912300055634</v>
      </c>
      <c r="C13" s="2247">
        <v>0.35326161969773173</v>
      </c>
      <c r="D13" s="2247">
        <v>4.3511739197533661</v>
      </c>
      <c r="E13" s="1961"/>
    </row>
    <row r="14" spans="1:5" ht="8.1" customHeight="1" thickTop="1" thickBot="1">
      <c r="A14" s="1"/>
      <c r="B14" s="1"/>
      <c r="C14" s="1"/>
      <c r="D14" s="1"/>
      <c r="E14" s="1"/>
    </row>
    <row r="15" spans="1:5" ht="15" thickTop="1" thickBot="1">
      <c r="A15" s="2246" t="s">
        <v>333</v>
      </c>
      <c r="B15" s="2247">
        <v>0.92181496906047156</v>
      </c>
      <c r="C15" s="2247">
        <v>8.1452974600614694E-2</v>
      </c>
      <c r="D15" s="2247">
        <v>1.0032679436610863</v>
      </c>
      <c r="E15" s="1"/>
    </row>
    <row r="16" spans="1:5"/>
    <row r="17" spans="1:5" s="1957" customFormat="1" ht="24" customHeight="1">
      <c r="A17" s="2595" t="s">
        <v>109</v>
      </c>
      <c r="B17" s="2595"/>
      <c r="C17" s="2595"/>
      <c r="D17" s="2595"/>
      <c r="E17" s="2595"/>
    </row>
  </sheetData>
  <mergeCells count="3">
    <mergeCell ref="A1:E1"/>
    <mergeCell ref="A2:E2"/>
    <mergeCell ref="A17:E17"/>
  </mergeCells>
  <pageMargins left="0.7" right="0.7" top="0.75" bottom="0.75" header="0.3" footer="0.3"/>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172</vt:i4>
      </vt:variant>
      <vt:variant>
        <vt:lpstr>Rangos con nombre</vt:lpstr>
      </vt:variant>
      <vt:variant>
        <vt:i4>18</vt:i4>
      </vt:variant>
    </vt:vector>
  </HeadingPairs>
  <TitlesOfParts>
    <vt:vector size="190" baseType="lpstr">
      <vt:lpstr>Índice</vt:lpstr>
      <vt:lpstr>Listado capítulo 1</vt:lpstr>
      <vt:lpstr>Listado capítulo 2</vt:lpstr>
      <vt:lpstr>Listado capítulo 3</vt:lpstr>
      <vt:lpstr>Listado capítulo 4</vt:lpstr>
      <vt:lpstr>Listado capítulo 5</vt:lpstr>
      <vt:lpstr>Cuadro 1.1.1</vt:lpstr>
      <vt:lpstr>Cuadro 1.1.2</vt:lpstr>
      <vt:lpstr>Cuadro No 1.2.1</vt:lpstr>
      <vt:lpstr>Cuadro 1.4.1</vt:lpstr>
      <vt:lpstr>Cuadro 1.5.1</vt:lpstr>
      <vt:lpstr>Cuadro 1.5.2</vt:lpstr>
      <vt:lpstr>Cuadro 1.5.3</vt:lpstr>
      <vt:lpstr>Cuadro 1.5.4</vt:lpstr>
      <vt:lpstr>Cuadro 1.5.5</vt:lpstr>
      <vt:lpstr>Cuadro 1.5.6</vt:lpstr>
      <vt:lpstr>Cuadro 1.6.1</vt:lpstr>
      <vt:lpstr>Cuadro 1.6.2</vt:lpstr>
      <vt:lpstr>Cuadro 1.6.3</vt:lpstr>
      <vt:lpstr>Cuadro 1.6.4</vt:lpstr>
      <vt:lpstr>Cuadro 1.6.5</vt:lpstr>
      <vt:lpstr>Cuadro 1.6.6</vt:lpstr>
      <vt:lpstr>Cuadro 1.6.7</vt:lpstr>
      <vt:lpstr>Cuadro No 2.1.1.</vt:lpstr>
      <vt:lpstr>Gráfica No. 2.1.1</vt:lpstr>
      <vt:lpstr>Cuadro No 2.1.2</vt:lpstr>
      <vt:lpstr>Gráfica No 2.1.2</vt:lpstr>
      <vt:lpstr>Cuadro No 2.1.3</vt:lpstr>
      <vt:lpstr>Gráfica No 2.1.3 </vt:lpstr>
      <vt:lpstr>Cuadro No 2.1.4</vt:lpstr>
      <vt:lpstr>Gráfica No  2.1.4</vt:lpstr>
      <vt:lpstr>Cuadro No  2.1.5</vt:lpstr>
      <vt:lpstr>Gráfica No  2.1.5</vt:lpstr>
      <vt:lpstr>Gráfica No  2.1.6</vt:lpstr>
      <vt:lpstr>Cuadro No 2.1.6 </vt:lpstr>
      <vt:lpstr>Gráfica No 2.1.7</vt:lpstr>
      <vt:lpstr>Gráfica No 2.1.8</vt:lpstr>
      <vt:lpstr>Gráfica No  2.1.9</vt:lpstr>
      <vt:lpstr>Gráfica No  2.1.10</vt:lpstr>
      <vt:lpstr>Gráfica No 2.2.1</vt:lpstr>
      <vt:lpstr>Cuadro No 2.2.1</vt:lpstr>
      <vt:lpstr>Gráfica No 2.2.2</vt:lpstr>
      <vt:lpstr>Gráfica No 2.2.3</vt:lpstr>
      <vt:lpstr>Cuadro No 2.2.2</vt:lpstr>
      <vt:lpstr>Cuadro No 2.2.3</vt:lpstr>
      <vt:lpstr>Cuadro No 2.2.4</vt:lpstr>
      <vt:lpstr>Cuadro No 2.2.5</vt:lpstr>
      <vt:lpstr>Cuadro No 2.2.6</vt:lpstr>
      <vt:lpstr>Cuadro 2.2.7</vt:lpstr>
      <vt:lpstr>Cuadro 3.2.1</vt:lpstr>
      <vt:lpstr>Cuadro 3.2.2</vt:lpstr>
      <vt:lpstr>Cuadro 3.2.3</vt:lpstr>
      <vt:lpstr>Cuadro 3.2.4</vt:lpstr>
      <vt:lpstr>Cuadro 3.2.5</vt:lpstr>
      <vt:lpstr>Cuadro 3.2.6</vt:lpstr>
      <vt:lpstr>Cuadro 3.2.7</vt:lpstr>
      <vt:lpstr>Cuadro 3.2.8</vt:lpstr>
      <vt:lpstr>Cuadro 3.2.9</vt:lpstr>
      <vt:lpstr>Cuadro No 3.2.10.</vt:lpstr>
      <vt:lpstr>Gráfica No 3.2.1.</vt:lpstr>
      <vt:lpstr>Cuadro No. 3.2.11.</vt:lpstr>
      <vt:lpstr>Cuadro No 3.2.12.</vt:lpstr>
      <vt:lpstr>Cuadro No 3.2.13</vt:lpstr>
      <vt:lpstr>Gráfica No 3.2.2</vt:lpstr>
      <vt:lpstr>Cuadro No 3.2.14</vt:lpstr>
      <vt:lpstr>Gráfica No 3.2.3.</vt:lpstr>
      <vt:lpstr>Cuadro No 3.2.15.</vt:lpstr>
      <vt:lpstr>Gráfica No 3.2.4.</vt:lpstr>
      <vt:lpstr>Cuadro No 3.2.16</vt:lpstr>
      <vt:lpstr>Cuadro No 3.2.17</vt:lpstr>
      <vt:lpstr>Cuadro No. 3.2.18</vt:lpstr>
      <vt:lpstr>Cuadro 3.3.1</vt:lpstr>
      <vt:lpstr>Cuadro 3.3.2</vt:lpstr>
      <vt:lpstr>Cuadro 3.3.3</vt:lpstr>
      <vt:lpstr>Cuadro 3.3.4</vt:lpstr>
      <vt:lpstr>Cuadro 3.3.5</vt:lpstr>
      <vt:lpstr>Cuadro 3.3.6</vt:lpstr>
      <vt:lpstr>Cuadro 3.3.7</vt:lpstr>
      <vt:lpstr>Cuadro 3.3.8</vt:lpstr>
      <vt:lpstr>Cuadro 3.3.9</vt:lpstr>
      <vt:lpstr>Cuadro No 3.3.10.</vt:lpstr>
      <vt:lpstr>Gráfica No 3.3.1.</vt:lpstr>
      <vt:lpstr>Cuadro No 3.3.11.</vt:lpstr>
      <vt:lpstr>Cuadro No 3.3.12.</vt:lpstr>
      <vt:lpstr>Gráfica No 3.3.2</vt:lpstr>
      <vt:lpstr>Grafica No 3.3.3</vt:lpstr>
      <vt:lpstr>Gráfica No 3.3.4</vt:lpstr>
      <vt:lpstr>Cuadro No 3.3.13.</vt:lpstr>
      <vt:lpstr>Cuadro No 3.3.14.</vt:lpstr>
      <vt:lpstr>Cuadro No 3.4.1.</vt:lpstr>
      <vt:lpstr>Cuadro No 4.1.1</vt:lpstr>
      <vt:lpstr>Gráfica No 4.1.1</vt:lpstr>
      <vt:lpstr>Cuadro No 4.1.2</vt:lpstr>
      <vt:lpstr>Cuadro No 4.1.3</vt:lpstr>
      <vt:lpstr>Cuadro No 4.1.4</vt:lpstr>
      <vt:lpstr>Cuadro No 4.1.5</vt:lpstr>
      <vt:lpstr>Cuadro No  4.1.6</vt:lpstr>
      <vt:lpstr>Cuadro No 4.1.7</vt:lpstr>
      <vt:lpstr>Cuadro No 4.1.8</vt:lpstr>
      <vt:lpstr>Cuadro No 4.1.9</vt:lpstr>
      <vt:lpstr>Cuadro No 4.1.10</vt:lpstr>
      <vt:lpstr>Cuadro No 4.1.11</vt:lpstr>
      <vt:lpstr>Cuadro No 4.1.12</vt:lpstr>
      <vt:lpstr>Cuadro No 4.1.13</vt:lpstr>
      <vt:lpstr>Cuadro No 4.1.14</vt:lpstr>
      <vt:lpstr>Cuadro No 4.1.15</vt:lpstr>
      <vt:lpstr>Cuadro No 4.1.16</vt:lpstr>
      <vt:lpstr>Cuadro No 4.1.17</vt:lpstr>
      <vt:lpstr>Cuadro No 4.1.18</vt:lpstr>
      <vt:lpstr>Cuadro No 4.1.19</vt:lpstr>
      <vt:lpstr>Cuadro No 4.1.20</vt:lpstr>
      <vt:lpstr>Cuadro No 4.1.21</vt:lpstr>
      <vt:lpstr>Cuadro No 4.1.22</vt:lpstr>
      <vt:lpstr>Cuadro No 4.1.23</vt:lpstr>
      <vt:lpstr>Cuadro No 4.1.24</vt:lpstr>
      <vt:lpstr>Cuadro No 4.1.25</vt:lpstr>
      <vt:lpstr>Cuadro No 4.1.26</vt:lpstr>
      <vt:lpstr>Cuadro No 4.1.27</vt:lpstr>
      <vt:lpstr>Cuadro No 4.1.28</vt:lpstr>
      <vt:lpstr>Gráfica No 4.2.1.</vt:lpstr>
      <vt:lpstr>Cuadro No 4.2.1</vt:lpstr>
      <vt:lpstr>Cuadro No 4.2.2</vt:lpstr>
      <vt:lpstr>Cuadro No 4.2.3</vt:lpstr>
      <vt:lpstr>Cuadro No 4.2.4</vt:lpstr>
      <vt:lpstr>Cuadro No 4.3.1</vt:lpstr>
      <vt:lpstr>Gráfico No 4.3.1</vt:lpstr>
      <vt:lpstr>Cuadro No 4.3.2</vt:lpstr>
      <vt:lpstr>Cuadro No 4.3.3</vt:lpstr>
      <vt:lpstr>Cuadro No 4.3.4</vt:lpstr>
      <vt:lpstr>Cuadro No 4.3.5</vt:lpstr>
      <vt:lpstr>Cuadro No 4.3.6</vt:lpstr>
      <vt:lpstr>Cuadro No 4.3.7</vt:lpstr>
      <vt:lpstr>Cuadro No 4.3.8</vt:lpstr>
      <vt:lpstr>Cuadro No 4.3.9</vt:lpstr>
      <vt:lpstr>Cuadro No 4.3.10</vt:lpstr>
      <vt:lpstr>Cuadro No 4.3.11</vt:lpstr>
      <vt:lpstr>Cuadro No 4.3.12</vt:lpstr>
      <vt:lpstr>Cuadro No 4.3.13</vt:lpstr>
      <vt:lpstr>Cuadro No 4.3.14</vt:lpstr>
      <vt:lpstr>Cuadro No 4.3.15</vt:lpstr>
      <vt:lpstr>Cuadro No 4.3.16</vt:lpstr>
      <vt:lpstr>Cuadro No 4.3.17</vt:lpstr>
      <vt:lpstr>Cuadro No 4.3.18</vt:lpstr>
      <vt:lpstr>Cuadro No 4.3.19</vt:lpstr>
      <vt:lpstr>Cuadro No 4.3.20</vt:lpstr>
      <vt:lpstr>Cuadro No 4.3.21</vt:lpstr>
      <vt:lpstr>Cuadro No 4.3.22</vt:lpstr>
      <vt:lpstr>Cuadro No 4.3.23</vt:lpstr>
      <vt:lpstr>Cuadro No 4.4.1</vt:lpstr>
      <vt:lpstr>Cuadro No 4.4.2</vt:lpstr>
      <vt:lpstr>Cuadro No 4.4.3</vt:lpstr>
      <vt:lpstr>Cuadro No 4.4.4</vt:lpstr>
      <vt:lpstr>Cuadro No 4.4.5</vt:lpstr>
      <vt:lpstr>Cuadro No 4.4.6</vt:lpstr>
      <vt:lpstr>Cuadro No 4.4.7</vt:lpstr>
      <vt:lpstr>Cuadro No 4.4.8</vt:lpstr>
      <vt:lpstr>Cuadro No 4.4.9</vt:lpstr>
      <vt:lpstr>Cuadro No 4.4.10</vt:lpstr>
      <vt:lpstr>Cuadro No 4.4.11</vt:lpstr>
      <vt:lpstr>Cuadro No 4.4.12</vt:lpstr>
      <vt:lpstr>Gráfico No 4.5.2</vt:lpstr>
      <vt:lpstr>Cuadro No 4.5.2</vt:lpstr>
      <vt:lpstr>Cuadro No 4.5.3</vt:lpstr>
      <vt:lpstr>Cuadro No 4.5.4</vt:lpstr>
      <vt:lpstr>Cuadro No 4.5.5</vt:lpstr>
      <vt:lpstr>Cuadro No 4.5.6.</vt:lpstr>
      <vt:lpstr>Gráfica No. 4.6.1.</vt:lpstr>
      <vt:lpstr>Cuadro 5.1.1</vt:lpstr>
      <vt:lpstr>Cuadro 5.2.1</vt:lpstr>
      <vt:lpstr>Cuadro 5.2.2</vt:lpstr>
      <vt:lpstr>Cuadro 5.2.3</vt:lpstr>
      <vt:lpstr>Cuadro 5.2.4</vt:lpstr>
      <vt:lpstr>'Cuadro No 4.4.7'!_ftn1</vt:lpstr>
      <vt:lpstr>'Cuadro No 4.4.7'!_ftnref1</vt:lpstr>
      <vt:lpstr>'Listado capítulo 2'!_Toc171497334</vt:lpstr>
      <vt:lpstr>'Listado capítulo 4'!_Toc173115994</vt:lpstr>
      <vt:lpstr>'Listado capítulo 4'!_Toc173115996</vt:lpstr>
      <vt:lpstr>'Cuadro 5.2.2'!_Toc78319230</vt:lpstr>
      <vt:lpstr>'Gráfica No 4.2.1.'!_Toc78400293</vt:lpstr>
      <vt:lpstr>'Cuadro No 4.2.1'!_Toc78400294</vt:lpstr>
      <vt:lpstr>'Cuadro No 4.2.2'!_Toc78400295</vt:lpstr>
      <vt:lpstr>'Cuadro No 3.2.10.'!Área_de_impresión</vt:lpstr>
      <vt:lpstr>'Cuadro No 3.2.12.'!Área_de_impresión</vt:lpstr>
      <vt:lpstr>'Cuadro No 3.3.10.'!Área_de_impresión</vt:lpstr>
      <vt:lpstr>'Cuadro No 3.3.11.'!Área_de_impresión</vt:lpstr>
      <vt:lpstr>'Cuadro No. 3.2.11.'!Área_de_impresión</vt:lpstr>
      <vt:lpstr>'Gráfica No 2.2.2'!Área_de_impresión</vt:lpstr>
      <vt:lpstr>'Cuadro No 3.2.10.'!Títulos_a_imprimir</vt:lpstr>
      <vt:lpstr>'Cuadro No 3.3.10.'!Títulos_a_imprimir</vt:lpstr>
      <vt:lpstr>'Cuadro No 4.5.4'!Títulos_a_imprimir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Hector.Gomez@minhacienda.gov.co</dc:creator>
  <cp:keywords/>
  <dc:description/>
  <cp:lastModifiedBy>Luz Dary Leon Torres</cp:lastModifiedBy>
  <cp:revision/>
  <dcterms:created xsi:type="dcterms:W3CDTF">2022-06-28T15:36:55Z</dcterms:created>
  <dcterms:modified xsi:type="dcterms:W3CDTF">2024-07-31T21:27:49Z</dcterms:modified>
  <cp:category/>
  <cp:contentStatus/>
</cp:coreProperties>
</file>