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erreno\AppData\Local\Microsoft\Windows\INetCache\Content.Outlook\7FYN9GO1\"/>
    </mc:Choice>
  </mc:AlternateContent>
  <xr:revisionPtr revIDLastSave="0" documentId="8_{C630BF91-FF6A-4B86-8AA9-DC11B9B07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opiaciones de SGP" sheetId="3" r:id="rId1"/>
    <sheet name="Transf Territo - SGP" sheetId="2" r:id="rId2"/>
  </sheets>
  <definedNames>
    <definedName name="_xlnm._FilterDatabase" localSheetId="1" hidden="1">'Transf Territo - SGP'!$B$6:$J$55</definedName>
    <definedName name="_xlnm.Print_Area" localSheetId="0">'Apropiaciones de SGP'!$C$1:$Z$25</definedName>
    <definedName name="_xlnm.Print_Area" localSheetId="1">'Transf Territo - SGP'!$B$2:$J$55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J45" i="2"/>
  <c r="Z6" i="3"/>
  <c r="Y6" i="3"/>
  <c r="J43" i="2"/>
  <c r="X12" i="3"/>
  <c r="X5" i="3"/>
  <c r="X18" i="3" s="1"/>
  <c r="Z12" i="3" l="1"/>
  <c r="Z5" i="3"/>
  <c r="Y5" i="3"/>
  <c r="Y12" i="3"/>
  <c r="J42" i="2"/>
  <c r="Z18" i="3" l="1"/>
  <c r="Y18" i="3"/>
  <c r="I44" i="2" s="1"/>
  <c r="J44" i="2" s="1"/>
  <c r="J41" i="2"/>
  <c r="J40" i="2" l="1"/>
  <c r="J39" i="2"/>
</calcChain>
</file>

<file path=xl/sharedStrings.xml><?xml version="1.0" encoding="utf-8"?>
<sst xmlns="http://schemas.openxmlformats.org/spreadsheetml/2006/main" count="94" uniqueCount="83">
  <si>
    <t>Año</t>
  </si>
  <si>
    <t>Cajas seccionales de Previsión social 3/</t>
  </si>
  <si>
    <t>Total Transferencias</t>
  </si>
  <si>
    <t>(1)</t>
  </si>
  <si>
    <t>(2)</t>
  </si>
  <si>
    <t>(3)</t>
  </si>
  <si>
    <t>(4)</t>
  </si>
  <si>
    <t>(5)</t>
  </si>
  <si>
    <t>(6)</t>
  </si>
  <si>
    <t>(7)</t>
  </si>
  <si>
    <t>(8)=(1+…+7)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</si>
  <si>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</si>
  <si>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</si>
  <si>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</si>
  <si>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</si>
  <si>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</si>
  <si>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</si>
  <si>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</si>
  <si>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</si>
  <si>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</si>
  <si>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</si>
  <si>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</si>
  <si>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</si>
  <si>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</si>
  <si>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</si>
  <si>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</si>
  <si>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</si>
  <si>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</si>
  <si>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</si>
  <si>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</si>
  <si>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</si>
  <si>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</si>
  <si>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</si>
  <si>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</si>
  <si>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</si>
  <si>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</si>
  <si>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</si>
  <si>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</si>
  <si>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 xml:space="preserve">Miles de Millones de Pesos  </t>
  </si>
  <si>
    <t>1/ Para cada año se presentan los conceptos de ley vigentes en ese entonces.</t>
  </si>
  <si>
    <t>2/ Las retenciones para educación correspondían a giro directo a los Fondos Educativos Regionales -FER por artículo 10 Ley 12 de 1986</t>
  </si>
  <si>
    <t>3/ Porcentaje del IVA, de acuerdo a literal c) artículo 2 e inciso 3 de la Ley 12 de 1986</t>
  </si>
  <si>
    <t>4/ Porcentaje del IVA, de acuerdo al literal a) artículo 2 e inciso 1 del artículo 3 Ley 12 de 1986</t>
  </si>
  <si>
    <t>7/ Participación de los municipios en los ingresos corrientes de la Nación, artículo 357 CP de 1991, Ley 60 de 1993</t>
  </si>
  <si>
    <t>8/ Sistema General de Participaciones de los Departamentos, Distritos y Municipios Acto Legislativo 01 de 2001 reforma artículos 356 y 357 de CP, Ley 715 de 2001. A partir de 2008 Acto Legislativo 04/2007 y Ley 1176/2007</t>
  </si>
  <si>
    <t>Transferencias Territoriales Sistema General de Participaciones Departamentos, Distritos y Municipios</t>
  </si>
  <si>
    <t>Sectores (96%)</t>
  </si>
  <si>
    <t>Educación</t>
  </si>
  <si>
    <t>Salud (24%)</t>
  </si>
  <si>
    <t>Propósito General (11,6%)</t>
  </si>
  <si>
    <t>Agua potable y saneamiento básico (5,4%)</t>
  </si>
  <si>
    <t>Especiales (4%)</t>
  </si>
  <si>
    <t>Fonpet (2,9%)</t>
  </si>
  <si>
    <t>Resguardos Indígenas (0,52%)</t>
  </si>
  <si>
    <t>Municipio Ribereños Magdalena (0,08%)</t>
  </si>
  <si>
    <t>Programas Alimentación Escolar Distritos y Municipios(0,5%)</t>
  </si>
  <si>
    <t>Atención Integral Primera Infancia</t>
  </si>
  <si>
    <t>TOTAL</t>
  </si>
  <si>
    <t xml:space="preserve">Millones de pesos  </t>
  </si>
  <si>
    <t>Básico Educación(58,5%)</t>
  </si>
  <si>
    <t>Adicional (1,6%)</t>
  </si>
  <si>
    <t>Fuente: Dirección General del Presupuesto Público Nacional - Subdirección de Análisis y Consolidación Presupuestal</t>
  </si>
  <si>
    <t>CONCEPTO</t>
  </si>
  <si>
    <t>Retenciones para Educación 
2/</t>
  </si>
  <si>
    <t>Participación Municipios en IVA 
4/</t>
  </si>
  <si>
    <t>FEC 
6/</t>
  </si>
  <si>
    <t>Participación Municipios en ICN 
7/</t>
  </si>
  <si>
    <t>SGP 
8/</t>
  </si>
  <si>
    <t>Situado 
fiscal 
5/</t>
  </si>
  <si>
    <r>
      <t>2017</t>
    </r>
    <r>
      <rPr>
        <b/>
        <vertAlign val="superscript"/>
        <sz val="8"/>
        <rFont val="Arial"/>
        <family val="2"/>
      </rPr>
      <t>/1</t>
    </r>
  </si>
  <si>
    <r>
      <t>2018</t>
    </r>
    <r>
      <rPr>
        <b/>
        <vertAlign val="superscript"/>
        <sz val="8"/>
        <rFont val="Arial"/>
        <family val="2"/>
      </rPr>
      <t>/2</t>
    </r>
  </si>
  <si>
    <r>
      <t>2019</t>
    </r>
    <r>
      <rPr>
        <b/>
        <vertAlign val="superscript"/>
        <sz val="8"/>
        <rFont val="Arial"/>
        <family val="2"/>
      </rPr>
      <t>/3</t>
    </r>
  </si>
  <si>
    <r>
      <t>2020</t>
    </r>
    <r>
      <rPr>
        <b/>
        <vertAlign val="superscript"/>
        <sz val="8"/>
        <rFont val="Arial"/>
        <family val="2"/>
      </rPr>
      <t>/4</t>
    </r>
  </si>
  <si>
    <r>
      <t>2023</t>
    </r>
    <r>
      <rPr>
        <b/>
        <vertAlign val="superscript"/>
        <sz val="8"/>
        <rFont val="Arial"/>
        <family val="2"/>
      </rPr>
      <t>/5</t>
    </r>
  </si>
  <si>
    <r>
      <t>2024</t>
    </r>
    <r>
      <rPr>
        <b/>
        <vertAlign val="superscript"/>
        <sz val="8"/>
        <rFont val="Arial"/>
        <family val="2"/>
      </rPr>
      <t>/5</t>
    </r>
  </si>
  <si>
    <t>Liquidación del Sistema General de Participación - SGP incorporada en las Leyes de Presupuesto General de la Nación</t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</si>
  <si>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En el año 2017 Educación incluye $330 mm de préstamo del FONPET, artículo 31 Ley 1837 de 2017 adición al PGN.
</t>
    </r>
  </si>
  <si>
    <r>
      <rPr>
        <vertAlign val="superscript"/>
        <sz val="7"/>
        <rFont val="Arial"/>
        <family val="2"/>
      </rPr>
      <t xml:space="preserve">2/ </t>
    </r>
    <r>
      <rPr>
        <sz val="7"/>
        <rFont val="Arial"/>
        <family val="2"/>
      </rPr>
      <t xml:space="preserve">En el año 2018 Educación incluye $1.063 mm de préstamo del FONPET, artículo 105 Ley 1873 de 2017 (PGN 2018).
</t>
    </r>
  </si>
  <si>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En el año 2019 incluye en Educación $492 mm y Salud  $700 mm de préstamo del FONPET, artículo 109 Ley 1940 de 2018 (PGN 2019).
millones de acuerdo con el artículo 109 de la Ley 1940 de 2018</t>
    </r>
  </si>
  <si>
    <r>
      <rPr>
        <vertAlign val="superscript"/>
        <sz val="7"/>
        <rFont val="Arial"/>
        <family val="2"/>
      </rPr>
      <t xml:space="preserve">4/ </t>
    </r>
    <r>
      <rPr>
        <sz val="7"/>
        <rFont val="Arial"/>
        <family val="2"/>
      </rPr>
      <t>En el año 2020 Educación incluye $970 mm de préstamo del FONPET, artículo 110 de la Ley 2008 de 2019 (PGN 2020).</t>
    </r>
  </si>
  <si>
    <r>
      <rPr>
        <vertAlign val="superscript"/>
        <sz val="7"/>
        <rFont val="Arial"/>
        <family val="2"/>
      </rPr>
      <t xml:space="preserve">5/ </t>
    </r>
    <r>
      <rPr>
        <sz val="7"/>
        <rFont val="Arial"/>
        <family val="2"/>
      </rPr>
      <t>Educación y Salud reintegro préstamos al Fonpet ($254 mm), de conformidad con el artículo 112 de la Ley 2159 de 2021.</t>
    </r>
  </si>
  <si>
    <t>5/ Creado por la Ley 46 de 1971 (artículo 182 CP de 1968), modificado en salud por Ley 10 de 1990, reformado por el artículo 356 CP de 1991, y Ley 60 de 1993</t>
  </si>
  <si>
    <t>6/ Fondo Educativo de Compensación, Artículo 20 numeral 1.4.1.5, Ley 188 de 1995, “Plan Nacional de Desarrollo e Inversiones 1995-1998” con el fin de lograr mayor equidad en la distribución de asignaciones regionales y compensar aumentos en costos de educación asociados a incrementos en remuneración del personal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</si>
</sst>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??_ ;_ @_ "/>
    <numFmt numFmtId="168" formatCode="_(* #,##0_);_(* \(#,##0\);_(* &quot;-&quot;??_);_(@_)"/>
    <numFmt numFmtId="169" formatCode="_-* #,##0.00\ _P_t_a_-;\-* #,##0.00\ _P_t_a_-;_-* &quot;-&quot;??\ _P_t_a_-;_-@_-"/>
    <numFmt numFmtId="170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4"/>
      <color rgb="FFB58B4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8B51BF"/>
      </left>
      <right style="thin">
        <color rgb="FF8B51BF"/>
      </right>
      <top style="thin">
        <color rgb="FF8B51BF"/>
      </top>
      <bottom style="thin">
        <color rgb="FF8B51BF"/>
      </bottom>
      <diagonal/>
    </border>
    <border>
      <left/>
      <right style="medium">
        <color rgb="FFB58B42"/>
      </right>
      <top/>
      <bottom style="medium">
        <color rgb="FFB58B42"/>
      </bottom>
      <diagonal/>
    </border>
    <border>
      <left/>
      <right/>
      <top/>
      <bottom style="medium">
        <color rgb="FFB58B42"/>
      </bottom>
      <diagonal/>
    </border>
    <border>
      <left/>
      <right/>
      <top/>
      <bottom style="medium">
        <color rgb="FFB58B40"/>
      </bottom>
      <diagonal/>
    </border>
    <border>
      <left/>
      <right style="medium">
        <color rgb="FFB58B42"/>
      </right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B58B40"/>
      </right>
      <top/>
      <bottom style="medium">
        <color rgb="FFB58B42"/>
      </bottom>
      <diagonal/>
    </border>
    <border>
      <left/>
      <right style="medium">
        <color rgb="FFB58B40"/>
      </right>
      <top/>
      <bottom/>
      <diagonal/>
    </border>
    <border>
      <left/>
      <right style="medium">
        <color rgb="FFB58B40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rgb="FFB58B40"/>
      </bottom>
      <diagonal/>
    </border>
    <border>
      <left/>
      <right style="medium">
        <color rgb="FFB58B42"/>
      </right>
      <top/>
      <bottom style="thin">
        <color rgb="FFB58B40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7" fillId="2" borderId="0" xfId="0" applyFont="1" applyFill="1"/>
    <xf numFmtId="0" fontId="4" fillId="2" borderId="1" xfId="0" applyFont="1" applyFill="1" applyBorder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center"/>
    </xf>
    <xf numFmtId="168" fontId="4" fillId="2" borderId="0" xfId="0" applyNumberFormat="1" applyFont="1" applyFill="1"/>
    <xf numFmtId="168" fontId="4" fillId="2" borderId="0" xfId="2" applyNumberFormat="1" applyFont="1" applyFill="1"/>
    <xf numFmtId="166" fontId="8" fillId="0" borderId="0" xfId="1" applyNumberFormat="1" applyFont="1" applyFill="1" applyBorder="1" applyAlignment="1">
      <alignment horizontal="left"/>
    </xf>
    <xf numFmtId="166" fontId="9" fillId="0" borderId="0" xfId="1" applyNumberFormat="1" applyFont="1" applyFill="1" applyBorder="1" applyAlignment="1">
      <alignment horizontal="left"/>
    </xf>
    <xf numFmtId="3" fontId="4" fillId="2" borderId="0" xfId="0" applyNumberFormat="1" applyFont="1" applyFill="1"/>
    <xf numFmtId="0" fontId="8" fillId="2" borderId="0" xfId="0" applyFont="1" applyFill="1" applyAlignment="1">
      <alignment vertical="center"/>
    </xf>
    <xf numFmtId="168" fontId="6" fillId="2" borderId="0" xfId="2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/>
    <xf numFmtId="168" fontId="4" fillId="2" borderId="0" xfId="2" applyNumberFormat="1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3" quotePrefix="1" applyFont="1" applyFill="1" applyBorder="1" applyAlignment="1">
      <alignment horizontal="center" vertical="center"/>
    </xf>
    <xf numFmtId="168" fontId="12" fillId="3" borderId="0" xfId="2" applyNumberFormat="1" applyFont="1" applyFill="1" applyBorder="1" applyAlignment="1" applyProtection="1">
      <alignment horizontal="right" vertical="center" wrapText="1"/>
    </xf>
    <xf numFmtId="168" fontId="11" fillId="2" borderId="0" xfId="2" applyNumberFormat="1" applyFont="1" applyFill="1" applyBorder="1" applyAlignment="1">
      <alignment horizontal="right" vertical="center" wrapText="1"/>
    </xf>
    <xf numFmtId="168" fontId="12" fillId="4" borderId="6" xfId="2" applyNumberFormat="1" applyFont="1" applyFill="1" applyBorder="1" applyAlignment="1" applyProtection="1">
      <alignment horizontal="right" vertical="center" wrapText="1"/>
    </xf>
    <xf numFmtId="0" fontId="4" fillId="2" borderId="7" xfId="0" applyFont="1" applyFill="1" applyBorder="1"/>
    <xf numFmtId="0" fontId="12" fillId="2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/>
    </xf>
    <xf numFmtId="0" fontId="11" fillId="2" borderId="9" xfId="3" applyFont="1" applyFill="1" applyBorder="1" applyAlignment="1">
      <alignment vertical="center" wrapText="1"/>
    </xf>
    <xf numFmtId="0" fontId="11" fillId="2" borderId="9" xfId="3" applyFont="1" applyFill="1" applyBorder="1" applyAlignment="1">
      <alignment horizontal="left" vertical="center" wrapText="1" indent="1"/>
    </xf>
    <xf numFmtId="0" fontId="12" fillId="4" borderId="10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right" vertical="center" wrapText="1"/>
    </xf>
    <xf numFmtId="3" fontId="11" fillId="3" borderId="0" xfId="2" applyNumberFormat="1" applyFont="1" applyFill="1" applyBorder="1" applyAlignment="1">
      <alignment horizontal="right" vertical="center" wrapText="1"/>
    </xf>
    <xf numFmtId="168" fontId="12" fillId="2" borderId="5" xfId="0" applyNumberFormat="1" applyFont="1" applyFill="1" applyBorder="1" applyAlignment="1">
      <alignment horizontal="center" vertical="center"/>
    </xf>
    <xf numFmtId="168" fontId="12" fillId="3" borderId="5" xfId="0" applyNumberFormat="1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right" vertical="center" wrapText="1"/>
    </xf>
    <xf numFmtId="3" fontId="12" fillId="3" borderId="0" xfId="2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7" fontId="11" fillId="0" borderId="0" xfId="1" applyNumberFormat="1" applyFont="1" applyFill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justify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2" borderId="12" xfId="0" applyFont="1" applyFill="1" applyBorder="1" applyAlignment="1">
      <alignment horizontal="center" vertical="center"/>
    </xf>
    <xf numFmtId="3" fontId="11" fillId="2" borderId="11" xfId="2" applyNumberFormat="1" applyFont="1" applyFill="1" applyBorder="1" applyAlignment="1">
      <alignment horizontal="right" vertical="center" wrapText="1"/>
    </xf>
    <xf numFmtId="3" fontId="12" fillId="2" borderId="11" xfId="2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center"/>
    </xf>
    <xf numFmtId="0" fontId="17" fillId="2" borderId="0" xfId="0" applyFont="1" applyFill="1"/>
    <xf numFmtId="0" fontId="15" fillId="2" borderId="0" xfId="0" applyFont="1" applyFill="1" applyAlignment="1">
      <alignment horizontal="left" vertical="top"/>
    </xf>
    <xf numFmtId="0" fontId="12" fillId="2" borderId="9" xfId="3" applyFont="1" applyFill="1" applyBorder="1" applyAlignment="1">
      <alignment vertical="center" wrapText="1"/>
    </xf>
    <xf numFmtId="168" fontId="12" fillId="2" borderId="0" xfId="2" applyNumberFormat="1" applyFont="1" applyFill="1" applyBorder="1" applyAlignment="1">
      <alignment horizontal="right" vertical="center" wrapText="1"/>
    </xf>
    <xf numFmtId="168" fontId="11" fillId="2" borderId="0" xfId="0" applyNumberFormat="1" applyFont="1" applyFill="1" applyAlignment="1">
      <alignment horizontal="left" vertical="top"/>
    </xf>
  </cellXfs>
  <cellStyles count="20">
    <cellStyle name="Estilo 1" xfId="8" xr:uid="{00000000-0005-0000-0000-000000000000}"/>
    <cellStyle name="Millares" xfId="2" builtinId="3"/>
    <cellStyle name="Millares [0] 2" xfId="10" xr:uid="{00000000-0005-0000-0000-000002000000}"/>
    <cellStyle name="Millares 10" xfId="18" xr:uid="{00000000-0005-0000-0000-000003000000}"/>
    <cellStyle name="Millares 11" xfId="19" xr:uid="{00000000-0005-0000-0000-000004000000}"/>
    <cellStyle name="Millares 2" xfId="6" xr:uid="{00000000-0005-0000-0000-000005000000}"/>
    <cellStyle name="Millares 2 2" xfId="1" xr:uid="{00000000-0005-0000-0000-000006000000}"/>
    <cellStyle name="Millares 2 5" xfId="5" xr:uid="{00000000-0005-0000-0000-000007000000}"/>
    <cellStyle name="Millares 3" xfId="9" xr:uid="{00000000-0005-0000-0000-000008000000}"/>
    <cellStyle name="Millares 4" xfId="13" xr:uid="{00000000-0005-0000-0000-000009000000}"/>
    <cellStyle name="Millares 5" xfId="11" xr:uid="{00000000-0005-0000-0000-00000A000000}"/>
    <cellStyle name="Millares 6" xfId="15" xr:uid="{00000000-0005-0000-0000-00000B000000}"/>
    <cellStyle name="Millares 7" xfId="16" xr:uid="{00000000-0005-0000-0000-00000C000000}"/>
    <cellStyle name="Millares 8" xfId="14" xr:uid="{00000000-0005-0000-0000-00000D000000}"/>
    <cellStyle name="Millares 9" xfId="17" xr:uid="{00000000-0005-0000-0000-00000E000000}"/>
    <cellStyle name="Normal" xfId="0" builtinId="0"/>
    <cellStyle name="Normal 2" xfId="3" xr:uid="{00000000-0005-0000-0000-000010000000}"/>
    <cellStyle name="Normal 2 2" xfId="4" xr:uid="{00000000-0005-0000-0000-000011000000}"/>
    <cellStyle name="Normal 3" xfId="7" xr:uid="{00000000-0005-0000-0000-000012000000}"/>
    <cellStyle name="Porcentaje 2" xfId="12" xr:uid="{00000000-0005-0000-0000-000013000000}"/>
  </cellStyles>
  <dxfs count="0"/>
  <tableStyles count="0" defaultTableStyle="TableStyleMedium2" defaultPivotStyle="PivotStyleLight16"/>
  <colors>
    <mruColors>
      <color rgb="FFB58B40"/>
      <color rgb="FF8B51BF"/>
      <color rgb="FFF2F2F2"/>
      <color rgb="FF8A1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C2:BV32"/>
  <sheetViews>
    <sheetView tabSelected="1" zoomScale="130" zoomScaleNormal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2" sqref="C22:T22"/>
    </sheetView>
  </sheetViews>
  <sheetFormatPr baseColWidth="10" defaultColWidth="11.42578125" defaultRowHeight="10.5" x14ac:dyDescent="0.15"/>
  <cols>
    <col min="1" max="2" width="2.7109375" style="1" customWidth="1"/>
    <col min="3" max="3" width="33.42578125" style="1" customWidth="1"/>
    <col min="4" max="9" width="6.5703125" style="1" bestFit="1" customWidth="1"/>
    <col min="10" max="10" width="6.85546875" style="1" bestFit="1" customWidth="1"/>
    <col min="11" max="26" width="6.5703125" style="1" bestFit="1" customWidth="1"/>
    <col min="27" max="16384" width="11.42578125" style="1"/>
  </cols>
  <sheetData>
    <row r="2" spans="3:74" ht="18.75" thickBot="1" x14ac:dyDescent="0.2">
      <c r="C2" s="40" t="s">
        <v>75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3:74" ht="15" customHeight="1" x14ac:dyDescent="0.15">
      <c r="C3" s="41" t="s">
        <v>38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3:74" ht="19.5" customHeight="1" thickBot="1" x14ac:dyDescent="0.2">
      <c r="C4" s="22" t="s">
        <v>62</v>
      </c>
      <c r="D4" s="15" t="s">
        <v>27</v>
      </c>
      <c r="E4" s="15" t="s">
        <v>28</v>
      </c>
      <c r="F4" s="15" t="s">
        <v>29</v>
      </c>
      <c r="G4" s="15" t="s">
        <v>30</v>
      </c>
      <c r="H4" s="15" t="s">
        <v>31</v>
      </c>
      <c r="I4" s="15" t="s">
        <v>32</v>
      </c>
      <c r="J4" s="15" t="s">
        <v>33</v>
      </c>
      <c r="K4" s="15" t="s">
        <v>34</v>
      </c>
      <c r="L4" s="15" t="s">
        <v>35</v>
      </c>
      <c r="M4" s="15" t="s">
        <v>36</v>
      </c>
      <c r="N4" s="15">
        <v>2012</v>
      </c>
      <c r="O4" s="15">
        <v>2013</v>
      </c>
      <c r="P4" s="15">
        <v>2014</v>
      </c>
      <c r="Q4" s="15">
        <v>2015</v>
      </c>
      <c r="R4" s="16">
        <v>2016</v>
      </c>
      <c r="S4" s="17" t="s">
        <v>69</v>
      </c>
      <c r="T4" s="17" t="s">
        <v>70</v>
      </c>
      <c r="U4" s="17" t="s">
        <v>71</v>
      </c>
      <c r="V4" s="17" t="s">
        <v>72</v>
      </c>
      <c r="W4" s="17">
        <v>2021</v>
      </c>
      <c r="X4" s="17">
        <v>2022</v>
      </c>
      <c r="Y4" s="17" t="s">
        <v>73</v>
      </c>
      <c r="Z4" s="17" t="s">
        <v>74</v>
      </c>
      <c r="AA4" s="27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</row>
    <row r="5" spans="3:74" s="2" customFormat="1" ht="11.25" x14ac:dyDescent="0.15">
      <c r="C5" s="23" t="s">
        <v>46</v>
      </c>
      <c r="D5" s="18">
        <v>10577.453039999999</v>
      </c>
      <c r="E5" s="18">
        <v>12385.2359232</v>
      </c>
      <c r="F5" s="18">
        <v>13603.29451490728</v>
      </c>
      <c r="G5" s="18">
        <v>14638.749874598952</v>
      </c>
      <c r="H5" s="18">
        <v>15655.664988326553</v>
      </c>
      <c r="I5" s="18">
        <v>16871.72372686262</v>
      </c>
      <c r="J5" s="18">
        <v>18366.104097289437</v>
      </c>
      <c r="K5" s="18">
        <v>20939.812214521804</v>
      </c>
      <c r="L5" s="18">
        <v>22681.5249114</v>
      </c>
      <c r="M5" s="18">
        <v>23800.158490335001</v>
      </c>
      <c r="N5" s="18">
        <v>24918.659897176</v>
      </c>
      <c r="O5" s="18">
        <v>26720.430904844998</v>
      </c>
      <c r="P5" s="18">
        <v>27743.389459121001</v>
      </c>
      <c r="Q5" s="18">
        <v>29244.991305759002</v>
      </c>
      <c r="R5" s="18">
        <v>31797.623240406003</v>
      </c>
      <c r="S5" s="18">
        <v>35273.476945488997</v>
      </c>
      <c r="T5" s="18">
        <v>36344.950671408995</v>
      </c>
      <c r="U5" s="18">
        <v>40805.420192951002</v>
      </c>
      <c r="V5" s="18">
        <v>43069.350577812998</v>
      </c>
      <c r="W5" s="18">
        <v>45773.951610782002</v>
      </c>
      <c r="X5" s="18">
        <f>+X6+X9+X10+X11</f>
        <v>47586.679243201994</v>
      </c>
      <c r="Y5" s="18">
        <f>+Y6+Y9+Y10+Y11</f>
        <v>52493.472890689998</v>
      </c>
      <c r="Z5" s="18">
        <f>+Z6+Z9+Z10+Z11</f>
        <v>67490.359855475996</v>
      </c>
      <c r="AA5" s="1"/>
    </row>
    <row r="6" spans="3:74" ht="11.25" x14ac:dyDescent="0.15">
      <c r="C6" s="24" t="s">
        <v>47</v>
      </c>
      <c r="D6" s="19">
        <v>6187.8100284000002</v>
      </c>
      <c r="E6" s="19">
        <v>7245.3630150720001</v>
      </c>
      <c r="F6" s="19">
        <v>7957.927291220758</v>
      </c>
      <c r="G6" s="19">
        <v>8563.6686766403873</v>
      </c>
      <c r="H6" s="19">
        <v>9158.5640181710332</v>
      </c>
      <c r="I6" s="19">
        <v>9869.9583802146335</v>
      </c>
      <c r="J6" s="19">
        <v>10830.945131238421</v>
      </c>
      <c r="K6" s="19">
        <v>12492.808719827968</v>
      </c>
      <c r="L6" s="19">
        <v>13569.738777804001</v>
      </c>
      <c r="M6" s="19">
        <v>14269.658093862001</v>
      </c>
      <c r="N6" s="19">
        <v>14786.050188846002</v>
      </c>
      <c r="O6" s="19">
        <v>15856.741464100001</v>
      </c>
      <c r="P6" s="19">
        <v>16458.403627767999</v>
      </c>
      <c r="Q6" s="19">
        <v>17350.876511447001</v>
      </c>
      <c r="R6" s="19">
        <v>18872.997058543002</v>
      </c>
      <c r="S6" s="19">
        <v>20834.566092314999</v>
      </c>
      <c r="T6" s="19">
        <v>21738.793981843999</v>
      </c>
      <c r="U6" s="19">
        <v>23740.455119716</v>
      </c>
      <c r="V6" s="19">
        <v>25658.868907231001</v>
      </c>
      <c r="W6" s="19">
        <v>26836.783602773001</v>
      </c>
      <c r="X6" s="19">
        <v>27883.625778867001</v>
      </c>
      <c r="Y6" s="19">
        <f>+Y7</f>
        <v>30740.558685361</v>
      </c>
      <c r="Z6" s="19">
        <f>+Z7</f>
        <v>39685.898906153998</v>
      </c>
    </row>
    <row r="7" spans="3:74" ht="11.25" x14ac:dyDescent="0.15">
      <c r="C7" s="25" t="s">
        <v>59</v>
      </c>
      <c r="D7" s="19">
        <v>6187.8100284000002</v>
      </c>
      <c r="E7" s="19">
        <v>7245.3630150720001</v>
      </c>
      <c r="F7" s="19">
        <v>7957.927291220758</v>
      </c>
      <c r="G7" s="19">
        <v>8563.6686766403873</v>
      </c>
      <c r="H7" s="19">
        <v>9158.5640181710332</v>
      </c>
      <c r="I7" s="19">
        <v>9869.9583802146335</v>
      </c>
      <c r="J7" s="19">
        <v>10621.850590698421</v>
      </c>
      <c r="K7" s="19">
        <v>12237.494147909969</v>
      </c>
      <c r="L7" s="19">
        <v>13221.507169339999</v>
      </c>
      <c r="M7" s="19">
        <v>13851.958950028</v>
      </c>
      <c r="N7" s="19">
        <v>14352.720707706001</v>
      </c>
      <c r="O7" s="19">
        <v>15394.248908879001</v>
      </c>
      <c r="P7" s="19">
        <v>15970.751477543001</v>
      </c>
      <c r="Q7" s="19">
        <v>16839.134345001003</v>
      </c>
      <c r="R7" s="19">
        <v>18327.172863812</v>
      </c>
      <c r="S7" s="19">
        <v>20834.566092314999</v>
      </c>
      <c r="T7" s="19">
        <v>21738.793981843999</v>
      </c>
      <c r="U7" s="19">
        <v>23740.455119716</v>
      </c>
      <c r="V7" s="19">
        <v>25658.868907231001</v>
      </c>
      <c r="W7" s="19">
        <v>26836.783602773001</v>
      </c>
      <c r="X7" s="19">
        <v>27883.625778867001</v>
      </c>
      <c r="Y7" s="19">
        <v>30740.558685361</v>
      </c>
      <c r="Z7" s="19">
        <v>39685.898906153998</v>
      </c>
    </row>
    <row r="8" spans="3:74" ht="11.25" x14ac:dyDescent="0.15">
      <c r="C8" s="25" t="s">
        <v>60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209.09454054</v>
      </c>
      <c r="K8" s="19">
        <v>255.31457191800001</v>
      </c>
      <c r="L8" s="19">
        <v>348.23160846399998</v>
      </c>
      <c r="M8" s="19">
        <v>417.69914383399998</v>
      </c>
      <c r="N8" s="19">
        <v>433.32948113999998</v>
      </c>
      <c r="O8" s="19">
        <v>462.49255522099998</v>
      </c>
      <c r="P8" s="19">
        <v>487.65215022500001</v>
      </c>
      <c r="Q8" s="19">
        <v>511.742166446</v>
      </c>
      <c r="R8" s="19">
        <v>545.82419473100003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B8" s="3"/>
    </row>
    <row r="9" spans="3:74" ht="11.25" x14ac:dyDescent="0.15">
      <c r="C9" s="24" t="s">
        <v>48</v>
      </c>
      <c r="D9" s="19">
        <v>2591.4759948000001</v>
      </c>
      <c r="E9" s="19">
        <v>3034.3828011840001</v>
      </c>
      <c r="F9" s="19">
        <v>3332.8071561522834</v>
      </c>
      <c r="G9" s="19">
        <v>3586.4937192767429</v>
      </c>
      <c r="H9" s="19">
        <v>3835.6379221400057</v>
      </c>
      <c r="I9" s="19">
        <v>4133.5723130813431</v>
      </c>
      <c r="J9" s="19">
        <v>4448.4673414036115</v>
      </c>
      <c r="K9" s="19">
        <v>4986.785195661696</v>
      </c>
      <c r="L9" s="19">
        <v>5379.247235496</v>
      </c>
      <c r="M9" s="19">
        <v>5626.4399930979998</v>
      </c>
      <c r="N9" s="19">
        <v>5981.9021169670004</v>
      </c>
      <c r="O9" s="19">
        <v>6413.5034047769996</v>
      </c>
      <c r="P9" s="19">
        <v>6662.2205510390004</v>
      </c>
      <c r="Q9" s="19">
        <v>7021.8268062810002</v>
      </c>
      <c r="R9" s="19">
        <v>7630.200998931</v>
      </c>
      <c r="S9" s="19">
        <v>8524.1762868139995</v>
      </c>
      <c r="T9" s="19">
        <v>8622.9117805860005</v>
      </c>
      <c r="U9" s="19">
        <v>10361.244440826</v>
      </c>
      <c r="V9" s="19">
        <v>10278.477130825</v>
      </c>
      <c r="W9" s="19">
        <v>11179.773884246</v>
      </c>
      <c r="X9" s="19">
        <v>11631.923129547</v>
      </c>
      <c r="Y9" s="19">
        <v>12821.599952544</v>
      </c>
      <c r="Z9" s="19">
        <v>16394.199837551001</v>
      </c>
    </row>
    <row r="10" spans="3:74" ht="11.25" x14ac:dyDescent="0.15">
      <c r="C10" s="24" t="s">
        <v>49</v>
      </c>
      <c r="D10" s="19">
        <v>1798.1670168000003</v>
      </c>
      <c r="E10" s="19">
        <v>2105.4901069440002</v>
      </c>
      <c r="F10" s="19">
        <v>2312.5600675342375</v>
      </c>
      <c r="G10" s="19">
        <v>2488.5874786818217</v>
      </c>
      <c r="H10" s="19">
        <v>2661.4630480155142</v>
      </c>
      <c r="I10" s="19">
        <v>2868.1930335666452</v>
      </c>
      <c r="J10" s="19">
        <v>2182.0135350278115</v>
      </c>
      <c r="K10" s="19">
        <v>2361.0901334560926</v>
      </c>
      <c r="L10" s="19">
        <v>2546.908895174</v>
      </c>
      <c r="M10" s="19">
        <v>2663.9470987740001</v>
      </c>
      <c r="N10" s="19">
        <v>2832.247532931</v>
      </c>
      <c r="O10" s="19">
        <v>3036.5975304240001</v>
      </c>
      <c r="P10" s="19">
        <v>3154.357485391</v>
      </c>
      <c r="Q10" s="19">
        <v>3324.6200388920001</v>
      </c>
      <c r="R10" s="19">
        <v>3612.6665954119999</v>
      </c>
      <c r="S10" s="19">
        <v>4035.9365276349999</v>
      </c>
      <c r="T10" s="19">
        <v>4082.6847614210001</v>
      </c>
      <c r="U10" s="19">
        <v>4574.3034903499993</v>
      </c>
      <c r="V10" s="19">
        <v>4866.5442741870002</v>
      </c>
      <c r="W10" s="19">
        <v>5293.2806962149998</v>
      </c>
      <c r="X10" s="19">
        <v>5507.3595225609997</v>
      </c>
      <c r="Y10" s="19">
        <v>6094.3085489590003</v>
      </c>
      <c r="Z10" s="19">
        <v>7785.8252292090001</v>
      </c>
    </row>
    <row r="11" spans="3:74" ht="11.25" x14ac:dyDescent="0.15">
      <c r="C11" s="24" t="s">
        <v>50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904.67808961959349</v>
      </c>
      <c r="K11" s="19">
        <v>1099.1281655760433</v>
      </c>
      <c r="L11" s="19">
        <v>1185.6300029259999</v>
      </c>
      <c r="M11" s="19">
        <v>1240.113304601</v>
      </c>
      <c r="N11" s="19">
        <v>1318.4600584320001</v>
      </c>
      <c r="O11" s="19">
        <v>1413.5885055440001</v>
      </c>
      <c r="P11" s="19">
        <v>1468.407794923</v>
      </c>
      <c r="Q11" s="19">
        <v>1547.667949139</v>
      </c>
      <c r="R11" s="19">
        <v>1681.75858752</v>
      </c>
      <c r="S11" s="19">
        <v>1878.798038725</v>
      </c>
      <c r="T11" s="19">
        <v>1900.5601475579999</v>
      </c>
      <c r="U11" s="19">
        <v>2129.4171420590001</v>
      </c>
      <c r="V11" s="19">
        <v>2265.46026557</v>
      </c>
      <c r="W11" s="19">
        <v>2464.1134275479999</v>
      </c>
      <c r="X11" s="19">
        <v>2563.7708122270001</v>
      </c>
      <c r="Y11" s="19">
        <v>2837.0057038260002</v>
      </c>
      <c r="Z11" s="19">
        <v>3624.4358825620002</v>
      </c>
    </row>
    <row r="12" spans="3:74" s="2" customFormat="1" ht="11.25" x14ac:dyDescent="0.15">
      <c r="C12" s="23" t="s">
        <v>51</v>
      </c>
      <c r="D12" s="18">
        <v>440.72721000000001</v>
      </c>
      <c r="E12" s="18">
        <v>516.0514968</v>
      </c>
      <c r="F12" s="18">
        <v>566.80393812113675</v>
      </c>
      <c r="G12" s="18">
        <v>609.94791144162309</v>
      </c>
      <c r="H12" s="18">
        <v>652.31937451360659</v>
      </c>
      <c r="I12" s="18">
        <v>702.98848861927593</v>
      </c>
      <c r="J12" s="18">
        <v>756.54206486456007</v>
      </c>
      <c r="K12" s="18">
        <v>848.09272034937612</v>
      </c>
      <c r="L12" s="18">
        <v>914.83796522299997</v>
      </c>
      <c r="M12" s="18">
        <v>956.87754984699984</v>
      </c>
      <c r="N12" s="18">
        <v>1017.3302920009999</v>
      </c>
      <c r="O12" s="18">
        <v>1090.7318715610002</v>
      </c>
      <c r="P12" s="18">
        <v>1133.030705958</v>
      </c>
      <c r="Q12" s="18">
        <v>1194.188232362</v>
      </c>
      <c r="R12" s="18">
        <v>1297.65323111</v>
      </c>
      <c r="S12" s="18">
        <v>1119.6898446969999</v>
      </c>
      <c r="T12" s="18">
        <v>403.28243871799998</v>
      </c>
      <c r="U12" s="18">
        <v>451.84391517500001</v>
      </c>
      <c r="V12" s="18">
        <v>778.04032836899989</v>
      </c>
      <c r="W12" s="18">
        <v>1901.3220891569999</v>
      </c>
      <c r="X12" s="18">
        <f>+X13+X14+X15+X16</f>
        <v>1978.21821931</v>
      </c>
      <c r="Y12" s="18">
        <f>+Y13+Y14+Y15+Y16</f>
        <v>2442.9350412579997</v>
      </c>
      <c r="Z12" s="18">
        <f>+Z13+Z14+Z15+Z16</f>
        <v>3050.5200557130001</v>
      </c>
    </row>
    <row r="13" spans="3:74" ht="11.25" x14ac:dyDescent="0.15">
      <c r="C13" s="25" t="s">
        <v>52</v>
      </c>
      <c r="D13" s="19">
        <v>319.52722725000001</v>
      </c>
      <c r="E13" s="19">
        <v>374.13733517999998</v>
      </c>
      <c r="F13" s="19">
        <v>410.93285513782411</v>
      </c>
      <c r="G13" s="19">
        <v>442.21223579517675</v>
      </c>
      <c r="H13" s="19">
        <v>472.93154652236467</v>
      </c>
      <c r="I13" s="19">
        <v>509.66665424897508</v>
      </c>
      <c r="J13" s="19">
        <v>548.49299702680605</v>
      </c>
      <c r="K13" s="19">
        <v>614.86722225409608</v>
      </c>
      <c r="L13" s="19">
        <v>663.25752478599998</v>
      </c>
      <c r="M13" s="19">
        <v>693.73622363899995</v>
      </c>
      <c r="N13" s="19">
        <v>737.56446170000004</v>
      </c>
      <c r="O13" s="19">
        <v>790.78060688200003</v>
      </c>
      <c r="P13" s="19">
        <v>821.44726181999999</v>
      </c>
      <c r="Q13" s="19">
        <v>865.78646846200002</v>
      </c>
      <c r="R13" s="19">
        <v>940.79859255399992</v>
      </c>
      <c r="S13" s="19">
        <v>721.025137406</v>
      </c>
      <c r="T13" s="19">
        <v>0</v>
      </c>
      <c r="U13" s="19">
        <v>0</v>
      </c>
      <c r="V13" s="19">
        <v>297.32923806899998</v>
      </c>
      <c r="W13" s="19">
        <v>1378.458514639</v>
      </c>
      <c r="X13" s="19">
        <v>1434.2082090009999</v>
      </c>
      <c r="Y13" s="19">
        <v>1840.946948237</v>
      </c>
      <c r="Z13" s="19">
        <v>2281.4460837189999</v>
      </c>
    </row>
    <row r="14" spans="3:74" ht="11.25" x14ac:dyDescent="0.15">
      <c r="C14" s="25" t="s">
        <v>53</v>
      </c>
      <c r="D14" s="19">
        <v>57.294537300000002</v>
      </c>
      <c r="E14" s="19">
        <v>67.086694584</v>
      </c>
      <c r="F14" s="19">
        <v>73.684511955747766</v>
      </c>
      <c r="G14" s="19">
        <v>79.293228487410985</v>
      </c>
      <c r="H14" s="19">
        <v>84.80151868676883</v>
      </c>
      <c r="I14" s="19">
        <v>91.388503520505864</v>
      </c>
      <c r="J14" s="19">
        <v>98.350468432392788</v>
      </c>
      <c r="K14" s="19">
        <v>110.25205364529599</v>
      </c>
      <c r="L14" s="19">
        <v>118.928935479</v>
      </c>
      <c r="M14" s="19">
        <v>124.39408148</v>
      </c>
      <c r="N14" s="19">
        <v>132.25293796</v>
      </c>
      <c r="O14" s="19">
        <v>141.795143303</v>
      </c>
      <c r="P14" s="19">
        <v>147.29399177499999</v>
      </c>
      <c r="Q14" s="19">
        <v>155.24447020700001</v>
      </c>
      <c r="R14" s="19">
        <v>168.694920045</v>
      </c>
      <c r="S14" s="19">
        <v>188.459679811</v>
      </c>
      <c r="T14" s="19">
        <v>190.64260739399998</v>
      </c>
      <c r="U14" s="19">
        <v>213.59894171799999</v>
      </c>
      <c r="V14" s="19">
        <v>227.24524268900001</v>
      </c>
      <c r="W14" s="19">
        <v>247.17187158999999</v>
      </c>
      <c r="X14" s="19">
        <v>257.16836850999999</v>
      </c>
      <c r="Y14" s="19">
        <v>284.57618942700003</v>
      </c>
      <c r="Z14" s="19">
        <v>363.56224130599998</v>
      </c>
    </row>
    <row r="15" spans="3:74" ht="11.25" x14ac:dyDescent="0.15">
      <c r="C15" s="25" t="s">
        <v>54</v>
      </c>
      <c r="D15" s="19">
        <v>55.090901250000002</v>
      </c>
      <c r="E15" s="19">
        <v>64.506437099999999</v>
      </c>
      <c r="F15" s="19">
        <v>70.850492265142094</v>
      </c>
      <c r="G15" s="19">
        <v>76.243488930202886</v>
      </c>
      <c r="H15" s="19">
        <v>81.539921814200795</v>
      </c>
      <c r="I15" s="19">
        <v>14.05976977238552</v>
      </c>
      <c r="J15" s="19">
        <v>15.130841297291202</v>
      </c>
      <c r="K15" s="19">
        <v>16.961854406584003</v>
      </c>
      <c r="L15" s="19">
        <v>18.296759304999998</v>
      </c>
      <c r="M15" s="19">
        <v>19.137550996999998</v>
      </c>
      <c r="N15" s="19">
        <v>20.346605839999999</v>
      </c>
      <c r="O15" s="19">
        <v>21.814637430999998</v>
      </c>
      <c r="P15" s="19">
        <v>22.660614118000002</v>
      </c>
      <c r="Q15" s="19">
        <v>23.883764648</v>
      </c>
      <c r="R15" s="19">
        <v>25.953064622000003</v>
      </c>
      <c r="S15" s="19">
        <v>28.993796893999999</v>
      </c>
      <c r="T15" s="19">
        <v>29.329631905999999</v>
      </c>
      <c r="U15" s="19">
        <v>32.861375651000003</v>
      </c>
      <c r="V15" s="19">
        <v>34.960806564000002</v>
      </c>
      <c r="W15" s="19">
        <v>38.026441783999999</v>
      </c>
      <c r="X15" s="19">
        <v>39.564364384999998</v>
      </c>
      <c r="Y15" s="19">
        <v>43.780952223</v>
      </c>
      <c r="Z15" s="19">
        <v>55.932652509</v>
      </c>
    </row>
    <row r="16" spans="3:74" ht="22.5" x14ac:dyDescent="0.15">
      <c r="C16" s="25" t="s">
        <v>55</v>
      </c>
      <c r="D16" s="19">
        <v>8.8145442000000003</v>
      </c>
      <c r="E16" s="19">
        <v>10.321029936</v>
      </c>
      <c r="F16" s="19">
        <v>11.336078762422733</v>
      </c>
      <c r="G16" s="19">
        <v>12.19895822883246</v>
      </c>
      <c r="H16" s="19">
        <v>13.046387490272128</v>
      </c>
      <c r="I16" s="19">
        <v>87.873561077409491</v>
      </c>
      <c r="J16" s="19">
        <v>94.567758108069981</v>
      </c>
      <c r="K16" s="19">
        <v>106.01159004340001</v>
      </c>
      <c r="L16" s="19">
        <v>114.35474565300001</v>
      </c>
      <c r="M16" s="19">
        <v>119.60969373100001</v>
      </c>
      <c r="N16" s="19">
        <v>127.166286501</v>
      </c>
      <c r="O16" s="19">
        <v>136.34148394500002</v>
      </c>
      <c r="P16" s="19">
        <v>141.628838245</v>
      </c>
      <c r="Q16" s="19">
        <v>149.273529045</v>
      </c>
      <c r="R16" s="19">
        <v>162.20665388899999</v>
      </c>
      <c r="S16" s="19">
        <v>181.211230586</v>
      </c>
      <c r="T16" s="19">
        <v>183.310199418</v>
      </c>
      <c r="U16" s="19">
        <v>205.38359780600001</v>
      </c>
      <c r="V16" s="19">
        <v>218.50504104699999</v>
      </c>
      <c r="W16" s="19">
        <v>237.665261144</v>
      </c>
      <c r="X16" s="19">
        <v>247.277277414</v>
      </c>
      <c r="Y16" s="19">
        <v>273.63095137099998</v>
      </c>
      <c r="Z16" s="19">
        <v>349.57907817900002</v>
      </c>
    </row>
    <row r="17" spans="3:26" ht="11.25" x14ac:dyDescent="0.15">
      <c r="C17" s="56" t="s">
        <v>56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270.24005004599996</v>
      </c>
      <c r="K17" s="57">
        <v>360.83444590400001</v>
      </c>
      <c r="L17" s="57">
        <v>0</v>
      </c>
      <c r="M17" s="57">
        <v>0</v>
      </c>
      <c r="N17" s="57">
        <v>64.478170965000004</v>
      </c>
      <c r="O17" s="57">
        <v>430.82164566600005</v>
      </c>
      <c r="P17" s="57">
        <v>0</v>
      </c>
      <c r="Q17" s="57">
        <v>171.32768576500001</v>
      </c>
      <c r="R17" s="57">
        <v>162.55071674199999</v>
      </c>
      <c r="S17" s="57">
        <v>154.164185073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</row>
    <row r="18" spans="3:26" ht="14.25" customHeight="1" x14ac:dyDescent="0.15">
      <c r="C18" s="26" t="s">
        <v>57</v>
      </c>
      <c r="D18" s="20">
        <v>11018.180249999999</v>
      </c>
      <c r="E18" s="20">
        <v>12901.287420000001</v>
      </c>
      <c r="F18" s="20">
        <v>14170.098453028417</v>
      </c>
      <c r="G18" s="20">
        <v>15248.697786040575</v>
      </c>
      <c r="H18" s="20">
        <v>16307.984362840161</v>
      </c>
      <c r="I18" s="20">
        <v>17574.712215481897</v>
      </c>
      <c r="J18" s="20">
        <v>19392.886212199995</v>
      </c>
      <c r="K18" s="20">
        <v>22148.73938077518</v>
      </c>
      <c r="L18" s="20">
        <v>23596.362876622999</v>
      </c>
      <c r="M18" s="20">
        <v>24757.036040182003</v>
      </c>
      <c r="N18" s="20">
        <v>26000.468360142004</v>
      </c>
      <c r="O18" s="20">
        <v>28241.984422071997</v>
      </c>
      <c r="P18" s="20">
        <v>28876.420165079002</v>
      </c>
      <c r="Q18" s="20">
        <v>30610.507223885998</v>
      </c>
      <c r="R18" s="20">
        <v>33257.827188258001</v>
      </c>
      <c r="S18" s="20">
        <v>36547.330975258999</v>
      </c>
      <c r="T18" s="20">
        <v>36748.233110126996</v>
      </c>
      <c r="U18" s="20">
        <v>41257.264108126001</v>
      </c>
      <c r="V18" s="20">
        <v>43847.390906182001</v>
      </c>
      <c r="W18" s="20">
        <v>47675.273699939004</v>
      </c>
      <c r="X18" s="20">
        <f>+X5+X12</f>
        <v>49564.897462511995</v>
      </c>
      <c r="Y18" s="20">
        <f>+Y5+Y12</f>
        <v>54936.407931948001</v>
      </c>
      <c r="Z18" s="20">
        <f>+Z5+Z12</f>
        <v>70540.879911188997</v>
      </c>
    </row>
    <row r="19" spans="3:26" x14ac:dyDescent="0.15">
      <c r="C19" s="11" t="s">
        <v>61</v>
      </c>
      <c r="D19" s="1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3:26" ht="4.5" customHeight="1" x14ac:dyDescent="0.15">
      <c r="C20" s="11"/>
      <c r="D20" s="1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3:26" x14ac:dyDescent="0.15">
      <c r="C21" s="52" t="s">
        <v>76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3"/>
      <c r="P21" s="53"/>
      <c r="Q21" s="53"/>
      <c r="R21" s="53"/>
      <c r="S21" s="53"/>
      <c r="T21" s="54"/>
      <c r="V21" s="6"/>
    </row>
    <row r="22" spans="3:26" s="5" customFormat="1" x14ac:dyDescent="0.25">
      <c r="C22" s="52" t="s">
        <v>77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4"/>
    </row>
    <row r="23" spans="3:26" s="5" customFormat="1" x14ac:dyDescent="0.25">
      <c r="C23" s="52" t="s">
        <v>78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4"/>
    </row>
    <row r="24" spans="3:26" s="5" customFormat="1" x14ac:dyDescent="0.25">
      <c r="C24" s="52" t="s">
        <v>79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4"/>
    </row>
    <row r="25" spans="3:26" s="5" customFormat="1" x14ac:dyDescent="0.25">
      <c r="C25" s="52" t="s">
        <v>80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4"/>
    </row>
    <row r="26" spans="3:26" s="5" customFormat="1" ht="13.5" customHeight="1" x14ac:dyDescent="0.25">
      <c r="C26" s="2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3:26" x14ac:dyDescent="0.15">
      <c r="M27" s="14"/>
    </row>
    <row r="28" spans="3:26" x14ac:dyDescent="0.1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32" spans="3:26" ht="11.25" thickBot="1" x14ac:dyDescent="0.2">
      <c r="Z32" s="21"/>
    </row>
  </sheetData>
  <mergeCells count="7">
    <mergeCell ref="C2:Z2"/>
    <mergeCell ref="C3:Z3"/>
    <mergeCell ref="C21:M21"/>
    <mergeCell ref="C25:T25"/>
    <mergeCell ref="C22:T22"/>
    <mergeCell ref="C23:T23"/>
    <mergeCell ref="C24:T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2" fitToHeight="0" orientation="landscape" r:id="rId1"/>
  <ignoredErrors>
    <ignoredError sqref="D4:Q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B2:L55"/>
  <sheetViews>
    <sheetView showGridLines="0" zoomScaleNormal="100" workbookViewId="0">
      <pane xSplit="2" ySplit="6" topLeftCell="C9" activePane="bottomRight" state="frozen"/>
      <selection pane="topRight" activeCell="C1" sqref="C1"/>
      <selection pane="bottomLeft" activeCell="A7" sqref="A7"/>
      <selection pane="bottomRight" activeCell="D34" sqref="D34"/>
    </sheetView>
  </sheetViews>
  <sheetFormatPr baseColWidth="10" defaultColWidth="10.7109375" defaultRowHeight="10.5" x14ac:dyDescent="0.15"/>
  <cols>
    <col min="1" max="1" width="10.7109375" style="1"/>
    <col min="2" max="2" width="12.7109375" style="1" customWidth="1"/>
    <col min="3" max="3" width="12.28515625" style="1" customWidth="1"/>
    <col min="4" max="4" width="13.140625" style="1" customWidth="1"/>
    <col min="5" max="7" width="12.28515625" style="1" customWidth="1"/>
    <col min="8" max="8" width="12" style="1" bestFit="1" customWidth="1"/>
    <col min="9" max="9" width="12.7109375" style="1" customWidth="1"/>
    <col min="10" max="10" width="13.140625" style="1" customWidth="1"/>
    <col min="11" max="16384" width="10.7109375" style="1"/>
  </cols>
  <sheetData>
    <row r="2" spans="2:12" ht="39" customHeight="1" thickBot="1" x14ac:dyDescent="0.2">
      <c r="B2" s="51" t="str">
        <f>+'Apropiaciones de SGP'!C2</f>
        <v>Liquidación del Sistema General de Participación - SGP incorporada en las Leyes de Presupuesto General de la Nación</v>
      </c>
      <c r="C2" s="51"/>
      <c r="D2" s="51"/>
      <c r="E2" s="51"/>
      <c r="F2" s="51"/>
      <c r="G2" s="51"/>
      <c r="H2" s="51"/>
      <c r="I2" s="51"/>
      <c r="J2" s="51"/>
    </row>
    <row r="3" spans="2:12" ht="11.25" x14ac:dyDescent="0.15">
      <c r="B3" s="43" t="s">
        <v>45</v>
      </c>
      <c r="C3" s="43"/>
      <c r="D3" s="43"/>
      <c r="E3" s="43"/>
      <c r="F3" s="43"/>
      <c r="G3" s="43"/>
      <c r="H3" s="43"/>
      <c r="I3" s="43"/>
      <c r="J3" s="43"/>
    </row>
    <row r="4" spans="2:12" ht="15" customHeight="1" x14ac:dyDescent="0.15">
      <c r="B4" s="44" t="s">
        <v>58</v>
      </c>
      <c r="C4" s="44"/>
      <c r="D4" s="44"/>
      <c r="E4" s="44"/>
      <c r="F4" s="44"/>
      <c r="G4" s="44"/>
      <c r="H4" s="44"/>
      <c r="I4" s="44"/>
      <c r="J4" s="44"/>
    </row>
    <row r="5" spans="2:12" ht="45" x14ac:dyDescent="0.15">
      <c r="B5" s="45" t="s">
        <v>0</v>
      </c>
      <c r="C5" s="29" t="s">
        <v>63</v>
      </c>
      <c r="D5" s="29" t="s">
        <v>1</v>
      </c>
      <c r="E5" s="29" t="s">
        <v>64</v>
      </c>
      <c r="F5" s="29" t="s">
        <v>68</v>
      </c>
      <c r="G5" s="29" t="s">
        <v>65</v>
      </c>
      <c r="H5" s="29" t="s">
        <v>66</v>
      </c>
      <c r="I5" s="29" t="s">
        <v>67</v>
      </c>
      <c r="J5" s="29" t="s">
        <v>2</v>
      </c>
    </row>
    <row r="6" spans="2:12" ht="12" thickBot="1" x14ac:dyDescent="0.2">
      <c r="B6" s="46"/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</row>
    <row r="7" spans="2:12" ht="11.25" x14ac:dyDescent="0.15">
      <c r="B7" s="32" t="s">
        <v>11</v>
      </c>
      <c r="C7" s="30">
        <v>7103.7</v>
      </c>
      <c r="D7" s="30">
        <v>5758.5</v>
      </c>
      <c r="E7" s="30">
        <v>43029</v>
      </c>
      <c r="F7" s="30">
        <v>86482</v>
      </c>
      <c r="G7" s="30"/>
      <c r="H7" s="30"/>
      <c r="I7" s="30"/>
      <c r="J7" s="34">
        <v>142373.20000000001</v>
      </c>
      <c r="K7" s="10"/>
      <c r="L7" s="10"/>
    </row>
    <row r="8" spans="2:12" ht="11.25" x14ac:dyDescent="0.15">
      <c r="B8" s="33" t="s">
        <v>12</v>
      </c>
      <c r="C8" s="31">
        <v>12644.9</v>
      </c>
      <c r="D8" s="31">
        <v>8450.7999999999993</v>
      </c>
      <c r="E8" s="31">
        <v>66881.649999999994</v>
      </c>
      <c r="F8" s="31">
        <v>118871</v>
      </c>
      <c r="G8" s="31"/>
      <c r="H8" s="31"/>
      <c r="I8" s="31"/>
      <c r="J8" s="35">
        <v>206848.34999999998</v>
      </c>
      <c r="K8" s="10"/>
      <c r="L8" s="10"/>
    </row>
    <row r="9" spans="2:12" ht="11.25" x14ac:dyDescent="0.15">
      <c r="B9" s="32" t="s">
        <v>13</v>
      </c>
      <c r="C9" s="30">
        <v>17521.7</v>
      </c>
      <c r="D9" s="30">
        <v>11606.8</v>
      </c>
      <c r="E9" s="30">
        <v>100149.5</v>
      </c>
      <c r="F9" s="30">
        <v>152453.70000000001</v>
      </c>
      <c r="G9" s="30"/>
      <c r="H9" s="30"/>
      <c r="I9" s="30"/>
      <c r="J9" s="34">
        <v>281731.7</v>
      </c>
      <c r="K9" s="10"/>
      <c r="L9" s="10"/>
    </row>
    <row r="10" spans="2:12" ht="11.25" x14ac:dyDescent="0.15">
      <c r="B10" s="33" t="s">
        <v>14</v>
      </c>
      <c r="C10" s="31">
        <v>24133.7</v>
      </c>
      <c r="D10" s="31">
        <v>16978.400000000001</v>
      </c>
      <c r="E10" s="31">
        <v>147444</v>
      </c>
      <c r="F10" s="31">
        <v>201644.7</v>
      </c>
      <c r="G10" s="31"/>
      <c r="H10" s="31"/>
      <c r="I10" s="31"/>
      <c r="J10" s="35">
        <v>390200.80000000005</v>
      </c>
      <c r="K10" s="10"/>
      <c r="L10" s="10"/>
    </row>
    <row r="11" spans="2:12" ht="11.25" x14ac:dyDescent="0.15">
      <c r="B11" s="32" t="s">
        <v>15</v>
      </c>
      <c r="C11" s="30">
        <v>30447.1</v>
      </c>
      <c r="D11" s="30">
        <v>21285.3</v>
      </c>
      <c r="E11" s="30">
        <v>204484.1</v>
      </c>
      <c r="F11" s="30">
        <v>259933.53700000001</v>
      </c>
      <c r="G11" s="30"/>
      <c r="H11" s="30"/>
      <c r="I11" s="30"/>
      <c r="J11" s="34">
        <v>516150.03700000001</v>
      </c>
      <c r="K11" s="10"/>
      <c r="L11" s="10"/>
    </row>
    <row r="12" spans="2:12" ht="11.25" x14ac:dyDescent="0.15">
      <c r="B12" s="33" t="s">
        <v>16</v>
      </c>
      <c r="C12" s="31">
        <v>40774</v>
      </c>
      <c r="D12" s="31">
        <v>31404.400000000001</v>
      </c>
      <c r="E12" s="31">
        <v>328094.40000000002</v>
      </c>
      <c r="F12" s="31">
        <v>338649.03200000001</v>
      </c>
      <c r="G12" s="31"/>
      <c r="H12" s="31"/>
      <c r="I12" s="31"/>
      <c r="J12" s="35">
        <v>738921.83200000005</v>
      </c>
      <c r="K12" s="10"/>
      <c r="L12" s="10"/>
    </row>
    <row r="13" spans="2:12" ht="11.25" x14ac:dyDescent="0.15">
      <c r="B13" s="32" t="s">
        <v>17</v>
      </c>
      <c r="C13" s="30">
        <v>53934.897620999996</v>
      </c>
      <c r="D13" s="30">
        <v>42111.72</v>
      </c>
      <c r="E13" s="30">
        <v>476915.22899999999</v>
      </c>
      <c r="F13" s="30">
        <v>491070.8</v>
      </c>
      <c r="G13" s="30"/>
      <c r="H13" s="30"/>
      <c r="I13" s="30"/>
      <c r="J13" s="34">
        <v>1064032.646621</v>
      </c>
      <c r="K13" s="10"/>
      <c r="L13" s="10"/>
    </row>
    <row r="14" spans="2:12" ht="11.25" x14ac:dyDescent="0.15">
      <c r="B14" s="33" t="s">
        <v>18</v>
      </c>
      <c r="C14" s="31">
        <v>64289.599999999999</v>
      </c>
      <c r="D14" s="31">
        <v>50196.536</v>
      </c>
      <c r="E14" s="31">
        <v>568475.69999999995</v>
      </c>
      <c r="F14" s="31">
        <v>1101826.6000000001</v>
      </c>
      <c r="G14" s="31"/>
      <c r="H14" s="31"/>
      <c r="I14" s="31"/>
      <c r="J14" s="35">
        <v>1784788.436</v>
      </c>
      <c r="K14" s="10"/>
      <c r="L14" s="10"/>
    </row>
    <row r="15" spans="2:12" ht="11.25" x14ac:dyDescent="0.15">
      <c r="B15" s="32" t="s">
        <v>19</v>
      </c>
      <c r="C15" s="30"/>
      <c r="D15" s="30"/>
      <c r="E15" s="30"/>
      <c r="F15" s="30">
        <v>1443650.82</v>
      </c>
      <c r="G15" s="30"/>
      <c r="H15" s="30">
        <v>886355</v>
      </c>
      <c r="I15" s="30"/>
      <c r="J15" s="34">
        <v>2330005.8200000003</v>
      </c>
      <c r="K15" s="10"/>
      <c r="L15" s="10"/>
    </row>
    <row r="16" spans="2:12" ht="11.25" x14ac:dyDescent="0.15">
      <c r="B16" s="33" t="s">
        <v>20</v>
      </c>
      <c r="C16" s="31"/>
      <c r="D16" s="31"/>
      <c r="E16" s="31"/>
      <c r="F16" s="31">
        <v>1768740.54</v>
      </c>
      <c r="G16" s="31"/>
      <c r="H16" s="31">
        <v>1192866</v>
      </c>
      <c r="I16" s="31"/>
      <c r="J16" s="35">
        <v>2961606.54</v>
      </c>
      <c r="K16" s="10"/>
      <c r="L16" s="10"/>
    </row>
    <row r="17" spans="2:12" ht="11.25" x14ac:dyDescent="0.15">
      <c r="B17" s="32" t="s">
        <v>21</v>
      </c>
      <c r="C17" s="30"/>
      <c r="D17" s="30"/>
      <c r="E17" s="30"/>
      <c r="F17" s="30">
        <v>2495160</v>
      </c>
      <c r="G17" s="30">
        <v>132835</v>
      </c>
      <c r="H17" s="30">
        <v>1631418</v>
      </c>
      <c r="I17" s="30"/>
      <c r="J17" s="34">
        <v>4259413</v>
      </c>
      <c r="K17" s="10"/>
      <c r="L17" s="10"/>
    </row>
    <row r="18" spans="2:12" ht="11.25" x14ac:dyDescent="0.15">
      <c r="B18" s="33" t="s">
        <v>22</v>
      </c>
      <c r="C18" s="31"/>
      <c r="D18" s="31"/>
      <c r="E18" s="31"/>
      <c r="F18" s="31">
        <v>2914000</v>
      </c>
      <c r="G18" s="31">
        <v>361300</v>
      </c>
      <c r="H18" s="31">
        <v>2133600</v>
      </c>
      <c r="I18" s="31"/>
      <c r="J18" s="35">
        <v>5408900</v>
      </c>
      <c r="K18" s="10"/>
      <c r="L18" s="10"/>
    </row>
    <row r="19" spans="2:12" ht="11.25" x14ac:dyDescent="0.15">
      <c r="B19" s="32" t="s">
        <v>23</v>
      </c>
      <c r="C19" s="30"/>
      <c r="D19" s="30"/>
      <c r="E19" s="30"/>
      <c r="F19" s="30">
        <v>3382000</v>
      </c>
      <c r="G19" s="30">
        <v>722900</v>
      </c>
      <c r="H19" s="30">
        <v>2593000</v>
      </c>
      <c r="I19" s="30"/>
      <c r="J19" s="34">
        <v>6697900</v>
      </c>
      <c r="K19" s="10"/>
      <c r="L19" s="10"/>
    </row>
    <row r="20" spans="2:12" ht="11.25" x14ac:dyDescent="0.15">
      <c r="B20" s="33" t="s">
        <v>24</v>
      </c>
      <c r="C20" s="31"/>
      <c r="D20" s="31"/>
      <c r="E20" s="31"/>
      <c r="F20" s="31">
        <v>4496528</v>
      </c>
      <c r="G20" s="31">
        <v>500000</v>
      </c>
      <c r="H20" s="31">
        <v>3054032.6</v>
      </c>
      <c r="I20" s="31"/>
      <c r="J20" s="35">
        <v>8050560.5999999996</v>
      </c>
      <c r="K20" s="10"/>
      <c r="L20" s="10"/>
    </row>
    <row r="21" spans="2:12" ht="11.25" x14ac:dyDescent="0.15">
      <c r="B21" s="32" t="s">
        <v>25</v>
      </c>
      <c r="C21" s="30"/>
      <c r="D21" s="30"/>
      <c r="E21" s="30"/>
      <c r="F21" s="30">
        <v>4197350</v>
      </c>
      <c r="G21" s="30">
        <v>821100</v>
      </c>
      <c r="H21" s="30">
        <v>3570723.66</v>
      </c>
      <c r="I21" s="30"/>
      <c r="J21" s="34">
        <v>8589173.6600000001</v>
      </c>
      <c r="K21" s="10"/>
      <c r="L21" s="10"/>
    </row>
    <row r="22" spans="2:12" ht="11.25" x14ac:dyDescent="0.15">
      <c r="B22" s="33" t="s">
        <v>26</v>
      </c>
      <c r="C22" s="31"/>
      <c r="D22" s="31"/>
      <c r="E22" s="31"/>
      <c r="F22" s="31">
        <v>5576190</v>
      </c>
      <c r="G22" s="31">
        <v>902721</v>
      </c>
      <c r="H22" s="31">
        <v>3641659.2</v>
      </c>
      <c r="I22" s="31"/>
      <c r="J22" s="35">
        <v>10120570.199999999</v>
      </c>
      <c r="K22" s="10"/>
      <c r="L22" s="10"/>
    </row>
    <row r="23" spans="2:12" ht="11.25" x14ac:dyDescent="0.15">
      <c r="B23" s="32" t="s">
        <v>27</v>
      </c>
      <c r="C23" s="30"/>
      <c r="D23" s="30"/>
      <c r="E23" s="30"/>
      <c r="F23" s="30"/>
      <c r="G23" s="30"/>
      <c r="H23" s="30">
        <v>404628.8</v>
      </c>
      <c r="I23" s="30">
        <v>11018180.25</v>
      </c>
      <c r="J23" s="34">
        <v>11422809.050000001</v>
      </c>
      <c r="K23" s="10"/>
      <c r="L23" s="10"/>
    </row>
    <row r="24" spans="2:12" ht="11.25" x14ac:dyDescent="0.15">
      <c r="B24" s="33" t="s">
        <v>28</v>
      </c>
      <c r="C24" s="31"/>
      <c r="D24" s="31"/>
      <c r="E24" s="31"/>
      <c r="F24" s="31"/>
      <c r="G24" s="31"/>
      <c r="H24" s="31">
        <v>10000</v>
      </c>
      <c r="I24" s="31">
        <v>12901287.42</v>
      </c>
      <c r="J24" s="35">
        <v>12911287.42</v>
      </c>
      <c r="K24" s="10"/>
      <c r="L24" s="10"/>
    </row>
    <row r="25" spans="2:12" ht="11.25" x14ac:dyDescent="0.15">
      <c r="B25" s="32" t="s">
        <v>29</v>
      </c>
      <c r="C25" s="30"/>
      <c r="D25" s="30"/>
      <c r="E25" s="30"/>
      <c r="F25" s="30"/>
      <c r="G25" s="30"/>
      <c r="H25" s="30">
        <v>50000</v>
      </c>
      <c r="I25" s="30">
        <v>14170098.453028416</v>
      </c>
      <c r="J25" s="34">
        <v>14220098.453028416</v>
      </c>
      <c r="K25" s="10"/>
      <c r="L25" s="10"/>
    </row>
    <row r="26" spans="2:12" ht="11.25" x14ac:dyDescent="0.15">
      <c r="B26" s="33" t="s">
        <v>30</v>
      </c>
      <c r="C26" s="31"/>
      <c r="D26" s="31"/>
      <c r="E26" s="31"/>
      <c r="F26" s="31"/>
      <c r="G26" s="31"/>
      <c r="H26" s="31">
        <v>388745.49653399998</v>
      </c>
      <c r="I26" s="31">
        <v>15248697.786040576</v>
      </c>
      <c r="J26" s="35">
        <v>15637443.282574575</v>
      </c>
      <c r="K26" s="10"/>
      <c r="L26" s="10"/>
    </row>
    <row r="27" spans="2:12" ht="11.25" x14ac:dyDescent="0.15">
      <c r="B27" s="32" t="s">
        <v>31</v>
      </c>
      <c r="C27" s="30"/>
      <c r="D27" s="30"/>
      <c r="E27" s="30"/>
      <c r="F27" s="30"/>
      <c r="G27" s="30"/>
      <c r="H27" s="30"/>
      <c r="I27" s="30">
        <v>16307984.362840408</v>
      </c>
      <c r="J27" s="34">
        <v>16307984.362840408</v>
      </c>
      <c r="K27" s="10"/>
      <c r="L27" s="10"/>
    </row>
    <row r="28" spans="2:12" ht="11.25" x14ac:dyDescent="0.15">
      <c r="B28" s="33" t="s">
        <v>32</v>
      </c>
      <c r="C28" s="31"/>
      <c r="D28" s="31"/>
      <c r="E28" s="31"/>
      <c r="F28" s="31"/>
      <c r="G28" s="31"/>
      <c r="H28" s="31"/>
      <c r="I28" s="31">
        <v>17574712.2154819</v>
      </c>
      <c r="J28" s="35">
        <v>17574712.2154819</v>
      </c>
      <c r="K28" s="10"/>
      <c r="L28" s="10"/>
    </row>
    <row r="29" spans="2:12" ht="11.25" x14ac:dyDescent="0.15">
      <c r="B29" s="32" t="s">
        <v>33</v>
      </c>
      <c r="C29" s="30"/>
      <c r="D29" s="30"/>
      <c r="E29" s="30"/>
      <c r="F29" s="30"/>
      <c r="G29" s="30"/>
      <c r="H29" s="30"/>
      <c r="I29" s="30">
        <v>19392886.212200001</v>
      </c>
      <c r="J29" s="34">
        <v>19392886.212200001</v>
      </c>
      <c r="K29" s="10"/>
      <c r="L29" s="10"/>
    </row>
    <row r="30" spans="2:12" ht="11.25" x14ac:dyDescent="0.15">
      <c r="B30" s="33" t="s">
        <v>34</v>
      </c>
      <c r="C30" s="31"/>
      <c r="D30" s="31"/>
      <c r="E30" s="31"/>
      <c r="F30" s="31"/>
      <c r="G30" s="31"/>
      <c r="H30" s="31"/>
      <c r="I30" s="31">
        <v>22148739.380775999</v>
      </c>
      <c r="J30" s="35">
        <v>22148739.380775999</v>
      </c>
      <c r="K30" s="10"/>
      <c r="L30" s="10"/>
    </row>
    <row r="31" spans="2:12" ht="11.25" x14ac:dyDescent="0.15">
      <c r="B31" s="32" t="s">
        <v>35</v>
      </c>
      <c r="C31" s="30"/>
      <c r="D31" s="30"/>
      <c r="E31" s="30"/>
      <c r="F31" s="30"/>
      <c r="G31" s="30"/>
      <c r="H31" s="30"/>
      <c r="I31" s="30">
        <v>23596362.876621</v>
      </c>
      <c r="J31" s="34">
        <v>23596362.876621</v>
      </c>
      <c r="K31" s="10"/>
      <c r="L31" s="10"/>
    </row>
    <row r="32" spans="2:12" ht="11.25" x14ac:dyDescent="0.15">
      <c r="B32" s="33" t="s">
        <v>36</v>
      </c>
      <c r="C32" s="31"/>
      <c r="D32" s="31"/>
      <c r="E32" s="31"/>
      <c r="F32" s="31"/>
      <c r="G32" s="31"/>
      <c r="H32" s="31"/>
      <c r="I32" s="31">
        <v>24757036.040181998</v>
      </c>
      <c r="J32" s="35">
        <v>24757036.040181998</v>
      </c>
      <c r="K32" s="10"/>
      <c r="L32" s="10"/>
    </row>
    <row r="33" spans="2:12" ht="11.25" x14ac:dyDescent="0.15">
      <c r="B33" s="32" t="s">
        <v>37</v>
      </c>
      <c r="C33" s="30"/>
      <c r="D33" s="30"/>
      <c r="E33" s="30"/>
      <c r="F33" s="30"/>
      <c r="G33" s="30"/>
      <c r="H33" s="30"/>
      <c r="I33" s="30">
        <v>26000468.360142</v>
      </c>
      <c r="J33" s="34">
        <v>26000468.360142</v>
      </c>
      <c r="K33" s="10"/>
      <c r="L33" s="10"/>
    </row>
    <row r="34" spans="2:12" ht="11.25" x14ac:dyDescent="0.15">
      <c r="B34" s="36">
        <v>2013</v>
      </c>
      <c r="C34" s="31"/>
      <c r="D34" s="31"/>
      <c r="E34" s="31"/>
      <c r="F34" s="31"/>
      <c r="G34" s="31"/>
      <c r="H34" s="31"/>
      <c r="I34" s="31">
        <v>28241984.422072001</v>
      </c>
      <c r="J34" s="35">
        <v>28241984.422072001</v>
      </c>
      <c r="K34" s="10"/>
      <c r="L34" s="10"/>
    </row>
    <row r="35" spans="2:12" ht="11.25" x14ac:dyDescent="0.15">
      <c r="B35" s="37">
        <v>2014</v>
      </c>
      <c r="C35" s="30"/>
      <c r="D35" s="30"/>
      <c r="E35" s="30"/>
      <c r="F35" s="30"/>
      <c r="G35" s="30"/>
      <c r="H35" s="30"/>
      <c r="I35" s="30">
        <v>28876420.165079001</v>
      </c>
      <c r="J35" s="34">
        <v>28876420.165079001</v>
      </c>
      <c r="K35" s="10"/>
      <c r="L35" s="10"/>
    </row>
    <row r="36" spans="2:12" ht="11.25" x14ac:dyDescent="0.15">
      <c r="B36" s="36">
        <v>2015</v>
      </c>
      <c r="C36" s="31"/>
      <c r="D36" s="31"/>
      <c r="E36" s="31"/>
      <c r="F36" s="31"/>
      <c r="G36" s="31"/>
      <c r="H36" s="31"/>
      <c r="I36" s="31">
        <v>30610507.223885998</v>
      </c>
      <c r="J36" s="35">
        <v>30610507.223885998</v>
      </c>
      <c r="K36" s="10"/>
      <c r="L36" s="10"/>
    </row>
    <row r="37" spans="2:12" ht="11.25" x14ac:dyDescent="0.15">
      <c r="B37" s="37">
        <v>2016</v>
      </c>
      <c r="C37" s="30"/>
      <c r="D37" s="30"/>
      <c r="E37" s="30"/>
      <c r="F37" s="30"/>
      <c r="G37" s="30"/>
      <c r="H37" s="30"/>
      <c r="I37" s="30">
        <v>33257827.188258003</v>
      </c>
      <c r="J37" s="34">
        <v>33257827.188258003</v>
      </c>
      <c r="K37" s="10"/>
      <c r="L37" s="10"/>
    </row>
    <row r="38" spans="2:12" ht="11.25" x14ac:dyDescent="0.15">
      <c r="B38" s="36">
        <v>2017</v>
      </c>
      <c r="C38" s="31"/>
      <c r="D38" s="31"/>
      <c r="E38" s="31"/>
      <c r="F38" s="31"/>
      <c r="G38" s="31"/>
      <c r="H38" s="31"/>
      <c r="I38" s="31">
        <v>36547330.975259006</v>
      </c>
      <c r="J38" s="35">
        <v>36547330.975259006</v>
      </c>
      <c r="K38" s="10"/>
      <c r="L38" s="10"/>
    </row>
    <row r="39" spans="2:12" ht="11.25" x14ac:dyDescent="0.15">
      <c r="B39" s="37">
        <v>2018</v>
      </c>
      <c r="C39" s="30"/>
      <c r="D39" s="30"/>
      <c r="E39" s="30"/>
      <c r="F39" s="30"/>
      <c r="G39" s="30"/>
      <c r="H39" s="30"/>
      <c r="I39" s="30">
        <v>36748233.110126995</v>
      </c>
      <c r="J39" s="34">
        <f t="shared" ref="J39:J45" si="0">+I39</f>
        <v>36748233.110126995</v>
      </c>
      <c r="K39" s="10"/>
      <c r="L39" s="10"/>
    </row>
    <row r="40" spans="2:12" ht="11.25" x14ac:dyDescent="0.15">
      <c r="B40" s="36">
        <v>2019</v>
      </c>
      <c r="C40" s="31"/>
      <c r="D40" s="31"/>
      <c r="E40" s="31"/>
      <c r="F40" s="31"/>
      <c r="G40" s="31"/>
      <c r="H40" s="31"/>
      <c r="I40" s="31">
        <v>41257264.108126</v>
      </c>
      <c r="J40" s="35">
        <f t="shared" si="0"/>
        <v>41257264.108126</v>
      </c>
      <c r="K40" s="10"/>
      <c r="L40" s="10"/>
    </row>
    <row r="41" spans="2:12" ht="11.25" x14ac:dyDescent="0.15">
      <c r="B41" s="37">
        <v>2020</v>
      </c>
      <c r="C41" s="30"/>
      <c r="D41" s="30"/>
      <c r="E41" s="30"/>
      <c r="F41" s="30"/>
      <c r="G41" s="30"/>
      <c r="H41" s="30"/>
      <c r="I41" s="30">
        <v>43847390.906181999</v>
      </c>
      <c r="J41" s="34">
        <f t="shared" si="0"/>
        <v>43847390.906181999</v>
      </c>
      <c r="K41" s="10"/>
      <c r="L41" s="10"/>
    </row>
    <row r="42" spans="2:12" ht="11.25" x14ac:dyDescent="0.15">
      <c r="B42" s="36">
        <v>2021</v>
      </c>
      <c r="C42" s="31"/>
      <c r="D42" s="31"/>
      <c r="E42" s="31"/>
      <c r="F42" s="31"/>
      <c r="G42" s="31"/>
      <c r="H42" s="31"/>
      <c r="I42" s="31">
        <v>47675273.699939005</v>
      </c>
      <c r="J42" s="35">
        <f t="shared" si="0"/>
        <v>47675273.699939005</v>
      </c>
      <c r="K42" s="10"/>
      <c r="L42" s="10"/>
    </row>
    <row r="43" spans="2:12" ht="11.25" x14ac:dyDescent="0.15">
      <c r="B43" s="37">
        <v>2022</v>
      </c>
      <c r="C43" s="30"/>
      <c r="D43" s="30"/>
      <c r="E43" s="30"/>
      <c r="F43" s="30"/>
      <c r="G43" s="30"/>
      <c r="H43" s="30"/>
      <c r="I43" s="30">
        <v>49564897.462512001</v>
      </c>
      <c r="J43" s="34">
        <f t="shared" si="0"/>
        <v>49564897.462512001</v>
      </c>
      <c r="K43" s="10"/>
      <c r="L43" s="10"/>
    </row>
    <row r="44" spans="2:12" ht="11.25" x14ac:dyDescent="0.15">
      <c r="B44" s="36">
        <v>2023</v>
      </c>
      <c r="C44" s="31"/>
      <c r="D44" s="31"/>
      <c r="E44" s="31"/>
      <c r="F44" s="31"/>
      <c r="G44" s="31"/>
      <c r="H44" s="31"/>
      <c r="I44" s="31">
        <f>+'Apropiaciones de SGP'!Y18*1000</f>
        <v>54936407.931947999</v>
      </c>
      <c r="J44" s="35">
        <f t="shared" si="0"/>
        <v>54936407.931947999</v>
      </c>
      <c r="K44" s="10"/>
      <c r="L44" s="10"/>
    </row>
    <row r="45" spans="2:12" ht="11.25" x14ac:dyDescent="0.15">
      <c r="B45" s="48">
        <v>2024</v>
      </c>
      <c r="C45" s="49"/>
      <c r="D45" s="49"/>
      <c r="E45" s="49"/>
      <c r="F45" s="49"/>
      <c r="G45" s="49"/>
      <c r="H45" s="49"/>
      <c r="I45" s="49">
        <v>70540879.91118899</v>
      </c>
      <c r="J45" s="50">
        <f t="shared" si="0"/>
        <v>70540879.91118899</v>
      </c>
      <c r="K45" s="10"/>
      <c r="L45" s="10"/>
    </row>
    <row r="46" spans="2:12" x14ac:dyDescent="0.15">
      <c r="B46" s="11" t="s">
        <v>61</v>
      </c>
      <c r="C46" s="8"/>
      <c r="D46" s="8"/>
      <c r="E46" s="8"/>
      <c r="F46" s="8"/>
      <c r="G46" s="8"/>
      <c r="H46" s="8"/>
      <c r="I46" s="8"/>
      <c r="J46" s="9"/>
    </row>
    <row r="47" spans="2:12" ht="4.5" customHeight="1" x14ac:dyDescent="0.15">
      <c r="B47" s="11"/>
      <c r="C47" s="8"/>
      <c r="D47" s="8"/>
      <c r="E47" s="8"/>
      <c r="F47" s="8"/>
      <c r="G47" s="8"/>
      <c r="H47" s="8"/>
      <c r="I47" s="8"/>
      <c r="J47" s="9"/>
    </row>
    <row r="48" spans="2:12" ht="11.25" x14ac:dyDescent="0.2">
      <c r="B48" s="38" t="s">
        <v>39</v>
      </c>
      <c r="C48" s="39"/>
      <c r="D48" s="39"/>
      <c r="E48" s="39"/>
      <c r="F48" s="39"/>
      <c r="G48" s="39"/>
      <c r="H48" s="39"/>
      <c r="I48" s="39"/>
      <c r="J48" s="39"/>
    </row>
    <row r="49" spans="2:10" ht="11.25" x14ac:dyDescent="0.2">
      <c r="B49" s="38" t="s">
        <v>40</v>
      </c>
      <c r="C49" s="39"/>
      <c r="D49" s="39"/>
      <c r="E49" s="39"/>
      <c r="F49" s="39"/>
      <c r="G49" s="39"/>
      <c r="H49" s="39"/>
      <c r="I49" s="39"/>
      <c r="J49" s="39"/>
    </row>
    <row r="50" spans="2:10" ht="11.25" x14ac:dyDescent="0.2">
      <c r="B50" s="38" t="s">
        <v>41</v>
      </c>
      <c r="C50" s="39"/>
      <c r="D50" s="39"/>
      <c r="E50" s="39"/>
      <c r="F50" s="39"/>
      <c r="G50" s="39"/>
      <c r="H50" s="39"/>
      <c r="I50" s="39"/>
      <c r="J50" s="39"/>
    </row>
    <row r="51" spans="2:10" ht="11.25" x14ac:dyDescent="0.2">
      <c r="B51" s="38" t="s">
        <v>42</v>
      </c>
      <c r="C51" s="39"/>
      <c r="D51" s="39"/>
      <c r="E51" s="39"/>
      <c r="F51" s="39"/>
      <c r="G51" s="39"/>
      <c r="H51" s="39"/>
      <c r="I51" s="39"/>
      <c r="J51" s="39"/>
    </row>
    <row r="52" spans="2:10" ht="12" customHeight="1" x14ac:dyDescent="0.15">
      <c r="B52" s="47" t="s">
        <v>81</v>
      </c>
      <c r="C52" s="47"/>
      <c r="D52" s="47"/>
      <c r="E52" s="47"/>
      <c r="F52" s="47"/>
      <c r="G52" s="47"/>
      <c r="H52" s="47"/>
      <c r="I52" s="47"/>
      <c r="J52" s="47"/>
    </row>
    <row r="53" spans="2:10" ht="35.25" customHeight="1" x14ac:dyDescent="0.15">
      <c r="B53" s="47" t="s">
        <v>82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2:10" ht="11.25" x14ac:dyDescent="0.2">
      <c r="B54" s="38" t="s">
        <v>43</v>
      </c>
      <c r="C54" s="39"/>
      <c r="D54" s="39"/>
      <c r="E54" s="39"/>
      <c r="F54" s="39"/>
      <c r="G54" s="39"/>
      <c r="H54" s="39"/>
      <c r="I54" s="39"/>
      <c r="J54" s="39"/>
    </row>
    <row r="55" spans="2:10" ht="24.75" customHeight="1" x14ac:dyDescent="0.15">
      <c r="B55" s="42" t="s">
        <v>44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</row>
  </sheetData>
  <mergeCells count="7">
    <mergeCell ref="B53:J53"/>
    <mergeCell ref="B55:J55"/>
    <mergeCell ref="B2:J2"/>
    <mergeCell ref="B3:J3"/>
    <mergeCell ref="B4:J4"/>
    <mergeCell ref="B52:J52"/>
    <mergeCell ref="B5:B6"/>
  </mergeCells>
  <phoneticPr fontId="14" type="noConversion"/>
  <pageMargins left="0.25" right="0.25" top="0.75" bottom="0.75" header="0.3" footer="0.3"/>
  <pageSetup scale="90" fitToHeight="0" orientation="portrait" r:id="rId1"/>
  <ignoredErrors>
    <ignoredError sqref="B7:B33 C6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Apropiaciones de SGP</vt:lpstr>
      <vt:lpstr>Transf Territo - SGP</vt:lpstr>
      <vt:lpstr>'Apropiaciones de SGP'!Área_de_impresión</vt:lpstr>
      <vt:lpstr>'Transf Territo - SGP'!Área_de_impresión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Eddy Shirley Herreño Mosquera</cp:lastModifiedBy>
  <cp:lastPrinted>2024-01-23T22:33:55Z</cp:lastPrinted>
  <dcterms:created xsi:type="dcterms:W3CDTF">2012-10-26T15:38:52Z</dcterms:created>
  <dcterms:modified xsi:type="dcterms:W3CDTF">2024-01-23T22:35:49Z</dcterms:modified>
</cp:coreProperties>
</file>