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7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8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9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venegas\Downloads\"/>
    </mc:Choice>
  </mc:AlternateContent>
  <xr:revisionPtr revIDLastSave="0" documentId="13_ncr:1_{BA2A95AB-456F-4844-BD93-0664A07FBC32}" xr6:coauthVersionLast="47" xr6:coauthVersionMax="47" xr10:uidLastSave="{00000000-0000-0000-0000-000000000000}"/>
  <bookViews>
    <workbookView xWindow="-120" yWindow="-120" windowWidth="29040" windowHeight="15720" tabRatio="816" xr2:uid="{00000000-000D-0000-FFFF-FFFF00000000}"/>
  </bookViews>
  <sheets>
    <sheet name="ÍNDICE" sheetId="28" r:id="rId1"/>
    <sheet name="CUADRO 1A" sheetId="3" r:id="rId2"/>
    <sheet name="CUADRO 1B" sheetId="29" r:id="rId3"/>
    <sheet name="CUADRO 2A" sheetId="24" r:id="rId4"/>
    <sheet name="CUADRO 2B" sheetId="31" r:id="rId5"/>
    <sheet name="CUADRO 3A" sheetId="25" r:id="rId6"/>
    <sheet name="CUADRO 3B" sheetId="32" r:id="rId7"/>
    <sheet name="CUADRO 4A" sheetId="37" r:id="rId8"/>
    <sheet name="CUADRO 4B" sheetId="33" r:id="rId9"/>
    <sheet name="CUADRO 5A" sheetId="26" r:id="rId10"/>
    <sheet name="CUADRO 5B" sheetId="35" r:id="rId11"/>
    <sheet name="CUADRO 6A" sheetId="27" r:id="rId12"/>
    <sheet name="CUADRO 6B" sheetId="34" r:id="rId13"/>
    <sheet name="CUADRO 7A" sheetId="2" r:id="rId14"/>
    <sheet name="CUADRO 7B" sheetId="23" r:id="rId15"/>
    <sheet name="GRÁFICO 1" sheetId="18" r:id="rId16"/>
    <sheet name="GRÁFICO 2" sheetId="21" r:id="rId17"/>
    <sheet name="GRÁFICO 3" sheetId="22" r:id="rId18"/>
    <sheet name="GRÁFICO 4" sheetId="20" r:id="rId19"/>
    <sheet name="Recursos Capital (Recaudo)" sheetId="7" state="hidden" r:id="rId20"/>
    <sheet name="Fondos Especiales (Recaudo)" sheetId="13" state="hidden" r:id="rId21"/>
  </sheets>
  <externalReferences>
    <externalReference r:id="rId22"/>
    <externalReference r:id="rId23"/>
  </externalReferences>
  <definedNames>
    <definedName name="\A" localSheetId="3">#REF!</definedName>
    <definedName name="\A" localSheetId="4">#REF!</definedName>
    <definedName name="\A" localSheetId="5">#REF!</definedName>
    <definedName name="\A" localSheetId="6">#REF!</definedName>
    <definedName name="\A" localSheetId="7">#REF!</definedName>
    <definedName name="\A" localSheetId="8">#REF!</definedName>
    <definedName name="\A" localSheetId="9">#REF!</definedName>
    <definedName name="\A" localSheetId="10">#REF!</definedName>
    <definedName name="\A" localSheetId="11">#REF!</definedName>
    <definedName name="\A" localSheetId="12">#REF!</definedName>
    <definedName name="\A" localSheetId="13">#REF!</definedName>
    <definedName name="\A" localSheetId="14">#REF!</definedName>
    <definedName name="\A" localSheetId="20">#REF!</definedName>
    <definedName name="\A" localSheetId="19">#REF!</definedName>
    <definedName name="\A">#REF!</definedName>
    <definedName name="\L">#REF!</definedName>
    <definedName name="\P" localSheetId="3">#REF!</definedName>
    <definedName name="\P" localSheetId="4">#REF!</definedName>
    <definedName name="\P" localSheetId="5">#REF!</definedName>
    <definedName name="\P" localSheetId="6">#REF!</definedName>
    <definedName name="\P" localSheetId="7">#REF!</definedName>
    <definedName name="\P" localSheetId="8">#REF!</definedName>
    <definedName name="\P" localSheetId="9">#REF!</definedName>
    <definedName name="\P" localSheetId="10">#REF!</definedName>
    <definedName name="\P" localSheetId="11">#REF!</definedName>
    <definedName name="\P" localSheetId="12">#REF!</definedName>
    <definedName name="\P" localSheetId="13">#REF!</definedName>
    <definedName name="\P" localSheetId="14">#REF!</definedName>
    <definedName name="\P" localSheetId="20">#REF!</definedName>
    <definedName name="\P" localSheetId="19">#REF!</definedName>
    <definedName name="\P">#REF!</definedName>
    <definedName name="___LI97">#REF!</definedName>
    <definedName name="___PIB01">#REF!</definedName>
    <definedName name="___PIB02">#REF!</definedName>
    <definedName name="___pib1">#REF!</definedName>
    <definedName name="___var1">#REF!</definedName>
    <definedName name="__123Graph_B" localSheetId="3" hidden="1">#REF!</definedName>
    <definedName name="__123Graph_B" localSheetId="4" hidden="1">#REF!</definedName>
    <definedName name="__123Graph_B" localSheetId="5" hidden="1">#REF!</definedName>
    <definedName name="__123Graph_B" localSheetId="6" hidden="1">#REF!</definedName>
    <definedName name="__123Graph_B" localSheetId="7" hidden="1">#REF!</definedName>
    <definedName name="__123Graph_B" localSheetId="8" hidden="1">#REF!</definedName>
    <definedName name="__123Graph_B" localSheetId="9" hidden="1">#REF!</definedName>
    <definedName name="__123Graph_B" localSheetId="10" hidden="1">#REF!</definedName>
    <definedName name="__123Graph_B" localSheetId="11" hidden="1">#REF!</definedName>
    <definedName name="__123Graph_B" localSheetId="12" hidden="1">#REF!</definedName>
    <definedName name="__123Graph_B" localSheetId="13" hidden="1">#REF!</definedName>
    <definedName name="__123Graph_B" localSheetId="14" hidden="1">#REF!</definedName>
    <definedName name="__123Graph_B" localSheetId="20" hidden="1">#REF!</definedName>
    <definedName name="__123Graph_B" localSheetId="19" hidden="1">#REF!</definedName>
    <definedName name="__123Graph_B" hidden="1">#REF!</definedName>
    <definedName name="__123Graph_D" localSheetId="3" hidden="1">#REF!</definedName>
    <definedName name="__123Graph_D" localSheetId="4" hidden="1">#REF!</definedName>
    <definedName name="__123Graph_D" localSheetId="5" hidden="1">#REF!</definedName>
    <definedName name="__123Graph_D" localSheetId="6" hidden="1">#REF!</definedName>
    <definedName name="__123Graph_D" localSheetId="7" hidden="1">#REF!</definedName>
    <definedName name="__123Graph_D" localSheetId="8" hidden="1">#REF!</definedName>
    <definedName name="__123Graph_D" localSheetId="9" hidden="1">#REF!</definedName>
    <definedName name="__123Graph_D" localSheetId="10" hidden="1">#REF!</definedName>
    <definedName name="__123Graph_D" localSheetId="11" hidden="1">#REF!</definedName>
    <definedName name="__123Graph_D" localSheetId="12" hidden="1">#REF!</definedName>
    <definedName name="__123Graph_D" localSheetId="13" hidden="1">#REF!</definedName>
    <definedName name="__123Graph_D" localSheetId="14" hidden="1">#REF!</definedName>
    <definedName name="__123Graph_D" localSheetId="20" hidden="1">#REF!</definedName>
    <definedName name="__123Graph_D" localSheetId="19" hidden="1">#REF!</definedName>
    <definedName name="__123Graph_D" hidden="1">#REF!</definedName>
    <definedName name="__123Graph_F" localSheetId="3" hidden="1">#REF!</definedName>
    <definedName name="__123Graph_F" localSheetId="4" hidden="1">#REF!</definedName>
    <definedName name="__123Graph_F" localSheetId="5" hidden="1">#REF!</definedName>
    <definedName name="__123Graph_F" localSheetId="6" hidden="1">#REF!</definedName>
    <definedName name="__123Graph_F" localSheetId="7" hidden="1">#REF!</definedName>
    <definedName name="__123Graph_F" localSheetId="8" hidden="1">#REF!</definedName>
    <definedName name="__123Graph_F" localSheetId="9" hidden="1">#REF!</definedName>
    <definedName name="__123Graph_F" localSheetId="10" hidden="1">#REF!</definedName>
    <definedName name="__123Graph_F" localSheetId="11" hidden="1">#REF!</definedName>
    <definedName name="__123Graph_F" localSheetId="12" hidden="1">#REF!</definedName>
    <definedName name="__123Graph_F" localSheetId="13" hidden="1">#REF!</definedName>
    <definedName name="__123Graph_F" localSheetId="14" hidden="1">#REF!</definedName>
    <definedName name="__123Graph_F" localSheetId="19" hidden="1">#REF!</definedName>
    <definedName name="__123Graph_F" hidden="1">#REF!</definedName>
    <definedName name="__123Graph_X" localSheetId="3" hidden="1">#REF!</definedName>
    <definedName name="__123Graph_X" localSheetId="4" hidden="1">#REF!</definedName>
    <definedName name="__123Graph_X" localSheetId="5" hidden="1">#REF!</definedName>
    <definedName name="__123Graph_X" localSheetId="6" hidden="1">#REF!</definedName>
    <definedName name="__123Graph_X" localSheetId="7" hidden="1">#REF!</definedName>
    <definedName name="__123Graph_X" localSheetId="8" hidden="1">#REF!</definedName>
    <definedName name="__123Graph_X" localSheetId="9" hidden="1">#REF!</definedName>
    <definedName name="__123Graph_X" localSheetId="10" hidden="1">#REF!</definedName>
    <definedName name="__123Graph_X" localSheetId="11" hidden="1">#REF!</definedName>
    <definedName name="__123Graph_X" localSheetId="12" hidden="1">#REF!</definedName>
    <definedName name="__123Graph_X" localSheetId="13" hidden="1">#REF!</definedName>
    <definedName name="__123Graph_X" localSheetId="14" hidden="1">#REF!</definedName>
    <definedName name="__123Graph_X" localSheetId="19" hidden="1">#REF!</definedName>
    <definedName name="__123Graph_X" hidden="1">#REF!</definedName>
    <definedName name="__arp2" localSheetId="20">#REF!</definedName>
    <definedName name="__arp2">#REF!</definedName>
    <definedName name="__fmi1">#REF!</definedName>
    <definedName name="__fmi2">#REF!</definedName>
    <definedName name="__fmi3">#REF!</definedName>
    <definedName name="__fmi4">#REF!</definedName>
    <definedName name="__ivm2" localSheetId="20">#REF!</definedName>
    <definedName name="__ivm2">#REF!</definedName>
    <definedName name="__LI97" localSheetId="19">#REF!</definedName>
    <definedName name="__PIB01" localSheetId="19">#REF!</definedName>
    <definedName name="__PIB02" localSheetId="19">#REF!</definedName>
    <definedName name="__pib1" localSheetId="19">#REF!</definedName>
    <definedName name="__PIb2000">#REF!</definedName>
    <definedName name="__PIB93">#REF!</definedName>
    <definedName name="__PIB94">#REF!</definedName>
    <definedName name="__PIB95">#REF!</definedName>
    <definedName name="__PIB96">#REF!</definedName>
    <definedName name="__PIB97">#REF!</definedName>
    <definedName name="__PIB98">#REF!</definedName>
    <definedName name="__PIB99">#REF!</definedName>
    <definedName name="__rez2">#REF!</definedName>
    <definedName name="__rez3">#REF!</definedName>
    <definedName name="__rez4">#REF!</definedName>
    <definedName name="__var1" localSheetId="19">#REF!</definedName>
    <definedName name="_1" localSheetId="3">#REF!</definedName>
    <definedName name="_1" localSheetId="4">#REF!</definedName>
    <definedName name="_1" localSheetId="5">#REF!</definedName>
    <definedName name="_1" localSheetId="6">#REF!</definedName>
    <definedName name="_1" localSheetId="7">#REF!</definedName>
    <definedName name="_1" localSheetId="8">#REF!</definedName>
    <definedName name="_1" localSheetId="9">#REF!</definedName>
    <definedName name="_1" localSheetId="10">#REF!</definedName>
    <definedName name="_1" localSheetId="11">#REF!</definedName>
    <definedName name="_1" localSheetId="12">#REF!</definedName>
    <definedName name="_1" localSheetId="13">#REF!</definedName>
    <definedName name="_1" localSheetId="14">#REF!</definedName>
    <definedName name="_1" localSheetId="20">#REF!</definedName>
    <definedName name="_1" localSheetId="19">#REF!</definedName>
    <definedName name="_1">#REF!</definedName>
    <definedName name="_1994">#REF!</definedName>
    <definedName name="_2" localSheetId="3">#REF!</definedName>
    <definedName name="_2" localSheetId="4">#REF!</definedName>
    <definedName name="_2" localSheetId="5">#REF!</definedName>
    <definedName name="_2" localSheetId="6">#REF!</definedName>
    <definedName name="_2" localSheetId="7">#REF!</definedName>
    <definedName name="_2" localSheetId="8">#REF!</definedName>
    <definedName name="_2" localSheetId="9">#REF!</definedName>
    <definedName name="_2" localSheetId="10">#REF!</definedName>
    <definedName name="_2" localSheetId="11">#REF!</definedName>
    <definedName name="_2" localSheetId="12">#REF!</definedName>
    <definedName name="_2" localSheetId="13">#REF!</definedName>
    <definedName name="_2" localSheetId="14">#REF!</definedName>
    <definedName name="_2" localSheetId="19">#REF!</definedName>
    <definedName name="_2">#REF!</definedName>
    <definedName name="_3" localSheetId="3">#REF!</definedName>
    <definedName name="_3" localSheetId="4">#REF!</definedName>
    <definedName name="_3" localSheetId="5">#REF!</definedName>
    <definedName name="_3" localSheetId="6">#REF!</definedName>
    <definedName name="_3" localSheetId="7">#REF!</definedName>
    <definedName name="_3" localSheetId="8">#REF!</definedName>
    <definedName name="_3" localSheetId="9">#REF!</definedName>
    <definedName name="_3" localSheetId="10">#REF!</definedName>
    <definedName name="_3" localSheetId="11">#REF!</definedName>
    <definedName name="_3" localSheetId="12">#REF!</definedName>
    <definedName name="_3" localSheetId="13">#REF!</definedName>
    <definedName name="_3" localSheetId="14">#REF!</definedName>
    <definedName name="_3" localSheetId="19">#REF!</definedName>
    <definedName name="_3">#REF!</definedName>
    <definedName name="_4" localSheetId="3">#REF!</definedName>
    <definedName name="_4" localSheetId="4">#REF!</definedName>
    <definedName name="_4" localSheetId="5">#REF!</definedName>
    <definedName name="_4" localSheetId="6">#REF!</definedName>
    <definedName name="_4" localSheetId="7">#REF!</definedName>
    <definedName name="_4" localSheetId="8">#REF!</definedName>
    <definedName name="_4" localSheetId="9">#REF!</definedName>
    <definedName name="_4" localSheetId="10">#REF!</definedName>
    <definedName name="_4" localSheetId="11">#REF!</definedName>
    <definedName name="_4" localSheetId="12">#REF!</definedName>
    <definedName name="_4" localSheetId="13">#REF!</definedName>
    <definedName name="_4" localSheetId="14">#REF!</definedName>
    <definedName name="_4" localSheetId="19">#REF!</definedName>
    <definedName name="_4">#REF!</definedName>
    <definedName name="_5" localSheetId="3">#REF!</definedName>
    <definedName name="_5" localSheetId="4">#REF!</definedName>
    <definedName name="_5" localSheetId="5">#REF!</definedName>
    <definedName name="_5" localSheetId="6">#REF!</definedName>
    <definedName name="_5" localSheetId="7">#REF!</definedName>
    <definedName name="_5" localSheetId="8">#REF!</definedName>
    <definedName name="_5" localSheetId="9">#REF!</definedName>
    <definedName name="_5" localSheetId="10">#REF!</definedName>
    <definedName name="_5" localSheetId="11">#REF!</definedName>
    <definedName name="_5" localSheetId="12">#REF!</definedName>
    <definedName name="_5" localSheetId="13">#REF!</definedName>
    <definedName name="_5" localSheetId="14">#REF!</definedName>
    <definedName name="_5" localSheetId="19">#REF!</definedName>
    <definedName name="_5">#REF!</definedName>
    <definedName name="_6" localSheetId="3">#REF!</definedName>
    <definedName name="_6" localSheetId="4">#REF!</definedName>
    <definedName name="_6" localSheetId="5">#REF!</definedName>
    <definedName name="_6" localSheetId="6">#REF!</definedName>
    <definedName name="_6" localSheetId="7">#REF!</definedName>
    <definedName name="_6" localSheetId="8">#REF!</definedName>
    <definedName name="_6" localSheetId="9">#REF!</definedName>
    <definedName name="_6" localSheetId="10">#REF!</definedName>
    <definedName name="_6" localSheetId="11">#REF!</definedName>
    <definedName name="_6" localSheetId="12">#REF!</definedName>
    <definedName name="_6" localSheetId="13">#REF!</definedName>
    <definedName name="_6" localSheetId="14">#REF!</definedName>
    <definedName name="_6" localSheetId="19">#REF!</definedName>
    <definedName name="_6">#REF!</definedName>
    <definedName name="_7" localSheetId="3">#REF!</definedName>
    <definedName name="_7" localSheetId="4">#REF!</definedName>
    <definedName name="_7" localSheetId="5">#REF!</definedName>
    <definedName name="_7" localSheetId="6">#REF!</definedName>
    <definedName name="_7" localSheetId="7">#REF!</definedName>
    <definedName name="_7" localSheetId="8">#REF!</definedName>
    <definedName name="_7" localSheetId="9">#REF!</definedName>
    <definedName name="_7" localSheetId="10">#REF!</definedName>
    <definedName name="_7" localSheetId="11">#REF!</definedName>
    <definedName name="_7" localSheetId="12">#REF!</definedName>
    <definedName name="_7" localSheetId="13">#REF!</definedName>
    <definedName name="_7" localSheetId="14">#REF!</definedName>
    <definedName name="_7" localSheetId="19">#REF!</definedName>
    <definedName name="_7">#REF!</definedName>
    <definedName name="_8" localSheetId="3">#REF!</definedName>
    <definedName name="_8" localSheetId="4">#REF!</definedName>
    <definedName name="_8" localSheetId="5">#REF!</definedName>
    <definedName name="_8" localSheetId="6">#REF!</definedName>
    <definedName name="_8" localSheetId="7">#REF!</definedName>
    <definedName name="_8" localSheetId="8">#REF!</definedName>
    <definedName name="_8" localSheetId="9">#REF!</definedName>
    <definedName name="_8" localSheetId="10">#REF!</definedName>
    <definedName name="_8" localSheetId="11">#REF!</definedName>
    <definedName name="_8" localSheetId="12">#REF!</definedName>
    <definedName name="_8" localSheetId="13">#REF!</definedName>
    <definedName name="_8" localSheetId="14">#REF!</definedName>
    <definedName name="_8" localSheetId="19">#REF!</definedName>
    <definedName name="_8">#REF!</definedName>
    <definedName name="_9" localSheetId="3">#REF!</definedName>
    <definedName name="_9" localSheetId="4">#REF!</definedName>
    <definedName name="_9" localSheetId="5">#REF!</definedName>
    <definedName name="_9" localSheetId="6">#REF!</definedName>
    <definedName name="_9" localSheetId="7">#REF!</definedName>
    <definedName name="_9" localSheetId="8">#REF!</definedName>
    <definedName name="_9" localSheetId="9">#REF!</definedName>
    <definedName name="_9" localSheetId="10">#REF!</definedName>
    <definedName name="_9" localSheetId="11">#REF!</definedName>
    <definedName name="_9" localSheetId="12">#REF!</definedName>
    <definedName name="_9" localSheetId="13">#REF!</definedName>
    <definedName name="_9" localSheetId="14">#REF!</definedName>
    <definedName name="_9" localSheetId="19">#REF!</definedName>
    <definedName name="_9">#REF!</definedName>
    <definedName name="_arp2" localSheetId="3">#REF!</definedName>
    <definedName name="_arp2" localSheetId="4">#REF!</definedName>
    <definedName name="_arp2" localSheetId="5">#REF!</definedName>
    <definedName name="_arp2" localSheetId="6">#REF!</definedName>
    <definedName name="_arp2" localSheetId="7">#REF!</definedName>
    <definedName name="_arp2" localSheetId="8">#REF!</definedName>
    <definedName name="_arp2" localSheetId="9">#REF!</definedName>
    <definedName name="_arp2" localSheetId="10">#REF!</definedName>
    <definedName name="_arp2" localSheetId="11">#REF!</definedName>
    <definedName name="_arp2" localSheetId="12">#REF!</definedName>
    <definedName name="_arp2" localSheetId="13">#REF!</definedName>
    <definedName name="_arp2" localSheetId="14">#REF!</definedName>
    <definedName name="_arp2" localSheetId="20">#REF!</definedName>
    <definedName name="_arp2">#REF!</definedName>
    <definedName name="_xlnm._FilterDatabase" localSheetId="20" hidden="1">'Fondos Especiales (Recaudo)'!$A$4:$X$80</definedName>
    <definedName name="_xlnm._FilterDatabase" localSheetId="17" hidden="1">'GRÁFICO 3'!$AA$3:$AB$3</definedName>
    <definedName name="_fmi1">#REF!</definedName>
    <definedName name="_fmi2">#REF!</definedName>
    <definedName name="_fmi3">#REF!</definedName>
    <definedName name="_fmi4">#REF!</definedName>
    <definedName name="_h35" hidden="1">{#N/A,#N/A,FALSE,"informes"}</definedName>
    <definedName name="_ivm2" localSheetId="3">#REF!</definedName>
    <definedName name="_ivm2" localSheetId="4">#REF!</definedName>
    <definedName name="_ivm2" localSheetId="5">#REF!</definedName>
    <definedName name="_ivm2" localSheetId="6">#REF!</definedName>
    <definedName name="_ivm2" localSheetId="7">#REF!</definedName>
    <definedName name="_ivm2" localSheetId="8">#REF!</definedName>
    <definedName name="_ivm2" localSheetId="9">#REF!</definedName>
    <definedName name="_ivm2" localSheetId="10">#REF!</definedName>
    <definedName name="_ivm2" localSheetId="11">#REF!</definedName>
    <definedName name="_ivm2" localSheetId="12">#REF!</definedName>
    <definedName name="_ivm2" localSheetId="13">#REF!</definedName>
    <definedName name="_ivm2" localSheetId="14">#REF!</definedName>
    <definedName name="_ivm2" localSheetId="20">#REF!</definedName>
    <definedName name="_ivm2">#REF!</definedName>
    <definedName name="_LI97" localSheetId="3">#REF!</definedName>
    <definedName name="_LI97" localSheetId="4">#REF!</definedName>
    <definedName name="_LI97" localSheetId="5">#REF!</definedName>
    <definedName name="_LI97" localSheetId="6">#REF!</definedName>
    <definedName name="_LI97" localSheetId="7">#REF!</definedName>
    <definedName name="_LI97" localSheetId="8">#REF!</definedName>
    <definedName name="_LI97" localSheetId="9">#REF!</definedName>
    <definedName name="_LI97" localSheetId="10">#REF!</definedName>
    <definedName name="_LI97" localSheetId="11">#REF!</definedName>
    <definedName name="_LI97" localSheetId="12">#REF!</definedName>
    <definedName name="_LI97" localSheetId="13">#REF!</definedName>
    <definedName name="_LI97" localSheetId="14">#REF!</definedName>
    <definedName name="_LI97" localSheetId="20">#REF!</definedName>
    <definedName name="_LI97">#REF!</definedName>
    <definedName name="_Order1" hidden="1">255</definedName>
    <definedName name="_Order2" hidden="1">255</definedName>
    <definedName name="_PIB01" localSheetId="3">#REF!</definedName>
    <definedName name="_PIB01" localSheetId="4">#REF!</definedName>
    <definedName name="_PIB01" localSheetId="5">#REF!</definedName>
    <definedName name="_PIB01" localSheetId="6">#REF!</definedName>
    <definedName name="_PIB01" localSheetId="7">#REF!</definedName>
    <definedName name="_PIB01" localSheetId="8">#REF!</definedName>
    <definedName name="_PIB01" localSheetId="9">#REF!</definedName>
    <definedName name="_PIB01" localSheetId="10">#REF!</definedName>
    <definedName name="_PIB01" localSheetId="11">#REF!</definedName>
    <definedName name="_PIB01" localSheetId="12">#REF!</definedName>
    <definedName name="_PIB01" localSheetId="13">#REF!</definedName>
    <definedName name="_PIB01" localSheetId="14">#REF!</definedName>
    <definedName name="_PIB01">#REF!</definedName>
    <definedName name="_PIB02" localSheetId="3">#REF!</definedName>
    <definedName name="_PIB02" localSheetId="4">#REF!</definedName>
    <definedName name="_PIB02" localSheetId="5">#REF!</definedName>
    <definedName name="_PIB02" localSheetId="6">#REF!</definedName>
    <definedName name="_PIB02" localSheetId="7">#REF!</definedName>
    <definedName name="_PIB02" localSheetId="8">#REF!</definedName>
    <definedName name="_PIB02" localSheetId="9">#REF!</definedName>
    <definedName name="_PIB02" localSheetId="10">#REF!</definedName>
    <definedName name="_PIB02" localSheetId="11">#REF!</definedName>
    <definedName name="_PIB02" localSheetId="12">#REF!</definedName>
    <definedName name="_PIB02" localSheetId="13">#REF!</definedName>
    <definedName name="_PIB02" localSheetId="14">#REF!</definedName>
    <definedName name="_PIB02">#REF!</definedName>
    <definedName name="_pib1" localSheetId="3">#REF!</definedName>
    <definedName name="_pib1" localSheetId="4">#REF!</definedName>
    <definedName name="_pib1" localSheetId="5">#REF!</definedName>
    <definedName name="_pib1" localSheetId="6">#REF!</definedName>
    <definedName name="_pib1" localSheetId="7">#REF!</definedName>
    <definedName name="_pib1" localSheetId="8">#REF!</definedName>
    <definedName name="_pib1" localSheetId="9">#REF!</definedName>
    <definedName name="_pib1" localSheetId="10">#REF!</definedName>
    <definedName name="_pib1" localSheetId="11">#REF!</definedName>
    <definedName name="_pib1" localSheetId="12">#REF!</definedName>
    <definedName name="_pib1" localSheetId="13">#REF!</definedName>
    <definedName name="_pib1" localSheetId="14">#REF!</definedName>
    <definedName name="_pib1">#REF!</definedName>
    <definedName name="_PIb2000">#REF!</definedName>
    <definedName name="_PIB93">#REF!</definedName>
    <definedName name="_PIB94">#REF!</definedName>
    <definedName name="_PIB95">#REF!</definedName>
    <definedName name="_PIB96">#REF!</definedName>
    <definedName name="_PIB97">#REF!</definedName>
    <definedName name="_PIB98">#REF!</definedName>
    <definedName name="_PIB99">#REF!</definedName>
    <definedName name="_R" hidden="1">{"INGRESOS DOLARES",#N/A,FALSE,"informes"}</definedName>
    <definedName name="_Regression_Out" localSheetId="3" hidden="1">#REF!</definedName>
    <definedName name="_Regression_Out" localSheetId="4" hidden="1">#REF!</definedName>
    <definedName name="_Regression_Out" localSheetId="5" hidden="1">#REF!</definedName>
    <definedName name="_Regression_Out" localSheetId="6" hidden="1">#REF!</definedName>
    <definedName name="_Regression_Out" localSheetId="7" hidden="1">#REF!</definedName>
    <definedName name="_Regression_Out" localSheetId="8" hidden="1">#REF!</definedName>
    <definedName name="_Regression_Out" localSheetId="9" hidden="1">#REF!</definedName>
    <definedName name="_Regression_Out" localSheetId="10" hidden="1">#REF!</definedName>
    <definedName name="_Regression_Out" localSheetId="11" hidden="1">#REF!</definedName>
    <definedName name="_Regression_Out" localSheetId="12" hidden="1">#REF!</definedName>
    <definedName name="_Regression_Out" localSheetId="13" hidden="1">#REF!</definedName>
    <definedName name="_Regression_Out" localSheetId="14" hidden="1">#REF!</definedName>
    <definedName name="_Regression_Out" localSheetId="20" hidden="1">#REF!</definedName>
    <definedName name="_Regression_Out" localSheetId="19" hidden="1">#REF!</definedName>
    <definedName name="_Regression_Out" hidden="1">#REF!</definedName>
    <definedName name="_Regression_X" localSheetId="3" hidden="1">#REF!</definedName>
    <definedName name="_Regression_X" localSheetId="4" hidden="1">#REF!</definedName>
    <definedName name="_Regression_X" localSheetId="5" hidden="1">#REF!</definedName>
    <definedName name="_Regression_X" localSheetId="6" hidden="1">#REF!</definedName>
    <definedName name="_Regression_X" localSheetId="7" hidden="1">#REF!</definedName>
    <definedName name="_Regression_X" localSheetId="8" hidden="1">#REF!</definedName>
    <definedName name="_Regression_X" localSheetId="9" hidden="1">#REF!</definedName>
    <definedName name="_Regression_X" localSheetId="10" hidden="1">#REF!</definedName>
    <definedName name="_Regression_X" localSheetId="11" hidden="1">#REF!</definedName>
    <definedName name="_Regression_X" localSheetId="12" hidden="1">#REF!</definedName>
    <definedName name="_Regression_X" localSheetId="13" hidden="1">#REF!</definedName>
    <definedName name="_Regression_X" localSheetId="14" hidden="1">#REF!</definedName>
    <definedName name="_Regression_X" localSheetId="20" hidden="1">#REF!</definedName>
    <definedName name="_Regression_X" localSheetId="19" hidden="1">#REF!</definedName>
    <definedName name="_Regression_X" hidden="1">#REF!</definedName>
    <definedName name="_Regression_Y" localSheetId="3" hidden="1">#REF!</definedName>
    <definedName name="_Regression_Y" localSheetId="4" hidden="1">#REF!</definedName>
    <definedName name="_Regression_Y" localSheetId="5" hidden="1">#REF!</definedName>
    <definedName name="_Regression_Y" localSheetId="6" hidden="1">#REF!</definedName>
    <definedName name="_Regression_Y" localSheetId="7" hidden="1">#REF!</definedName>
    <definedName name="_Regression_Y" localSheetId="8" hidden="1">#REF!</definedName>
    <definedName name="_Regression_Y" localSheetId="9" hidden="1">#REF!</definedName>
    <definedName name="_Regression_Y" localSheetId="10" hidden="1">#REF!</definedName>
    <definedName name="_Regression_Y" localSheetId="11" hidden="1">#REF!</definedName>
    <definedName name="_Regression_Y" localSheetId="12" hidden="1">#REF!</definedName>
    <definedName name="_Regression_Y" localSheetId="13" hidden="1">#REF!</definedName>
    <definedName name="_Regression_Y" localSheetId="14" hidden="1">#REF!</definedName>
    <definedName name="_Regression_Y" localSheetId="20" hidden="1">#REF!</definedName>
    <definedName name="_Regression_Y" localSheetId="19" hidden="1">#REF!</definedName>
    <definedName name="_Regression_Y" hidden="1">#REF!</definedName>
    <definedName name="_res1">#REF!</definedName>
    <definedName name="_res2">#REF!</definedName>
    <definedName name="_RES9397" localSheetId="3">#REF!</definedName>
    <definedName name="_RES9397" localSheetId="4">#REF!</definedName>
    <definedName name="_RES9397" localSheetId="5">#REF!</definedName>
    <definedName name="_RES9397" localSheetId="6">#REF!</definedName>
    <definedName name="_RES9397" localSheetId="7">#REF!</definedName>
    <definedName name="_RES9397" localSheetId="8">#REF!</definedName>
    <definedName name="_RES9397" localSheetId="9">#REF!</definedName>
    <definedName name="_RES9397" localSheetId="10">#REF!</definedName>
    <definedName name="_RES9397" localSheetId="11">#REF!</definedName>
    <definedName name="_RES9397" localSheetId="12">#REF!</definedName>
    <definedName name="_RES9397" localSheetId="13">#REF!</definedName>
    <definedName name="_RES9397" localSheetId="14">#REF!</definedName>
    <definedName name="_RES9397" localSheetId="19">#REF!</definedName>
    <definedName name="_RES9397">#REF!</definedName>
    <definedName name="_rez2">#REF!</definedName>
    <definedName name="_rez3">#REF!</definedName>
    <definedName name="_rez4">#REF!</definedName>
    <definedName name="_Table1_Out" localSheetId="3" hidden="1">#REF!</definedName>
    <definedName name="_Table1_Out" localSheetId="4" hidden="1">#REF!</definedName>
    <definedName name="_Table1_Out" localSheetId="5" hidden="1">#REF!</definedName>
    <definedName name="_Table1_Out" localSheetId="6" hidden="1">#REF!</definedName>
    <definedName name="_Table1_Out" localSheetId="7" hidden="1">#REF!</definedName>
    <definedName name="_Table1_Out" localSheetId="8" hidden="1">#REF!</definedName>
    <definedName name="_Table1_Out" localSheetId="9" hidden="1">#REF!</definedName>
    <definedName name="_Table1_Out" localSheetId="10" hidden="1">#REF!</definedName>
    <definedName name="_Table1_Out" localSheetId="11" hidden="1">#REF!</definedName>
    <definedName name="_Table1_Out" localSheetId="12" hidden="1">#REF!</definedName>
    <definedName name="_Table1_Out" localSheetId="13" hidden="1">#REF!</definedName>
    <definedName name="_Table1_Out" localSheetId="14" hidden="1">#REF!</definedName>
    <definedName name="_Table1_Out" localSheetId="20" hidden="1">#REF!</definedName>
    <definedName name="_Table1_Out" localSheetId="19" hidden="1">#REF!</definedName>
    <definedName name="_Table1_Out" hidden="1">#REF!</definedName>
    <definedName name="_Table2_In2" localSheetId="3" hidden="1">#REF!</definedName>
    <definedName name="_Table2_In2" localSheetId="4" hidden="1">#REF!</definedName>
    <definedName name="_Table2_In2" localSheetId="5" hidden="1">#REF!</definedName>
    <definedName name="_Table2_In2" localSheetId="6" hidden="1">#REF!</definedName>
    <definedName name="_Table2_In2" localSheetId="7" hidden="1">#REF!</definedName>
    <definedName name="_Table2_In2" localSheetId="8" hidden="1">#REF!</definedName>
    <definedName name="_Table2_In2" localSheetId="9" hidden="1">#REF!</definedName>
    <definedName name="_Table2_In2" localSheetId="10" hidden="1">#REF!</definedName>
    <definedName name="_Table2_In2" localSheetId="11" hidden="1">#REF!</definedName>
    <definedName name="_Table2_In2" localSheetId="12" hidden="1">#REF!</definedName>
    <definedName name="_Table2_In2" localSheetId="13" hidden="1">#REF!</definedName>
    <definedName name="_Table2_In2" localSheetId="14" hidden="1">#REF!</definedName>
    <definedName name="_Table2_In2" localSheetId="20" hidden="1">#REF!</definedName>
    <definedName name="_Table2_In2" localSheetId="19" hidden="1">#REF!</definedName>
    <definedName name="_Table2_In2" hidden="1">#REF!</definedName>
    <definedName name="_Table2_Out" localSheetId="3" hidden="1">#REF!</definedName>
    <definedName name="_Table2_Out" localSheetId="4" hidden="1">#REF!</definedName>
    <definedName name="_Table2_Out" localSheetId="5" hidden="1">#REF!</definedName>
    <definedName name="_Table2_Out" localSheetId="6" hidden="1">#REF!</definedName>
    <definedName name="_Table2_Out" localSheetId="7" hidden="1">#REF!</definedName>
    <definedName name="_Table2_Out" localSheetId="8" hidden="1">#REF!</definedName>
    <definedName name="_Table2_Out" localSheetId="9" hidden="1">#REF!</definedName>
    <definedName name="_Table2_Out" localSheetId="10" hidden="1">#REF!</definedName>
    <definedName name="_Table2_Out" localSheetId="11" hidden="1">#REF!</definedName>
    <definedName name="_Table2_Out" localSheetId="12" hidden="1">#REF!</definedName>
    <definedName name="_Table2_Out" localSheetId="13" hidden="1">#REF!</definedName>
    <definedName name="_Table2_Out" localSheetId="14" hidden="1">#REF!</definedName>
    <definedName name="_Table2_Out" localSheetId="19" hidden="1">#REF!</definedName>
    <definedName name="_Table2_Out" hidden="1">#REF!</definedName>
    <definedName name="_TC91">#REF!</definedName>
    <definedName name="_var1" localSheetId="3">#REF!</definedName>
    <definedName name="_var1" localSheetId="4">#REF!</definedName>
    <definedName name="_var1" localSheetId="5">#REF!</definedName>
    <definedName name="_var1" localSheetId="6">#REF!</definedName>
    <definedName name="_var1" localSheetId="7">#REF!</definedName>
    <definedName name="_var1" localSheetId="8">#REF!</definedName>
    <definedName name="_var1" localSheetId="9">#REF!</definedName>
    <definedName name="_var1" localSheetId="10">#REF!</definedName>
    <definedName name="_var1" localSheetId="11">#REF!</definedName>
    <definedName name="_var1" localSheetId="12">#REF!</definedName>
    <definedName name="_var1" localSheetId="13">#REF!</definedName>
    <definedName name="_var1" localSheetId="14">#REF!</definedName>
    <definedName name="_var1">#REF!</definedName>
    <definedName name="A" localSheetId="3">#REF!</definedName>
    <definedName name="A" localSheetId="4">#REF!</definedName>
    <definedName name="A" localSheetId="5">#REF!</definedName>
    <definedName name="A" localSheetId="6">#REF!</definedName>
    <definedName name="A" localSheetId="7">#REF!</definedName>
    <definedName name="A" localSheetId="8">#REF!</definedName>
    <definedName name="A" localSheetId="9">#REF!</definedName>
    <definedName name="A" localSheetId="10">#REF!</definedName>
    <definedName name="A" localSheetId="11">#REF!</definedName>
    <definedName name="A" localSheetId="12">#REF!</definedName>
    <definedName name="A" localSheetId="13">#REF!</definedName>
    <definedName name="A" localSheetId="14">#REF!</definedName>
    <definedName name="A" localSheetId="20">#REF!</definedName>
    <definedName name="A" localSheetId="19">#REF!</definedName>
    <definedName name="A">#REF!</definedName>
    <definedName name="A_impresión_IM" localSheetId="3">#REF!</definedName>
    <definedName name="A_impresión_IM" localSheetId="4">#REF!</definedName>
    <definedName name="A_impresión_IM" localSheetId="5">#REF!</definedName>
    <definedName name="A_impresión_IM" localSheetId="6">#REF!</definedName>
    <definedName name="A_impresión_IM" localSheetId="7">#REF!</definedName>
    <definedName name="A_impresión_IM" localSheetId="8">#REF!</definedName>
    <definedName name="A_impresión_IM" localSheetId="9">#REF!</definedName>
    <definedName name="A_impresión_IM" localSheetId="10">#REF!</definedName>
    <definedName name="A_impresión_IM" localSheetId="11">#REF!</definedName>
    <definedName name="A_impresión_IM" localSheetId="12">#REF!</definedName>
    <definedName name="A_impresión_IM" localSheetId="13">#REF!</definedName>
    <definedName name="A_impresión_IM" localSheetId="14">#REF!</definedName>
    <definedName name="A_impresión_IM" localSheetId="20">#REF!</definedName>
    <definedName name="A_impresión_IM" localSheetId="19">#REF!</definedName>
    <definedName name="A_impresión_IM">#REF!</definedName>
    <definedName name="AA" localSheetId="3">#REF!</definedName>
    <definedName name="AA" localSheetId="4">#REF!</definedName>
    <definedName name="AA" localSheetId="5">#REF!</definedName>
    <definedName name="AA" localSheetId="6">#REF!</definedName>
    <definedName name="AA" localSheetId="7">#REF!</definedName>
    <definedName name="AA" localSheetId="8">#REF!</definedName>
    <definedName name="AA" localSheetId="9">#REF!</definedName>
    <definedName name="AA" localSheetId="10">#REF!</definedName>
    <definedName name="AA" localSheetId="11">#REF!</definedName>
    <definedName name="AA" localSheetId="12">#REF!</definedName>
    <definedName name="AA" localSheetId="13">#REF!</definedName>
    <definedName name="AA" localSheetId="14">#REF!</definedName>
    <definedName name="AA" localSheetId="19">#REF!</definedName>
    <definedName name="AA">#REF!</definedName>
    <definedName name="AAA">#REF!</definedName>
    <definedName name="Abr">#REF!</definedName>
    <definedName name="ad" hidden="1">{"empresa",#N/A,FALSE,"xEMPRESA"}</definedName>
    <definedName name="Adic">#REF!</definedName>
    <definedName name="Ago">#REF!</definedName>
    <definedName name="Ajustado" localSheetId="3">#REF!</definedName>
    <definedName name="Ajustado" localSheetId="4">#REF!</definedName>
    <definedName name="Ajustado" localSheetId="5">#REF!</definedName>
    <definedName name="Ajustado" localSheetId="6">#REF!</definedName>
    <definedName name="Ajustado" localSheetId="7">#REF!</definedName>
    <definedName name="Ajustado" localSheetId="8">#REF!</definedName>
    <definedName name="Ajustado" localSheetId="9">#REF!</definedName>
    <definedName name="Ajustado" localSheetId="10">#REF!</definedName>
    <definedName name="Ajustado" localSheetId="11">#REF!</definedName>
    <definedName name="Ajustado" localSheetId="12">#REF!</definedName>
    <definedName name="Ajustado" localSheetId="13">#REF!</definedName>
    <definedName name="Ajustado" localSheetId="14">#REF!</definedName>
    <definedName name="Ajustado" localSheetId="20">#REF!</definedName>
    <definedName name="Ajustado" localSheetId="19">#REF!</definedName>
    <definedName name="Ajustado">#REF!</definedName>
    <definedName name="ANEXO_No." localSheetId="3">#REF!</definedName>
    <definedName name="ANEXO_No." localSheetId="4">#REF!</definedName>
    <definedName name="ANEXO_No." localSheetId="5">#REF!</definedName>
    <definedName name="ANEXO_No." localSheetId="6">#REF!</definedName>
    <definedName name="ANEXO_No." localSheetId="7">#REF!</definedName>
    <definedName name="ANEXO_No." localSheetId="8">#REF!</definedName>
    <definedName name="ANEXO_No." localSheetId="9">#REF!</definedName>
    <definedName name="ANEXO_No." localSheetId="10">#REF!</definedName>
    <definedName name="ANEXO_No." localSheetId="11">#REF!</definedName>
    <definedName name="ANEXO_No." localSheetId="12">#REF!</definedName>
    <definedName name="ANEXO_No." localSheetId="13">#REF!</definedName>
    <definedName name="ANEXO_No." localSheetId="14">#REF!</definedName>
    <definedName name="ANEXO_No." localSheetId="19">#REF!</definedName>
    <definedName name="ANEXO_No.">#REF!</definedName>
    <definedName name="ANEXO_No._5" localSheetId="3">#REF!</definedName>
    <definedName name="ANEXO_No._5" localSheetId="4">#REF!</definedName>
    <definedName name="ANEXO_No._5" localSheetId="5">#REF!</definedName>
    <definedName name="ANEXO_No._5" localSheetId="6">#REF!</definedName>
    <definedName name="ANEXO_No._5" localSheetId="7">#REF!</definedName>
    <definedName name="ANEXO_No._5" localSheetId="8">#REF!</definedName>
    <definedName name="ANEXO_No._5" localSheetId="9">#REF!</definedName>
    <definedName name="ANEXO_No._5" localSheetId="10">#REF!</definedName>
    <definedName name="ANEXO_No._5" localSheetId="11">#REF!</definedName>
    <definedName name="ANEXO_No._5" localSheetId="12">#REF!</definedName>
    <definedName name="ANEXO_No._5" localSheetId="13">#REF!</definedName>
    <definedName name="ANEXO_No._5" localSheetId="14">#REF!</definedName>
    <definedName name="ANEXO_No._5" localSheetId="19">#REF!</definedName>
    <definedName name="ANEXO_No._5">#REF!</definedName>
    <definedName name="APLAZAMIENTOS">#REF!</definedName>
    <definedName name="aprnac" localSheetId="3">#REF!</definedName>
    <definedName name="aprnac" localSheetId="4">#REF!</definedName>
    <definedName name="aprnac" localSheetId="5">#REF!</definedName>
    <definedName name="aprnac" localSheetId="6">#REF!</definedName>
    <definedName name="aprnac" localSheetId="7">#REF!</definedName>
    <definedName name="aprnac" localSheetId="8">#REF!</definedName>
    <definedName name="aprnac" localSheetId="9">#REF!</definedName>
    <definedName name="aprnac" localSheetId="10">#REF!</definedName>
    <definedName name="aprnac" localSheetId="11">#REF!</definedName>
    <definedName name="aprnac" localSheetId="12">#REF!</definedName>
    <definedName name="aprnac" localSheetId="13">#REF!</definedName>
    <definedName name="aprnac" localSheetId="14">#REF!</definedName>
    <definedName name="aprnac" localSheetId="19">#REF!</definedName>
    <definedName name="aprnac">#REF!</definedName>
    <definedName name="APROPIACIONES_PAC_Y_REZAGO_1999___2000" localSheetId="3">#REF!</definedName>
    <definedName name="APROPIACIONES_PAC_Y_REZAGO_1999___2000" localSheetId="4">#REF!</definedName>
    <definedName name="APROPIACIONES_PAC_Y_REZAGO_1999___2000" localSheetId="5">#REF!</definedName>
    <definedName name="APROPIACIONES_PAC_Y_REZAGO_1999___2000" localSheetId="6">#REF!</definedName>
    <definedName name="APROPIACIONES_PAC_Y_REZAGO_1999___2000" localSheetId="7">#REF!</definedName>
    <definedName name="APROPIACIONES_PAC_Y_REZAGO_1999___2000" localSheetId="8">#REF!</definedName>
    <definedName name="APROPIACIONES_PAC_Y_REZAGO_1999___2000" localSheetId="9">#REF!</definedName>
    <definedName name="APROPIACIONES_PAC_Y_REZAGO_1999___2000" localSheetId="10">#REF!</definedName>
    <definedName name="APROPIACIONES_PAC_Y_REZAGO_1999___2000" localSheetId="11">#REF!</definedName>
    <definedName name="APROPIACIONES_PAC_Y_REZAGO_1999___2000" localSheetId="12">#REF!</definedName>
    <definedName name="APROPIACIONES_PAC_Y_REZAGO_1999___2000" localSheetId="13">#REF!</definedName>
    <definedName name="APROPIACIONES_PAC_Y_REZAGO_1999___2000" localSheetId="14">#REF!</definedName>
    <definedName name="APROPIACIONES_PAC_Y_REZAGO_1999___2000" localSheetId="20">#REF!</definedName>
    <definedName name="APROPIACIONES_PAC_Y_REZAGO_1999___2000" localSheetId="19">#REF!</definedName>
    <definedName name="APROPIACIONES_PAC_Y_REZAGO_1999___2000">#REF!</definedName>
    <definedName name="aprprp" localSheetId="3">#REF!</definedName>
    <definedName name="aprprp" localSheetId="4">#REF!</definedName>
    <definedName name="aprprp" localSheetId="5">#REF!</definedName>
    <definedName name="aprprp" localSheetId="6">#REF!</definedName>
    <definedName name="aprprp" localSheetId="7">#REF!</definedName>
    <definedName name="aprprp" localSheetId="8">#REF!</definedName>
    <definedName name="aprprp" localSheetId="9">#REF!</definedName>
    <definedName name="aprprp" localSheetId="10">#REF!</definedName>
    <definedName name="aprprp" localSheetId="11">#REF!</definedName>
    <definedName name="aprprp" localSheetId="12">#REF!</definedName>
    <definedName name="aprprp" localSheetId="13">#REF!</definedName>
    <definedName name="aprprp" localSheetId="14">#REF!</definedName>
    <definedName name="aprprp" localSheetId="20">#REF!</definedName>
    <definedName name="aprprp" localSheetId="19">#REF!</definedName>
    <definedName name="aprprp">#REF!</definedName>
    <definedName name="_xlnm.Print_Area" localSheetId="15">'GRÁFICO 1'!$A$8:$Z$50</definedName>
    <definedName name="_xlnm.Print_Area" localSheetId="16">'GRÁFICO 2'!$A$9:$AC$54</definedName>
    <definedName name="arp" localSheetId="3">#REF!</definedName>
    <definedName name="arp" localSheetId="4">#REF!</definedName>
    <definedName name="arp" localSheetId="5">#REF!</definedName>
    <definedName name="arp" localSheetId="6">#REF!</definedName>
    <definedName name="arp" localSheetId="7">#REF!</definedName>
    <definedName name="arp" localSheetId="8">#REF!</definedName>
    <definedName name="arp" localSheetId="9">#REF!</definedName>
    <definedName name="arp" localSheetId="10">#REF!</definedName>
    <definedName name="arp" localSheetId="11">#REF!</definedName>
    <definedName name="arp" localSheetId="12">#REF!</definedName>
    <definedName name="arp" localSheetId="13">#REF!</definedName>
    <definedName name="arp" localSheetId="14">#REF!</definedName>
    <definedName name="arp" localSheetId="20">#REF!</definedName>
    <definedName name="arp" localSheetId="19">#REF!</definedName>
    <definedName name="arp">#REF!</definedName>
    <definedName name="as" hidden="1">{"trimestre",#N/A,FALSE,"TRIMESTRE";"empresa",#N/A,FALSE,"xEMPRESA";"eaab",#N/A,FALSE,"EAAB";"epma",#N/A,FALSE,"EPMA";"emca",#N/A,FALSE,"EMCA"}</definedName>
    <definedName name="asd" hidden="1">{"emca",#N/A,FALSE,"EMCA"}</definedName>
    <definedName name="asigbas" localSheetId="3">#REF!</definedName>
    <definedName name="asigbas" localSheetId="4">#REF!</definedName>
    <definedName name="asigbas" localSheetId="5">#REF!</definedName>
    <definedName name="asigbas" localSheetId="6">#REF!</definedName>
    <definedName name="asigbas" localSheetId="7">#REF!</definedName>
    <definedName name="asigbas" localSheetId="8">#REF!</definedName>
    <definedName name="asigbas" localSheetId="9">#REF!</definedName>
    <definedName name="asigbas" localSheetId="10">#REF!</definedName>
    <definedName name="asigbas" localSheetId="11">#REF!</definedName>
    <definedName name="asigbas" localSheetId="12">#REF!</definedName>
    <definedName name="asigbas" localSheetId="13">#REF!</definedName>
    <definedName name="asigbas" localSheetId="14">#REF!</definedName>
    <definedName name="asigbas" localSheetId="20">#REF!</definedName>
    <definedName name="asigbas" localSheetId="19">#REF!</definedName>
    <definedName name="asigbas">#REF!</definedName>
    <definedName name="asigbasempu" localSheetId="3">#REF!</definedName>
    <definedName name="asigbasempu" localSheetId="4">#REF!</definedName>
    <definedName name="asigbasempu" localSheetId="5">#REF!</definedName>
    <definedName name="asigbasempu" localSheetId="6">#REF!</definedName>
    <definedName name="asigbasempu" localSheetId="7">#REF!</definedName>
    <definedName name="asigbasempu" localSheetId="8">#REF!</definedName>
    <definedName name="asigbasempu" localSheetId="9">#REF!</definedName>
    <definedName name="asigbasempu" localSheetId="10">#REF!</definedName>
    <definedName name="asigbasempu" localSheetId="11">#REF!</definedName>
    <definedName name="asigbasempu" localSheetId="12">#REF!</definedName>
    <definedName name="asigbasempu" localSheetId="13">#REF!</definedName>
    <definedName name="asigbasempu" localSheetId="14">#REF!</definedName>
    <definedName name="asigbasempu" localSheetId="20">#REF!</definedName>
    <definedName name="asigbasempu" localSheetId="19">#REF!</definedName>
    <definedName name="asigbasempu">#REF!</definedName>
    <definedName name="asigbasisten" localSheetId="3">#REF!</definedName>
    <definedName name="asigbasisten" localSheetId="4">#REF!</definedName>
    <definedName name="asigbasisten" localSheetId="5">#REF!</definedName>
    <definedName name="asigbasisten" localSheetId="6">#REF!</definedName>
    <definedName name="asigbasisten" localSheetId="7">#REF!</definedName>
    <definedName name="asigbasisten" localSheetId="8">#REF!</definedName>
    <definedName name="asigbasisten" localSheetId="9">#REF!</definedName>
    <definedName name="asigbasisten" localSheetId="10">#REF!</definedName>
    <definedName name="asigbasisten" localSheetId="11">#REF!</definedName>
    <definedName name="asigbasisten" localSheetId="12">#REF!</definedName>
    <definedName name="asigbasisten" localSheetId="13">#REF!</definedName>
    <definedName name="asigbasisten" localSheetId="14">#REF!</definedName>
    <definedName name="asigbasisten" localSheetId="19">#REF!</definedName>
    <definedName name="asigbasisten">#REF!</definedName>
    <definedName name="asigmen" localSheetId="3">#REF!</definedName>
    <definedName name="asigmen" localSheetId="4">#REF!</definedName>
    <definedName name="asigmen" localSheetId="5">#REF!</definedName>
    <definedName name="asigmen" localSheetId="6">#REF!</definedName>
    <definedName name="asigmen" localSheetId="7">#REF!</definedName>
    <definedName name="asigmen" localSheetId="8">#REF!</definedName>
    <definedName name="asigmen" localSheetId="9">#REF!</definedName>
    <definedName name="asigmen" localSheetId="10">#REF!</definedName>
    <definedName name="asigmen" localSheetId="11">#REF!</definedName>
    <definedName name="asigmen" localSheetId="12">#REF!</definedName>
    <definedName name="asigmen" localSheetId="13">#REF!</definedName>
    <definedName name="asigmen" localSheetId="14">#REF!</definedName>
    <definedName name="asigmen" localSheetId="19">#REF!</definedName>
    <definedName name="asigmen">#REF!</definedName>
    <definedName name="auxalm" localSheetId="3">#REF!</definedName>
    <definedName name="auxalm" localSheetId="4">#REF!</definedName>
    <definedName name="auxalm" localSheetId="5">#REF!</definedName>
    <definedName name="auxalm" localSheetId="6">#REF!</definedName>
    <definedName name="auxalm" localSheetId="7">#REF!</definedName>
    <definedName name="auxalm" localSheetId="8">#REF!</definedName>
    <definedName name="auxalm" localSheetId="9">#REF!</definedName>
    <definedName name="auxalm" localSheetId="10">#REF!</definedName>
    <definedName name="auxalm" localSheetId="11">#REF!</definedName>
    <definedName name="auxalm" localSheetId="12">#REF!</definedName>
    <definedName name="auxalm" localSheetId="13">#REF!</definedName>
    <definedName name="auxalm" localSheetId="14">#REF!</definedName>
    <definedName name="auxalm" localSheetId="19">#REF!</definedName>
    <definedName name="auxalm">#REF!</definedName>
    <definedName name="B" localSheetId="3">#REF!</definedName>
    <definedName name="B" localSheetId="4">#REF!</definedName>
    <definedName name="B" localSheetId="5">#REF!</definedName>
    <definedName name="B" localSheetId="6">#REF!</definedName>
    <definedName name="B" localSheetId="7">#REF!</definedName>
    <definedName name="B" localSheetId="8">#REF!</definedName>
    <definedName name="B" localSheetId="9">#REF!</definedName>
    <definedName name="B" localSheetId="10">#REF!</definedName>
    <definedName name="B" localSheetId="11">#REF!</definedName>
    <definedName name="B" localSheetId="12">#REF!</definedName>
    <definedName name="B" localSheetId="13">#REF!</definedName>
    <definedName name="B" localSheetId="14">#REF!</definedName>
    <definedName name="B" localSheetId="19">#REF!</definedName>
    <definedName name="B">#REF!</definedName>
    <definedName name="_xlnm.Database">#REF!</definedName>
    <definedName name="basnac" localSheetId="3">#REF!</definedName>
    <definedName name="basnac" localSheetId="4">#REF!</definedName>
    <definedName name="basnac" localSheetId="5">#REF!</definedName>
    <definedName name="basnac" localSheetId="6">#REF!</definedName>
    <definedName name="basnac" localSheetId="7">#REF!</definedName>
    <definedName name="basnac" localSheetId="8">#REF!</definedName>
    <definedName name="basnac" localSheetId="9">#REF!</definedName>
    <definedName name="basnac" localSheetId="10">#REF!</definedName>
    <definedName name="basnac" localSheetId="11">#REF!</definedName>
    <definedName name="basnac" localSheetId="12">#REF!</definedName>
    <definedName name="basnac" localSheetId="13">#REF!</definedName>
    <definedName name="basnac" localSheetId="14">#REF!</definedName>
    <definedName name="basnac" localSheetId="19">#REF!</definedName>
    <definedName name="basnac">#REF!</definedName>
    <definedName name="basprp" localSheetId="3">#REF!</definedName>
    <definedName name="basprp" localSheetId="4">#REF!</definedName>
    <definedName name="basprp" localSheetId="5">#REF!</definedName>
    <definedName name="basprp" localSheetId="6">#REF!</definedName>
    <definedName name="basprp" localSheetId="7">#REF!</definedName>
    <definedName name="basprp" localSheetId="8">#REF!</definedName>
    <definedName name="basprp" localSheetId="9">#REF!</definedName>
    <definedName name="basprp" localSheetId="10">#REF!</definedName>
    <definedName name="basprp" localSheetId="11">#REF!</definedName>
    <definedName name="basprp" localSheetId="12">#REF!</definedName>
    <definedName name="basprp" localSheetId="13">#REF!</definedName>
    <definedName name="basprp" localSheetId="14">#REF!</definedName>
    <definedName name="basprp" localSheetId="19">#REF!</definedName>
    <definedName name="basprp">#REF!</definedName>
    <definedName name="BB" localSheetId="3">#REF!</definedName>
    <definedName name="BB" localSheetId="4">#REF!</definedName>
    <definedName name="BB" localSheetId="5">#REF!</definedName>
    <definedName name="BB" localSheetId="6">#REF!</definedName>
    <definedName name="BB" localSheetId="7">#REF!</definedName>
    <definedName name="BB" localSheetId="8">#REF!</definedName>
    <definedName name="BB" localSheetId="9">#REF!</definedName>
    <definedName name="BB" localSheetId="10">#REF!</definedName>
    <definedName name="BB" localSheetId="11">#REF!</definedName>
    <definedName name="BB" localSheetId="12">#REF!</definedName>
    <definedName name="BB" localSheetId="13">#REF!</definedName>
    <definedName name="BB" localSheetId="14">#REF!</definedName>
    <definedName name="BB" localSheetId="20">#REF!</definedName>
    <definedName name="BB" localSheetId="19">#REF!</definedName>
    <definedName name="BB">#REF!</definedName>
    <definedName name="bnño4swrlnaplnmfgmn" hidden="1">{#N/A,#N/A,FALSE,"informes"}</definedName>
    <definedName name="bonser" localSheetId="3">#REF!</definedName>
    <definedName name="bonser" localSheetId="4">#REF!</definedName>
    <definedName name="bonser" localSheetId="5">#REF!</definedName>
    <definedName name="bonser" localSheetId="6">#REF!</definedName>
    <definedName name="bonser" localSheetId="7">#REF!</definedName>
    <definedName name="bonser" localSheetId="8">#REF!</definedName>
    <definedName name="bonser" localSheetId="9">#REF!</definedName>
    <definedName name="bonser" localSheetId="10">#REF!</definedName>
    <definedName name="bonser" localSheetId="11">#REF!</definedName>
    <definedName name="bonser" localSheetId="12">#REF!</definedName>
    <definedName name="bonser" localSheetId="13">#REF!</definedName>
    <definedName name="bonser" localSheetId="14">#REF!</definedName>
    <definedName name="bonser" localSheetId="20">#REF!</definedName>
    <definedName name="bonser" localSheetId="19">#REF!</definedName>
    <definedName name="bonser">#REF!</definedName>
    <definedName name="BORD1">#REF!</definedName>
    <definedName name="BORD2">#REF!</definedName>
    <definedName name="bsgdkjnbaklde" hidden="1">{"INGRESOS DOLARES",#N/A,FALSE,"informes"}</definedName>
    <definedName name="CARBOCRECIM" localSheetId="3">#REF!</definedName>
    <definedName name="CARBOCRECIM" localSheetId="4">#REF!</definedName>
    <definedName name="CARBOCRECIM" localSheetId="5">#REF!</definedName>
    <definedName name="CARBOCRECIM" localSheetId="6">#REF!</definedName>
    <definedName name="CARBOCRECIM" localSheetId="7">#REF!</definedName>
    <definedName name="CARBOCRECIM" localSheetId="8">#REF!</definedName>
    <definedName name="CARBOCRECIM" localSheetId="9">#REF!</definedName>
    <definedName name="CARBOCRECIM" localSheetId="10">#REF!</definedName>
    <definedName name="CARBOCRECIM" localSheetId="11">#REF!</definedName>
    <definedName name="CARBOCRECIM" localSheetId="12">#REF!</definedName>
    <definedName name="CARBOCRECIM" localSheetId="13">#REF!</definedName>
    <definedName name="CARBOCRECIM" localSheetId="14">#REF!</definedName>
    <definedName name="CARBOCRECIM" localSheetId="20">#REF!</definedName>
    <definedName name="CARBOCRECIM" localSheetId="19">#REF!</definedName>
    <definedName name="CARBOCRECIM">#REF!</definedName>
    <definedName name="CARBOPESOS" localSheetId="3">#REF!</definedName>
    <definedName name="CARBOPESOS" localSheetId="4">#REF!</definedName>
    <definedName name="CARBOPESOS" localSheetId="5">#REF!</definedName>
    <definedName name="CARBOPESOS" localSheetId="6">#REF!</definedName>
    <definedName name="CARBOPESOS" localSheetId="7">#REF!</definedName>
    <definedName name="CARBOPESOS" localSheetId="8">#REF!</definedName>
    <definedName name="CARBOPESOS" localSheetId="9">#REF!</definedName>
    <definedName name="CARBOPESOS" localSheetId="10">#REF!</definedName>
    <definedName name="CARBOPESOS" localSheetId="11">#REF!</definedName>
    <definedName name="CARBOPESOS" localSheetId="12">#REF!</definedName>
    <definedName name="CARBOPESOS" localSheetId="13">#REF!</definedName>
    <definedName name="CARBOPESOS" localSheetId="14">#REF!</definedName>
    <definedName name="CARBOPESOS" localSheetId="19">#REF!</definedName>
    <definedName name="CARBOPESOS">#REF!</definedName>
    <definedName name="CARBOPIB" localSheetId="3">#REF!</definedName>
    <definedName name="CARBOPIB" localSheetId="4">#REF!</definedName>
    <definedName name="CARBOPIB" localSheetId="5">#REF!</definedName>
    <definedName name="CARBOPIB" localSheetId="6">#REF!</definedName>
    <definedName name="CARBOPIB" localSheetId="7">#REF!</definedName>
    <definedName name="CARBOPIB" localSheetId="8">#REF!</definedName>
    <definedName name="CARBOPIB" localSheetId="9">#REF!</definedName>
    <definedName name="CARBOPIB" localSheetId="10">#REF!</definedName>
    <definedName name="CARBOPIB" localSheetId="11">#REF!</definedName>
    <definedName name="CARBOPIB" localSheetId="12">#REF!</definedName>
    <definedName name="CARBOPIB" localSheetId="13">#REF!</definedName>
    <definedName name="CARBOPIB" localSheetId="14">#REF!</definedName>
    <definedName name="CARBOPIB" localSheetId="19">#REF!</definedName>
    <definedName name="CARBOPIB">#REF!</definedName>
    <definedName name="castigocuadro2">#REF!</definedName>
    <definedName name="CC" localSheetId="3">#REF!</definedName>
    <definedName name="CC" localSheetId="4">#REF!</definedName>
    <definedName name="CC" localSheetId="5">#REF!</definedName>
    <definedName name="CC" localSheetId="6">#REF!</definedName>
    <definedName name="CC" localSheetId="7">#REF!</definedName>
    <definedName name="CC" localSheetId="8">#REF!</definedName>
    <definedName name="CC" localSheetId="9">#REF!</definedName>
    <definedName name="CC" localSheetId="10">#REF!</definedName>
    <definedName name="CC" localSheetId="11">#REF!</definedName>
    <definedName name="CC" localSheetId="12">#REF!</definedName>
    <definedName name="CC" localSheetId="13">#REF!</definedName>
    <definedName name="CC" localSheetId="14">#REF!</definedName>
    <definedName name="CC" localSheetId="20">#REF!</definedName>
    <definedName name="CC" localSheetId="19">#REF!</definedName>
    <definedName name="CC">#REF!</definedName>
    <definedName name="cccccccccccc" localSheetId="3">#REF!</definedName>
    <definedName name="cccccccccccc" localSheetId="4">#REF!</definedName>
    <definedName name="cccccccccccc" localSheetId="5">#REF!</definedName>
    <definedName name="cccccccccccc" localSheetId="6">#REF!</definedName>
    <definedName name="cccccccccccc" localSheetId="7">#REF!</definedName>
    <definedName name="cccccccccccc" localSheetId="8">#REF!</definedName>
    <definedName name="cccccccccccc" localSheetId="9">#REF!</definedName>
    <definedName name="cccccccccccc" localSheetId="10">#REF!</definedName>
    <definedName name="cccccccccccc" localSheetId="11">#REF!</definedName>
    <definedName name="cccccccccccc" localSheetId="12">#REF!</definedName>
    <definedName name="cccccccccccc" localSheetId="13">#REF!</definedName>
    <definedName name="cccccccccccc" localSheetId="14">#REF!</definedName>
    <definedName name="cccccccccccc" localSheetId="20">#REF!</definedName>
    <definedName name="cccccccccccc" localSheetId="19">#REF!</definedName>
    <definedName name="cccccccccccc">#REF!</definedName>
    <definedName name="ccccccccccccccccc" localSheetId="3">#REF!</definedName>
    <definedName name="ccccccccccccccccc" localSheetId="4">#REF!</definedName>
    <definedName name="ccccccccccccccccc" localSheetId="5">#REF!</definedName>
    <definedName name="ccccccccccccccccc" localSheetId="6">#REF!</definedName>
    <definedName name="ccccccccccccccccc" localSheetId="7">#REF!</definedName>
    <definedName name="ccccccccccccccccc" localSheetId="8">#REF!</definedName>
    <definedName name="ccccccccccccccccc" localSheetId="9">#REF!</definedName>
    <definedName name="ccccccccccccccccc" localSheetId="10">#REF!</definedName>
    <definedName name="ccccccccccccccccc" localSheetId="11">#REF!</definedName>
    <definedName name="ccccccccccccccccc" localSheetId="12">#REF!</definedName>
    <definedName name="ccccccccccccccccc" localSheetId="13">#REF!</definedName>
    <definedName name="ccccccccccccccccc" localSheetId="14">#REF!</definedName>
    <definedName name="ccccccccccccccccc" localSheetId="20">#REF!</definedName>
    <definedName name="ccccccccccccccccc" localSheetId="19">#REF!</definedName>
    <definedName name="ccccccccccccccccc">#REF!</definedName>
    <definedName name="COL_MENU" localSheetId="3">#REF!</definedName>
    <definedName name="COL_MENU" localSheetId="4">#REF!</definedName>
    <definedName name="COL_MENU" localSheetId="5">#REF!</definedName>
    <definedName name="COL_MENU" localSheetId="6">#REF!</definedName>
    <definedName name="COL_MENU" localSheetId="7">#REF!</definedName>
    <definedName name="COL_MENU" localSheetId="8">#REF!</definedName>
    <definedName name="COL_MENU" localSheetId="9">#REF!</definedName>
    <definedName name="COL_MENU" localSheetId="10">#REF!</definedName>
    <definedName name="COL_MENU" localSheetId="11">#REF!</definedName>
    <definedName name="COL_MENU" localSheetId="12">#REF!</definedName>
    <definedName name="COL_MENU" localSheetId="13">#REF!</definedName>
    <definedName name="COL_MENU" localSheetId="14">#REF!</definedName>
    <definedName name="COL_MENU" localSheetId="20">#REF!</definedName>
    <definedName name="COL_MENU" localSheetId="19">#REF!</definedName>
    <definedName name="COL_MENU">#REF!</definedName>
    <definedName name="COLUM00PESOS" localSheetId="3">#REF!</definedName>
    <definedName name="COLUM00PESOS" localSheetId="4">#REF!</definedName>
    <definedName name="COLUM00PESOS" localSheetId="5">#REF!</definedName>
    <definedName name="COLUM00PESOS" localSheetId="6">#REF!</definedName>
    <definedName name="COLUM00PESOS" localSheetId="7">#REF!</definedName>
    <definedName name="COLUM00PESOS" localSheetId="8">#REF!</definedName>
    <definedName name="COLUM00PESOS" localSheetId="9">#REF!</definedName>
    <definedName name="COLUM00PESOS" localSheetId="10">#REF!</definedName>
    <definedName name="COLUM00PESOS" localSheetId="11">#REF!</definedName>
    <definedName name="COLUM00PESOS" localSheetId="12">#REF!</definedName>
    <definedName name="COLUM00PESOS" localSheetId="13">#REF!</definedName>
    <definedName name="COLUM00PESOS" localSheetId="14">#REF!</definedName>
    <definedName name="COLUM00PESOS" localSheetId="20">#REF!</definedName>
    <definedName name="COLUM00PESOS" localSheetId="19">#REF!</definedName>
    <definedName name="COLUM00PESOS">#REF!</definedName>
    <definedName name="COLUM00PIB" localSheetId="3">#REF!</definedName>
    <definedName name="COLUM00PIB" localSheetId="4">#REF!</definedName>
    <definedName name="COLUM00PIB" localSheetId="5">#REF!</definedName>
    <definedName name="COLUM00PIB" localSheetId="6">#REF!</definedName>
    <definedName name="COLUM00PIB" localSheetId="7">#REF!</definedName>
    <definedName name="COLUM00PIB" localSheetId="8">#REF!</definedName>
    <definedName name="COLUM00PIB" localSheetId="9">#REF!</definedName>
    <definedName name="COLUM00PIB" localSheetId="10">#REF!</definedName>
    <definedName name="COLUM00PIB" localSheetId="11">#REF!</definedName>
    <definedName name="COLUM00PIB" localSheetId="12">#REF!</definedName>
    <definedName name="COLUM00PIB" localSheetId="13">#REF!</definedName>
    <definedName name="COLUM00PIB" localSheetId="14">#REF!</definedName>
    <definedName name="COLUM00PIB" localSheetId="20">#REF!</definedName>
    <definedName name="COLUM00PIB" localSheetId="19">#REF!</definedName>
    <definedName name="COLUM00PIB">#REF!</definedName>
    <definedName name="COLUM01PESOS" localSheetId="3">#REF!</definedName>
    <definedName name="COLUM01PESOS" localSheetId="4">#REF!</definedName>
    <definedName name="COLUM01PESOS" localSheetId="5">#REF!</definedName>
    <definedName name="COLUM01PESOS" localSheetId="6">#REF!</definedName>
    <definedName name="COLUM01PESOS" localSheetId="7">#REF!</definedName>
    <definedName name="COLUM01PESOS" localSheetId="8">#REF!</definedName>
    <definedName name="COLUM01PESOS" localSheetId="9">#REF!</definedName>
    <definedName name="COLUM01PESOS" localSheetId="10">#REF!</definedName>
    <definedName name="COLUM01PESOS" localSheetId="11">#REF!</definedName>
    <definedName name="COLUM01PESOS" localSheetId="12">#REF!</definedName>
    <definedName name="COLUM01PESOS" localSheetId="13">#REF!</definedName>
    <definedName name="COLUM01PESOS" localSheetId="14">#REF!</definedName>
    <definedName name="COLUM01PESOS" localSheetId="20">#REF!</definedName>
    <definedName name="COLUM01PESOS" localSheetId="19">#REF!</definedName>
    <definedName name="COLUM01PESOS">#REF!</definedName>
    <definedName name="COLUM01PIB" localSheetId="3">#REF!</definedName>
    <definedName name="COLUM01PIB" localSheetId="4">#REF!</definedName>
    <definedName name="COLUM01PIB" localSheetId="5">#REF!</definedName>
    <definedName name="COLUM01PIB" localSheetId="6">#REF!</definedName>
    <definedName name="COLUM01PIB" localSheetId="7">#REF!</definedName>
    <definedName name="COLUM01PIB" localSheetId="8">#REF!</definedName>
    <definedName name="COLUM01PIB" localSheetId="9">#REF!</definedName>
    <definedName name="COLUM01PIB" localSheetId="10">#REF!</definedName>
    <definedName name="COLUM01PIB" localSheetId="11">#REF!</definedName>
    <definedName name="COLUM01PIB" localSheetId="12">#REF!</definedName>
    <definedName name="COLUM01PIB" localSheetId="13">#REF!</definedName>
    <definedName name="COLUM01PIB" localSheetId="14">#REF!</definedName>
    <definedName name="COLUM01PIB" localSheetId="19">#REF!</definedName>
    <definedName name="COLUM01PIB">#REF!</definedName>
    <definedName name="COLUM02PESOS" localSheetId="3">#REF!</definedName>
    <definedName name="COLUM02PESOS" localSheetId="4">#REF!</definedName>
    <definedName name="COLUM02PESOS" localSheetId="5">#REF!</definedName>
    <definedName name="COLUM02PESOS" localSheetId="6">#REF!</definedName>
    <definedName name="COLUM02PESOS" localSheetId="7">#REF!</definedName>
    <definedName name="COLUM02PESOS" localSheetId="8">#REF!</definedName>
    <definedName name="COLUM02PESOS" localSheetId="9">#REF!</definedName>
    <definedName name="COLUM02PESOS" localSheetId="10">#REF!</definedName>
    <definedName name="COLUM02PESOS" localSheetId="11">#REF!</definedName>
    <definedName name="COLUM02PESOS" localSheetId="12">#REF!</definedName>
    <definedName name="COLUM02PESOS" localSheetId="13">#REF!</definedName>
    <definedName name="COLUM02PESOS" localSheetId="14">#REF!</definedName>
    <definedName name="COLUM02PESOS" localSheetId="19">#REF!</definedName>
    <definedName name="COLUM02PESOS">#REF!</definedName>
    <definedName name="COLUM02PIB" localSheetId="3">#REF!</definedName>
    <definedName name="COLUM02PIB" localSheetId="4">#REF!</definedName>
    <definedName name="COLUM02PIB" localSheetId="5">#REF!</definedName>
    <definedName name="COLUM02PIB" localSheetId="6">#REF!</definedName>
    <definedName name="COLUM02PIB" localSheetId="7">#REF!</definedName>
    <definedName name="COLUM02PIB" localSheetId="8">#REF!</definedName>
    <definedName name="COLUM02PIB" localSheetId="9">#REF!</definedName>
    <definedName name="COLUM02PIB" localSheetId="10">#REF!</definedName>
    <definedName name="COLUM02PIB" localSheetId="11">#REF!</definedName>
    <definedName name="COLUM02PIB" localSheetId="12">#REF!</definedName>
    <definedName name="COLUM02PIB" localSheetId="13">#REF!</definedName>
    <definedName name="COLUM02PIB" localSheetId="14">#REF!</definedName>
    <definedName name="COLUM02PIB" localSheetId="19">#REF!</definedName>
    <definedName name="COLUM02PIB">#REF!</definedName>
    <definedName name="COLUM03PESOS" localSheetId="3">#REF!</definedName>
    <definedName name="COLUM03PESOS" localSheetId="4">#REF!</definedName>
    <definedName name="COLUM03PESOS" localSheetId="5">#REF!</definedName>
    <definedName name="COLUM03PESOS" localSheetId="6">#REF!</definedName>
    <definedName name="COLUM03PESOS" localSheetId="7">#REF!</definedName>
    <definedName name="COLUM03PESOS" localSheetId="8">#REF!</definedName>
    <definedName name="COLUM03PESOS" localSheetId="9">#REF!</definedName>
    <definedName name="COLUM03PESOS" localSheetId="10">#REF!</definedName>
    <definedName name="COLUM03PESOS" localSheetId="11">#REF!</definedName>
    <definedName name="COLUM03PESOS" localSheetId="12">#REF!</definedName>
    <definedName name="COLUM03PESOS" localSheetId="13">#REF!</definedName>
    <definedName name="COLUM03PESOS" localSheetId="14">#REF!</definedName>
    <definedName name="COLUM03PESOS" localSheetId="19">#REF!</definedName>
    <definedName name="COLUM03PESOS">#REF!</definedName>
    <definedName name="COLUM03PIB" localSheetId="3">#REF!</definedName>
    <definedName name="COLUM03PIB" localSheetId="4">#REF!</definedName>
    <definedName name="COLUM03PIB" localSheetId="5">#REF!</definedName>
    <definedName name="COLUM03PIB" localSheetId="6">#REF!</definedName>
    <definedName name="COLUM03PIB" localSheetId="7">#REF!</definedName>
    <definedName name="COLUM03PIB" localSheetId="8">#REF!</definedName>
    <definedName name="COLUM03PIB" localSheetId="9">#REF!</definedName>
    <definedName name="COLUM03PIB" localSheetId="10">#REF!</definedName>
    <definedName name="COLUM03PIB" localSheetId="11">#REF!</definedName>
    <definedName name="COLUM03PIB" localSheetId="12">#REF!</definedName>
    <definedName name="COLUM03PIB" localSheetId="13">#REF!</definedName>
    <definedName name="COLUM03PIB" localSheetId="14">#REF!</definedName>
    <definedName name="COLUM03PIB" localSheetId="19">#REF!</definedName>
    <definedName name="COLUM03PIB">#REF!</definedName>
    <definedName name="COLUM04PESOS" localSheetId="3">#REF!</definedName>
    <definedName name="COLUM04PESOS" localSheetId="4">#REF!</definedName>
    <definedName name="COLUM04PESOS" localSheetId="5">#REF!</definedName>
    <definedName name="COLUM04PESOS" localSheetId="6">#REF!</definedName>
    <definedName name="COLUM04PESOS" localSheetId="7">#REF!</definedName>
    <definedName name="COLUM04PESOS" localSheetId="8">#REF!</definedName>
    <definedName name="COLUM04PESOS" localSheetId="9">#REF!</definedName>
    <definedName name="COLUM04PESOS" localSheetId="10">#REF!</definedName>
    <definedName name="COLUM04PESOS" localSheetId="11">#REF!</definedName>
    <definedName name="COLUM04PESOS" localSheetId="12">#REF!</definedName>
    <definedName name="COLUM04PESOS" localSheetId="13">#REF!</definedName>
    <definedName name="COLUM04PESOS" localSheetId="14">#REF!</definedName>
    <definedName name="COLUM04PESOS" localSheetId="19">#REF!</definedName>
    <definedName name="COLUM04PESOS">#REF!</definedName>
    <definedName name="COLUM04PIB" localSheetId="3">#REF!</definedName>
    <definedName name="COLUM04PIB" localSheetId="4">#REF!</definedName>
    <definedName name="COLUM04PIB" localSheetId="5">#REF!</definedName>
    <definedName name="COLUM04PIB" localSheetId="6">#REF!</definedName>
    <definedName name="COLUM04PIB" localSheetId="7">#REF!</definedName>
    <definedName name="COLUM04PIB" localSheetId="8">#REF!</definedName>
    <definedName name="COLUM04PIB" localSheetId="9">#REF!</definedName>
    <definedName name="COLUM04PIB" localSheetId="10">#REF!</definedName>
    <definedName name="COLUM04PIB" localSheetId="11">#REF!</definedName>
    <definedName name="COLUM04PIB" localSheetId="12">#REF!</definedName>
    <definedName name="COLUM04PIB" localSheetId="13">#REF!</definedName>
    <definedName name="COLUM04PIB" localSheetId="14">#REF!</definedName>
    <definedName name="COLUM04PIB" localSheetId="19">#REF!</definedName>
    <definedName name="COLUM04PIB">#REF!</definedName>
    <definedName name="COLUM05PESOS" localSheetId="3">#REF!</definedName>
    <definedName name="COLUM05PESOS" localSheetId="4">#REF!</definedName>
    <definedName name="COLUM05PESOS" localSheetId="5">#REF!</definedName>
    <definedName name="COLUM05PESOS" localSheetId="6">#REF!</definedName>
    <definedName name="COLUM05PESOS" localSheetId="7">#REF!</definedName>
    <definedName name="COLUM05PESOS" localSheetId="8">#REF!</definedName>
    <definedName name="COLUM05PESOS" localSheetId="9">#REF!</definedName>
    <definedName name="COLUM05PESOS" localSheetId="10">#REF!</definedName>
    <definedName name="COLUM05PESOS" localSheetId="11">#REF!</definedName>
    <definedName name="COLUM05PESOS" localSheetId="12">#REF!</definedName>
    <definedName name="COLUM05PESOS" localSheetId="13">#REF!</definedName>
    <definedName name="COLUM05PESOS" localSheetId="14">#REF!</definedName>
    <definedName name="COLUM05PESOS" localSheetId="19">#REF!</definedName>
    <definedName name="COLUM05PESOS">#REF!</definedName>
    <definedName name="COLUM05PIB" localSheetId="3">#REF!</definedName>
    <definedName name="COLUM05PIB" localSheetId="4">#REF!</definedName>
    <definedName name="COLUM05PIB" localSheetId="5">#REF!</definedName>
    <definedName name="COLUM05PIB" localSheetId="6">#REF!</definedName>
    <definedName name="COLUM05PIB" localSheetId="7">#REF!</definedName>
    <definedName name="COLUM05PIB" localSheetId="8">#REF!</definedName>
    <definedName name="COLUM05PIB" localSheetId="9">#REF!</definedName>
    <definedName name="COLUM05PIB" localSheetId="10">#REF!</definedName>
    <definedName name="COLUM05PIB" localSheetId="11">#REF!</definedName>
    <definedName name="COLUM05PIB" localSheetId="12">#REF!</definedName>
    <definedName name="COLUM05PIB" localSheetId="13">#REF!</definedName>
    <definedName name="COLUM05PIB" localSheetId="14">#REF!</definedName>
    <definedName name="COLUM05PIB" localSheetId="19">#REF!</definedName>
    <definedName name="COLUM05PIB">#REF!</definedName>
    <definedName name="COLUM06PESOS" localSheetId="3">#REF!</definedName>
    <definedName name="COLUM06PESOS" localSheetId="4">#REF!</definedName>
    <definedName name="COLUM06PESOS" localSheetId="5">#REF!</definedName>
    <definedName name="COLUM06PESOS" localSheetId="6">#REF!</definedName>
    <definedName name="COLUM06PESOS" localSheetId="7">#REF!</definedName>
    <definedName name="COLUM06PESOS" localSheetId="8">#REF!</definedName>
    <definedName name="COLUM06PESOS" localSheetId="9">#REF!</definedName>
    <definedName name="COLUM06PESOS" localSheetId="10">#REF!</definedName>
    <definedName name="COLUM06PESOS" localSheetId="11">#REF!</definedName>
    <definedName name="COLUM06PESOS" localSheetId="12">#REF!</definedName>
    <definedName name="COLUM06PESOS" localSheetId="13">#REF!</definedName>
    <definedName name="COLUM06PESOS" localSheetId="14">#REF!</definedName>
    <definedName name="COLUM06PESOS" localSheetId="19">#REF!</definedName>
    <definedName name="COLUM06PESOS">#REF!</definedName>
    <definedName name="COLUM06PIB" localSheetId="3">#REF!</definedName>
    <definedName name="COLUM06PIB" localSheetId="4">#REF!</definedName>
    <definedName name="COLUM06PIB" localSheetId="5">#REF!</definedName>
    <definedName name="COLUM06PIB" localSheetId="6">#REF!</definedName>
    <definedName name="COLUM06PIB" localSheetId="7">#REF!</definedName>
    <definedName name="COLUM06PIB" localSheetId="8">#REF!</definedName>
    <definedName name="COLUM06PIB" localSheetId="9">#REF!</definedName>
    <definedName name="COLUM06PIB" localSheetId="10">#REF!</definedName>
    <definedName name="COLUM06PIB" localSheetId="11">#REF!</definedName>
    <definedName name="COLUM06PIB" localSheetId="12">#REF!</definedName>
    <definedName name="COLUM06PIB" localSheetId="13">#REF!</definedName>
    <definedName name="COLUM06PIB" localSheetId="14">#REF!</definedName>
    <definedName name="COLUM06PIB" localSheetId="19">#REF!</definedName>
    <definedName name="COLUM06PIB">#REF!</definedName>
    <definedName name="COLUM07PESOS" localSheetId="3">#REF!</definedName>
    <definedName name="COLUM07PESOS" localSheetId="4">#REF!</definedName>
    <definedName name="COLUM07PESOS" localSheetId="5">#REF!</definedName>
    <definedName name="COLUM07PESOS" localSheetId="6">#REF!</definedName>
    <definedName name="COLUM07PESOS" localSheetId="7">#REF!</definedName>
    <definedName name="COLUM07PESOS" localSheetId="8">#REF!</definedName>
    <definedName name="COLUM07PESOS" localSheetId="9">#REF!</definedName>
    <definedName name="COLUM07PESOS" localSheetId="10">#REF!</definedName>
    <definedName name="COLUM07PESOS" localSheetId="11">#REF!</definedName>
    <definedName name="COLUM07PESOS" localSheetId="12">#REF!</definedName>
    <definedName name="COLUM07PESOS" localSheetId="13">#REF!</definedName>
    <definedName name="COLUM07PESOS" localSheetId="14">#REF!</definedName>
    <definedName name="COLUM07PESOS" localSheetId="19">#REF!</definedName>
    <definedName name="COLUM07PESOS">#REF!</definedName>
    <definedName name="COLUM07PIB" localSheetId="3">#REF!</definedName>
    <definedName name="COLUM07PIB" localSheetId="4">#REF!</definedName>
    <definedName name="COLUM07PIB" localSheetId="5">#REF!</definedName>
    <definedName name="COLUM07PIB" localSheetId="6">#REF!</definedName>
    <definedName name="COLUM07PIB" localSheetId="7">#REF!</definedName>
    <definedName name="COLUM07PIB" localSheetId="8">#REF!</definedName>
    <definedName name="COLUM07PIB" localSheetId="9">#REF!</definedName>
    <definedName name="COLUM07PIB" localSheetId="10">#REF!</definedName>
    <definedName name="COLUM07PIB" localSheetId="11">#REF!</definedName>
    <definedName name="COLUM07PIB" localSheetId="12">#REF!</definedName>
    <definedName name="COLUM07PIB" localSheetId="13">#REF!</definedName>
    <definedName name="COLUM07PIB" localSheetId="14">#REF!</definedName>
    <definedName name="COLUM07PIB" localSheetId="19">#REF!</definedName>
    <definedName name="COLUM07PIB">#REF!</definedName>
    <definedName name="COLUM98PESOS" localSheetId="3">#REF!</definedName>
    <definedName name="COLUM98PESOS" localSheetId="4">#REF!</definedName>
    <definedName name="COLUM98PESOS" localSheetId="5">#REF!</definedName>
    <definedName name="COLUM98PESOS" localSheetId="6">#REF!</definedName>
    <definedName name="COLUM98PESOS" localSheetId="7">#REF!</definedName>
    <definedName name="COLUM98PESOS" localSheetId="8">#REF!</definedName>
    <definedName name="COLUM98PESOS" localSheetId="9">#REF!</definedName>
    <definedName name="COLUM98PESOS" localSheetId="10">#REF!</definedName>
    <definedName name="COLUM98PESOS" localSheetId="11">#REF!</definedName>
    <definedName name="COLUM98PESOS" localSheetId="12">#REF!</definedName>
    <definedName name="COLUM98PESOS" localSheetId="13">#REF!</definedName>
    <definedName name="COLUM98PESOS" localSheetId="14">#REF!</definedName>
    <definedName name="COLUM98PESOS" localSheetId="19">#REF!</definedName>
    <definedName name="COLUM98PESOS">#REF!</definedName>
    <definedName name="COLUM98PIB" localSheetId="3">#REF!</definedName>
    <definedName name="COLUM98PIB" localSheetId="4">#REF!</definedName>
    <definedName name="COLUM98PIB" localSheetId="5">#REF!</definedName>
    <definedName name="COLUM98PIB" localSheetId="6">#REF!</definedName>
    <definedName name="COLUM98PIB" localSheetId="7">#REF!</definedName>
    <definedName name="COLUM98PIB" localSheetId="8">#REF!</definedName>
    <definedName name="COLUM98PIB" localSheetId="9">#REF!</definedName>
    <definedName name="COLUM98PIB" localSheetId="10">#REF!</definedName>
    <definedName name="COLUM98PIB" localSheetId="11">#REF!</definedName>
    <definedName name="COLUM98PIB" localSheetId="12">#REF!</definedName>
    <definedName name="COLUM98PIB" localSheetId="13">#REF!</definedName>
    <definedName name="COLUM98PIB" localSheetId="14">#REF!</definedName>
    <definedName name="COLUM98PIB" localSheetId="19">#REF!</definedName>
    <definedName name="COLUM98PIB">#REF!</definedName>
    <definedName name="COLUM99PESOS" localSheetId="3">#REF!</definedName>
    <definedName name="COLUM99PESOS" localSheetId="4">#REF!</definedName>
    <definedName name="COLUM99PESOS" localSheetId="5">#REF!</definedName>
    <definedName name="COLUM99PESOS" localSheetId="6">#REF!</definedName>
    <definedName name="COLUM99PESOS" localSheetId="7">#REF!</definedName>
    <definedName name="COLUM99PESOS" localSheetId="8">#REF!</definedName>
    <definedName name="COLUM99PESOS" localSheetId="9">#REF!</definedName>
    <definedName name="COLUM99PESOS" localSheetId="10">#REF!</definedName>
    <definedName name="COLUM99PESOS" localSheetId="11">#REF!</definedName>
    <definedName name="COLUM99PESOS" localSheetId="12">#REF!</definedName>
    <definedName name="COLUM99PESOS" localSheetId="13">#REF!</definedName>
    <definedName name="COLUM99PESOS" localSheetId="14">#REF!</definedName>
    <definedName name="COLUM99PESOS" localSheetId="19">#REF!</definedName>
    <definedName name="COLUM99PESOS">#REF!</definedName>
    <definedName name="COLUM99PIB" localSheetId="3">#REF!</definedName>
    <definedName name="COLUM99PIB" localSheetId="4">#REF!</definedName>
    <definedName name="COLUM99PIB" localSheetId="5">#REF!</definedName>
    <definedName name="COLUM99PIB" localSheetId="6">#REF!</definedName>
    <definedName name="COLUM99PIB" localSheetId="7">#REF!</definedName>
    <definedName name="COLUM99PIB" localSheetId="8">#REF!</definedName>
    <definedName name="COLUM99PIB" localSheetId="9">#REF!</definedName>
    <definedName name="COLUM99PIB" localSheetId="10">#REF!</definedName>
    <definedName name="COLUM99PIB" localSheetId="11">#REF!</definedName>
    <definedName name="COLUM99PIB" localSheetId="12">#REF!</definedName>
    <definedName name="COLUM99PIB" localSheetId="13">#REF!</definedName>
    <definedName name="COLUM99PIB" localSheetId="14">#REF!</definedName>
    <definedName name="COLUM99PIB" localSheetId="19">#REF!</definedName>
    <definedName name="COLUM99PIB">#REF!</definedName>
    <definedName name="COMPOSICION_DEL_PRESUPUESTO_DE_RENTAS_DE_LA_NACION">#REF!</definedName>
    <definedName name="CONCENTRACIONESPROPIOS" hidden="1">{"empresa",#N/A,FALSE,"xEMPRESA"}</definedName>
    <definedName name="Confis" localSheetId="3">#REF!</definedName>
    <definedName name="Confis" localSheetId="4">#REF!</definedName>
    <definedName name="Confis" localSheetId="5">#REF!</definedName>
    <definedName name="Confis" localSheetId="6">#REF!</definedName>
    <definedName name="Confis" localSheetId="7">#REF!</definedName>
    <definedName name="Confis" localSheetId="8">#REF!</definedName>
    <definedName name="Confis" localSheetId="9">#REF!</definedName>
    <definedName name="Confis" localSheetId="10">#REF!</definedName>
    <definedName name="Confis" localSheetId="11">#REF!</definedName>
    <definedName name="Confis" localSheetId="12">#REF!</definedName>
    <definedName name="Confis" localSheetId="13">#REF!</definedName>
    <definedName name="Confis" localSheetId="14">#REF!</definedName>
    <definedName name="Confis" localSheetId="20">#REF!</definedName>
    <definedName name="Confis" localSheetId="19">#REF!</definedName>
    <definedName name="Confis">#REF!</definedName>
    <definedName name="CONSEJOMINISTROSI">#REF!</definedName>
    <definedName name="consol" localSheetId="3">#REF!</definedName>
    <definedName name="consol" localSheetId="4">#REF!</definedName>
    <definedName name="consol" localSheetId="5">#REF!</definedName>
    <definedName name="consol" localSheetId="6">#REF!</definedName>
    <definedName name="consol" localSheetId="7">#REF!</definedName>
    <definedName name="consol" localSheetId="8">#REF!</definedName>
    <definedName name="consol" localSheetId="9">#REF!</definedName>
    <definedName name="consol" localSheetId="10">#REF!</definedName>
    <definedName name="consol" localSheetId="11">#REF!</definedName>
    <definedName name="consol" localSheetId="12">#REF!</definedName>
    <definedName name="consol" localSheetId="13">#REF!</definedName>
    <definedName name="consol" localSheetId="14">#REF!</definedName>
    <definedName name="consol" localSheetId="20">#REF!</definedName>
    <definedName name="consol" localSheetId="19">#REF!</definedName>
    <definedName name="consol">#REF!</definedName>
    <definedName name="CONSOLIDADO">#REF!</definedName>
    <definedName name="CRBLO00_" localSheetId="3">#REF!</definedName>
    <definedName name="CRBLO00_" localSheetId="4">#REF!</definedName>
    <definedName name="CRBLO00_" localSheetId="5">#REF!</definedName>
    <definedName name="CRBLO00_" localSheetId="6">#REF!</definedName>
    <definedName name="CRBLO00_" localSheetId="7">#REF!</definedName>
    <definedName name="CRBLO00_" localSheetId="8">#REF!</definedName>
    <definedName name="CRBLO00_" localSheetId="9">#REF!</definedName>
    <definedName name="CRBLO00_" localSheetId="10">#REF!</definedName>
    <definedName name="CRBLO00_" localSheetId="11">#REF!</definedName>
    <definedName name="CRBLO00_" localSheetId="12">#REF!</definedName>
    <definedName name="CRBLO00_" localSheetId="13">#REF!</definedName>
    <definedName name="CRBLO00_" localSheetId="14">#REF!</definedName>
    <definedName name="CRBLO00_" localSheetId="20">#REF!</definedName>
    <definedName name="CRBLO00_" localSheetId="19">#REF!</definedName>
    <definedName name="CRBLO00_">#REF!</definedName>
    <definedName name="CRBLO93_" localSheetId="3">#REF!</definedName>
    <definedName name="CRBLO93_" localSheetId="4">#REF!</definedName>
    <definedName name="CRBLO93_" localSheetId="5">#REF!</definedName>
    <definedName name="CRBLO93_" localSheetId="6">#REF!</definedName>
    <definedName name="CRBLO93_" localSheetId="7">#REF!</definedName>
    <definedName name="CRBLO93_" localSheetId="8">#REF!</definedName>
    <definedName name="CRBLO93_" localSheetId="9">#REF!</definedName>
    <definedName name="CRBLO93_" localSheetId="10">#REF!</definedName>
    <definedName name="CRBLO93_" localSheetId="11">#REF!</definedName>
    <definedName name="CRBLO93_" localSheetId="12">#REF!</definedName>
    <definedName name="CRBLO93_" localSheetId="13">#REF!</definedName>
    <definedName name="CRBLO93_" localSheetId="14">#REF!</definedName>
    <definedName name="CRBLO93_" localSheetId="19">#REF!</definedName>
    <definedName name="CRBLO93_">#REF!</definedName>
    <definedName name="CRBLO94_" localSheetId="3">#REF!</definedName>
    <definedName name="CRBLO94_" localSheetId="4">#REF!</definedName>
    <definedName name="CRBLO94_" localSheetId="5">#REF!</definedName>
    <definedName name="CRBLO94_" localSheetId="6">#REF!</definedName>
    <definedName name="CRBLO94_" localSheetId="7">#REF!</definedName>
    <definedName name="CRBLO94_" localSheetId="8">#REF!</definedName>
    <definedName name="CRBLO94_" localSheetId="9">#REF!</definedName>
    <definedName name="CRBLO94_" localSheetId="10">#REF!</definedName>
    <definedName name="CRBLO94_" localSheetId="11">#REF!</definedName>
    <definedName name="CRBLO94_" localSheetId="12">#REF!</definedName>
    <definedName name="CRBLO94_" localSheetId="13">#REF!</definedName>
    <definedName name="CRBLO94_" localSheetId="14">#REF!</definedName>
    <definedName name="CRBLO94_" localSheetId="19">#REF!</definedName>
    <definedName name="CRBLO94_">#REF!</definedName>
    <definedName name="CRBLO95_" localSheetId="3">#REF!</definedName>
    <definedName name="CRBLO95_" localSheetId="4">#REF!</definedName>
    <definedName name="CRBLO95_" localSheetId="5">#REF!</definedName>
    <definedName name="CRBLO95_" localSheetId="6">#REF!</definedName>
    <definedName name="CRBLO95_" localSheetId="7">#REF!</definedName>
    <definedName name="CRBLO95_" localSheetId="8">#REF!</definedName>
    <definedName name="CRBLO95_" localSheetId="9">#REF!</definedName>
    <definedName name="CRBLO95_" localSheetId="10">#REF!</definedName>
    <definedName name="CRBLO95_" localSheetId="11">#REF!</definedName>
    <definedName name="CRBLO95_" localSheetId="12">#REF!</definedName>
    <definedName name="CRBLO95_" localSheetId="13">#REF!</definedName>
    <definedName name="CRBLO95_" localSheetId="14">#REF!</definedName>
    <definedName name="CRBLO95_" localSheetId="19">#REF!</definedName>
    <definedName name="CRBLO95_">#REF!</definedName>
    <definedName name="CRBLO96_" localSheetId="3">#REF!</definedName>
    <definedName name="CRBLO96_" localSheetId="4">#REF!</definedName>
    <definedName name="CRBLO96_" localSheetId="5">#REF!</definedName>
    <definedName name="CRBLO96_" localSheetId="6">#REF!</definedName>
    <definedName name="CRBLO96_" localSheetId="7">#REF!</definedName>
    <definedName name="CRBLO96_" localSheetId="8">#REF!</definedName>
    <definedName name="CRBLO96_" localSheetId="9">#REF!</definedName>
    <definedName name="CRBLO96_" localSheetId="10">#REF!</definedName>
    <definedName name="CRBLO96_" localSheetId="11">#REF!</definedName>
    <definedName name="CRBLO96_" localSheetId="12">#REF!</definedName>
    <definedName name="CRBLO96_" localSheetId="13">#REF!</definedName>
    <definedName name="CRBLO96_" localSheetId="14">#REF!</definedName>
    <definedName name="CRBLO96_" localSheetId="19">#REF!</definedName>
    <definedName name="CRBLO96_">#REF!</definedName>
    <definedName name="CRBLO97_" localSheetId="3">#REF!</definedName>
    <definedName name="CRBLO97_" localSheetId="4">#REF!</definedName>
    <definedName name="CRBLO97_" localSheetId="5">#REF!</definedName>
    <definedName name="CRBLO97_" localSheetId="6">#REF!</definedName>
    <definedName name="CRBLO97_" localSheetId="7">#REF!</definedName>
    <definedName name="CRBLO97_" localSheetId="8">#REF!</definedName>
    <definedName name="CRBLO97_" localSheetId="9">#REF!</definedName>
    <definedName name="CRBLO97_" localSheetId="10">#REF!</definedName>
    <definedName name="CRBLO97_" localSheetId="11">#REF!</definedName>
    <definedName name="CRBLO97_" localSheetId="12">#REF!</definedName>
    <definedName name="CRBLO97_" localSheetId="13">#REF!</definedName>
    <definedName name="CRBLO97_" localSheetId="14">#REF!</definedName>
    <definedName name="CRBLO97_" localSheetId="19">#REF!</definedName>
    <definedName name="CRBLO97_">#REF!</definedName>
    <definedName name="CRBLO98_" localSheetId="3">#REF!</definedName>
    <definedName name="CRBLO98_" localSheetId="4">#REF!</definedName>
    <definedName name="CRBLO98_" localSheetId="5">#REF!</definedName>
    <definedName name="CRBLO98_" localSheetId="6">#REF!</definedName>
    <definedName name="CRBLO98_" localSheetId="7">#REF!</definedName>
    <definedName name="CRBLO98_" localSheetId="8">#REF!</definedName>
    <definedName name="CRBLO98_" localSheetId="9">#REF!</definedName>
    <definedName name="CRBLO98_" localSheetId="10">#REF!</definedName>
    <definedName name="CRBLO98_" localSheetId="11">#REF!</definedName>
    <definedName name="CRBLO98_" localSheetId="12">#REF!</definedName>
    <definedName name="CRBLO98_" localSheetId="13">#REF!</definedName>
    <definedName name="CRBLO98_" localSheetId="14">#REF!</definedName>
    <definedName name="CRBLO98_" localSheetId="19">#REF!</definedName>
    <definedName name="CRBLO98_">#REF!</definedName>
    <definedName name="CRBLO99_" localSheetId="3">#REF!</definedName>
    <definedName name="CRBLO99_" localSheetId="4">#REF!</definedName>
    <definedName name="CRBLO99_" localSheetId="5">#REF!</definedName>
    <definedName name="CRBLO99_" localSheetId="6">#REF!</definedName>
    <definedName name="CRBLO99_" localSheetId="7">#REF!</definedName>
    <definedName name="CRBLO99_" localSheetId="8">#REF!</definedName>
    <definedName name="CRBLO99_" localSheetId="9">#REF!</definedName>
    <definedName name="CRBLO99_" localSheetId="10">#REF!</definedName>
    <definedName name="CRBLO99_" localSheetId="11">#REF!</definedName>
    <definedName name="CRBLO99_" localSheetId="12">#REF!</definedName>
    <definedName name="CRBLO99_" localSheetId="13">#REF!</definedName>
    <definedName name="CRBLO99_" localSheetId="14">#REF!</definedName>
    <definedName name="CRBLO99_" localSheetId="19">#REF!</definedName>
    <definedName name="CRBLO99_">#REF!</definedName>
    <definedName name="CRCOMB00_" localSheetId="3">#REF!</definedName>
    <definedName name="CRCOMB00_" localSheetId="4">#REF!</definedName>
    <definedName name="CRCOMB00_" localSheetId="5">#REF!</definedName>
    <definedName name="CRCOMB00_" localSheetId="6">#REF!</definedName>
    <definedName name="CRCOMB00_" localSheetId="7">#REF!</definedName>
    <definedName name="CRCOMB00_" localSheetId="8">#REF!</definedName>
    <definedName name="CRCOMB00_" localSheetId="9">#REF!</definedName>
    <definedName name="CRCOMB00_" localSheetId="10">#REF!</definedName>
    <definedName name="CRCOMB00_" localSheetId="11">#REF!</definedName>
    <definedName name="CRCOMB00_" localSheetId="12">#REF!</definedName>
    <definedName name="CRCOMB00_" localSheetId="13">#REF!</definedName>
    <definedName name="CRCOMB00_" localSheetId="14">#REF!</definedName>
    <definedName name="CRCOMB00_" localSheetId="19">#REF!</definedName>
    <definedName name="CRCOMB00_">#REF!</definedName>
    <definedName name="CRCOMB93_" localSheetId="3">#REF!</definedName>
    <definedName name="CRCOMB93_" localSheetId="4">#REF!</definedName>
    <definedName name="CRCOMB93_" localSheetId="5">#REF!</definedName>
    <definedName name="CRCOMB93_" localSheetId="6">#REF!</definedName>
    <definedName name="CRCOMB93_" localSheetId="7">#REF!</definedName>
    <definedName name="CRCOMB93_" localSheetId="8">#REF!</definedName>
    <definedName name="CRCOMB93_" localSheetId="9">#REF!</definedName>
    <definedName name="CRCOMB93_" localSheetId="10">#REF!</definedName>
    <definedName name="CRCOMB93_" localSheetId="11">#REF!</definedName>
    <definedName name="CRCOMB93_" localSheetId="12">#REF!</definedName>
    <definedName name="CRCOMB93_" localSheetId="13">#REF!</definedName>
    <definedName name="CRCOMB93_" localSheetId="14">#REF!</definedName>
    <definedName name="CRCOMB93_" localSheetId="19">#REF!</definedName>
    <definedName name="CRCOMB93_">#REF!</definedName>
    <definedName name="CRCOMB94_" localSheetId="3">#REF!</definedName>
    <definedName name="CRCOMB94_" localSheetId="4">#REF!</definedName>
    <definedName name="CRCOMB94_" localSheetId="5">#REF!</definedName>
    <definedName name="CRCOMB94_" localSheetId="6">#REF!</definedName>
    <definedName name="CRCOMB94_" localSheetId="7">#REF!</definedName>
    <definedName name="CRCOMB94_" localSheetId="8">#REF!</definedName>
    <definedName name="CRCOMB94_" localSheetId="9">#REF!</definedName>
    <definedName name="CRCOMB94_" localSheetId="10">#REF!</definedName>
    <definedName name="CRCOMB94_" localSheetId="11">#REF!</definedName>
    <definedName name="CRCOMB94_" localSheetId="12">#REF!</definedName>
    <definedName name="CRCOMB94_" localSheetId="13">#REF!</definedName>
    <definedName name="CRCOMB94_" localSheetId="14">#REF!</definedName>
    <definedName name="CRCOMB94_" localSheetId="19">#REF!</definedName>
    <definedName name="CRCOMB94_">#REF!</definedName>
    <definedName name="CRCOMB95_" localSheetId="3">#REF!</definedName>
    <definedName name="CRCOMB95_" localSheetId="4">#REF!</definedName>
    <definedName name="CRCOMB95_" localSheetId="5">#REF!</definedName>
    <definedName name="CRCOMB95_" localSheetId="6">#REF!</definedName>
    <definedName name="CRCOMB95_" localSheetId="7">#REF!</definedName>
    <definedName name="CRCOMB95_" localSheetId="8">#REF!</definedName>
    <definedName name="CRCOMB95_" localSheetId="9">#REF!</definedName>
    <definedName name="CRCOMB95_" localSheetId="10">#REF!</definedName>
    <definedName name="CRCOMB95_" localSheetId="11">#REF!</definedName>
    <definedName name="CRCOMB95_" localSheetId="12">#REF!</definedName>
    <definedName name="CRCOMB95_" localSheetId="13">#REF!</definedName>
    <definedName name="CRCOMB95_" localSheetId="14">#REF!</definedName>
    <definedName name="CRCOMB95_" localSheetId="19">#REF!</definedName>
    <definedName name="CRCOMB95_">#REF!</definedName>
    <definedName name="CRCOMB96_" localSheetId="3">#REF!</definedName>
    <definedName name="CRCOMB96_" localSheetId="4">#REF!</definedName>
    <definedName name="CRCOMB96_" localSheetId="5">#REF!</definedName>
    <definedName name="CRCOMB96_" localSheetId="6">#REF!</definedName>
    <definedName name="CRCOMB96_" localSheetId="7">#REF!</definedName>
    <definedName name="CRCOMB96_" localSheetId="8">#REF!</definedName>
    <definedName name="CRCOMB96_" localSheetId="9">#REF!</definedName>
    <definedName name="CRCOMB96_" localSheetId="10">#REF!</definedName>
    <definedName name="CRCOMB96_" localSheetId="11">#REF!</definedName>
    <definedName name="CRCOMB96_" localSheetId="12">#REF!</definedName>
    <definedName name="CRCOMB96_" localSheetId="13">#REF!</definedName>
    <definedName name="CRCOMB96_" localSheetId="14">#REF!</definedName>
    <definedName name="CRCOMB96_" localSheetId="19">#REF!</definedName>
    <definedName name="CRCOMB96_">#REF!</definedName>
    <definedName name="CRCOMB97_" localSheetId="3">#REF!</definedName>
    <definedName name="CRCOMB97_" localSheetId="4">#REF!</definedName>
    <definedName name="CRCOMB97_" localSheetId="5">#REF!</definedName>
    <definedName name="CRCOMB97_" localSheetId="6">#REF!</definedName>
    <definedName name="CRCOMB97_" localSheetId="7">#REF!</definedName>
    <definedName name="CRCOMB97_" localSheetId="8">#REF!</definedName>
    <definedName name="CRCOMB97_" localSheetId="9">#REF!</definedName>
    <definedName name="CRCOMB97_" localSheetId="10">#REF!</definedName>
    <definedName name="CRCOMB97_" localSheetId="11">#REF!</definedName>
    <definedName name="CRCOMB97_" localSheetId="12">#REF!</definedName>
    <definedName name="CRCOMB97_" localSheetId="13">#REF!</definedName>
    <definedName name="CRCOMB97_" localSheetId="14">#REF!</definedName>
    <definedName name="CRCOMB97_" localSheetId="19">#REF!</definedName>
    <definedName name="CRCOMB97_">#REF!</definedName>
    <definedName name="CRCOMB98_" localSheetId="3">#REF!</definedName>
    <definedName name="CRCOMB98_" localSheetId="4">#REF!</definedName>
    <definedName name="CRCOMB98_" localSheetId="5">#REF!</definedName>
    <definedName name="CRCOMB98_" localSheetId="6">#REF!</definedName>
    <definedName name="CRCOMB98_" localSheetId="7">#REF!</definedName>
    <definedName name="CRCOMB98_" localSheetId="8">#REF!</definedName>
    <definedName name="CRCOMB98_" localSheetId="9">#REF!</definedName>
    <definedName name="CRCOMB98_" localSheetId="10">#REF!</definedName>
    <definedName name="CRCOMB98_" localSheetId="11">#REF!</definedName>
    <definedName name="CRCOMB98_" localSheetId="12">#REF!</definedName>
    <definedName name="CRCOMB98_" localSheetId="13">#REF!</definedName>
    <definedName name="CRCOMB98_" localSheetId="14">#REF!</definedName>
    <definedName name="CRCOMB98_" localSheetId="19">#REF!</definedName>
    <definedName name="CRCOMB98_">#REF!</definedName>
    <definedName name="CRCOMB99_" localSheetId="3">#REF!</definedName>
    <definedName name="CRCOMB99_" localSheetId="4">#REF!</definedName>
    <definedName name="CRCOMB99_" localSheetId="5">#REF!</definedName>
    <definedName name="CRCOMB99_" localSheetId="6">#REF!</definedName>
    <definedName name="CRCOMB99_" localSheetId="7">#REF!</definedName>
    <definedName name="CRCOMB99_" localSheetId="8">#REF!</definedName>
    <definedName name="CRCOMB99_" localSheetId="9">#REF!</definedName>
    <definedName name="CRCOMB99_" localSheetId="10">#REF!</definedName>
    <definedName name="CRCOMB99_" localSheetId="11">#REF!</definedName>
    <definedName name="CRCOMB99_" localSheetId="12">#REF!</definedName>
    <definedName name="CRCOMB99_" localSheetId="13">#REF!</definedName>
    <definedName name="CRCOMB99_" localSheetId="14">#REF!</definedName>
    <definedName name="CRCOMB99_" localSheetId="19">#REF!</definedName>
    <definedName name="CRCOMB99_">#REF!</definedName>
    <definedName name="CRDEM00_" localSheetId="3">#REF!</definedName>
    <definedName name="CRDEM00_" localSheetId="4">#REF!</definedName>
    <definedName name="CRDEM00_" localSheetId="5">#REF!</definedName>
    <definedName name="CRDEM00_" localSheetId="6">#REF!</definedName>
    <definedName name="CRDEM00_" localSheetId="7">#REF!</definedName>
    <definedName name="CRDEM00_" localSheetId="8">#REF!</definedName>
    <definedName name="CRDEM00_" localSheetId="9">#REF!</definedName>
    <definedName name="CRDEM00_" localSheetId="10">#REF!</definedName>
    <definedName name="CRDEM00_" localSheetId="11">#REF!</definedName>
    <definedName name="CRDEM00_" localSheetId="12">#REF!</definedName>
    <definedName name="CRDEM00_" localSheetId="13">#REF!</definedName>
    <definedName name="CRDEM00_" localSheetId="14">#REF!</definedName>
    <definedName name="CRDEM00_" localSheetId="19">#REF!</definedName>
    <definedName name="CRDEM00_">#REF!</definedName>
    <definedName name="CRDEM93_" localSheetId="3">#REF!</definedName>
    <definedName name="CRDEM93_" localSheetId="4">#REF!</definedName>
    <definedName name="CRDEM93_" localSheetId="5">#REF!</definedName>
    <definedName name="CRDEM93_" localSheetId="6">#REF!</definedName>
    <definedName name="CRDEM93_" localSheetId="7">#REF!</definedName>
    <definedName name="CRDEM93_" localSheetId="8">#REF!</definedName>
    <definedName name="CRDEM93_" localSheetId="9">#REF!</definedName>
    <definedName name="CRDEM93_" localSheetId="10">#REF!</definedName>
    <definedName name="CRDEM93_" localSheetId="11">#REF!</definedName>
    <definedName name="CRDEM93_" localSheetId="12">#REF!</definedName>
    <definedName name="CRDEM93_" localSheetId="13">#REF!</definedName>
    <definedName name="CRDEM93_" localSheetId="14">#REF!</definedName>
    <definedName name="CRDEM93_" localSheetId="19">#REF!</definedName>
    <definedName name="CRDEM93_">#REF!</definedName>
    <definedName name="CRDEM94_" localSheetId="3">#REF!</definedName>
    <definedName name="CRDEM94_" localSheetId="4">#REF!</definedName>
    <definedName name="CRDEM94_" localSheetId="5">#REF!</definedName>
    <definedName name="CRDEM94_" localSheetId="6">#REF!</definedName>
    <definedName name="CRDEM94_" localSheetId="7">#REF!</definedName>
    <definedName name="CRDEM94_" localSheetId="8">#REF!</definedName>
    <definedName name="CRDEM94_" localSheetId="9">#REF!</definedName>
    <definedName name="CRDEM94_" localSheetId="10">#REF!</definedName>
    <definedName name="CRDEM94_" localSheetId="11">#REF!</definedName>
    <definedName name="CRDEM94_" localSheetId="12">#REF!</definedName>
    <definedName name="CRDEM94_" localSheetId="13">#REF!</definedName>
    <definedName name="CRDEM94_" localSheetId="14">#REF!</definedName>
    <definedName name="CRDEM94_" localSheetId="19">#REF!</definedName>
    <definedName name="CRDEM94_">#REF!</definedName>
    <definedName name="CRDEM95_" localSheetId="3">#REF!</definedName>
    <definedName name="CRDEM95_" localSheetId="4">#REF!</definedName>
    <definedName name="CRDEM95_" localSheetId="5">#REF!</definedName>
    <definedName name="CRDEM95_" localSheetId="6">#REF!</definedName>
    <definedName name="CRDEM95_" localSheetId="7">#REF!</definedName>
    <definedName name="CRDEM95_" localSheetId="8">#REF!</definedName>
    <definedName name="CRDEM95_" localSheetId="9">#REF!</definedName>
    <definedName name="CRDEM95_" localSheetId="10">#REF!</definedName>
    <definedName name="CRDEM95_" localSheetId="11">#REF!</definedName>
    <definedName name="CRDEM95_" localSheetId="12">#REF!</definedName>
    <definedName name="CRDEM95_" localSheetId="13">#REF!</definedName>
    <definedName name="CRDEM95_" localSheetId="14">#REF!</definedName>
    <definedName name="CRDEM95_" localSheetId="19">#REF!</definedName>
    <definedName name="CRDEM95_">#REF!</definedName>
    <definedName name="CRDEM96_" localSheetId="3">#REF!</definedName>
    <definedName name="CRDEM96_" localSheetId="4">#REF!</definedName>
    <definedName name="CRDEM96_" localSheetId="5">#REF!</definedName>
    <definedName name="CRDEM96_" localSheetId="6">#REF!</definedName>
    <definedName name="CRDEM96_" localSheetId="7">#REF!</definedName>
    <definedName name="CRDEM96_" localSheetId="8">#REF!</definedName>
    <definedName name="CRDEM96_" localSheetId="9">#REF!</definedName>
    <definedName name="CRDEM96_" localSheetId="10">#REF!</definedName>
    <definedName name="CRDEM96_" localSheetId="11">#REF!</definedName>
    <definedName name="CRDEM96_" localSheetId="12">#REF!</definedName>
    <definedName name="CRDEM96_" localSheetId="13">#REF!</definedName>
    <definedName name="CRDEM96_" localSheetId="14">#REF!</definedName>
    <definedName name="CRDEM96_" localSheetId="19">#REF!</definedName>
    <definedName name="CRDEM96_">#REF!</definedName>
    <definedName name="CRDEM97_" localSheetId="3">#REF!</definedName>
    <definedName name="CRDEM97_" localSheetId="4">#REF!</definedName>
    <definedName name="CRDEM97_" localSheetId="5">#REF!</definedName>
    <definedName name="CRDEM97_" localSheetId="6">#REF!</definedName>
    <definedName name="CRDEM97_" localSheetId="7">#REF!</definedName>
    <definedName name="CRDEM97_" localSheetId="8">#REF!</definedName>
    <definedName name="CRDEM97_" localSheetId="9">#REF!</definedName>
    <definedName name="CRDEM97_" localSheetId="10">#REF!</definedName>
    <definedName name="CRDEM97_" localSheetId="11">#REF!</definedName>
    <definedName name="CRDEM97_" localSheetId="12">#REF!</definedName>
    <definedName name="CRDEM97_" localSheetId="13">#REF!</definedName>
    <definedName name="CRDEM97_" localSheetId="14">#REF!</definedName>
    <definedName name="CRDEM97_" localSheetId="19">#REF!</definedName>
    <definedName name="CRDEM97_">#REF!</definedName>
    <definedName name="CRDEM98_" localSheetId="3">#REF!</definedName>
    <definedName name="CRDEM98_" localSheetId="4">#REF!</definedName>
    <definedName name="CRDEM98_" localSheetId="5">#REF!</definedName>
    <definedName name="CRDEM98_" localSheetId="6">#REF!</definedName>
    <definedName name="CRDEM98_" localSheetId="7">#REF!</definedName>
    <definedName name="CRDEM98_" localSheetId="8">#REF!</definedName>
    <definedName name="CRDEM98_" localSheetId="9">#REF!</definedName>
    <definedName name="CRDEM98_" localSheetId="10">#REF!</definedName>
    <definedName name="CRDEM98_" localSheetId="11">#REF!</definedName>
    <definedName name="CRDEM98_" localSheetId="12">#REF!</definedName>
    <definedName name="CRDEM98_" localSheetId="13">#REF!</definedName>
    <definedName name="CRDEM98_" localSheetId="14">#REF!</definedName>
    <definedName name="CRDEM98_" localSheetId="19">#REF!</definedName>
    <definedName name="CRDEM98_">#REF!</definedName>
    <definedName name="CRDEM99_" localSheetId="3">#REF!</definedName>
    <definedName name="CRDEM99_" localSheetId="4">#REF!</definedName>
    <definedName name="CRDEM99_" localSheetId="5">#REF!</definedName>
    <definedName name="CRDEM99_" localSheetId="6">#REF!</definedName>
    <definedName name="CRDEM99_" localSheetId="7">#REF!</definedName>
    <definedName name="CRDEM99_" localSheetId="8">#REF!</definedName>
    <definedName name="CRDEM99_" localSheetId="9">#REF!</definedName>
    <definedName name="CRDEM99_" localSheetId="10">#REF!</definedName>
    <definedName name="CRDEM99_" localSheetId="11">#REF!</definedName>
    <definedName name="CRDEM99_" localSheetId="12">#REF!</definedName>
    <definedName name="CRDEM99_" localSheetId="13">#REF!</definedName>
    <definedName name="CRDEM99_" localSheetId="14">#REF!</definedName>
    <definedName name="CRDEM99_" localSheetId="19">#REF!</definedName>
    <definedName name="CRDEM99_">#REF!</definedName>
    <definedName name="CREUF00_" localSheetId="3">#REF!</definedName>
    <definedName name="CREUF00_" localSheetId="4">#REF!</definedName>
    <definedName name="CREUF00_" localSheetId="5">#REF!</definedName>
    <definedName name="CREUF00_" localSheetId="6">#REF!</definedName>
    <definedName name="CREUF00_" localSheetId="7">#REF!</definedName>
    <definedName name="CREUF00_" localSheetId="8">#REF!</definedName>
    <definedName name="CREUF00_" localSheetId="9">#REF!</definedName>
    <definedName name="CREUF00_" localSheetId="10">#REF!</definedName>
    <definedName name="CREUF00_" localSheetId="11">#REF!</definedName>
    <definedName name="CREUF00_" localSheetId="12">#REF!</definedName>
    <definedName name="CREUF00_" localSheetId="13">#REF!</definedName>
    <definedName name="CREUF00_" localSheetId="14">#REF!</definedName>
    <definedName name="CREUF00_" localSheetId="19">#REF!</definedName>
    <definedName name="CREUF00_">#REF!</definedName>
    <definedName name="CREUF93_" localSheetId="3">#REF!</definedName>
    <definedName name="CREUF93_" localSheetId="4">#REF!</definedName>
    <definedName name="CREUF93_" localSheetId="5">#REF!</definedName>
    <definedName name="CREUF93_" localSheetId="6">#REF!</definedName>
    <definedName name="CREUF93_" localSheetId="7">#REF!</definedName>
    <definedName name="CREUF93_" localSheetId="8">#REF!</definedName>
    <definedName name="CREUF93_" localSheetId="9">#REF!</definedName>
    <definedName name="CREUF93_" localSheetId="10">#REF!</definedName>
    <definedName name="CREUF93_" localSheetId="11">#REF!</definedName>
    <definedName name="CREUF93_" localSheetId="12">#REF!</definedName>
    <definedName name="CREUF93_" localSheetId="13">#REF!</definedName>
    <definedName name="CREUF93_" localSheetId="14">#REF!</definedName>
    <definedName name="CREUF93_" localSheetId="19">#REF!</definedName>
    <definedName name="CREUF93_">#REF!</definedName>
    <definedName name="CREUF94_" localSheetId="3">#REF!</definedName>
    <definedName name="CREUF94_" localSheetId="4">#REF!</definedName>
    <definedName name="CREUF94_" localSheetId="5">#REF!</definedName>
    <definedName name="CREUF94_" localSheetId="6">#REF!</definedName>
    <definedName name="CREUF94_" localSheetId="7">#REF!</definedName>
    <definedName name="CREUF94_" localSheetId="8">#REF!</definedName>
    <definedName name="CREUF94_" localSheetId="9">#REF!</definedName>
    <definedName name="CREUF94_" localSheetId="10">#REF!</definedName>
    <definedName name="CREUF94_" localSheetId="11">#REF!</definedName>
    <definedName name="CREUF94_" localSheetId="12">#REF!</definedName>
    <definedName name="CREUF94_" localSheetId="13">#REF!</definedName>
    <definedName name="CREUF94_" localSheetId="14">#REF!</definedName>
    <definedName name="CREUF94_" localSheetId="19">#REF!</definedName>
    <definedName name="CREUF94_">#REF!</definedName>
    <definedName name="CREUF95_" localSheetId="3">#REF!</definedName>
    <definedName name="CREUF95_" localSheetId="4">#REF!</definedName>
    <definedName name="CREUF95_" localSheetId="5">#REF!</definedName>
    <definedName name="CREUF95_" localSheetId="6">#REF!</definedName>
    <definedName name="CREUF95_" localSheetId="7">#REF!</definedName>
    <definedName name="CREUF95_" localSheetId="8">#REF!</definedName>
    <definedName name="CREUF95_" localSheetId="9">#REF!</definedName>
    <definedName name="CREUF95_" localSheetId="10">#REF!</definedName>
    <definedName name="CREUF95_" localSheetId="11">#REF!</definedName>
    <definedName name="CREUF95_" localSheetId="12">#REF!</definedName>
    <definedName name="CREUF95_" localSheetId="13">#REF!</definedName>
    <definedName name="CREUF95_" localSheetId="14">#REF!</definedName>
    <definedName name="CREUF95_" localSheetId="19">#REF!</definedName>
    <definedName name="CREUF95_">#REF!</definedName>
    <definedName name="CREUF96_" localSheetId="3">#REF!</definedName>
    <definedName name="CREUF96_" localSheetId="4">#REF!</definedName>
    <definedName name="CREUF96_" localSheetId="5">#REF!</definedName>
    <definedName name="CREUF96_" localSheetId="6">#REF!</definedName>
    <definedName name="CREUF96_" localSheetId="7">#REF!</definedName>
    <definedName name="CREUF96_" localSheetId="8">#REF!</definedName>
    <definedName name="CREUF96_" localSheetId="9">#REF!</definedName>
    <definedName name="CREUF96_" localSheetId="10">#REF!</definedName>
    <definedName name="CREUF96_" localSheetId="11">#REF!</definedName>
    <definedName name="CREUF96_" localSheetId="12">#REF!</definedName>
    <definedName name="CREUF96_" localSheetId="13">#REF!</definedName>
    <definedName name="CREUF96_" localSheetId="14">#REF!</definedName>
    <definedName name="CREUF96_" localSheetId="19">#REF!</definedName>
    <definedName name="CREUF96_">#REF!</definedName>
    <definedName name="CREUF97_" localSheetId="3">#REF!</definedName>
    <definedName name="CREUF97_" localSheetId="4">#REF!</definedName>
    <definedName name="CREUF97_" localSheetId="5">#REF!</definedName>
    <definedName name="CREUF97_" localSheetId="6">#REF!</definedName>
    <definedName name="CREUF97_" localSheetId="7">#REF!</definedName>
    <definedName name="CREUF97_" localSheetId="8">#REF!</definedName>
    <definedName name="CREUF97_" localSheetId="9">#REF!</definedName>
    <definedName name="CREUF97_" localSheetId="10">#REF!</definedName>
    <definedName name="CREUF97_" localSheetId="11">#REF!</definedName>
    <definedName name="CREUF97_" localSheetId="12">#REF!</definedName>
    <definedName name="CREUF97_" localSheetId="13">#REF!</definedName>
    <definedName name="CREUF97_" localSheetId="14">#REF!</definedName>
    <definedName name="CREUF97_" localSheetId="19">#REF!</definedName>
    <definedName name="CREUF97_">#REF!</definedName>
    <definedName name="CREUF98_" localSheetId="3">#REF!</definedName>
    <definedName name="CREUF98_" localSheetId="4">#REF!</definedName>
    <definedName name="CREUF98_" localSheetId="5">#REF!</definedName>
    <definedName name="CREUF98_" localSheetId="6">#REF!</definedName>
    <definedName name="CREUF98_" localSheetId="7">#REF!</definedName>
    <definedName name="CREUF98_" localSheetId="8">#REF!</definedName>
    <definedName name="CREUF98_" localSheetId="9">#REF!</definedName>
    <definedName name="CREUF98_" localSheetId="10">#REF!</definedName>
    <definedName name="CREUF98_" localSheetId="11">#REF!</definedName>
    <definedName name="CREUF98_" localSheetId="12">#REF!</definedName>
    <definedName name="CREUF98_" localSheetId="13">#REF!</definedName>
    <definedName name="CREUF98_" localSheetId="14">#REF!</definedName>
    <definedName name="CREUF98_" localSheetId="19">#REF!</definedName>
    <definedName name="CREUF98_">#REF!</definedName>
    <definedName name="CREUF99_" localSheetId="3">#REF!</definedName>
    <definedName name="CREUF99_" localSheetId="4">#REF!</definedName>
    <definedName name="CREUF99_" localSheetId="5">#REF!</definedName>
    <definedName name="CREUF99_" localSheetId="6">#REF!</definedName>
    <definedName name="CREUF99_" localSheetId="7">#REF!</definedName>
    <definedName name="CREUF99_" localSheetId="8">#REF!</definedName>
    <definedName name="CREUF99_" localSheetId="9">#REF!</definedName>
    <definedName name="CREUF99_" localSheetId="10">#REF!</definedName>
    <definedName name="CREUF99_" localSheetId="11">#REF!</definedName>
    <definedName name="CREUF99_" localSheetId="12">#REF!</definedName>
    <definedName name="CREUF99_" localSheetId="13">#REF!</definedName>
    <definedName name="CREUF99_" localSheetId="14">#REF!</definedName>
    <definedName name="CREUF99_" localSheetId="19">#REF!</definedName>
    <definedName name="CREUF99_">#REF!</definedName>
    <definedName name="cruce" localSheetId="3">#REF!</definedName>
    <definedName name="cruce" localSheetId="4">#REF!</definedName>
    <definedName name="cruce" localSheetId="5">#REF!</definedName>
    <definedName name="cruce" localSheetId="6">#REF!</definedName>
    <definedName name="cruce" localSheetId="7">#REF!</definedName>
    <definedName name="cruce" localSheetId="8">#REF!</definedName>
    <definedName name="cruce" localSheetId="9">#REF!</definedName>
    <definedName name="cruce" localSheetId="10">#REF!</definedName>
    <definedName name="cruce" localSheetId="11">#REF!</definedName>
    <definedName name="cruce" localSheetId="12">#REF!</definedName>
    <definedName name="cruce" localSheetId="13">#REF!</definedName>
    <definedName name="cruce" localSheetId="14">#REF!</definedName>
    <definedName name="cruce" localSheetId="19">#REF!</definedName>
    <definedName name="cruce">#REF!</definedName>
    <definedName name="CRUCE2" localSheetId="3">#REF!</definedName>
    <definedName name="CRUCE2" localSheetId="4">#REF!</definedName>
    <definedName name="CRUCE2" localSheetId="5">#REF!</definedName>
    <definedName name="CRUCE2" localSheetId="6">#REF!</definedName>
    <definedName name="CRUCE2" localSheetId="7">#REF!</definedName>
    <definedName name="CRUCE2" localSheetId="8">#REF!</definedName>
    <definedName name="CRUCE2" localSheetId="9">#REF!</definedName>
    <definedName name="CRUCE2" localSheetId="10">#REF!</definedName>
    <definedName name="CRUCE2" localSheetId="11">#REF!</definedName>
    <definedName name="CRUCE2" localSheetId="12">#REF!</definedName>
    <definedName name="CRUCE2" localSheetId="13">#REF!</definedName>
    <definedName name="CRUCE2" localSheetId="14">#REF!</definedName>
    <definedName name="CRUCE2" localSheetId="19">#REF!</definedName>
    <definedName name="CRUCE2">#REF!</definedName>
    <definedName name="CRUCE3" localSheetId="3">#REF!</definedName>
    <definedName name="CRUCE3" localSheetId="4">#REF!</definedName>
    <definedName name="CRUCE3" localSheetId="5">#REF!</definedName>
    <definedName name="CRUCE3" localSheetId="6">#REF!</definedName>
    <definedName name="CRUCE3" localSheetId="7">#REF!</definedName>
    <definedName name="CRUCE3" localSheetId="8">#REF!</definedName>
    <definedName name="CRUCE3" localSheetId="9">#REF!</definedName>
    <definedName name="CRUCE3" localSheetId="10">#REF!</definedName>
    <definedName name="CRUCE3" localSheetId="11">#REF!</definedName>
    <definedName name="CRUCE3" localSheetId="12">#REF!</definedName>
    <definedName name="CRUCE3" localSheetId="13">#REF!</definedName>
    <definedName name="CRUCE3" localSheetId="14">#REF!</definedName>
    <definedName name="CRUCE3" localSheetId="19">#REF!</definedName>
    <definedName name="CRUCE3">#REF!</definedName>
    <definedName name="CUA" localSheetId="3">#REF!</definedName>
    <definedName name="CUA" localSheetId="4">#REF!</definedName>
    <definedName name="CUA" localSheetId="5">#REF!</definedName>
    <definedName name="CUA" localSheetId="6">#REF!</definedName>
    <definedName name="CUA" localSheetId="7">#REF!</definedName>
    <definedName name="CUA" localSheetId="8">#REF!</definedName>
    <definedName name="CUA" localSheetId="9">#REF!</definedName>
    <definedName name="CUA" localSheetId="10">#REF!</definedName>
    <definedName name="CUA" localSheetId="11">#REF!</definedName>
    <definedName name="CUA" localSheetId="12">#REF!</definedName>
    <definedName name="CUA" localSheetId="13">#REF!</definedName>
    <definedName name="CUA" localSheetId="14">#REF!</definedName>
    <definedName name="CUA" localSheetId="19">#REF!</definedName>
    <definedName name="CUA">#REF!</definedName>
    <definedName name="CUA18A" localSheetId="20" hidden="1">{"trimestre",#N/A,FALSE,"TRIMESTRE";"empresa",#N/A,FALSE,"xEMPRESA";"eaab",#N/A,FALSE,"EAAB";"epma",#N/A,FALSE,"EPMA";"emca",#N/A,FALSE,"EMCA"}</definedName>
    <definedName name="CUA18A" localSheetId="19" hidden="1">{"trimestre",#N/A,FALSE,"TRIMESTRE";"empresa",#N/A,FALSE,"xEMPRESA";"eaab",#N/A,FALSE,"EAAB";"epma",#N/A,FALSE,"EPMA";"emca",#N/A,FALSE,"EMCA"}</definedName>
    <definedName name="CUA18A" hidden="1">{"trimestre",#N/A,FALSE,"TRIMESTRE";"empresa",#N/A,FALSE,"xEMPRESA";"eaab",#N/A,FALSE,"EAAB";"epma",#N/A,FALSE,"EPMA";"emca",#N/A,FALSE,"EMCA"}</definedName>
    <definedName name="Cua1a" localSheetId="3">#REF!</definedName>
    <definedName name="Cua1a" localSheetId="4">#REF!</definedName>
    <definedName name="Cua1a" localSheetId="5">#REF!</definedName>
    <definedName name="Cua1a" localSheetId="6">#REF!</definedName>
    <definedName name="Cua1a" localSheetId="7">#REF!</definedName>
    <definedName name="Cua1a" localSheetId="8">#REF!</definedName>
    <definedName name="Cua1a" localSheetId="9">#REF!</definedName>
    <definedName name="Cua1a" localSheetId="10">#REF!</definedName>
    <definedName name="Cua1a" localSheetId="11">#REF!</definedName>
    <definedName name="Cua1a" localSheetId="12">#REF!</definedName>
    <definedName name="Cua1a" localSheetId="13">#REF!</definedName>
    <definedName name="Cua1a" localSheetId="14">#REF!</definedName>
    <definedName name="Cua1a" localSheetId="19">#REF!</definedName>
    <definedName name="Cua1a">#REF!</definedName>
    <definedName name="Cuadro_2b1">#REF!</definedName>
    <definedName name="Cuadro_de_Gasolina">#REF!</definedName>
    <definedName name="CUADRO_No._1" localSheetId="3">#REF!</definedName>
    <definedName name="CUADRO_No._1" localSheetId="4">#REF!</definedName>
    <definedName name="CUADRO_No._1" localSheetId="5">#REF!</definedName>
    <definedName name="CUADRO_No._1" localSheetId="6">#REF!</definedName>
    <definedName name="CUADRO_No._1" localSheetId="7">#REF!</definedName>
    <definedName name="CUADRO_No._1" localSheetId="8">#REF!</definedName>
    <definedName name="CUADRO_No._1" localSheetId="9">#REF!</definedName>
    <definedName name="CUADRO_No._1" localSheetId="10">#REF!</definedName>
    <definedName name="CUADRO_No._1" localSheetId="11">#REF!</definedName>
    <definedName name="CUADRO_No._1" localSheetId="12">#REF!</definedName>
    <definedName name="CUADRO_No._1" localSheetId="13">#REF!</definedName>
    <definedName name="CUADRO_No._1" localSheetId="14">#REF!</definedName>
    <definedName name="CUADRO_No._1" localSheetId="20">#REF!</definedName>
    <definedName name="CUADRO_No._1" localSheetId="19">#REF!</definedName>
    <definedName name="CUADRO_No._1">#REF!</definedName>
    <definedName name="CUADRO_No._10" localSheetId="3">#REF!</definedName>
    <definedName name="CUADRO_No._10" localSheetId="4">#REF!</definedName>
    <definedName name="CUADRO_No._10" localSheetId="5">#REF!</definedName>
    <definedName name="CUADRO_No._10" localSheetId="6">#REF!</definedName>
    <definedName name="CUADRO_No._10" localSheetId="7">#REF!</definedName>
    <definedName name="CUADRO_No._10" localSheetId="8">#REF!</definedName>
    <definedName name="CUADRO_No._10" localSheetId="9">#REF!</definedName>
    <definedName name="CUADRO_No._10" localSheetId="10">#REF!</definedName>
    <definedName name="CUADRO_No._10" localSheetId="11">#REF!</definedName>
    <definedName name="CUADRO_No._10" localSheetId="12">#REF!</definedName>
    <definedName name="CUADRO_No._10" localSheetId="13">#REF!</definedName>
    <definedName name="CUADRO_No._10" localSheetId="14">#REF!</definedName>
    <definedName name="CUADRO_No._10" localSheetId="20">#REF!</definedName>
    <definedName name="CUADRO_No._10" localSheetId="19">#REF!</definedName>
    <definedName name="CUADRO_No._10">#REF!</definedName>
    <definedName name="CUADRO_No._12" localSheetId="3">#REF!</definedName>
    <definedName name="CUADRO_No._12" localSheetId="4">#REF!</definedName>
    <definedName name="CUADRO_No._12" localSheetId="5">#REF!</definedName>
    <definedName name="CUADRO_No._12" localSheetId="6">#REF!</definedName>
    <definedName name="CUADRO_No._12" localSheetId="7">#REF!</definedName>
    <definedName name="CUADRO_No._12" localSheetId="8">#REF!</definedName>
    <definedName name="CUADRO_No._12" localSheetId="9">#REF!</definedName>
    <definedName name="CUADRO_No._12" localSheetId="10">#REF!</definedName>
    <definedName name="CUADRO_No._12" localSheetId="11">#REF!</definedName>
    <definedName name="CUADRO_No._12" localSheetId="12">#REF!</definedName>
    <definedName name="CUADRO_No._12" localSheetId="13">#REF!</definedName>
    <definedName name="CUADRO_No._12" localSheetId="14">#REF!</definedName>
    <definedName name="CUADRO_No._12" localSheetId="19">#REF!</definedName>
    <definedName name="CUADRO_No._12">#REF!</definedName>
    <definedName name="CUADRO_No._13" localSheetId="3">#REF!</definedName>
    <definedName name="CUADRO_No._13" localSheetId="4">#REF!</definedName>
    <definedName name="CUADRO_No._13" localSheetId="5">#REF!</definedName>
    <definedName name="CUADRO_No._13" localSheetId="6">#REF!</definedName>
    <definedName name="CUADRO_No._13" localSheetId="7">#REF!</definedName>
    <definedName name="CUADRO_No._13" localSheetId="8">#REF!</definedName>
    <definedName name="CUADRO_No._13" localSheetId="9">#REF!</definedName>
    <definedName name="CUADRO_No._13" localSheetId="10">#REF!</definedName>
    <definedName name="CUADRO_No._13" localSheetId="11">#REF!</definedName>
    <definedName name="CUADRO_No._13" localSheetId="12">#REF!</definedName>
    <definedName name="CUADRO_No._13" localSheetId="13">#REF!</definedName>
    <definedName name="CUADRO_No._13" localSheetId="14">#REF!</definedName>
    <definedName name="CUADRO_No._13" localSheetId="19">#REF!</definedName>
    <definedName name="CUADRO_No._13">#REF!</definedName>
    <definedName name="Cuadro_No._1a">#REF!</definedName>
    <definedName name="Cuadro_No._1b">#REF!</definedName>
    <definedName name="Cuadro_No._1C">#REF!</definedName>
    <definedName name="CUADRO_No._2" localSheetId="3">#REF!</definedName>
    <definedName name="CUADRO_No._2" localSheetId="4">#REF!</definedName>
    <definedName name="CUADRO_No._2" localSheetId="5">#REF!</definedName>
    <definedName name="CUADRO_No._2" localSheetId="6">#REF!</definedName>
    <definedName name="CUADRO_No._2" localSheetId="7">#REF!</definedName>
    <definedName name="CUADRO_No._2" localSheetId="8">#REF!</definedName>
    <definedName name="CUADRO_No._2" localSheetId="9">#REF!</definedName>
    <definedName name="CUADRO_No._2" localSheetId="10">#REF!</definedName>
    <definedName name="CUADRO_No._2" localSheetId="11">#REF!</definedName>
    <definedName name="CUADRO_No._2" localSheetId="12">#REF!</definedName>
    <definedName name="CUADRO_No._2" localSheetId="13">#REF!</definedName>
    <definedName name="CUADRO_No._2" localSheetId="14">#REF!</definedName>
    <definedName name="CUADRO_No._2" localSheetId="20">#REF!</definedName>
    <definedName name="CUADRO_No._2" localSheetId="19">#REF!</definedName>
    <definedName name="CUADRO_No._2">#REF!</definedName>
    <definedName name="CUADRO_No._3" localSheetId="3">#REF!</definedName>
    <definedName name="CUADRO_No._3" localSheetId="4">#REF!</definedName>
    <definedName name="CUADRO_No._3" localSheetId="5">#REF!</definedName>
    <definedName name="CUADRO_No._3" localSheetId="6">#REF!</definedName>
    <definedName name="CUADRO_No._3" localSheetId="7">#REF!</definedName>
    <definedName name="CUADRO_No._3" localSheetId="8">#REF!</definedName>
    <definedName name="CUADRO_No._3" localSheetId="9">#REF!</definedName>
    <definedName name="CUADRO_No._3" localSheetId="10">#REF!</definedName>
    <definedName name="CUADRO_No._3" localSheetId="11">#REF!</definedName>
    <definedName name="CUADRO_No._3" localSheetId="12">#REF!</definedName>
    <definedName name="CUADRO_No._3" localSheetId="13">#REF!</definedName>
    <definedName name="CUADRO_No._3" localSheetId="14">#REF!</definedName>
    <definedName name="CUADRO_No._3" localSheetId="20">#REF!</definedName>
    <definedName name="CUADRO_No._3" localSheetId="19">#REF!</definedName>
    <definedName name="CUADRO_No._3">#REF!</definedName>
    <definedName name="CUADRO_No._4" localSheetId="3">#REF!</definedName>
    <definedName name="CUADRO_No._4" localSheetId="4">#REF!</definedName>
    <definedName name="CUADRO_No._4" localSheetId="5">#REF!</definedName>
    <definedName name="CUADRO_No._4" localSheetId="6">#REF!</definedName>
    <definedName name="CUADRO_No._4" localSheetId="7">#REF!</definedName>
    <definedName name="CUADRO_No._4" localSheetId="8">#REF!</definedName>
    <definedName name="CUADRO_No._4" localSheetId="9">#REF!</definedName>
    <definedName name="CUADRO_No._4" localSheetId="10">#REF!</definedName>
    <definedName name="CUADRO_No._4" localSheetId="11">#REF!</definedName>
    <definedName name="CUADRO_No._4" localSheetId="12">#REF!</definedName>
    <definedName name="CUADRO_No._4" localSheetId="13">#REF!</definedName>
    <definedName name="CUADRO_No._4" localSheetId="14">#REF!</definedName>
    <definedName name="CUADRO_No._4" localSheetId="19">#REF!</definedName>
    <definedName name="CUADRO_No._4">#REF!</definedName>
    <definedName name="CUADRO_No._5" localSheetId="3">#REF!</definedName>
    <definedName name="CUADRO_No._5" localSheetId="4">#REF!</definedName>
    <definedName name="CUADRO_No._5" localSheetId="5">#REF!</definedName>
    <definedName name="CUADRO_No._5" localSheetId="6">#REF!</definedName>
    <definedName name="CUADRO_No._5" localSheetId="7">#REF!</definedName>
    <definedName name="CUADRO_No._5" localSheetId="8">#REF!</definedName>
    <definedName name="CUADRO_No._5" localSheetId="9">#REF!</definedName>
    <definedName name="CUADRO_No._5" localSheetId="10">#REF!</definedName>
    <definedName name="CUADRO_No._5" localSheetId="11">#REF!</definedName>
    <definedName name="CUADRO_No._5" localSheetId="12">#REF!</definedName>
    <definedName name="CUADRO_No._5" localSheetId="13">#REF!</definedName>
    <definedName name="CUADRO_No._5" localSheetId="14">#REF!</definedName>
    <definedName name="CUADRO_No._5" localSheetId="19">#REF!</definedName>
    <definedName name="CUADRO_No._5">#REF!</definedName>
    <definedName name="CUADRO_No._6" localSheetId="3">#REF!</definedName>
    <definedName name="CUADRO_No._6" localSheetId="4">#REF!</definedName>
    <definedName name="CUADRO_No._6" localSheetId="5">#REF!</definedName>
    <definedName name="CUADRO_No._6" localSheetId="6">#REF!</definedName>
    <definedName name="CUADRO_No._6" localSheetId="7">#REF!</definedName>
    <definedName name="CUADRO_No._6" localSheetId="8">#REF!</definedName>
    <definedName name="CUADRO_No._6" localSheetId="9">#REF!</definedName>
    <definedName name="CUADRO_No._6" localSheetId="10">#REF!</definedName>
    <definedName name="CUADRO_No._6" localSheetId="11">#REF!</definedName>
    <definedName name="CUADRO_No._6" localSheetId="12">#REF!</definedName>
    <definedName name="CUADRO_No._6" localSheetId="13">#REF!</definedName>
    <definedName name="CUADRO_No._6" localSheetId="14">#REF!</definedName>
    <definedName name="CUADRO_No._6" localSheetId="19">#REF!</definedName>
    <definedName name="CUADRO_No._6">#REF!</definedName>
    <definedName name="CUADRO_No._6A" localSheetId="3">#REF!</definedName>
    <definedName name="CUADRO_No._6A" localSheetId="4">#REF!</definedName>
    <definedName name="CUADRO_No._6A" localSheetId="5">#REF!</definedName>
    <definedName name="CUADRO_No._6A" localSheetId="6">#REF!</definedName>
    <definedName name="CUADRO_No._6A" localSheetId="7">#REF!</definedName>
    <definedName name="CUADRO_No._6A" localSheetId="8">#REF!</definedName>
    <definedName name="CUADRO_No._6A" localSheetId="9">#REF!</definedName>
    <definedName name="CUADRO_No._6A" localSheetId="10">#REF!</definedName>
    <definedName name="CUADRO_No._6A" localSheetId="11">#REF!</definedName>
    <definedName name="CUADRO_No._6A" localSheetId="12">#REF!</definedName>
    <definedName name="CUADRO_No._6A" localSheetId="13">#REF!</definedName>
    <definedName name="CUADRO_No._6A" localSheetId="14">#REF!</definedName>
    <definedName name="CUADRO_No._6A" localSheetId="19">#REF!</definedName>
    <definedName name="CUADRO_No._6A">#REF!</definedName>
    <definedName name="CUADRO_No._7" localSheetId="3">#REF!</definedName>
    <definedName name="CUADRO_No._7" localSheetId="4">#REF!</definedName>
    <definedName name="CUADRO_No._7" localSheetId="5">#REF!</definedName>
    <definedName name="CUADRO_No._7" localSheetId="6">#REF!</definedName>
    <definedName name="CUADRO_No._7" localSheetId="7">#REF!</definedName>
    <definedName name="CUADRO_No._7" localSheetId="8">#REF!</definedName>
    <definedName name="CUADRO_No._7" localSheetId="9">#REF!</definedName>
    <definedName name="CUADRO_No._7" localSheetId="10">#REF!</definedName>
    <definedName name="CUADRO_No._7" localSheetId="11">#REF!</definedName>
    <definedName name="CUADRO_No._7" localSheetId="12">#REF!</definedName>
    <definedName name="CUADRO_No._7" localSheetId="13">#REF!</definedName>
    <definedName name="CUADRO_No._7" localSheetId="14">#REF!</definedName>
    <definedName name="CUADRO_No._7" localSheetId="19">#REF!</definedName>
    <definedName name="CUADRO_No._7">#REF!</definedName>
    <definedName name="CUADRO_No._8" localSheetId="3">#REF!</definedName>
    <definedName name="CUADRO_No._8" localSheetId="4">#REF!</definedName>
    <definedName name="CUADRO_No._8" localSheetId="5">#REF!</definedName>
    <definedName name="CUADRO_No._8" localSheetId="6">#REF!</definedName>
    <definedName name="CUADRO_No._8" localSheetId="7">#REF!</definedName>
    <definedName name="CUADRO_No._8" localSheetId="8">#REF!</definedName>
    <definedName name="CUADRO_No._8" localSheetId="9">#REF!</definedName>
    <definedName name="CUADRO_No._8" localSheetId="10">#REF!</definedName>
    <definedName name="CUADRO_No._8" localSheetId="11">#REF!</definedName>
    <definedName name="CUADRO_No._8" localSheetId="12">#REF!</definedName>
    <definedName name="CUADRO_No._8" localSheetId="13">#REF!</definedName>
    <definedName name="CUADRO_No._8" localSheetId="14">#REF!</definedName>
    <definedName name="CUADRO_No._8" localSheetId="19">#REF!</definedName>
    <definedName name="CUADRO_No._8">#REF!</definedName>
    <definedName name="CUADRO_No._9" localSheetId="3">#REF!</definedName>
    <definedName name="CUADRO_No._9" localSheetId="4">#REF!</definedName>
    <definedName name="CUADRO_No._9" localSheetId="5">#REF!</definedName>
    <definedName name="CUADRO_No._9" localSheetId="6">#REF!</definedName>
    <definedName name="CUADRO_No._9" localSheetId="7">#REF!</definedName>
    <definedName name="CUADRO_No._9" localSheetId="8">#REF!</definedName>
    <definedName name="CUADRO_No._9" localSheetId="9">#REF!</definedName>
    <definedName name="CUADRO_No._9" localSheetId="10">#REF!</definedName>
    <definedName name="CUADRO_No._9" localSheetId="11">#REF!</definedName>
    <definedName name="CUADRO_No._9" localSheetId="12">#REF!</definedName>
    <definedName name="CUADRO_No._9" localSheetId="13">#REF!</definedName>
    <definedName name="CUADRO_No._9" localSheetId="14">#REF!</definedName>
    <definedName name="CUADRO_No._9" localSheetId="19">#REF!</definedName>
    <definedName name="CUADRO_No._9">#REF!</definedName>
    <definedName name="Cuadro_Transferencias">#REF!</definedName>
    <definedName name="Cuadro1" localSheetId="3">#REF!</definedName>
    <definedName name="Cuadro1" localSheetId="4">#REF!</definedName>
    <definedName name="Cuadro1" localSheetId="5">#REF!</definedName>
    <definedName name="Cuadro1" localSheetId="6">#REF!</definedName>
    <definedName name="Cuadro1" localSheetId="7">#REF!</definedName>
    <definedName name="Cuadro1" localSheetId="8">#REF!</definedName>
    <definedName name="Cuadro1" localSheetId="9">#REF!</definedName>
    <definedName name="Cuadro1" localSheetId="10">#REF!</definedName>
    <definedName name="Cuadro1" localSheetId="11">#REF!</definedName>
    <definedName name="Cuadro1" localSheetId="12">#REF!</definedName>
    <definedName name="Cuadro1" localSheetId="13">#REF!</definedName>
    <definedName name="Cuadro1" localSheetId="14">#REF!</definedName>
    <definedName name="Cuadro1" localSheetId="20">#REF!</definedName>
    <definedName name="Cuadro1" localSheetId="19">#REF!</definedName>
    <definedName name="Cuadro1">#REF!</definedName>
    <definedName name="Cuadro2" localSheetId="3">#REF!</definedName>
    <definedName name="Cuadro2" localSheetId="4">#REF!</definedName>
    <definedName name="Cuadro2" localSheetId="5">#REF!</definedName>
    <definedName name="Cuadro2" localSheetId="6">#REF!</definedName>
    <definedName name="Cuadro2" localSheetId="7">#REF!</definedName>
    <definedName name="Cuadro2" localSheetId="8">#REF!</definedName>
    <definedName name="Cuadro2" localSheetId="9">#REF!</definedName>
    <definedName name="Cuadro2" localSheetId="10">#REF!</definedName>
    <definedName name="Cuadro2" localSheetId="11">#REF!</definedName>
    <definedName name="Cuadro2" localSheetId="12">#REF!</definedName>
    <definedName name="Cuadro2" localSheetId="13">#REF!</definedName>
    <definedName name="Cuadro2" localSheetId="14">#REF!</definedName>
    <definedName name="Cuadro2" localSheetId="20">#REF!</definedName>
    <definedName name="Cuadro2" localSheetId="19">#REF!</definedName>
    <definedName name="Cuadro2">#REF!</definedName>
    <definedName name="Cuadro2b">#REF!</definedName>
    <definedName name="Cuadro3" localSheetId="3">#REF!</definedName>
    <definedName name="Cuadro3" localSheetId="4">#REF!</definedName>
    <definedName name="Cuadro3" localSheetId="5">#REF!</definedName>
    <definedName name="Cuadro3" localSheetId="6">#REF!</definedName>
    <definedName name="Cuadro3" localSheetId="7">#REF!</definedName>
    <definedName name="Cuadro3" localSheetId="8">#REF!</definedName>
    <definedName name="Cuadro3" localSheetId="9">#REF!</definedName>
    <definedName name="Cuadro3" localSheetId="10">#REF!</definedName>
    <definedName name="Cuadro3" localSheetId="11">#REF!</definedName>
    <definedName name="Cuadro3" localSheetId="12">#REF!</definedName>
    <definedName name="Cuadro3" localSheetId="13">#REF!</definedName>
    <definedName name="Cuadro3" localSheetId="14">#REF!</definedName>
    <definedName name="Cuadro3" localSheetId="20">#REF!</definedName>
    <definedName name="Cuadro3" localSheetId="19">#REF!</definedName>
    <definedName name="Cuadro3">#REF!</definedName>
    <definedName name="Cuadro4" localSheetId="3">#REF!</definedName>
    <definedName name="Cuadro4" localSheetId="4">#REF!</definedName>
    <definedName name="Cuadro4" localSheetId="5">#REF!</definedName>
    <definedName name="Cuadro4" localSheetId="6">#REF!</definedName>
    <definedName name="Cuadro4" localSheetId="7">#REF!</definedName>
    <definedName name="Cuadro4" localSheetId="8">#REF!</definedName>
    <definedName name="Cuadro4" localSheetId="9">#REF!</definedName>
    <definedName name="Cuadro4" localSheetId="10">#REF!</definedName>
    <definedName name="Cuadro4" localSheetId="11">#REF!</definedName>
    <definedName name="Cuadro4" localSheetId="12">#REF!</definedName>
    <definedName name="Cuadro4" localSheetId="13">#REF!</definedName>
    <definedName name="Cuadro4" localSheetId="14">#REF!</definedName>
    <definedName name="Cuadro4" localSheetId="20">#REF!</definedName>
    <definedName name="Cuadro4" localSheetId="19">#REF!</definedName>
    <definedName name="Cuadro4">#REF!</definedName>
    <definedName name="Cuadro5" localSheetId="3">#REF!</definedName>
    <definedName name="Cuadro5" localSheetId="4">#REF!</definedName>
    <definedName name="Cuadro5" localSheetId="5">#REF!</definedName>
    <definedName name="Cuadro5" localSheetId="6">#REF!</definedName>
    <definedName name="Cuadro5" localSheetId="7">#REF!</definedName>
    <definedName name="Cuadro5" localSheetId="8">#REF!</definedName>
    <definedName name="Cuadro5" localSheetId="9">#REF!</definedName>
    <definedName name="Cuadro5" localSheetId="10">#REF!</definedName>
    <definedName name="Cuadro5" localSheetId="11">#REF!</definedName>
    <definedName name="Cuadro5" localSheetId="12">#REF!</definedName>
    <definedName name="Cuadro5" localSheetId="13">#REF!</definedName>
    <definedName name="Cuadro5" localSheetId="14">#REF!</definedName>
    <definedName name="Cuadro5" localSheetId="20">#REF!</definedName>
    <definedName name="Cuadro5" localSheetId="19">#REF!</definedName>
    <definedName name="Cuadro5">#REF!</definedName>
    <definedName name="Cuadro6" localSheetId="3">#REF!</definedName>
    <definedName name="Cuadro6" localSheetId="4">#REF!</definedName>
    <definedName name="Cuadro6" localSheetId="5">#REF!</definedName>
    <definedName name="Cuadro6" localSheetId="6">#REF!</definedName>
    <definedName name="Cuadro6" localSheetId="7">#REF!</definedName>
    <definedName name="Cuadro6" localSheetId="8">#REF!</definedName>
    <definedName name="Cuadro6" localSheetId="9">#REF!</definedName>
    <definedName name="Cuadro6" localSheetId="10">#REF!</definedName>
    <definedName name="Cuadro6" localSheetId="11">#REF!</definedName>
    <definedName name="Cuadro6" localSheetId="12">#REF!</definedName>
    <definedName name="Cuadro6" localSheetId="13">#REF!</definedName>
    <definedName name="Cuadro6" localSheetId="14">#REF!</definedName>
    <definedName name="Cuadro6" localSheetId="19">#REF!</definedName>
    <definedName name="Cuadro6">#REF!</definedName>
    <definedName name="Cuadro7" localSheetId="3">#REF!</definedName>
    <definedName name="Cuadro7" localSheetId="4">#REF!</definedName>
    <definedName name="Cuadro7" localSheetId="5">#REF!</definedName>
    <definedName name="Cuadro7" localSheetId="6">#REF!</definedName>
    <definedName name="Cuadro7" localSheetId="7">#REF!</definedName>
    <definedName name="Cuadro7" localSheetId="8">#REF!</definedName>
    <definedName name="Cuadro7" localSheetId="9">#REF!</definedName>
    <definedName name="Cuadro7" localSheetId="10">#REF!</definedName>
    <definedName name="Cuadro7" localSheetId="11">#REF!</definedName>
    <definedName name="Cuadro7" localSheetId="12">#REF!</definedName>
    <definedName name="Cuadro7" localSheetId="13">#REF!</definedName>
    <definedName name="Cuadro7" localSheetId="14">#REF!</definedName>
    <definedName name="Cuadro7" localSheetId="19">#REF!</definedName>
    <definedName name="Cuadro7">#REF!</definedName>
    <definedName name="CUAINGRE" localSheetId="3">#REF!</definedName>
    <definedName name="CUAINGRE" localSheetId="4">#REF!</definedName>
    <definedName name="CUAINGRE" localSheetId="5">#REF!</definedName>
    <definedName name="CUAINGRE" localSheetId="6">#REF!</definedName>
    <definedName name="CUAINGRE" localSheetId="7">#REF!</definedName>
    <definedName name="CUAINGRE" localSheetId="8">#REF!</definedName>
    <definedName name="CUAINGRE" localSheetId="9">#REF!</definedName>
    <definedName name="CUAINGRE" localSheetId="10">#REF!</definedName>
    <definedName name="CUAINGRE" localSheetId="11">#REF!</definedName>
    <definedName name="CUAINGRE" localSheetId="12">#REF!</definedName>
    <definedName name="CUAINGRE" localSheetId="13">#REF!</definedName>
    <definedName name="CUAINGRE" localSheetId="14">#REF!</definedName>
    <definedName name="CUAINGRE" localSheetId="19">#REF!</definedName>
    <definedName name="CUAINGRE">#REF!</definedName>
    <definedName name="Cwvu.ComparEneMar9697." localSheetId="3" hidden="1">#REF!,#REF!,#REF!,#REF!,#REF!,#REF!</definedName>
    <definedName name="Cwvu.ComparEneMar9697." localSheetId="4" hidden="1">#REF!,#REF!,#REF!,#REF!,#REF!,#REF!</definedName>
    <definedName name="Cwvu.ComparEneMar9697." localSheetId="5" hidden="1">#REF!,#REF!,#REF!,#REF!,#REF!,#REF!</definedName>
    <definedName name="Cwvu.ComparEneMar9697." localSheetId="6" hidden="1">#REF!,#REF!,#REF!,#REF!,#REF!,#REF!</definedName>
    <definedName name="Cwvu.ComparEneMar9697." localSheetId="7" hidden="1">#REF!,#REF!,#REF!,#REF!,#REF!,#REF!</definedName>
    <definedName name="Cwvu.ComparEneMar9697." localSheetId="8" hidden="1">#REF!,#REF!,#REF!,#REF!,#REF!,#REF!</definedName>
    <definedName name="Cwvu.ComparEneMar9697." localSheetId="9" hidden="1">#REF!,#REF!,#REF!,#REF!,#REF!,#REF!</definedName>
    <definedName name="Cwvu.ComparEneMar9697." localSheetId="10" hidden="1">#REF!,#REF!,#REF!,#REF!,#REF!,#REF!</definedName>
    <definedName name="Cwvu.ComparEneMar9697." localSheetId="11" hidden="1">#REF!,#REF!,#REF!,#REF!,#REF!,#REF!</definedName>
    <definedName name="Cwvu.ComparEneMar9697." localSheetId="12" hidden="1">#REF!,#REF!,#REF!,#REF!,#REF!,#REF!</definedName>
    <definedName name="Cwvu.ComparEneMar9697." localSheetId="13" hidden="1">#REF!,#REF!,#REF!,#REF!,#REF!,#REF!</definedName>
    <definedName name="Cwvu.ComparEneMar9697." localSheetId="14" hidden="1">#REF!,#REF!,#REF!,#REF!,#REF!,#REF!</definedName>
    <definedName name="Cwvu.ComparEneMar9697." localSheetId="20" hidden="1">#REF!,#REF!,#REF!,#REF!,#REF!,#REF!</definedName>
    <definedName name="Cwvu.ComparEneMar9697." localSheetId="19" hidden="1">#REF!,#REF!,#REF!,#REF!,#REF!,#REF!</definedName>
    <definedName name="Cwvu.ComparEneMar9697." hidden="1">#REF!,#REF!,#REF!,#REF!,#REF!,#REF!</definedName>
    <definedName name="Cwvu.EneFeb." localSheetId="3" hidden="1">#REF!,#REF!</definedName>
    <definedName name="Cwvu.EneFeb." localSheetId="4" hidden="1">#REF!,#REF!</definedName>
    <definedName name="Cwvu.EneFeb." localSheetId="5" hidden="1">#REF!,#REF!</definedName>
    <definedName name="Cwvu.EneFeb." localSheetId="6" hidden="1">#REF!,#REF!</definedName>
    <definedName name="Cwvu.EneFeb." localSheetId="7" hidden="1">#REF!,#REF!</definedName>
    <definedName name="Cwvu.EneFeb." localSheetId="8" hidden="1">#REF!,#REF!</definedName>
    <definedName name="Cwvu.EneFeb." localSheetId="9" hidden="1">#REF!,#REF!</definedName>
    <definedName name="Cwvu.EneFeb." localSheetId="10" hidden="1">#REF!,#REF!</definedName>
    <definedName name="Cwvu.EneFeb." localSheetId="11" hidden="1">#REF!,#REF!</definedName>
    <definedName name="Cwvu.EneFeb." localSheetId="12" hidden="1">#REF!,#REF!</definedName>
    <definedName name="Cwvu.EneFeb." localSheetId="13" hidden="1">#REF!,#REF!</definedName>
    <definedName name="Cwvu.EneFeb." localSheetId="14" hidden="1">#REF!,#REF!</definedName>
    <definedName name="Cwvu.EneFeb." localSheetId="20" hidden="1">#REF!,#REF!</definedName>
    <definedName name="Cwvu.EneFeb." localSheetId="19" hidden="1">#REF!,#REF!</definedName>
    <definedName name="Cwvu.EneFeb." hidden="1">#REF!,#REF!</definedName>
    <definedName name="Cwvu.EneMar." localSheetId="3" hidden="1">#REF!,#REF!,#REF!,#REF!</definedName>
    <definedName name="Cwvu.EneMar." localSheetId="4" hidden="1">#REF!,#REF!,#REF!,#REF!</definedName>
    <definedName name="Cwvu.EneMar." localSheetId="5" hidden="1">#REF!,#REF!,#REF!,#REF!</definedName>
    <definedName name="Cwvu.EneMar." localSheetId="6" hidden="1">#REF!,#REF!,#REF!,#REF!</definedName>
    <definedName name="Cwvu.EneMar." localSheetId="7" hidden="1">#REF!,#REF!,#REF!,#REF!</definedName>
    <definedName name="Cwvu.EneMar." localSheetId="8" hidden="1">#REF!,#REF!,#REF!,#REF!</definedName>
    <definedName name="Cwvu.EneMar." localSheetId="9" hidden="1">#REF!,#REF!,#REF!,#REF!</definedName>
    <definedName name="Cwvu.EneMar." localSheetId="10" hidden="1">#REF!,#REF!,#REF!,#REF!</definedName>
    <definedName name="Cwvu.EneMar." localSheetId="11" hidden="1">#REF!,#REF!,#REF!,#REF!</definedName>
    <definedName name="Cwvu.EneMar." localSheetId="12" hidden="1">#REF!,#REF!,#REF!,#REF!</definedName>
    <definedName name="Cwvu.EneMar." localSheetId="13" hidden="1">#REF!,#REF!,#REF!,#REF!</definedName>
    <definedName name="Cwvu.EneMar." localSheetId="14" hidden="1">#REF!,#REF!,#REF!,#REF!</definedName>
    <definedName name="Cwvu.EneMar." localSheetId="20" hidden="1">#REF!,#REF!,#REF!,#REF!</definedName>
    <definedName name="Cwvu.EneMar." localSheetId="19" hidden="1">#REF!,#REF!,#REF!,#REF!</definedName>
    <definedName name="Cwvu.EneMar." hidden="1">#REF!,#REF!,#REF!,#REF!</definedName>
    <definedName name="Cwvu.Formato._.Corto." localSheetId="3" hidden="1">#REF!,#REF!,#REF!,#REF!,#REF!,#REF!,#REF!,#REF!,#REF!,#REF!,#REF!,#REF!</definedName>
    <definedName name="Cwvu.Formato._.Corto." localSheetId="4" hidden="1">#REF!,#REF!,#REF!,#REF!,#REF!,#REF!,#REF!,#REF!,#REF!,#REF!,#REF!,#REF!</definedName>
    <definedName name="Cwvu.Formato._.Corto." localSheetId="5" hidden="1">#REF!,#REF!,#REF!,#REF!,#REF!,#REF!,#REF!,#REF!,#REF!,#REF!,#REF!,#REF!</definedName>
    <definedName name="Cwvu.Formato._.Corto." localSheetId="6" hidden="1">#REF!,#REF!,#REF!,#REF!,#REF!,#REF!,#REF!,#REF!,#REF!,#REF!,#REF!,#REF!</definedName>
    <definedName name="Cwvu.Formato._.Corto." localSheetId="7" hidden="1">#REF!,#REF!,#REF!,#REF!,#REF!,#REF!,#REF!,#REF!,#REF!,#REF!,#REF!,#REF!</definedName>
    <definedName name="Cwvu.Formato._.Corto." localSheetId="8" hidden="1">#REF!,#REF!,#REF!,#REF!,#REF!,#REF!,#REF!,#REF!,#REF!,#REF!,#REF!,#REF!</definedName>
    <definedName name="Cwvu.Formato._.Corto." localSheetId="9" hidden="1">#REF!,#REF!,#REF!,#REF!,#REF!,#REF!,#REF!,#REF!,#REF!,#REF!,#REF!,#REF!</definedName>
    <definedName name="Cwvu.Formato._.Corto." localSheetId="10" hidden="1">#REF!,#REF!,#REF!,#REF!,#REF!,#REF!,#REF!,#REF!,#REF!,#REF!,#REF!,#REF!</definedName>
    <definedName name="Cwvu.Formato._.Corto." localSheetId="11" hidden="1">#REF!,#REF!,#REF!,#REF!,#REF!,#REF!,#REF!,#REF!,#REF!,#REF!,#REF!,#REF!</definedName>
    <definedName name="Cwvu.Formato._.Corto." localSheetId="12" hidden="1">#REF!,#REF!,#REF!,#REF!,#REF!,#REF!,#REF!,#REF!,#REF!,#REF!,#REF!,#REF!</definedName>
    <definedName name="Cwvu.Formato._.Corto." localSheetId="13" hidden="1">#REF!,#REF!,#REF!,#REF!,#REF!,#REF!,#REF!,#REF!,#REF!,#REF!,#REF!,#REF!</definedName>
    <definedName name="Cwvu.Formato._.Corto." localSheetId="14" hidden="1">#REF!,#REF!,#REF!,#REF!,#REF!,#REF!,#REF!,#REF!,#REF!,#REF!,#REF!,#REF!</definedName>
    <definedName name="Cwvu.Formato._.Corto." localSheetId="20" hidden="1">#REF!,#REF!,#REF!,#REF!,#REF!,#REF!,#REF!,#REF!,#REF!,#REF!,#REF!,#REF!</definedName>
    <definedName name="Cwvu.Formato._.Corto." localSheetId="19" hidden="1">#REF!,#REF!,#REF!,#REF!,#REF!,#REF!,#REF!,#REF!,#REF!,#REF!,#REF!,#REF!</definedName>
    <definedName name="Cwvu.Formato._.Corto." hidden="1">#REF!,#REF!,#REF!,#REF!,#REF!,#REF!,#REF!,#REF!,#REF!,#REF!,#REF!,#REF!</definedName>
    <definedName name="Cwvu.Formato._.Total." localSheetId="3" hidden="1">#REF!,#REF!,#REF!</definedName>
    <definedName name="Cwvu.Formato._.Total." localSheetId="4" hidden="1">#REF!,#REF!,#REF!</definedName>
    <definedName name="Cwvu.Formato._.Total." localSheetId="5" hidden="1">#REF!,#REF!,#REF!</definedName>
    <definedName name="Cwvu.Formato._.Total." localSheetId="6" hidden="1">#REF!,#REF!,#REF!</definedName>
    <definedName name="Cwvu.Formato._.Total." localSheetId="7" hidden="1">#REF!,#REF!,#REF!</definedName>
    <definedName name="Cwvu.Formato._.Total." localSheetId="8" hidden="1">#REF!,#REF!,#REF!</definedName>
    <definedName name="Cwvu.Formato._.Total." localSheetId="9" hidden="1">#REF!,#REF!,#REF!</definedName>
    <definedName name="Cwvu.Formato._.Total." localSheetId="10" hidden="1">#REF!,#REF!,#REF!</definedName>
    <definedName name="Cwvu.Formato._.Total." localSheetId="11" hidden="1">#REF!,#REF!,#REF!</definedName>
    <definedName name="Cwvu.Formato._.Total." localSheetId="12" hidden="1">#REF!,#REF!,#REF!</definedName>
    <definedName name="Cwvu.Formato._.Total." localSheetId="13" hidden="1">#REF!,#REF!,#REF!</definedName>
    <definedName name="Cwvu.Formato._.Total." localSheetId="14" hidden="1">#REF!,#REF!,#REF!</definedName>
    <definedName name="Cwvu.Formato._.Total." localSheetId="20" hidden="1">#REF!,#REF!,#REF!</definedName>
    <definedName name="Cwvu.Formato._.Total." localSheetId="19" hidden="1">#REF!,#REF!,#REF!</definedName>
    <definedName name="Cwvu.Formato._.Total." hidden="1">#REF!,#REF!,#REF!</definedName>
    <definedName name="d">#REF!</definedName>
    <definedName name="DBALANCEFMI2" localSheetId="3">#REF!</definedName>
    <definedName name="DBALANCEFMI2" localSheetId="4">#REF!</definedName>
    <definedName name="DBALANCEFMI2" localSheetId="5">#REF!</definedName>
    <definedName name="DBALANCEFMI2" localSheetId="6">#REF!</definedName>
    <definedName name="DBALANCEFMI2" localSheetId="7">#REF!</definedName>
    <definedName name="DBALANCEFMI2" localSheetId="8">#REF!</definedName>
    <definedName name="DBALANCEFMI2" localSheetId="9">#REF!</definedName>
    <definedName name="DBALANCEFMI2" localSheetId="10">#REF!</definedName>
    <definedName name="DBALANCEFMI2" localSheetId="11">#REF!</definedName>
    <definedName name="DBALANCEFMI2" localSheetId="12">#REF!</definedName>
    <definedName name="DBALANCEFMI2" localSheetId="13">#REF!</definedName>
    <definedName name="DBALANCEFMI2" localSheetId="14">#REF!</definedName>
    <definedName name="DBALANCEFMI2" localSheetId="20">#REF!</definedName>
    <definedName name="DBALANCEFMI2" localSheetId="19">#REF!</definedName>
    <definedName name="DBALANCEFMI2">#REF!</definedName>
    <definedName name="debajo98" localSheetId="3">#REF!</definedName>
    <definedName name="debajo98" localSheetId="4">#REF!</definedName>
    <definedName name="debajo98" localSheetId="5">#REF!</definedName>
    <definedName name="debajo98" localSheetId="6">#REF!</definedName>
    <definedName name="debajo98" localSheetId="7">#REF!</definedName>
    <definedName name="debajo98" localSheetId="8">#REF!</definedName>
    <definedName name="debajo98" localSheetId="9">#REF!</definedName>
    <definedName name="debajo98" localSheetId="10">#REF!</definedName>
    <definedName name="debajo98" localSheetId="11">#REF!</definedName>
    <definedName name="debajo98" localSheetId="12">#REF!</definedName>
    <definedName name="debajo98" localSheetId="13">#REF!</definedName>
    <definedName name="debajo98" localSheetId="14">#REF!</definedName>
    <definedName name="debajo98" localSheetId="20">#REF!</definedName>
    <definedName name="debajo98" localSheetId="19">#REF!</definedName>
    <definedName name="debajo98">#REF!</definedName>
    <definedName name="DETALLE_" localSheetId="3">#REF!</definedName>
    <definedName name="DETALLE_" localSheetId="4">#REF!</definedName>
    <definedName name="DETALLE_" localSheetId="5">#REF!</definedName>
    <definedName name="DETALLE_" localSheetId="6">#REF!</definedName>
    <definedName name="DETALLE_" localSheetId="7">#REF!</definedName>
    <definedName name="DETALLE_" localSheetId="8">#REF!</definedName>
    <definedName name="DETALLE_" localSheetId="9">#REF!</definedName>
    <definedName name="DETALLE_" localSheetId="10">#REF!</definedName>
    <definedName name="DETALLE_" localSheetId="11">#REF!</definedName>
    <definedName name="DETALLE_" localSheetId="12">#REF!</definedName>
    <definedName name="DETALLE_" localSheetId="13">#REF!</definedName>
    <definedName name="DETALLE_" localSheetId="14">#REF!</definedName>
    <definedName name="DETALLE_" localSheetId="20">#REF!</definedName>
    <definedName name="DETALLE_" localSheetId="19">#REF!</definedName>
    <definedName name="DETALLE_">#REF!</definedName>
    <definedName name="DETALLE_DE_LA_COMPOSICION_DEL_PRESUPUESTO_DE_RENTAS_DE_LA_NACION">#REF!</definedName>
    <definedName name="DETALLE1996" localSheetId="3">#REF!</definedName>
    <definedName name="DETALLE1996" localSheetId="4">#REF!</definedName>
    <definedName name="DETALLE1996" localSheetId="5">#REF!</definedName>
    <definedName name="DETALLE1996" localSheetId="6">#REF!</definedName>
    <definedName name="DETALLE1996" localSheetId="7">#REF!</definedName>
    <definedName name="DETALLE1996" localSheetId="8">#REF!</definedName>
    <definedName name="DETALLE1996" localSheetId="9">#REF!</definedName>
    <definedName name="DETALLE1996" localSheetId="10">#REF!</definedName>
    <definedName name="DETALLE1996" localSheetId="11">#REF!</definedName>
    <definedName name="DETALLE1996" localSheetId="12">#REF!</definedName>
    <definedName name="DETALLE1996" localSheetId="13">#REF!</definedName>
    <definedName name="DETALLE1996" localSheetId="14">#REF!</definedName>
    <definedName name="DETALLE1996" localSheetId="20">#REF!</definedName>
    <definedName name="DETALLE1996" localSheetId="19">#REF!</definedName>
    <definedName name="DETALLE1996">#REF!</definedName>
    <definedName name="DETALLE1997" localSheetId="3">#REF!</definedName>
    <definedName name="DETALLE1997" localSheetId="4">#REF!</definedName>
    <definedName name="DETALLE1997" localSheetId="5">#REF!</definedName>
    <definedName name="DETALLE1997" localSheetId="6">#REF!</definedName>
    <definedName name="DETALLE1997" localSheetId="7">#REF!</definedName>
    <definedName name="DETALLE1997" localSheetId="8">#REF!</definedName>
    <definedName name="DETALLE1997" localSheetId="9">#REF!</definedName>
    <definedName name="DETALLE1997" localSheetId="10">#REF!</definedName>
    <definedName name="DETALLE1997" localSheetId="11">#REF!</definedName>
    <definedName name="DETALLE1997" localSheetId="12">#REF!</definedName>
    <definedName name="DETALLE1997" localSheetId="13">#REF!</definedName>
    <definedName name="DETALLE1997" localSheetId="14">#REF!</definedName>
    <definedName name="DETALLE1997" localSheetId="20">#REF!</definedName>
    <definedName name="DETALLE1997" localSheetId="19">#REF!</definedName>
    <definedName name="DETALLE1997">#REF!</definedName>
    <definedName name="DETALLING" localSheetId="3">#REF!</definedName>
    <definedName name="DETALLING" localSheetId="4">#REF!</definedName>
    <definedName name="DETALLING" localSheetId="5">#REF!</definedName>
    <definedName name="DETALLING" localSheetId="6">#REF!</definedName>
    <definedName name="DETALLING" localSheetId="7">#REF!</definedName>
    <definedName name="DETALLING" localSheetId="8">#REF!</definedName>
    <definedName name="DETALLING" localSheetId="9">#REF!</definedName>
    <definedName name="DETALLING" localSheetId="10">#REF!</definedName>
    <definedName name="DETALLING" localSheetId="11">#REF!</definedName>
    <definedName name="DETALLING" localSheetId="12">#REF!</definedName>
    <definedName name="DETALLING" localSheetId="13">#REF!</definedName>
    <definedName name="DETALLING" localSheetId="14">#REF!</definedName>
    <definedName name="DETALLING" localSheetId="20">#REF!</definedName>
    <definedName name="DETALLING" localSheetId="19">#REF!</definedName>
    <definedName name="DETALLING">#REF!</definedName>
    <definedName name="deuda" localSheetId="3">#REF!</definedName>
    <definedName name="deuda" localSheetId="4">#REF!</definedName>
    <definedName name="deuda" localSheetId="5">#REF!</definedName>
    <definedName name="deuda" localSheetId="6">#REF!</definedName>
    <definedName name="deuda" localSheetId="7">#REF!</definedName>
    <definedName name="deuda" localSheetId="8">#REF!</definedName>
    <definedName name="deuda" localSheetId="9">#REF!</definedName>
    <definedName name="deuda" localSheetId="10">#REF!</definedName>
    <definedName name="deuda" localSheetId="11">#REF!</definedName>
    <definedName name="deuda" localSheetId="12">#REF!</definedName>
    <definedName name="deuda" localSheetId="13">#REF!</definedName>
    <definedName name="deuda" localSheetId="14">#REF!</definedName>
    <definedName name="deuda" localSheetId="19">#REF!</definedName>
    <definedName name="deuda">#REF!</definedName>
    <definedName name="DEUDA_FLOTANTE_1990_1998" localSheetId="3">#REF!</definedName>
    <definedName name="DEUDA_FLOTANTE_1990_1998" localSheetId="4">#REF!</definedName>
    <definedName name="DEUDA_FLOTANTE_1990_1998" localSheetId="5">#REF!</definedName>
    <definedName name="DEUDA_FLOTANTE_1990_1998" localSheetId="6">#REF!</definedName>
    <definedName name="DEUDA_FLOTANTE_1990_1998" localSheetId="7">#REF!</definedName>
    <definedName name="DEUDA_FLOTANTE_1990_1998" localSheetId="8">#REF!</definedName>
    <definedName name="DEUDA_FLOTANTE_1990_1998" localSheetId="9">#REF!</definedName>
    <definedName name="DEUDA_FLOTANTE_1990_1998" localSheetId="10">#REF!</definedName>
    <definedName name="DEUDA_FLOTANTE_1990_1998" localSheetId="11">#REF!</definedName>
    <definedName name="DEUDA_FLOTANTE_1990_1998" localSheetId="12">#REF!</definedName>
    <definedName name="DEUDA_FLOTANTE_1990_1998" localSheetId="13">#REF!</definedName>
    <definedName name="DEUDA_FLOTANTE_1990_1998" localSheetId="14">#REF!</definedName>
    <definedName name="DEUDA_FLOTANTE_1990_1998" localSheetId="19">#REF!</definedName>
    <definedName name="DEUDA_FLOTANTE_1990_1998">#REF!</definedName>
    <definedName name="Dic">#REF!</definedName>
    <definedName name="DIFERCOLUM00" localSheetId="3">#REF!</definedName>
    <definedName name="DIFERCOLUM00" localSheetId="4">#REF!</definedName>
    <definedName name="DIFERCOLUM00" localSheetId="5">#REF!</definedName>
    <definedName name="DIFERCOLUM00" localSheetId="6">#REF!</definedName>
    <definedName name="DIFERCOLUM00" localSheetId="7">#REF!</definedName>
    <definedName name="DIFERCOLUM00" localSheetId="8">#REF!</definedName>
    <definedName name="DIFERCOLUM00" localSheetId="9">#REF!</definedName>
    <definedName name="DIFERCOLUM00" localSheetId="10">#REF!</definedName>
    <definedName name="DIFERCOLUM00" localSheetId="11">#REF!</definedName>
    <definedName name="DIFERCOLUM00" localSheetId="12">#REF!</definedName>
    <definedName name="DIFERCOLUM00" localSheetId="13">#REF!</definedName>
    <definedName name="DIFERCOLUM00" localSheetId="14">#REF!</definedName>
    <definedName name="DIFERCOLUM00" localSheetId="20">#REF!</definedName>
    <definedName name="DIFERCOLUM00" localSheetId="19">#REF!</definedName>
    <definedName name="DIFERCOLUM00">#REF!</definedName>
    <definedName name="DIFERCOLUM01" localSheetId="3">#REF!</definedName>
    <definedName name="DIFERCOLUM01" localSheetId="4">#REF!</definedName>
    <definedName name="DIFERCOLUM01" localSheetId="5">#REF!</definedName>
    <definedName name="DIFERCOLUM01" localSheetId="6">#REF!</definedName>
    <definedName name="DIFERCOLUM01" localSheetId="7">#REF!</definedName>
    <definedName name="DIFERCOLUM01" localSheetId="8">#REF!</definedName>
    <definedName name="DIFERCOLUM01" localSheetId="9">#REF!</definedName>
    <definedName name="DIFERCOLUM01" localSheetId="10">#REF!</definedName>
    <definedName name="DIFERCOLUM01" localSheetId="11">#REF!</definedName>
    <definedName name="DIFERCOLUM01" localSheetId="12">#REF!</definedName>
    <definedName name="DIFERCOLUM01" localSheetId="13">#REF!</definedName>
    <definedName name="DIFERCOLUM01" localSheetId="14">#REF!</definedName>
    <definedName name="DIFERCOLUM01" localSheetId="20">#REF!</definedName>
    <definedName name="DIFERCOLUM01" localSheetId="19">#REF!</definedName>
    <definedName name="DIFERCOLUM01">#REF!</definedName>
    <definedName name="DIFERCOLUM02" localSheetId="3">#REF!</definedName>
    <definedName name="DIFERCOLUM02" localSheetId="4">#REF!</definedName>
    <definedName name="DIFERCOLUM02" localSheetId="5">#REF!</definedName>
    <definedName name="DIFERCOLUM02" localSheetId="6">#REF!</definedName>
    <definedName name="DIFERCOLUM02" localSheetId="7">#REF!</definedName>
    <definedName name="DIFERCOLUM02" localSheetId="8">#REF!</definedName>
    <definedName name="DIFERCOLUM02" localSheetId="9">#REF!</definedName>
    <definedName name="DIFERCOLUM02" localSheetId="10">#REF!</definedName>
    <definedName name="DIFERCOLUM02" localSheetId="11">#REF!</definedName>
    <definedName name="DIFERCOLUM02" localSheetId="12">#REF!</definedName>
    <definedName name="DIFERCOLUM02" localSheetId="13">#REF!</definedName>
    <definedName name="DIFERCOLUM02" localSheetId="14">#REF!</definedName>
    <definedName name="DIFERCOLUM02" localSheetId="20">#REF!</definedName>
    <definedName name="DIFERCOLUM02" localSheetId="19">#REF!</definedName>
    <definedName name="DIFERCOLUM02">#REF!</definedName>
    <definedName name="DIFERCOLUM99" localSheetId="3">#REF!</definedName>
    <definedName name="DIFERCOLUM99" localSheetId="4">#REF!</definedName>
    <definedName name="DIFERCOLUM99" localSheetId="5">#REF!</definedName>
    <definedName name="DIFERCOLUM99" localSheetId="6">#REF!</definedName>
    <definedName name="DIFERCOLUM99" localSheetId="7">#REF!</definedName>
    <definedName name="DIFERCOLUM99" localSheetId="8">#REF!</definedName>
    <definedName name="DIFERCOLUM99" localSheetId="9">#REF!</definedName>
    <definedName name="DIFERCOLUM99" localSheetId="10">#REF!</definedName>
    <definedName name="DIFERCOLUM99" localSheetId="11">#REF!</definedName>
    <definedName name="DIFERCOLUM99" localSheetId="12">#REF!</definedName>
    <definedName name="DIFERCOLUM99" localSheetId="13">#REF!</definedName>
    <definedName name="DIFERCOLUM99" localSheetId="14">#REF!</definedName>
    <definedName name="DIFERCOLUM99" localSheetId="19">#REF!</definedName>
    <definedName name="DIFERCOLUM99">#REF!</definedName>
    <definedName name="DOLARES">#REF!</definedName>
    <definedName name="dos" localSheetId="3">#REF!</definedName>
    <definedName name="dos" localSheetId="4">#REF!</definedName>
    <definedName name="dos" localSheetId="5">#REF!</definedName>
    <definedName name="dos" localSheetId="6">#REF!</definedName>
    <definedName name="dos" localSheetId="7">#REF!</definedName>
    <definedName name="dos" localSheetId="8">#REF!</definedName>
    <definedName name="dos" localSheetId="9">#REF!</definedName>
    <definedName name="dos" localSheetId="10">#REF!</definedName>
    <definedName name="dos" localSheetId="11">#REF!</definedName>
    <definedName name="dos" localSheetId="12">#REF!</definedName>
    <definedName name="dos" localSheetId="13">#REF!</definedName>
    <definedName name="dos" localSheetId="14">#REF!</definedName>
    <definedName name="dos" localSheetId="19">#REF!</definedName>
    <definedName name="dos">#REF!</definedName>
    <definedName name="ECOPETROLCRECIM" localSheetId="3">#REF!</definedName>
    <definedName name="ECOPETROLCRECIM" localSheetId="4">#REF!</definedName>
    <definedName name="ECOPETROLCRECIM" localSheetId="5">#REF!</definedName>
    <definedName name="ECOPETROLCRECIM" localSheetId="6">#REF!</definedName>
    <definedName name="ECOPETROLCRECIM" localSheetId="7">#REF!</definedName>
    <definedName name="ECOPETROLCRECIM" localSheetId="8">#REF!</definedName>
    <definedName name="ECOPETROLCRECIM" localSheetId="9">#REF!</definedName>
    <definedName name="ECOPETROLCRECIM" localSheetId="10">#REF!</definedName>
    <definedName name="ECOPETROLCRECIM" localSheetId="11">#REF!</definedName>
    <definedName name="ECOPETROLCRECIM" localSheetId="12">#REF!</definedName>
    <definedName name="ECOPETROLCRECIM" localSheetId="13">#REF!</definedName>
    <definedName name="ECOPETROLCRECIM" localSheetId="14">#REF!</definedName>
    <definedName name="ECOPETROLCRECIM" localSheetId="19">#REF!</definedName>
    <definedName name="ECOPETROLCRECIM">#REF!</definedName>
    <definedName name="ECOPETROLPESOS" localSheetId="3">#REF!</definedName>
    <definedName name="ECOPETROLPESOS" localSheetId="4">#REF!</definedName>
    <definedName name="ECOPETROLPESOS" localSheetId="5">#REF!</definedName>
    <definedName name="ECOPETROLPESOS" localSheetId="6">#REF!</definedName>
    <definedName name="ECOPETROLPESOS" localSheetId="7">#REF!</definedName>
    <definedName name="ECOPETROLPESOS" localSheetId="8">#REF!</definedName>
    <definedName name="ECOPETROLPESOS" localSheetId="9">#REF!</definedName>
    <definedName name="ECOPETROLPESOS" localSheetId="10">#REF!</definedName>
    <definedName name="ECOPETROLPESOS" localSheetId="11">#REF!</definedName>
    <definedName name="ECOPETROLPESOS" localSheetId="12">#REF!</definedName>
    <definedName name="ECOPETROLPESOS" localSheetId="13">#REF!</definedName>
    <definedName name="ECOPETROLPESOS" localSheetId="14">#REF!</definedName>
    <definedName name="ECOPETROLPESOS" localSheetId="19">#REF!</definedName>
    <definedName name="ECOPETROLPESOS">#REF!</definedName>
    <definedName name="ECOPETROLPIB" localSheetId="3">#REF!</definedName>
    <definedName name="ECOPETROLPIB" localSheetId="4">#REF!</definedName>
    <definedName name="ECOPETROLPIB" localSheetId="5">#REF!</definedName>
    <definedName name="ECOPETROLPIB" localSheetId="6">#REF!</definedName>
    <definedName name="ECOPETROLPIB" localSheetId="7">#REF!</definedName>
    <definedName name="ECOPETROLPIB" localSheetId="8">#REF!</definedName>
    <definedName name="ECOPETROLPIB" localSheetId="9">#REF!</definedName>
    <definedName name="ECOPETROLPIB" localSheetId="10">#REF!</definedName>
    <definedName name="ECOPETROLPIB" localSheetId="11">#REF!</definedName>
    <definedName name="ECOPETROLPIB" localSheetId="12">#REF!</definedName>
    <definedName name="ECOPETROLPIB" localSheetId="13">#REF!</definedName>
    <definedName name="ECOPETROLPIB" localSheetId="14">#REF!</definedName>
    <definedName name="ECOPETROLPIB" localSheetId="19">#REF!</definedName>
    <definedName name="ECOPETROLPIB">#REF!</definedName>
    <definedName name="EE" hidden="1">{#N/A,#N/A,FALSE,"informes"}</definedName>
    <definedName name="EGRAFICOS1" localSheetId="3">#REF!</definedName>
    <definedName name="EGRAFICOS1" localSheetId="4">#REF!</definedName>
    <definedName name="EGRAFICOS1" localSheetId="5">#REF!</definedName>
    <definedName name="EGRAFICOS1" localSheetId="6">#REF!</definedName>
    <definedName name="EGRAFICOS1" localSheetId="7">#REF!</definedName>
    <definedName name="EGRAFICOS1" localSheetId="8">#REF!</definedName>
    <definedName name="EGRAFICOS1" localSheetId="9">#REF!</definedName>
    <definedName name="EGRAFICOS1" localSheetId="10">#REF!</definedName>
    <definedName name="EGRAFICOS1" localSheetId="11">#REF!</definedName>
    <definedName name="EGRAFICOS1" localSheetId="12">#REF!</definedName>
    <definedName name="EGRAFICOS1" localSheetId="13">#REF!</definedName>
    <definedName name="EGRAFICOS1" localSheetId="14">#REF!</definedName>
    <definedName name="EGRAFICOS1" localSheetId="19">#REF!</definedName>
    <definedName name="EGRAFICOS1">#REF!</definedName>
    <definedName name="EGRAFICOS2" localSheetId="3">#REF!</definedName>
    <definedName name="EGRAFICOS2" localSheetId="4">#REF!</definedName>
    <definedName name="EGRAFICOS2" localSheetId="5">#REF!</definedName>
    <definedName name="EGRAFICOS2" localSheetId="6">#REF!</definedName>
    <definedName name="EGRAFICOS2" localSheetId="7">#REF!</definedName>
    <definedName name="EGRAFICOS2" localSheetId="8">#REF!</definedName>
    <definedName name="EGRAFICOS2" localSheetId="9">#REF!</definedName>
    <definedName name="EGRAFICOS2" localSheetId="10">#REF!</definedName>
    <definedName name="EGRAFICOS2" localSheetId="11">#REF!</definedName>
    <definedName name="EGRAFICOS2" localSheetId="12">#REF!</definedName>
    <definedName name="EGRAFICOS2" localSheetId="13">#REF!</definedName>
    <definedName name="EGRAFICOS2" localSheetId="14">#REF!</definedName>
    <definedName name="EGRAFICOS2" localSheetId="19">#REF!</definedName>
    <definedName name="EGRAFICOS2">#REF!</definedName>
    <definedName name="EGRAFICOS3" localSheetId="3">#REF!</definedName>
    <definedName name="EGRAFICOS3" localSheetId="4">#REF!</definedName>
    <definedName name="EGRAFICOS3" localSheetId="5">#REF!</definedName>
    <definedName name="EGRAFICOS3" localSheetId="6">#REF!</definedName>
    <definedName name="EGRAFICOS3" localSheetId="7">#REF!</definedName>
    <definedName name="EGRAFICOS3" localSheetId="8">#REF!</definedName>
    <definedName name="EGRAFICOS3" localSheetId="9">#REF!</definedName>
    <definedName name="EGRAFICOS3" localSheetId="10">#REF!</definedName>
    <definedName name="EGRAFICOS3" localSheetId="11">#REF!</definedName>
    <definedName name="EGRAFICOS3" localSheetId="12">#REF!</definedName>
    <definedName name="EGRAFICOS3" localSheetId="13">#REF!</definedName>
    <definedName name="EGRAFICOS3" localSheetId="14">#REF!</definedName>
    <definedName name="EGRAFICOS3" localSheetId="19">#REF!</definedName>
    <definedName name="EGRAFICOS3">#REF!</definedName>
    <definedName name="ejcprp" localSheetId="3">#REF!</definedName>
    <definedName name="ejcprp" localSheetId="4">#REF!</definedName>
    <definedName name="ejcprp" localSheetId="5">#REF!</definedName>
    <definedName name="ejcprp" localSheetId="6">#REF!</definedName>
    <definedName name="ejcprp" localSheetId="7">#REF!</definedName>
    <definedName name="ejcprp" localSheetId="8">#REF!</definedName>
    <definedName name="ejcprp" localSheetId="9">#REF!</definedName>
    <definedName name="ejcprp" localSheetId="10">#REF!</definedName>
    <definedName name="ejcprp" localSheetId="11">#REF!</definedName>
    <definedName name="ejcprp" localSheetId="12">#REF!</definedName>
    <definedName name="ejcprp" localSheetId="13">#REF!</definedName>
    <definedName name="ejcprp" localSheetId="14">#REF!</definedName>
    <definedName name="ejcprp" localSheetId="19">#REF!</definedName>
    <definedName name="ejcprp">#REF!</definedName>
    <definedName name="eje" localSheetId="3">#REF!</definedName>
    <definedName name="eje" localSheetId="4">#REF!</definedName>
    <definedName name="eje" localSheetId="5">#REF!</definedName>
    <definedName name="eje" localSheetId="6">#REF!</definedName>
    <definedName name="eje" localSheetId="7">#REF!</definedName>
    <definedName name="eje" localSheetId="8">#REF!</definedName>
    <definedName name="eje" localSheetId="9">#REF!</definedName>
    <definedName name="eje" localSheetId="10">#REF!</definedName>
    <definedName name="eje" localSheetId="11">#REF!</definedName>
    <definedName name="eje" localSheetId="12">#REF!</definedName>
    <definedName name="eje" localSheetId="13">#REF!</definedName>
    <definedName name="eje" localSheetId="14">#REF!</definedName>
    <definedName name="eje" localSheetId="19">#REF!</definedName>
    <definedName name="eje">#REF!</definedName>
    <definedName name="ELASTICIDAD_RECAUDO_IVA" localSheetId="3">#REF!</definedName>
    <definedName name="ELASTICIDAD_RECAUDO_IVA" localSheetId="4">#REF!</definedName>
    <definedName name="ELASTICIDAD_RECAUDO_IVA" localSheetId="5">#REF!</definedName>
    <definedName name="ELASTICIDAD_RECAUDO_IVA" localSheetId="6">#REF!</definedName>
    <definedName name="ELASTICIDAD_RECAUDO_IVA" localSheetId="7">#REF!</definedName>
    <definedName name="ELASTICIDAD_RECAUDO_IVA" localSheetId="8">#REF!</definedName>
    <definedName name="ELASTICIDAD_RECAUDO_IVA" localSheetId="9">#REF!</definedName>
    <definedName name="ELASTICIDAD_RECAUDO_IVA" localSheetId="10">#REF!</definedName>
    <definedName name="ELASTICIDAD_RECAUDO_IVA" localSheetId="11">#REF!</definedName>
    <definedName name="ELASTICIDAD_RECAUDO_IVA" localSheetId="12">#REF!</definedName>
    <definedName name="ELASTICIDAD_RECAUDO_IVA" localSheetId="13">#REF!</definedName>
    <definedName name="ELASTICIDAD_RECAUDO_IVA" localSheetId="14">#REF!</definedName>
    <definedName name="ELASTICIDAD_RECAUDO_IVA" localSheetId="20">#REF!</definedName>
    <definedName name="ELASTICIDAD_RECAUDO_IVA" localSheetId="19">#REF!</definedName>
    <definedName name="ELASTICIDAD_RECAUDO_IVA">#REF!</definedName>
    <definedName name="ELECTRICOCRECIM" localSheetId="3">#REF!</definedName>
    <definedName name="ELECTRICOCRECIM" localSheetId="4">#REF!</definedName>
    <definedName name="ELECTRICOCRECIM" localSheetId="5">#REF!</definedName>
    <definedName name="ELECTRICOCRECIM" localSheetId="6">#REF!</definedName>
    <definedName name="ELECTRICOCRECIM" localSheetId="7">#REF!</definedName>
    <definedName name="ELECTRICOCRECIM" localSheetId="8">#REF!</definedName>
    <definedName name="ELECTRICOCRECIM" localSheetId="9">#REF!</definedName>
    <definedName name="ELECTRICOCRECIM" localSheetId="10">#REF!</definedName>
    <definedName name="ELECTRICOCRECIM" localSheetId="11">#REF!</definedName>
    <definedName name="ELECTRICOCRECIM" localSheetId="12">#REF!</definedName>
    <definedName name="ELECTRICOCRECIM" localSheetId="13">#REF!</definedName>
    <definedName name="ELECTRICOCRECIM" localSheetId="14">#REF!</definedName>
    <definedName name="ELECTRICOCRECIM" localSheetId="20">#REF!</definedName>
    <definedName name="ELECTRICOCRECIM" localSheetId="19">#REF!</definedName>
    <definedName name="ELECTRICOCRECIM">#REF!</definedName>
    <definedName name="ELECTRICOPESOS" localSheetId="3">#REF!</definedName>
    <definedName name="ELECTRICOPESOS" localSheetId="4">#REF!</definedName>
    <definedName name="ELECTRICOPESOS" localSheetId="5">#REF!</definedName>
    <definedName name="ELECTRICOPESOS" localSheetId="6">#REF!</definedName>
    <definedName name="ELECTRICOPESOS" localSheetId="7">#REF!</definedName>
    <definedName name="ELECTRICOPESOS" localSheetId="8">#REF!</definedName>
    <definedName name="ELECTRICOPESOS" localSheetId="9">#REF!</definedName>
    <definedName name="ELECTRICOPESOS" localSheetId="10">#REF!</definedName>
    <definedName name="ELECTRICOPESOS" localSheetId="11">#REF!</definedName>
    <definedName name="ELECTRICOPESOS" localSheetId="12">#REF!</definedName>
    <definedName name="ELECTRICOPESOS" localSheetId="13">#REF!</definedName>
    <definedName name="ELECTRICOPESOS" localSheetId="14">#REF!</definedName>
    <definedName name="ELECTRICOPESOS" localSheetId="19">#REF!</definedName>
    <definedName name="ELECTRICOPESOS">#REF!</definedName>
    <definedName name="ELECTRICOPIB" localSheetId="3">#REF!</definedName>
    <definedName name="ELECTRICOPIB" localSheetId="4">#REF!</definedName>
    <definedName name="ELECTRICOPIB" localSheetId="5">#REF!</definedName>
    <definedName name="ELECTRICOPIB" localSheetId="6">#REF!</definedName>
    <definedName name="ELECTRICOPIB" localSheetId="7">#REF!</definedName>
    <definedName name="ELECTRICOPIB" localSheetId="8">#REF!</definedName>
    <definedName name="ELECTRICOPIB" localSheetId="9">#REF!</definedName>
    <definedName name="ELECTRICOPIB" localSheetId="10">#REF!</definedName>
    <definedName name="ELECTRICOPIB" localSheetId="11">#REF!</definedName>
    <definedName name="ELECTRICOPIB" localSheetId="12">#REF!</definedName>
    <definedName name="ELECTRICOPIB" localSheetId="13">#REF!</definedName>
    <definedName name="ELECTRICOPIB" localSheetId="14">#REF!</definedName>
    <definedName name="ELECTRICOPIB" localSheetId="19">#REF!</definedName>
    <definedName name="ELECTRICOPIB">#REF!</definedName>
    <definedName name="empalme" localSheetId="3">#REF!</definedName>
    <definedName name="empalme" localSheetId="4">#REF!</definedName>
    <definedName name="empalme" localSheetId="5">#REF!</definedName>
    <definedName name="empalme" localSheetId="6">#REF!</definedName>
    <definedName name="empalme" localSheetId="7">#REF!</definedName>
    <definedName name="empalme" localSheetId="8">#REF!</definedName>
    <definedName name="empalme" localSheetId="9">#REF!</definedName>
    <definedName name="empalme" localSheetId="10">#REF!</definedName>
    <definedName name="empalme" localSheetId="11">#REF!</definedName>
    <definedName name="empalme" localSheetId="12">#REF!</definedName>
    <definedName name="empalme" localSheetId="13">#REF!</definedName>
    <definedName name="empalme" localSheetId="14">#REF!</definedName>
    <definedName name="empalme" localSheetId="19">#REF!</definedName>
    <definedName name="empalme">#REF!</definedName>
    <definedName name="emppln" localSheetId="3">#REF!</definedName>
    <definedName name="emppln" localSheetId="4">#REF!</definedName>
    <definedName name="emppln" localSheetId="5">#REF!</definedName>
    <definedName name="emppln" localSheetId="6">#REF!</definedName>
    <definedName name="emppln" localSheetId="7">#REF!</definedName>
    <definedName name="emppln" localSheetId="8">#REF!</definedName>
    <definedName name="emppln" localSheetId="9">#REF!</definedName>
    <definedName name="emppln" localSheetId="10">#REF!</definedName>
    <definedName name="emppln" localSheetId="11">#REF!</definedName>
    <definedName name="emppln" localSheetId="12">#REF!</definedName>
    <definedName name="emppln" localSheetId="13">#REF!</definedName>
    <definedName name="emppln" localSheetId="14">#REF!</definedName>
    <definedName name="emppln" localSheetId="19">#REF!</definedName>
    <definedName name="emppln">#REF!</definedName>
    <definedName name="encima98" localSheetId="3">#REF!</definedName>
    <definedName name="encima98" localSheetId="4">#REF!</definedName>
    <definedName name="encima98" localSheetId="5">#REF!</definedName>
    <definedName name="encima98" localSheetId="6">#REF!</definedName>
    <definedName name="encima98" localSheetId="7">#REF!</definedName>
    <definedName name="encima98" localSheetId="8">#REF!</definedName>
    <definedName name="encima98" localSheetId="9">#REF!</definedName>
    <definedName name="encima98" localSheetId="10">#REF!</definedName>
    <definedName name="encima98" localSheetId="11">#REF!</definedName>
    <definedName name="encima98" localSheetId="12">#REF!</definedName>
    <definedName name="encima98" localSheetId="13">#REF!</definedName>
    <definedName name="encima98" localSheetId="14">#REF!</definedName>
    <definedName name="encima98" localSheetId="19">#REF!</definedName>
    <definedName name="encima98">#REF!</definedName>
    <definedName name="Ene">#REF!</definedName>
    <definedName name="ENEROP" localSheetId="3">#REF!</definedName>
    <definedName name="ENEROP" localSheetId="4">#REF!</definedName>
    <definedName name="ENEROP" localSheetId="5">#REF!</definedName>
    <definedName name="ENEROP" localSheetId="6">#REF!</definedName>
    <definedName name="ENEROP" localSheetId="7">#REF!</definedName>
    <definedName name="ENEROP" localSheetId="8">#REF!</definedName>
    <definedName name="ENEROP" localSheetId="9">#REF!</definedName>
    <definedName name="ENEROP" localSheetId="10">#REF!</definedName>
    <definedName name="ENEROP" localSheetId="11">#REF!</definedName>
    <definedName name="ENEROP" localSheetId="12">#REF!</definedName>
    <definedName name="ENEROP" localSheetId="13">#REF!</definedName>
    <definedName name="ENEROP" localSheetId="14">#REF!</definedName>
    <definedName name="ENEROP" localSheetId="20">#REF!</definedName>
    <definedName name="ENEROP" localSheetId="19">#REF!</definedName>
    <definedName name="ENEROP">#REF!</definedName>
    <definedName name="ENERORN" localSheetId="3">#REF!</definedName>
    <definedName name="ENERORN" localSheetId="4">#REF!</definedName>
    <definedName name="ENERORN" localSheetId="5">#REF!</definedName>
    <definedName name="ENERORN" localSheetId="6">#REF!</definedName>
    <definedName name="ENERORN" localSheetId="7">#REF!</definedName>
    <definedName name="ENERORN" localSheetId="8">#REF!</definedName>
    <definedName name="ENERORN" localSheetId="9">#REF!</definedName>
    <definedName name="ENERORN" localSheetId="10">#REF!</definedName>
    <definedName name="ENERORN" localSheetId="11">#REF!</definedName>
    <definedName name="ENERORN" localSheetId="12">#REF!</definedName>
    <definedName name="ENERORN" localSheetId="13">#REF!</definedName>
    <definedName name="ENERORN" localSheetId="14">#REF!</definedName>
    <definedName name="ENERORN" localSheetId="20">#REF!</definedName>
    <definedName name="ENERORN" localSheetId="19">#REF!</definedName>
    <definedName name="ENERORN">#REF!</definedName>
    <definedName name="ENERORP" localSheetId="3">#REF!</definedName>
    <definedName name="ENERORP" localSheetId="4">#REF!</definedName>
    <definedName name="ENERORP" localSheetId="5">#REF!</definedName>
    <definedName name="ENERORP" localSheetId="6">#REF!</definedName>
    <definedName name="ENERORP" localSheetId="7">#REF!</definedName>
    <definedName name="ENERORP" localSheetId="8">#REF!</definedName>
    <definedName name="ENERORP" localSheetId="9">#REF!</definedName>
    <definedName name="ENERORP" localSheetId="10">#REF!</definedName>
    <definedName name="ENERORP" localSheetId="11">#REF!</definedName>
    <definedName name="ENERORP" localSheetId="12">#REF!</definedName>
    <definedName name="ENERORP" localSheetId="13">#REF!</definedName>
    <definedName name="ENERORP" localSheetId="14">#REF!</definedName>
    <definedName name="ENERORP" localSheetId="20">#REF!</definedName>
    <definedName name="ENERORP" localSheetId="19">#REF!</definedName>
    <definedName name="ENERORP">#REF!</definedName>
    <definedName name="ESCENARIO__0" localSheetId="3">#REF!</definedName>
    <definedName name="ESCENARIO__0" localSheetId="4">#REF!</definedName>
    <definedName name="ESCENARIO__0" localSheetId="5">#REF!</definedName>
    <definedName name="ESCENARIO__0" localSheetId="6">#REF!</definedName>
    <definedName name="ESCENARIO__0" localSheetId="7">#REF!</definedName>
    <definedName name="ESCENARIO__0" localSheetId="8">#REF!</definedName>
    <definedName name="ESCENARIO__0" localSheetId="9">#REF!</definedName>
    <definedName name="ESCENARIO__0" localSheetId="10">#REF!</definedName>
    <definedName name="ESCENARIO__0" localSheetId="11">#REF!</definedName>
    <definedName name="ESCENARIO__0" localSheetId="12">#REF!</definedName>
    <definedName name="ESCENARIO__0" localSheetId="13">#REF!</definedName>
    <definedName name="ESCENARIO__0" localSheetId="14">#REF!</definedName>
    <definedName name="ESCENARIO__0" localSheetId="19">#REF!</definedName>
    <definedName name="ESCENARIO__0">#REF!</definedName>
    <definedName name="ESCENARIO__1" localSheetId="3">#REF!</definedName>
    <definedName name="ESCENARIO__1" localSheetId="4">#REF!</definedName>
    <definedName name="ESCENARIO__1" localSheetId="5">#REF!</definedName>
    <definedName name="ESCENARIO__1" localSheetId="6">#REF!</definedName>
    <definedName name="ESCENARIO__1" localSheetId="7">#REF!</definedName>
    <definedName name="ESCENARIO__1" localSheetId="8">#REF!</definedName>
    <definedName name="ESCENARIO__1" localSheetId="9">#REF!</definedName>
    <definedName name="ESCENARIO__1" localSheetId="10">#REF!</definedName>
    <definedName name="ESCENARIO__1" localSheetId="11">#REF!</definedName>
    <definedName name="ESCENARIO__1" localSheetId="12">#REF!</definedName>
    <definedName name="ESCENARIO__1" localSheetId="13">#REF!</definedName>
    <definedName name="ESCENARIO__1" localSheetId="14">#REF!</definedName>
    <definedName name="ESCENARIO__1" localSheetId="19">#REF!</definedName>
    <definedName name="ESCENARIO__1">#REF!</definedName>
    <definedName name="ESCENARIO_1__Ajustado" localSheetId="3">#REF!</definedName>
    <definedName name="ESCENARIO_1__Ajustado" localSheetId="4">#REF!</definedName>
    <definedName name="ESCENARIO_1__Ajustado" localSheetId="5">#REF!</definedName>
    <definedName name="ESCENARIO_1__Ajustado" localSheetId="6">#REF!</definedName>
    <definedName name="ESCENARIO_1__Ajustado" localSheetId="7">#REF!</definedName>
    <definedName name="ESCENARIO_1__Ajustado" localSheetId="8">#REF!</definedName>
    <definedName name="ESCENARIO_1__Ajustado" localSheetId="9">#REF!</definedName>
    <definedName name="ESCENARIO_1__Ajustado" localSheetId="10">#REF!</definedName>
    <definedName name="ESCENARIO_1__Ajustado" localSheetId="11">#REF!</definedName>
    <definedName name="ESCENARIO_1__Ajustado" localSheetId="12">#REF!</definedName>
    <definedName name="ESCENARIO_1__Ajustado" localSheetId="13">#REF!</definedName>
    <definedName name="ESCENARIO_1__Ajustado" localSheetId="14">#REF!</definedName>
    <definedName name="ESCENARIO_1__Ajustado" localSheetId="19">#REF!</definedName>
    <definedName name="ESCENARIO_1__Ajustado">#REF!</definedName>
    <definedName name="ESCENARIO_2" localSheetId="3">#REF!</definedName>
    <definedName name="ESCENARIO_2" localSheetId="4">#REF!</definedName>
    <definedName name="ESCENARIO_2" localSheetId="5">#REF!</definedName>
    <definedName name="ESCENARIO_2" localSheetId="6">#REF!</definedName>
    <definedName name="ESCENARIO_2" localSheetId="7">#REF!</definedName>
    <definedName name="ESCENARIO_2" localSheetId="8">#REF!</definedName>
    <definedName name="ESCENARIO_2" localSheetId="9">#REF!</definedName>
    <definedName name="ESCENARIO_2" localSheetId="10">#REF!</definedName>
    <definedName name="ESCENARIO_2" localSheetId="11">#REF!</definedName>
    <definedName name="ESCENARIO_2" localSheetId="12">#REF!</definedName>
    <definedName name="ESCENARIO_2" localSheetId="13">#REF!</definedName>
    <definedName name="ESCENARIO_2" localSheetId="14">#REF!</definedName>
    <definedName name="ESCENARIO_2" localSheetId="19">#REF!</definedName>
    <definedName name="ESCENARIO_2">#REF!</definedName>
    <definedName name="ESCENARIO_3" localSheetId="3">#REF!</definedName>
    <definedName name="ESCENARIO_3" localSheetId="4">#REF!</definedName>
    <definedName name="ESCENARIO_3" localSheetId="5">#REF!</definedName>
    <definedName name="ESCENARIO_3" localSheetId="6">#REF!</definedName>
    <definedName name="ESCENARIO_3" localSheetId="7">#REF!</definedName>
    <definedName name="ESCENARIO_3" localSheetId="8">#REF!</definedName>
    <definedName name="ESCENARIO_3" localSheetId="9">#REF!</definedName>
    <definedName name="ESCENARIO_3" localSheetId="10">#REF!</definedName>
    <definedName name="ESCENARIO_3" localSheetId="11">#REF!</definedName>
    <definedName name="ESCENARIO_3" localSheetId="12">#REF!</definedName>
    <definedName name="ESCENARIO_3" localSheetId="13">#REF!</definedName>
    <definedName name="ESCENARIO_3" localSheetId="14">#REF!</definedName>
    <definedName name="ESCENARIO_3" localSheetId="19">#REF!</definedName>
    <definedName name="ESCENARIO_3">#REF!</definedName>
    <definedName name="ESCENARIO_NUEVO" localSheetId="3">#REF!</definedName>
    <definedName name="ESCENARIO_NUEVO" localSheetId="4">#REF!</definedName>
    <definedName name="ESCENARIO_NUEVO" localSheetId="5">#REF!</definedName>
    <definedName name="ESCENARIO_NUEVO" localSheetId="6">#REF!</definedName>
    <definedName name="ESCENARIO_NUEVO" localSheetId="7">#REF!</definedName>
    <definedName name="ESCENARIO_NUEVO" localSheetId="8">#REF!</definedName>
    <definedName name="ESCENARIO_NUEVO" localSheetId="9">#REF!</definedName>
    <definedName name="ESCENARIO_NUEVO" localSheetId="10">#REF!</definedName>
    <definedName name="ESCENARIO_NUEVO" localSheetId="11">#REF!</definedName>
    <definedName name="ESCENARIO_NUEVO" localSheetId="12">#REF!</definedName>
    <definedName name="ESCENARIO_NUEVO" localSheetId="13">#REF!</definedName>
    <definedName name="ESCENARIO_NUEVO" localSheetId="14">#REF!</definedName>
    <definedName name="ESCENARIO_NUEVO" localSheetId="19">#REF!</definedName>
    <definedName name="ESCENARIO_NUEVO">#REF!</definedName>
    <definedName name="estimaciones" localSheetId="3">#REF!</definedName>
    <definedName name="estimaciones" localSheetId="4">#REF!</definedName>
    <definedName name="estimaciones" localSheetId="5">#REF!</definedName>
    <definedName name="estimaciones" localSheetId="6">#REF!</definedName>
    <definedName name="estimaciones" localSheetId="7">#REF!</definedName>
    <definedName name="estimaciones" localSheetId="8">#REF!</definedName>
    <definedName name="estimaciones" localSheetId="9">#REF!</definedName>
    <definedName name="estimaciones" localSheetId="10">#REF!</definedName>
    <definedName name="estimaciones" localSheetId="11">#REF!</definedName>
    <definedName name="estimaciones" localSheetId="12">#REF!</definedName>
    <definedName name="estimaciones" localSheetId="13">#REF!</definedName>
    <definedName name="estimaciones" localSheetId="14">#REF!</definedName>
    <definedName name="estimaciones" localSheetId="19">#REF!</definedName>
    <definedName name="estimaciones">#REF!</definedName>
    <definedName name="excedentes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BAWV" hidden="1">{#N/A,#N/A,FALSE,"informes"}</definedName>
    <definedName name="fds" hidden="1">{"epma",#N/A,FALSE,"EPMA"}</definedName>
    <definedName name="Feb">#REF!</definedName>
    <definedName name="FEBRERON" localSheetId="3">#REF!</definedName>
    <definedName name="FEBRERON" localSheetId="4">#REF!</definedName>
    <definedName name="FEBRERON" localSheetId="5">#REF!</definedName>
    <definedName name="FEBRERON" localSheetId="6">#REF!</definedName>
    <definedName name="FEBRERON" localSheetId="7">#REF!</definedName>
    <definedName name="FEBRERON" localSheetId="8">#REF!</definedName>
    <definedName name="FEBRERON" localSheetId="9">#REF!</definedName>
    <definedName name="FEBRERON" localSheetId="10">#REF!</definedName>
    <definedName name="FEBRERON" localSheetId="11">#REF!</definedName>
    <definedName name="FEBRERON" localSheetId="12">#REF!</definedName>
    <definedName name="FEBRERON" localSheetId="13">#REF!</definedName>
    <definedName name="FEBRERON" localSheetId="14">#REF!</definedName>
    <definedName name="FEBRERON" localSheetId="19">#REF!</definedName>
    <definedName name="FEBRERON">#REF!</definedName>
    <definedName name="FEBREROP" localSheetId="3">#REF!</definedName>
    <definedName name="FEBREROP" localSheetId="4">#REF!</definedName>
    <definedName name="FEBREROP" localSheetId="5">#REF!</definedName>
    <definedName name="FEBREROP" localSheetId="6">#REF!</definedName>
    <definedName name="FEBREROP" localSheetId="7">#REF!</definedName>
    <definedName name="FEBREROP" localSheetId="8">#REF!</definedName>
    <definedName name="FEBREROP" localSheetId="9">#REF!</definedName>
    <definedName name="FEBREROP" localSheetId="10">#REF!</definedName>
    <definedName name="FEBREROP" localSheetId="11">#REF!</definedName>
    <definedName name="FEBREROP" localSheetId="12">#REF!</definedName>
    <definedName name="FEBREROP" localSheetId="13">#REF!</definedName>
    <definedName name="FEBREROP" localSheetId="14">#REF!</definedName>
    <definedName name="FEBREROP" localSheetId="20">#REF!</definedName>
    <definedName name="FEBREROP" localSheetId="19">#REF!</definedName>
    <definedName name="FEBREROP">#REF!</definedName>
    <definedName name="FEBRERORN" localSheetId="3">#REF!</definedName>
    <definedName name="FEBRERORN" localSheetId="4">#REF!</definedName>
    <definedName name="FEBRERORN" localSheetId="5">#REF!</definedName>
    <definedName name="FEBRERORN" localSheetId="6">#REF!</definedName>
    <definedName name="FEBRERORN" localSheetId="7">#REF!</definedName>
    <definedName name="FEBRERORN" localSheetId="8">#REF!</definedName>
    <definedName name="FEBRERORN" localSheetId="9">#REF!</definedName>
    <definedName name="FEBRERORN" localSheetId="10">#REF!</definedName>
    <definedName name="FEBRERORN" localSheetId="11">#REF!</definedName>
    <definedName name="FEBRERORN" localSheetId="12">#REF!</definedName>
    <definedName name="FEBRERORN" localSheetId="13">#REF!</definedName>
    <definedName name="FEBRERORN" localSheetId="14">#REF!</definedName>
    <definedName name="FEBRERORN" localSheetId="20">#REF!</definedName>
    <definedName name="FEBRERORN" localSheetId="19">#REF!</definedName>
    <definedName name="FEBRERORN">#REF!</definedName>
    <definedName name="FEBRERORP" localSheetId="3">#REF!</definedName>
    <definedName name="FEBRERORP" localSheetId="4">#REF!</definedName>
    <definedName name="FEBRERORP" localSheetId="5">#REF!</definedName>
    <definedName name="FEBRERORP" localSheetId="6">#REF!</definedName>
    <definedName name="FEBRERORP" localSheetId="7">#REF!</definedName>
    <definedName name="FEBRERORP" localSheetId="8">#REF!</definedName>
    <definedName name="FEBRERORP" localSheetId="9">#REF!</definedName>
    <definedName name="FEBRERORP" localSheetId="10">#REF!</definedName>
    <definedName name="FEBRERORP" localSheetId="11">#REF!</definedName>
    <definedName name="FEBRERORP" localSheetId="12">#REF!</definedName>
    <definedName name="FEBRERORP" localSheetId="13">#REF!</definedName>
    <definedName name="FEBRERORP" localSheetId="14">#REF!</definedName>
    <definedName name="FEBRERORP" localSheetId="20">#REF!</definedName>
    <definedName name="FEBRERORP" localSheetId="19">#REF!</definedName>
    <definedName name="FEBRERORP">#REF!</definedName>
    <definedName name="FFPPT" localSheetId="3">#REF!</definedName>
    <definedName name="FFPPT" localSheetId="4">#REF!</definedName>
    <definedName name="FFPPT" localSheetId="5">#REF!</definedName>
    <definedName name="FFPPT" localSheetId="6">#REF!</definedName>
    <definedName name="FFPPT" localSheetId="7">#REF!</definedName>
    <definedName name="FFPPT" localSheetId="8">#REF!</definedName>
    <definedName name="FFPPT" localSheetId="9">#REF!</definedName>
    <definedName name="FFPPT" localSheetId="10">#REF!</definedName>
    <definedName name="FFPPT" localSheetId="11">#REF!</definedName>
    <definedName name="FFPPT" localSheetId="12">#REF!</definedName>
    <definedName name="FFPPT" localSheetId="13">#REF!</definedName>
    <definedName name="FFPPT" localSheetId="14">#REF!</definedName>
    <definedName name="FFPPT" localSheetId="19">#REF!</definedName>
    <definedName name="FFPPT">#REF!</definedName>
    <definedName name="FHKJBEARNKBW" hidden="1">{"INGRESOS DOLARES",#N/A,FALSE,"informes"}</definedName>
    <definedName name="fkjrthnk3t" hidden="1">{"PAGOS DOLARES",#N/A,FALSE,"informes"}</definedName>
    <definedName name="fmdñklje" hidden="1">{#N/A,#N/A,FALSE,"informes"}</definedName>
    <definedName name="FNCCRECIM" localSheetId="3">#REF!</definedName>
    <definedName name="FNCCRECIM" localSheetId="4">#REF!</definedName>
    <definedName name="FNCCRECIM" localSheetId="5">#REF!</definedName>
    <definedName name="FNCCRECIM" localSheetId="6">#REF!</definedName>
    <definedName name="FNCCRECIM" localSheetId="7">#REF!</definedName>
    <definedName name="FNCCRECIM" localSheetId="8">#REF!</definedName>
    <definedName name="FNCCRECIM" localSheetId="9">#REF!</definedName>
    <definedName name="FNCCRECIM" localSheetId="10">#REF!</definedName>
    <definedName name="FNCCRECIM" localSheetId="11">#REF!</definedName>
    <definedName name="FNCCRECIM" localSheetId="12">#REF!</definedName>
    <definedName name="FNCCRECIM" localSheetId="13">#REF!</definedName>
    <definedName name="FNCCRECIM" localSheetId="14">#REF!</definedName>
    <definedName name="FNCCRECIM" localSheetId="19">#REF!</definedName>
    <definedName name="FNCCRECIM">#REF!</definedName>
    <definedName name="FNCPESOS" localSheetId="3">#REF!</definedName>
    <definedName name="FNCPESOS" localSheetId="4">#REF!</definedName>
    <definedName name="FNCPESOS" localSheetId="5">#REF!</definedName>
    <definedName name="FNCPESOS" localSheetId="6">#REF!</definedName>
    <definedName name="FNCPESOS" localSheetId="7">#REF!</definedName>
    <definedName name="FNCPESOS" localSheetId="8">#REF!</definedName>
    <definedName name="FNCPESOS" localSheetId="9">#REF!</definedName>
    <definedName name="FNCPESOS" localSheetId="10">#REF!</definedName>
    <definedName name="FNCPESOS" localSheetId="11">#REF!</definedName>
    <definedName name="FNCPESOS" localSheetId="12">#REF!</definedName>
    <definedName name="FNCPESOS" localSheetId="13">#REF!</definedName>
    <definedName name="FNCPESOS" localSheetId="14">#REF!</definedName>
    <definedName name="FNCPESOS" localSheetId="19">#REF!</definedName>
    <definedName name="FNCPESOS">#REF!</definedName>
    <definedName name="FNCPIB" localSheetId="3">#REF!</definedName>
    <definedName name="FNCPIB" localSheetId="4">#REF!</definedName>
    <definedName name="FNCPIB" localSheetId="5">#REF!</definedName>
    <definedName name="FNCPIB" localSheetId="6">#REF!</definedName>
    <definedName name="FNCPIB" localSheetId="7">#REF!</definedName>
    <definedName name="FNCPIB" localSheetId="8">#REF!</definedName>
    <definedName name="FNCPIB" localSheetId="9">#REF!</definedName>
    <definedName name="FNCPIB" localSheetId="10">#REF!</definedName>
    <definedName name="FNCPIB" localSheetId="11">#REF!</definedName>
    <definedName name="FNCPIB" localSheetId="12">#REF!</definedName>
    <definedName name="FNCPIB" localSheetId="13">#REF!</definedName>
    <definedName name="FNCPIB" localSheetId="14">#REF!</definedName>
    <definedName name="FNCPIB" localSheetId="19">#REF!</definedName>
    <definedName name="FNCPIB">#REF!</definedName>
    <definedName name="FONPET2000" localSheetId="3">#REF!</definedName>
    <definedName name="FONPET2000" localSheetId="4">#REF!</definedName>
    <definedName name="FONPET2000" localSheetId="5">#REF!</definedName>
    <definedName name="FONPET2000" localSheetId="6">#REF!</definedName>
    <definedName name="FONPET2000" localSheetId="7">#REF!</definedName>
    <definedName name="FONPET2000" localSheetId="8">#REF!</definedName>
    <definedName name="FONPET2000" localSheetId="9">#REF!</definedName>
    <definedName name="FONPET2000" localSheetId="10">#REF!</definedName>
    <definedName name="FONPET2000" localSheetId="11">#REF!</definedName>
    <definedName name="FONPET2000" localSheetId="12">#REF!</definedName>
    <definedName name="FONPET2000" localSheetId="13">#REF!</definedName>
    <definedName name="FONPET2000" localSheetId="14">#REF!</definedName>
    <definedName name="FONPET2000" localSheetId="19">#REF!</definedName>
    <definedName name="FONPET2000">#REF!</definedName>
    <definedName name="FONPET2001" localSheetId="3">#REF!</definedName>
    <definedName name="FONPET2001" localSheetId="4">#REF!</definedName>
    <definedName name="FONPET2001" localSheetId="5">#REF!</definedName>
    <definedName name="FONPET2001" localSheetId="6">#REF!</definedName>
    <definedName name="FONPET2001" localSheetId="7">#REF!</definedName>
    <definedName name="FONPET2001" localSheetId="8">#REF!</definedName>
    <definedName name="FONPET2001" localSheetId="9">#REF!</definedName>
    <definedName name="FONPET2001" localSheetId="10">#REF!</definedName>
    <definedName name="FONPET2001" localSheetId="11">#REF!</definedName>
    <definedName name="FONPET2001" localSheetId="12">#REF!</definedName>
    <definedName name="FONPET2001" localSheetId="13">#REF!</definedName>
    <definedName name="FONPET2001" localSheetId="14">#REF!</definedName>
    <definedName name="FONPET2001" localSheetId="19">#REF!</definedName>
    <definedName name="FONPET2001">#REF!</definedName>
    <definedName name="FONPET2002" localSheetId="3">#REF!</definedName>
    <definedName name="FONPET2002" localSheetId="4">#REF!</definedName>
    <definedName name="FONPET2002" localSheetId="5">#REF!</definedName>
    <definedName name="FONPET2002" localSheetId="6">#REF!</definedName>
    <definedName name="FONPET2002" localSheetId="7">#REF!</definedName>
    <definedName name="FONPET2002" localSheetId="8">#REF!</definedName>
    <definedName name="FONPET2002" localSheetId="9">#REF!</definedName>
    <definedName name="FONPET2002" localSheetId="10">#REF!</definedName>
    <definedName name="FONPET2002" localSheetId="11">#REF!</definedName>
    <definedName name="FONPET2002" localSheetId="12">#REF!</definedName>
    <definedName name="FONPET2002" localSheetId="13">#REF!</definedName>
    <definedName name="FONPET2002" localSheetId="14">#REF!</definedName>
    <definedName name="FONPET2002" localSheetId="19">#REF!</definedName>
    <definedName name="FONPET2002">#REF!</definedName>
    <definedName name="FONPET2003" localSheetId="3">#REF!</definedName>
    <definedName name="FONPET2003" localSheetId="4">#REF!</definedName>
    <definedName name="FONPET2003" localSheetId="5">#REF!</definedName>
    <definedName name="FONPET2003" localSheetId="6">#REF!</definedName>
    <definedName name="FONPET2003" localSheetId="7">#REF!</definedName>
    <definedName name="FONPET2003" localSheetId="8">#REF!</definedName>
    <definedName name="FONPET2003" localSheetId="9">#REF!</definedName>
    <definedName name="FONPET2003" localSheetId="10">#REF!</definedName>
    <definedName name="FONPET2003" localSheetId="11">#REF!</definedName>
    <definedName name="FONPET2003" localSheetId="12">#REF!</definedName>
    <definedName name="FONPET2003" localSheetId="13">#REF!</definedName>
    <definedName name="FONPET2003" localSheetId="14">#REF!</definedName>
    <definedName name="FONPET2003" localSheetId="19">#REF!</definedName>
    <definedName name="FONPET2003">#REF!</definedName>
    <definedName name="FONPET2004" localSheetId="3">#REF!</definedName>
    <definedName name="FONPET2004" localSheetId="4">#REF!</definedName>
    <definedName name="FONPET2004" localSheetId="5">#REF!</definedName>
    <definedName name="FONPET2004" localSheetId="6">#REF!</definedName>
    <definedName name="FONPET2004" localSheetId="7">#REF!</definedName>
    <definedName name="FONPET2004" localSheetId="8">#REF!</definedName>
    <definedName name="FONPET2004" localSheetId="9">#REF!</definedName>
    <definedName name="FONPET2004" localSheetId="10">#REF!</definedName>
    <definedName name="FONPET2004" localSheetId="11">#REF!</definedName>
    <definedName name="FONPET2004" localSheetId="12">#REF!</definedName>
    <definedName name="FONPET2004" localSheetId="13">#REF!</definedName>
    <definedName name="FONPET2004" localSheetId="14">#REF!</definedName>
    <definedName name="FONPET2004" localSheetId="19">#REF!</definedName>
    <definedName name="FONPET2004">#REF!</definedName>
    <definedName name="FONPET2005" localSheetId="3">#REF!</definedName>
    <definedName name="FONPET2005" localSheetId="4">#REF!</definedName>
    <definedName name="FONPET2005" localSheetId="5">#REF!</definedName>
    <definedName name="FONPET2005" localSheetId="6">#REF!</definedName>
    <definedName name="FONPET2005" localSheetId="7">#REF!</definedName>
    <definedName name="FONPET2005" localSheetId="8">#REF!</definedName>
    <definedName name="FONPET2005" localSheetId="9">#REF!</definedName>
    <definedName name="FONPET2005" localSheetId="10">#REF!</definedName>
    <definedName name="FONPET2005" localSheetId="11">#REF!</definedName>
    <definedName name="FONPET2005" localSheetId="12">#REF!</definedName>
    <definedName name="FONPET2005" localSheetId="13">#REF!</definedName>
    <definedName name="FONPET2005" localSheetId="14">#REF!</definedName>
    <definedName name="FONPET2005" localSheetId="19">#REF!</definedName>
    <definedName name="FONPET2005">#REF!</definedName>
    <definedName name="FONPETOTAL" localSheetId="2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localSheetId="1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s" hidden="1">{"empresa",#N/A,FALSE,"xEMPRESA"}</definedName>
    <definedName name="ftolegal" localSheetId="3">#REF!</definedName>
    <definedName name="ftolegal" localSheetId="4">#REF!</definedName>
    <definedName name="ftolegal" localSheetId="5">#REF!</definedName>
    <definedName name="ftolegal" localSheetId="6">#REF!</definedName>
    <definedName name="ftolegal" localSheetId="7">#REF!</definedName>
    <definedName name="ftolegal" localSheetId="8">#REF!</definedName>
    <definedName name="ftolegal" localSheetId="9">#REF!</definedName>
    <definedName name="ftolegal" localSheetId="10">#REF!</definedName>
    <definedName name="ftolegal" localSheetId="11">#REF!</definedName>
    <definedName name="ftolegal" localSheetId="12">#REF!</definedName>
    <definedName name="ftolegal" localSheetId="13">#REF!</definedName>
    <definedName name="ftolegal" localSheetId="14">#REF!</definedName>
    <definedName name="ftolegal" localSheetId="20">#REF!</definedName>
    <definedName name="ftolegal" localSheetId="19">#REF!</definedName>
    <definedName name="ftolegal">#REF!</definedName>
    <definedName name="fun" localSheetId="3">#REF!</definedName>
    <definedName name="fun" localSheetId="4">#REF!</definedName>
    <definedName name="fun" localSheetId="5">#REF!</definedName>
    <definedName name="fun" localSheetId="6">#REF!</definedName>
    <definedName name="fun" localSheetId="7">#REF!</definedName>
    <definedName name="fun" localSheetId="8">#REF!</definedName>
    <definedName name="fun" localSheetId="9">#REF!</definedName>
    <definedName name="fun" localSheetId="10">#REF!</definedName>
    <definedName name="fun" localSheetId="11">#REF!</definedName>
    <definedName name="fun" localSheetId="12">#REF!</definedName>
    <definedName name="fun" localSheetId="13">#REF!</definedName>
    <definedName name="fun" localSheetId="14">#REF!</definedName>
    <definedName name="fun" localSheetId="20">#REF!</definedName>
    <definedName name="fun" localSheetId="19">#REF!</definedName>
    <definedName name="fun">#REF!</definedName>
    <definedName name="futnac" localSheetId="3">#REF!</definedName>
    <definedName name="futnac" localSheetId="4">#REF!</definedName>
    <definedName name="futnac" localSheetId="5">#REF!</definedName>
    <definedName name="futnac" localSheetId="6">#REF!</definedName>
    <definedName name="futnac" localSheetId="7">#REF!</definedName>
    <definedName name="futnac" localSheetId="8">#REF!</definedName>
    <definedName name="futnac" localSheetId="9">#REF!</definedName>
    <definedName name="futnac" localSheetId="10">#REF!</definedName>
    <definedName name="futnac" localSheetId="11">#REF!</definedName>
    <definedName name="futnac" localSheetId="12">#REF!</definedName>
    <definedName name="futnac" localSheetId="13">#REF!</definedName>
    <definedName name="futnac" localSheetId="14">#REF!</definedName>
    <definedName name="futnac" localSheetId="19">#REF!</definedName>
    <definedName name="futnac">#REF!</definedName>
    <definedName name="futprp" localSheetId="3">#REF!</definedName>
    <definedName name="futprp" localSheetId="4">#REF!</definedName>
    <definedName name="futprp" localSheetId="5">#REF!</definedName>
    <definedName name="futprp" localSheetId="6">#REF!</definedName>
    <definedName name="futprp" localSheetId="7">#REF!</definedName>
    <definedName name="futprp" localSheetId="8">#REF!</definedName>
    <definedName name="futprp" localSheetId="9">#REF!</definedName>
    <definedName name="futprp" localSheetId="10">#REF!</definedName>
    <definedName name="futprp" localSheetId="11">#REF!</definedName>
    <definedName name="futprp" localSheetId="12">#REF!</definedName>
    <definedName name="futprp" localSheetId="13">#REF!</definedName>
    <definedName name="futprp" localSheetId="14">#REF!</definedName>
    <definedName name="futprp" localSheetId="19">#REF!</definedName>
    <definedName name="futprp">#REF!</definedName>
    <definedName name="GASOLINA_REGULAR">#REF!</definedName>
    <definedName name="gasrep" localSheetId="3">#REF!</definedName>
    <definedName name="gasrep" localSheetId="4">#REF!</definedName>
    <definedName name="gasrep" localSheetId="5">#REF!</definedName>
    <definedName name="gasrep" localSheetId="6">#REF!</definedName>
    <definedName name="gasrep" localSheetId="7">#REF!</definedName>
    <definedName name="gasrep" localSheetId="8">#REF!</definedName>
    <definedName name="gasrep" localSheetId="9">#REF!</definedName>
    <definedName name="gasrep" localSheetId="10">#REF!</definedName>
    <definedName name="gasrep" localSheetId="11">#REF!</definedName>
    <definedName name="gasrep" localSheetId="12">#REF!</definedName>
    <definedName name="gasrep" localSheetId="13">#REF!</definedName>
    <definedName name="gasrep" localSheetId="14">#REF!</definedName>
    <definedName name="gasrep" localSheetId="20">#REF!</definedName>
    <definedName name="gasrep" localSheetId="19">#REF!</definedName>
    <definedName name="gasrep">#REF!</definedName>
    <definedName name="Gastos_generales" localSheetId="3">#REF!</definedName>
    <definedName name="Gastos_generales" localSheetId="4">#REF!</definedName>
    <definedName name="Gastos_generales" localSheetId="5">#REF!</definedName>
    <definedName name="Gastos_generales" localSheetId="6">#REF!</definedName>
    <definedName name="Gastos_generales" localSheetId="7">#REF!</definedName>
    <definedName name="Gastos_generales" localSheetId="8">#REF!</definedName>
    <definedName name="Gastos_generales" localSheetId="9">#REF!</definedName>
    <definedName name="Gastos_generales" localSheetId="10">#REF!</definedName>
    <definedName name="Gastos_generales" localSheetId="11">#REF!</definedName>
    <definedName name="Gastos_generales" localSheetId="12">#REF!</definedName>
    <definedName name="Gastos_generales" localSheetId="13">#REF!</definedName>
    <definedName name="Gastos_generales" localSheetId="14">#REF!</definedName>
    <definedName name="Gastos_generales" localSheetId="20">#REF!</definedName>
    <definedName name="Gastos_generales" localSheetId="19">#REF!</definedName>
    <definedName name="Gastos_generales">#REF!</definedName>
    <definedName name="gfnmgfxmmfg" hidden="1">{#N/A,#N/A,FALSE,"informes"}</definedName>
    <definedName name="gg" hidden="1">{#N/A,#N/A,FALSE,"informes"}</definedName>
    <definedName name="ghhhhhhhhhhhhhhhhhhhhhhhh" hidden="1">{"PAGOS DOLARES",#N/A,FALSE,"informes"}</definedName>
    <definedName name="gjrtiury6iryrirjyrysyrjyrjstrtjs" hidden="1">{#N/A,#N/A,FALSE,"informes"}</definedName>
    <definedName name="gkljae" hidden="1">{"PAGOS DOLARES",#N/A,FALSE,"informes"}</definedName>
    <definedName name="glkjheanbwBT" hidden="1">{"PAGOS DOLARES",#N/A,FALSE,"informes"}</definedName>
    <definedName name="GOBIERNOCRECIM" localSheetId="3">#REF!</definedName>
    <definedName name="GOBIERNOCRECIM" localSheetId="4">#REF!</definedName>
    <definedName name="GOBIERNOCRECIM" localSheetId="5">#REF!</definedName>
    <definedName name="GOBIERNOCRECIM" localSheetId="6">#REF!</definedName>
    <definedName name="GOBIERNOCRECIM" localSheetId="7">#REF!</definedName>
    <definedName name="GOBIERNOCRECIM" localSheetId="8">#REF!</definedName>
    <definedName name="GOBIERNOCRECIM" localSheetId="9">#REF!</definedName>
    <definedName name="GOBIERNOCRECIM" localSheetId="10">#REF!</definedName>
    <definedName name="GOBIERNOCRECIM" localSheetId="11">#REF!</definedName>
    <definedName name="GOBIERNOCRECIM" localSheetId="12">#REF!</definedName>
    <definedName name="GOBIERNOCRECIM" localSheetId="13">#REF!</definedName>
    <definedName name="GOBIERNOCRECIM" localSheetId="14">#REF!</definedName>
    <definedName name="GOBIERNOCRECIM" localSheetId="20">#REF!</definedName>
    <definedName name="GOBIERNOCRECIM" localSheetId="19">#REF!</definedName>
    <definedName name="GOBIERNOCRECIM">#REF!</definedName>
    <definedName name="GOBIERNOPESOS" localSheetId="3">#REF!</definedName>
    <definedName name="GOBIERNOPESOS" localSheetId="4">#REF!</definedName>
    <definedName name="GOBIERNOPESOS" localSheetId="5">#REF!</definedName>
    <definedName name="GOBIERNOPESOS" localSheetId="6">#REF!</definedName>
    <definedName name="GOBIERNOPESOS" localSheetId="7">#REF!</definedName>
    <definedName name="GOBIERNOPESOS" localSheetId="8">#REF!</definedName>
    <definedName name="GOBIERNOPESOS" localSheetId="9">#REF!</definedName>
    <definedName name="GOBIERNOPESOS" localSheetId="10">#REF!</definedName>
    <definedName name="GOBIERNOPESOS" localSheetId="11">#REF!</definedName>
    <definedName name="GOBIERNOPESOS" localSheetId="12">#REF!</definedName>
    <definedName name="GOBIERNOPESOS" localSheetId="13">#REF!</definedName>
    <definedName name="GOBIERNOPESOS" localSheetId="14">#REF!</definedName>
    <definedName name="GOBIERNOPESOS" localSheetId="19">#REF!</definedName>
    <definedName name="GOBIERNOPESOS">#REF!</definedName>
    <definedName name="GOBIERNOPIB" localSheetId="3">#REF!</definedName>
    <definedName name="GOBIERNOPIB" localSheetId="4">#REF!</definedName>
    <definedName name="GOBIERNOPIB" localSheetId="5">#REF!</definedName>
    <definedName name="GOBIERNOPIB" localSheetId="6">#REF!</definedName>
    <definedName name="GOBIERNOPIB" localSheetId="7">#REF!</definedName>
    <definedName name="GOBIERNOPIB" localSheetId="8">#REF!</definedName>
    <definedName name="GOBIERNOPIB" localSheetId="9">#REF!</definedName>
    <definedName name="GOBIERNOPIB" localSheetId="10">#REF!</definedName>
    <definedName name="GOBIERNOPIB" localSheetId="11">#REF!</definedName>
    <definedName name="GOBIERNOPIB" localSheetId="12">#REF!</definedName>
    <definedName name="GOBIERNOPIB" localSheetId="13">#REF!</definedName>
    <definedName name="GOBIERNOPIB" localSheetId="14">#REF!</definedName>
    <definedName name="GOBIERNOPIB" localSheetId="19">#REF!</definedName>
    <definedName name="GOBIERNOPIB">#REF!</definedName>
    <definedName name="_xlnm.Recorder">#REF!</definedName>
    <definedName name="GREFORMASRESUM1" localSheetId="3">#REF!</definedName>
    <definedName name="GREFORMASRESUM1" localSheetId="4">#REF!</definedName>
    <definedName name="GREFORMASRESUM1" localSheetId="5">#REF!</definedName>
    <definedName name="GREFORMASRESUM1" localSheetId="6">#REF!</definedName>
    <definedName name="GREFORMASRESUM1" localSheetId="7">#REF!</definedName>
    <definedName name="GREFORMASRESUM1" localSheetId="8">#REF!</definedName>
    <definedName name="GREFORMASRESUM1" localSheetId="9">#REF!</definedName>
    <definedName name="GREFORMASRESUM1" localSheetId="10">#REF!</definedName>
    <definedName name="GREFORMASRESUM1" localSheetId="11">#REF!</definedName>
    <definedName name="GREFORMASRESUM1" localSheetId="12">#REF!</definedName>
    <definedName name="GREFORMASRESUM1" localSheetId="13">#REF!</definedName>
    <definedName name="GREFORMASRESUM1" localSheetId="14">#REF!</definedName>
    <definedName name="GREFORMASRESUM1" localSheetId="19">#REF!</definedName>
    <definedName name="GREFORMASRESUM1">#REF!</definedName>
    <definedName name="GREFORMASRESUM2" localSheetId="3">#REF!</definedName>
    <definedName name="GREFORMASRESUM2" localSheetId="4">#REF!</definedName>
    <definedName name="GREFORMASRESUM2" localSheetId="5">#REF!</definedName>
    <definedName name="GREFORMASRESUM2" localSheetId="6">#REF!</definedName>
    <definedName name="GREFORMASRESUM2" localSheetId="7">#REF!</definedName>
    <definedName name="GREFORMASRESUM2" localSheetId="8">#REF!</definedName>
    <definedName name="GREFORMASRESUM2" localSheetId="9">#REF!</definedName>
    <definedName name="GREFORMASRESUM2" localSheetId="10">#REF!</definedName>
    <definedName name="GREFORMASRESUM2" localSheetId="11">#REF!</definedName>
    <definedName name="GREFORMASRESUM2" localSheetId="12">#REF!</definedName>
    <definedName name="GREFORMASRESUM2" localSheetId="13">#REF!</definedName>
    <definedName name="GREFORMASRESUM2" localSheetId="14">#REF!</definedName>
    <definedName name="GREFORMASRESUM2" localSheetId="19">#REF!</definedName>
    <definedName name="GREFORMASRESUM2">#REF!</definedName>
    <definedName name="GREFORMASRESUM3" localSheetId="3">#REF!</definedName>
    <definedName name="GREFORMASRESUM3" localSheetId="4">#REF!</definedName>
    <definedName name="GREFORMASRESUM3" localSheetId="5">#REF!</definedName>
    <definedName name="GREFORMASRESUM3" localSheetId="6">#REF!</definedName>
    <definedName name="GREFORMASRESUM3" localSheetId="7">#REF!</definedName>
    <definedName name="GREFORMASRESUM3" localSheetId="8">#REF!</definedName>
    <definedName name="GREFORMASRESUM3" localSheetId="9">#REF!</definedName>
    <definedName name="GREFORMASRESUM3" localSheetId="10">#REF!</definedName>
    <definedName name="GREFORMASRESUM3" localSheetId="11">#REF!</definedName>
    <definedName name="GREFORMASRESUM3" localSheetId="12">#REF!</definedName>
    <definedName name="GREFORMASRESUM3" localSheetId="13">#REF!</definedName>
    <definedName name="GREFORMASRESUM3" localSheetId="14">#REF!</definedName>
    <definedName name="GREFORMASRESUM3" localSheetId="19">#REF!</definedName>
    <definedName name="GREFORMASRESUM3">#REF!</definedName>
    <definedName name="gyirxsryyjry" hidden="1">{"INGRESOS DOLARES",#N/A,FALSE,"informes"}</definedName>
    <definedName name="h" hidden="1">{#N/A,#N/A,FALSE,"informes"}</definedName>
    <definedName name="hdtya547i76riei" hidden="1">{"PAGOS DOLARES",#N/A,FALSE,"informes"}</definedName>
    <definedName name="hfdha" hidden="1">{"INGRESOS DOLARES",#N/A,FALSE,"informes"}</definedName>
    <definedName name="hh" hidden="1">{#N/A,#N/A,FALSE,"informes"}</definedName>
    <definedName name="hhj">#REF!</definedName>
    <definedName name="hjzr" hidden="1">{#N/A,#N/A,FALSE,"informes"}</definedName>
    <definedName name="hkmzlnmobznozdkgnodzo" hidden="1">{#N/A,#N/A,FALSE,"informes"}</definedName>
    <definedName name="hmj" hidden="1">{#N/A,#N/A,FALSE,"informes"}</definedName>
    <definedName name="horext" localSheetId="3">#REF!</definedName>
    <definedName name="horext" localSheetId="4">#REF!</definedName>
    <definedName name="horext" localSheetId="5">#REF!</definedName>
    <definedName name="horext" localSheetId="6">#REF!</definedName>
    <definedName name="horext" localSheetId="7">#REF!</definedName>
    <definedName name="horext" localSheetId="8">#REF!</definedName>
    <definedName name="horext" localSheetId="9">#REF!</definedName>
    <definedName name="horext" localSheetId="10">#REF!</definedName>
    <definedName name="horext" localSheetId="11">#REF!</definedName>
    <definedName name="horext" localSheetId="12">#REF!</definedName>
    <definedName name="horext" localSheetId="13">#REF!</definedName>
    <definedName name="horext" localSheetId="14">#REF!</definedName>
    <definedName name="horext" localSheetId="19">#REF!</definedName>
    <definedName name="horext">#REF!</definedName>
    <definedName name="I" localSheetId="3">#REF!</definedName>
    <definedName name="I" localSheetId="4">#REF!</definedName>
    <definedName name="I" localSheetId="5">#REF!</definedName>
    <definedName name="I" localSheetId="6">#REF!</definedName>
    <definedName name="I" localSheetId="7">#REF!</definedName>
    <definedName name="I" localSheetId="8">#REF!</definedName>
    <definedName name="I" localSheetId="9">#REF!</definedName>
    <definedName name="I" localSheetId="10">#REF!</definedName>
    <definedName name="I" localSheetId="11">#REF!</definedName>
    <definedName name="I" localSheetId="12">#REF!</definedName>
    <definedName name="I" localSheetId="13">#REF!</definedName>
    <definedName name="I" localSheetId="14">#REF!</definedName>
    <definedName name="I" localSheetId="19">#REF!</definedName>
    <definedName name="I">#REF!</definedName>
    <definedName name="imprimir.oswa" hidden="1">{"epma",#N/A,FALSE,"EPMA"}</definedName>
    <definedName name="IN00_" localSheetId="3">#REF!</definedName>
    <definedName name="IN00_" localSheetId="4">#REF!</definedName>
    <definedName name="IN00_" localSheetId="5">#REF!</definedName>
    <definedName name="IN00_" localSheetId="6">#REF!</definedName>
    <definedName name="IN00_" localSheetId="7">#REF!</definedName>
    <definedName name="IN00_" localSheetId="8">#REF!</definedName>
    <definedName name="IN00_" localSheetId="9">#REF!</definedName>
    <definedName name="IN00_" localSheetId="10">#REF!</definedName>
    <definedName name="IN00_" localSheetId="11">#REF!</definedName>
    <definedName name="IN00_" localSheetId="12">#REF!</definedName>
    <definedName name="IN00_" localSheetId="13">#REF!</definedName>
    <definedName name="IN00_" localSheetId="14">#REF!</definedName>
    <definedName name="IN00_" localSheetId="19">#REF!</definedName>
    <definedName name="IN00_">#REF!</definedName>
    <definedName name="IN93_" localSheetId="3">#REF!</definedName>
    <definedName name="IN93_" localSheetId="4">#REF!</definedName>
    <definedName name="IN93_" localSheetId="5">#REF!</definedName>
    <definedName name="IN93_" localSheetId="6">#REF!</definedName>
    <definedName name="IN93_" localSheetId="7">#REF!</definedName>
    <definedName name="IN93_" localSheetId="8">#REF!</definedName>
    <definedName name="IN93_" localSheetId="9">#REF!</definedName>
    <definedName name="IN93_" localSheetId="10">#REF!</definedName>
    <definedName name="IN93_" localSheetId="11">#REF!</definedName>
    <definedName name="IN93_" localSheetId="12">#REF!</definedName>
    <definedName name="IN93_" localSheetId="13">#REF!</definedName>
    <definedName name="IN93_" localSheetId="14">#REF!</definedName>
    <definedName name="IN93_" localSheetId="19">#REF!</definedName>
    <definedName name="IN93_">#REF!</definedName>
    <definedName name="IN94_" localSheetId="3">#REF!</definedName>
    <definedName name="IN94_" localSheetId="4">#REF!</definedName>
    <definedName name="IN94_" localSheetId="5">#REF!</definedName>
    <definedName name="IN94_" localSheetId="6">#REF!</definedName>
    <definedName name="IN94_" localSheetId="7">#REF!</definedName>
    <definedName name="IN94_" localSheetId="8">#REF!</definedName>
    <definedName name="IN94_" localSheetId="9">#REF!</definedName>
    <definedName name="IN94_" localSheetId="10">#REF!</definedName>
    <definedName name="IN94_" localSheetId="11">#REF!</definedName>
    <definedName name="IN94_" localSheetId="12">#REF!</definedName>
    <definedName name="IN94_" localSheetId="13">#REF!</definedName>
    <definedName name="IN94_" localSheetId="14">#REF!</definedName>
    <definedName name="IN94_" localSheetId="19">#REF!</definedName>
    <definedName name="IN94_">#REF!</definedName>
    <definedName name="IN95_" localSheetId="3">#REF!</definedName>
    <definedName name="IN95_" localSheetId="4">#REF!</definedName>
    <definedName name="IN95_" localSheetId="5">#REF!</definedName>
    <definedName name="IN95_" localSheetId="6">#REF!</definedName>
    <definedName name="IN95_" localSheetId="7">#REF!</definedName>
    <definedName name="IN95_" localSheetId="8">#REF!</definedName>
    <definedName name="IN95_" localSheetId="9">#REF!</definedName>
    <definedName name="IN95_" localSheetId="10">#REF!</definedName>
    <definedName name="IN95_" localSheetId="11">#REF!</definedName>
    <definedName name="IN95_" localSheetId="12">#REF!</definedName>
    <definedName name="IN95_" localSheetId="13">#REF!</definedName>
    <definedName name="IN95_" localSheetId="14">#REF!</definedName>
    <definedName name="IN95_" localSheetId="19">#REF!</definedName>
    <definedName name="IN95_">#REF!</definedName>
    <definedName name="IN96_" localSheetId="3">#REF!</definedName>
    <definedName name="IN96_" localSheetId="4">#REF!</definedName>
    <definedName name="IN96_" localSheetId="5">#REF!</definedName>
    <definedName name="IN96_" localSheetId="6">#REF!</definedName>
    <definedName name="IN96_" localSheetId="7">#REF!</definedName>
    <definedName name="IN96_" localSheetId="8">#REF!</definedName>
    <definedName name="IN96_" localSheetId="9">#REF!</definedName>
    <definedName name="IN96_" localSheetId="10">#REF!</definedName>
    <definedName name="IN96_" localSheetId="11">#REF!</definedName>
    <definedName name="IN96_" localSheetId="12">#REF!</definedName>
    <definedName name="IN96_" localSheetId="13">#REF!</definedName>
    <definedName name="IN96_" localSheetId="14">#REF!</definedName>
    <definedName name="IN96_" localSheetId="19">#REF!</definedName>
    <definedName name="IN96_">#REF!</definedName>
    <definedName name="IN97_" localSheetId="3">#REF!</definedName>
    <definedName name="IN97_" localSheetId="4">#REF!</definedName>
    <definedName name="IN97_" localSheetId="5">#REF!</definedName>
    <definedName name="IN97_" localSheetId="6">#REF!</definedName>
    <definedName name="IN97_" localSheetId="7">#REF!</definedName>
    <definedName name="IN97_" localSheetId="8">#REF!</definedName>
    <definedName name="IN97_" localSheetId="9">#REF!</definedName>
    <definedName name="IN97_" localSheetId="10">#REF!</definedName>
    <definedName name="IN97_" localSheetId="11">#REF!</definedName>
    <definedName name="IN97_" localSheetId="12">#REF!</definedName>
    <definedName name="IN97_" localSheetId="13">#REF!</definedName>
    <definedName name="IN97_" localSheetId="14">#REF!</definedName>
    <definedName name="IN97_" localSheetId="19">#REF!</definedName>
    <definedName name="IN97_">#REF!</definedName>
    <definedName name="IN98_" localSheetId="3">#REF!</definedName>
    <definedName name="IN98_" localSheetId="4">#REF!</definedName>
    <definedName name="IN98_" localSheetId="5">#REF!</definedName>
    <definedName name="IN98_" localSheetId="6">#REF!</definedName>
    <definedName name="IN98_" localSheetId="7">#REF!</definedName>
    <definedName name="IN98_" localSheetId="8">#REF!</definedName>
    <definedName name="IN98_" localSheetId="9">#REF!</definedName>
    <definedName name="IN98_" localSheetId="10">#REF!</definedName>
    <definedName name="IN98_" localSheetId="11">#REF!</definedName>
    <definedName name="IN98_" localSheetId="12">#REF!</definedName>
    <definedName name="IN98_" localSheetId="13">#REF!</definedName>
    <definedName name="IN98_" localSheetId="14">#REF!</definedName>
    <definedName name="IN98_" localSheetId="19">#REF!</definedName>
    <definedName name="IN98_">#REF!</definedName>
    <definedName name="IN99_" localSheetId="3">#REF!</definedName>
    <definedName name="IN99_" localSheetId="4">#REF!</definedName>
    <definedName name="IN99_" localSheetId="5">#REF!</definedName>
    <definedName name="IN99_" localSheetId="6">#REF!</definedName>
    <definedName name="IN99_" localSheetId="7">#REF!</definedName>
    <definedName name="IN99_" localSheetId="8">#REF!</definedName>
    <definedName name="IN99_" localSheetId="9">#REF!</definedName>
    <definedName name="IN99_" localSheetId="10">#REF!</definedName>
    <definedName name="IN99_" localSheetId="11">#REF!</definedName>
    <definedName name="IN99_" localSheetId="12">#REF!</definedName>
    <definedName name="IN99_" localSheetId="13">#REF!</definedName>
    <definedName name="IN99_" localSheetId="14">#REF!</definedName>
    <definedName name="IN99_" localSheetId="19">#REF!</definedName>
    <definedName name="IN99_">#REF!</definedName>
    <definedName name="INCGG00_" localSheetId="3">#REF!</definedName>
    <definedName name="INCGG00_" localSheetId="4">#REF!</definedName>
    <definedName name="INCGG00_" localSheetId="5">#REF!</definedName>
    <definedName name="INCGG00_" localSheetId="6">#REF!</definedName>
    <definedName name="INCGG00_" localSheetId="7">#REF!</definedName>
    <definedName name="INCGG00_" localSheetId="8">#REF!</definedName>
    <definedName name="INCGG00_" localSheetId="9">#REF!</definedName>
    <definedName name="INCGG00_" localSheetId="10">#REF!</definedName>
    <definedName name="INCGG00_" localSheetId="11">#REF!</definedName>
    <definedName name="INCGG00_" localSheetId="12">#REF!</definedName>
    <definedName name="INCGG00_" localSheetId="13">#REF!</definedName>
    <definedName name="INCGG00_" localSheetId="14">#REF!</definedName>
    <definedName name="INCGG00_" localSheetId="19">#REF!</definedName>
    <definedName name="INCGG00_">#REF!</definedName>
    <definedName name="INCGG93_" localSheetId="3">#REF!</definedName>
    <definedName name="INCGG93_" localSheetId="4">#REF!</definedName>
    <definedName name="INCGG93_" localSheetId="5">#REF!</definedName>
    <definedName name="INCGG93_" localSheetId="6">#REF!</definedName>
    <definedName name="INCGG93_" localSheetId="7">#REF!</definedName>
    <definedName name="INCGG93_" localSheetId="8">#REF!</definedName>
    <definedName name="INCGG93_" localSheetId="9">#REF!</definedName>
    <definedName name="INCGG93_" localSheetId="10">#REF!</definedName>
    <definedName name="INCGG93_" localSheetId="11">#REF!</definedName>
    <definedName name="INCGG93_" localSheetId="12">#REF!</definedName>
    <definedName name="INCGG93_" localSheetId="13">#REF!</definedName>
    <definedName name="INCGG93_" localSheetId="14">#REF!</definedName>
    <definedName name="INCGG93_" localSheetId="19">#REF!</definedName>
    <definedName name="INCGG93_">#REF!</definedName>
    <definedName name="INCGG94_" localSheetId="3">#REF!</definedName>
    <definedName name="INCGG94_" localSheetId="4">#REF!</definedName>
    <definedName name="INCGG94_" localSheetId="5">#REF!</definedName>
    <definedName name="INCGG94_" localSheetId="6">#REF!</definedName>
    <definedName name="INCGG94_" localSheetId="7">#REF!</definedName>
    <definedName name="INCGG94_" localSheetId="8">#REF!</definedName>
    <definedName name="INCGG94_" localSheetId="9">#REF!</definedName>
    <definedName name="INCGG94_" localSheetId="10">#REF!</definedName>
    <definedName name="INCGG94_" localSheetId="11">#REF!</definedName>
    <definedName name="INCGG94_" localSheetId="12">#REF!</definedName>
    <definedName name="INCGG94_" localSheetId="13">#REF!</definedName>
    <definedName name="INCGG94_" localSheetId="14">#REF!</definedName>
    <definedName name="INCGG94_" localSheetId="19">#REF!</definedName>
    <definedName name="INCGG94_">#REF!</definedName>
    <definedName name="INCGG95_" localSheetId="3">#REF!</definedName>
    <definedName name="INCGG95_" localSheetId="4">#REF!</definedName>
    <definedName name="INCGG95_" localSheetId="5">#REF!</definedName>
    <definedName name="INCGG95_" localSheetId="6">#REF!</definedName>
    <definedName name="INCGG95_" localSheetId="7">#REF!</definedName>
    <definedName name="INCGG95_" localSheetId="8">#REF!</definedName>
    <definedName name="INCGG95_" localSheetId="9">#REF!</definedName>
    <definedName name="INCGG95_" localSheetId="10">#REF!</definedName>
    <definedName name="INCGG95_" localSheetId="11">#REF!</definedName>
    <definedName name="INCGG95_" localSheetId="12">#REF!</definedName>
    <definedName name="INCGG95_" localSheetId="13">#REF!</definedName>
    <definedName name="INCGG95_" localSheetId="14">#REF!</definedName>
    <definedName name="INCGG95_" localSheetId="19">#REF!</definedName>
    <definedName name="INCGG95_">#REF!</definedName>
    <definedName name="INCGG96_" localSheetId="3">#REF!</definedName>
    <definedName name="INCGG96_" localSheetId="4">#REF!</definedName>
    <definedName name="INCGG96_" localSheetId="5">#REF!</definedName>
    <definedName name="INCGG96_" localSheetId="6">#REF!</definedName>
    <definedName name="INCGG96_" localSheetId="7">#REF!</definedName>
    <definedName name="INCGG96_" localSheetId="8">#REF!</definedName>
    <definedName name="INCGG96_" localSheetId="9">#REF!</definedName>
    <definedName name="INCGG96_" localSheetId="10">#REF!</definedName>
    <definedName name="INCGG96_" localSheetId="11">#REF!</definedName>
    <definedName name="INCGG96_" localSheetId="12">#REF!</definedName>
    <definedName name="INCGG96_" localSheetId="13">#REF!</definedName>
    <definedName name="INCGG96_" localSheetId="14">#REF!</definedName>
    <definedName name="INCGG96_" localSheetId="19">#REF!</definedName>
    <definedName name="INCGG96_">#REF!</definedName>
    <definedName name="INCGG97_" localSheetId="3">#REF!</definedName>
    <definedName name="INCGG97_" localSheetId="4">#REF!</definedName>
    <definedName name="INCGG97_" localSheetId="5">#REF!</definedName>
    <definedName name="INCGG97_" localSheetId="6">#REF!</definedName>
    <definedName name="INCGG97_" localSheetId="7">#REF!</definedName>
    <definedName name="INCGG97_" localSheetId="8">#REF!</definedName>
    <definedName name="INCGG97_" localSheetId="9">#REF!</definedName>
    <definedName name="INCGG97_" localSheetId="10">#REF!</definedName>
    <definedName name="INCGG97_" localSheetId="11">#REF!</definedName>
    <definedName name="INCGG97_" localSheetId="12">#REF!</definedName>
    <definedName name="INCGG97_" localSheetId="13">#REF!</definedName>
    <definedName name="INCGG97_" localSheetId="14">#REF!</definedName>
    <definedName name="INCGG97_" localSheetId="19">#REF!</definedName>
    <definedName name="INCGG97_">#REF!</definedName>
    <definedName name="INCGG98_" localSheetId="3">#REF!</definedName>
    <definedName name="INCGG98_" localSheetId="4">#REF!</definedName>
    <definedName name="INCGG98_" localSheetId="5">#REF!</definedName>
    <definedName name="INCGG98_" localSheetId="6">#REF!</definedName>
    <definedName name="INCGG98_" localSheetId="7">#REF!</definedName>
    <definedName name="INCGG98_" localSheetId="8">#REF!</definedName>
    <definedName name="INCGG98_" localSheetId="9">#REF!</definedName>
    <definedName name="INCGG98_" localSheetId="10">#REF!</definedName>
    <definedName name="INCGG98_" localSheetId="11">#REF!</definedName>
    <definedName name="INCGG98_" localSheetId="12">#REF!</definedName>
    <definedName name="INCGG98_" localSheetId="13">#REF!</definedName>
    <definedName name="INCGG98_" localSheetId="14">#REF!</definedName>
    <definedName name="INCGG98_" localSheetId="19">#REF!</definedName>
    <definedName name="INCGG98_">#REF!</definedName>
    <definedName name="INCGG99_" localSheetId="3">#REF!</definedName>
    <definedName name="INCGG99_" localSheetId="4">#REF!</definedName>
    <definedName name="INCGG99_" localSheetId="5">#REF!</definedName>
    <definedName name="INCGG99_" localSheetId="6">#REF!</definedName>
    <definedName name="INCGG99_" localSheetId="7">#REF!</definedName>
    <definedName name="INCGG99_" localSheetId="8">#REF!</definedName>
    <definedName name="INCGG99_" localSheetId="9">#REF!</definedName>
    <definedName name="INCGG99_" localSheetId="10">#REF!</definedName>
    <definedName name="INCGG99_" localSheetId="11">#REF!</definedName>
    <definedName name="INCGG99_" localSheetId="12">#REF!</definedName>
    <definedName name="INCGG99_" localSheetId="13">#REF!</definedName>
    <definedName name="INCGG99_" localSheetId="14">#REF!</definedName>
    <definedName name="INCGG99_" localSheetId="19">#REF!</definedName>
    <definedName name="INCGG99_">#REF!</definedName>
    <definedName name="INCSP00_" localSheetId="3">#REF!</definedName>
    <definedName name="INCSP00_" localSheetId="4">#REF!</definedName>
    <definedName name="INCSP00_" localSheetId="5">#REF!</definedName>
    <definedName name="INCSP00_" localSheetId="6">#REF!</definedName>
    <definedName name="INCSP00_" localSheetId="7">#REF!</definedName>
    <definedName name="INCSP00_" localSheetId="8">#REF!</definedName>
    <definedName name="INCSP00_" localSheetId="9">#REF!</definedName>
    <definedName name="INCSP00_" localSheetId="10">#REF!</definedName>
    <definedName name="INCSP00_" localSheetId="11">#REF!</definedName>
    <definedName name="INCSP00_" localSheetId="12">#REF!</definedName>
    <definedName name="INCSP00_" localSheetId="13">#REF!</definedName>
    <definedName name="INCSP00_" localSheetId="14">#REF!</definedName>
    <definedName name="INCSP00_" localSheetId="19">#REF!</definedName>
    <definedName name="INCSP00_">#REF!</definedName>
    <definedName name="INCSP93_" localSheetId="3">#REF!</definedName>
    <definedName name="INCSP93_" localSheetId="4">#REF!</definedName>
    <definedName name="INCSP93_" localSheetId="5">#REF!</definedName>
    <definedName name="INCSP93_" localSheetId="6">#REF!</definedName>
    <definedName name="INCSP93_" localSheetId="7">#REF!</definedName>
    <definedName name="INCSP93_" localSheetId="8">#REF!</definedName>
    <definedName name="INCSP93_" localSheetId="9">#REF!</definedName>
    <definedName name="INCSP93_" localSheetId="10">#REF!</definedName>
    <definedName name="INCSP93_" localSheetId="11">#REF!</definedName>
    <definedName name="INCSP93_" localSheetId="12">#REF!</definedName>
    <definedName name="INCSP93_" localSheetId="13">#REF!</definedName>
    <definedName name="INCSP93_" localSheetId="14">#REF!</definedName>
    <definedName name="INCSP93_" localSheetId="19">#REF!</definedName>
    <definedName name="INCSP93_">#REF!</definedName>
    <definedName name="INCSP94_" localSheetId="3">#REF!</definedName>
    <definedName name="INCSP94_" localSheetId="4">#REF!</definedName>
    <definedName name="INCSP94_" localSheetId="5">#REF!</definedName>
    <definedName name="INCSP94_" localSheetId="6">#REF!</definedName>
    <definedName name="INCSP94_" localSheetId="7">#REF!</definedName>
    <definedName name="INCSP94_" localSheetId="8">#REF!</definedName>
    <definedName name="INCSP94_" localSheetId="9">#REF!</definedName>
    <definedName name="INCSP94_" localSheetId="10">#REF!</definedName>
    <definedName name="INCSP94_" localSheetId="11">#REF!</definedName>
    <definedName name="INCSP94_" localSheetId="12">#REF!</definedName>
    <definedName name="INCSP94_" localSheetId="13">#REF!</definedName>
    <definedName name="INCSP94_" localSheetId="14">#REF!</definedName>
    <definedName name="INCSP94_" localSheetId="19">#REF!</definedName>
    <definedName name="INCSP94_">#REF!</definedName>
    <definedName name="INCSP95_" localSheetId="3">#REF!</definedName>
    <definedName name="INCSP95_" localSheetId="4">#REF!</definedName>
    <definedName name="INCSP95_" localSheetId="5">#REF!</definedName>
    <definedName name="INCSP95_" localSheetId="6">#REF!</definedName>
    <definedName name="INCSP95_" localSheetId="7">#REF!</definedName>
    <definedName name="INCSP95_" localSheetId="8">#REF!</definedName>
    <definedName name="INCSP95_" localSheetId="9">#REF!</definedName>
    <definedName name="INCSP95_" localSheetId="10">#REF!</definedName>
    <definedName name="INCSP95_" localSheetId="11">#REF!</definedName>
    <definedName name="INCSP95_" localSheetId="12">#REF!</definedName>
    <definedName name="INCSP95_" localSheetId="13">#REF!</definedName>
    <definedName name="INCSP95_" localSheetId="14">#REF!</definedName>
    <definedName name="INCSP95_" localSheetId="19">#REF!</definedName>
    <definedName name="INCSP95_">#REF!</definedName>
    <definedName name="INCSP96_" localSheetId="3">#REF!</definedName>
    <definedName name="INCSP96_" localSheetId="4">#REF!</definedName>
    <definedName name="INCSP96_" localSheetId="5">#REF!</definedName>
    <definedName name="INCSP96_" localSheetId="6">#REF!</definedName>
    <definedName name="INCSP96_" localSheetId="7">#REF!</definedName>
    <definedName name="INCSP96_" localSheetId="8">#REF!</definedName>
    <definedName name="INCSP96_" localSheetId="9">#REF!</definedName>
    <definedName name="INCSP96_" localSheetId="10">#REF!</definedName>
    <definedName name="INCSP96_" localSheetId="11">#REF!</definedName>
    <definedName name="INCSP96_" localSheetId="12">#REF!</definedName>
    <definedName name="INCSP96_" localSheetId="13">#REF!</definedName>
    <definedName name="INCSP96_" localSheetId="14">#REF!</definedName>
    <definedName name="INCSP96_" localSheetId="19">#REF!</definedName>
    <definedName name="INCSP96_">#REF!</definedName>
    <definedName name="INCSP97_" localSheetId="3">#REF!</definedName>
    <definedName name="INCSP97_" localSheetId="4">#REF!</definedName>
    <definedName name="INCSP97_" localSheetId="5">#REF!</definedName>
    <definedName name="INCSP97_" localSheetId="6">#REF!</definedName>
    <definedName name="INCSP97_" localSheetId="7">#REF!</definedName>
    <definedName name="INCSP97_" localSheetId="8">#REF!</definedName>
    <definedName name="INCSP97_" localSheetId="9">#REF!</definedName>
    <definedName name="INCSP97_" localSheetId="10">#REF!</definedName>
    <definedName name="INCSP97_" localSheetId="11">#REF!</definedName>
    <definedName name="INCSP97_" localSheetId="12">#REF!</definedName>
    <definedName name="INCSP97_" localSheetId="13">#REF!</definedName>
    <definedName name="INCSP97_" localSheetId="14">#REF!</definedName>
    <definedName name="INCSP97_" localSheetId="19">#REF!</definedName>
    <definedName name="INCSP97_">#REF!</definedName>
    <definedName name="INCSP98_" localSheetId="3">#REF!</definedName>
    <definedName name="INCSP98_" localSheetId="4">#REF!</definedName>
    <definedName name="INCSP98_" localSheetId="5">#REF!</definedName>
    <definedName name="INCSP98_" localSheetId="6">#REF!</definedName>
    <definedName name="INCSP98_" localSheetId="7">#REF!</definedName>
    <definedName name="INCSP98_" localSheetId="8">#REF!</definedName>
    <definedName name="INCSP98_" localSheetId="9">#REF!</definedName>
    <definedName name="INCSP98_" localSheetId="10">#REF!</definedName>
    <definedName name="INCSP98_" localSheetId="11">#REF!</definedName>
    <definedName name="INCSP98_" localSheetId="12">#REF!</definedName>
    <definedName name="INCSP98_" localSheetId="13">#REF!</definedName>
    <definedName name="INCSP98_" localSheetId="14">#REF!</definedName>
    <definedName name="INCSP98_" localSheetId="19">#REF!</definedName>
    <definedName name="INCSP98_">#REF!</definedName>
    <definedName name="INCSP99_" localSheetId="3">#REF!</definedName>
    <definedName name="INCSP99_" localSheetId="4">#REF!</definedName>
    <definedName name="INCSP99_" localSheetId="5">#REF!</definedName>
    <definedName name="INCSP99_" localSheetId="6">#REF!</definedName>
    <definedName name="INCSP99_" localSheetId="7">#REF!</definedName>
    <definedName name="INCSP99_" localSheetId="8">#REF!</definedName>
    <definedName name="INCSP99_" localSheetId="9">#REF!</definedName>
    <definedName name="INCSP99_" localSheetId="10">#REF!</definedName>
    <definedName name="INCSP99_" localSheetId="11">#REF!</definedName>
    <definedName name="INCSP99_" localSheetId="12">#REF!</definedName>
    <definedName name="INCSP99_" localSheetId="13">#REF!</definedName>
    <definedName name="INCSP99_" localSheetId="14">#REF!</definedName>
    <definedName name="INCSP99_" localSheetId="19">#REF!</definedName>
    <definedName name="INCSP99_">#REF!</definedName>
    <definedName name="INCTRAN00_" localSheetId="3">#REF!</definedName>
    <definedName name="INCTRAN00_" localSheetId="4">#REF!</definedName>
    <definedName name="INCTRAN00_" localSheetId="5">#REF!</definedName>
    <definedName name="INCTRAN00_" localSheetId="6">#REF!</definedName>
    <definedName name="INCTRAN00_" localSheetId="7">#REF!</definedName>
    <definedName name="INCTRAN00_" localSheetId="8">#REF!</definedName>
    <definedName name="INCTRAN00_" localSheetId="9">#REF!</definedName>
    <definedName name="INCTRAN00_" localSheetId="10">#REF!</definedName>
    <definedName name="INCTRAN00_" localSheetId="11">#REF!</definedName>
    <definedName name="INCTRAN00_" localSheetId="12">#REF!</definedName>
    <definedName name="INCTRAN00_" localSheetId="13">#REF!</definedName>
    <definedName name="INCTRAN00_" localSheetId="14">#REF!</definedName>
    <definedName name="INCTRAN00_" localSheetId="19">#REF!</definedName>
    <definedName name="INCTRAN00_">#REF!</definedName>
    <definedName name="INCTRAN93_" localSheetId="3">#REF!</definedName>
    <definedName name="INCTRAN93_" localSheetId="4">#REF!</definedName>
    <definedName name="INCTRAN93_" localSheetId="5">#REF!</definedName>
    <definedName name="INCTRAN93_" localSheetId="6">#REF!</definedName>
    <definedName name="INCTRAN93_" localSheetId="7">#REF!</definedName>
    <definedName name="INCTRAN93_" localSheetId="8">#REF!</definedName>
    <definedName name="INCTRAN93_" localSheetId="9">#REF!</definedName>
    <definedName name="INCTRAN93_" localSheetId="10">#REF!</definedName>
    <definedName name="INCTRAN93_" localSheetId="11">#REF!</definedName>
    <definedName name="INCTRAN93_" localSheetId="12">#REF!</definedName>
    <definedName name="INCTRAN93_" localSheetId="13">#REF!</definedName>
    <definedName name="INCTRAN93_" localSheetId="14">#REF!</definedName>
    <definedName name="INCTRAN93_" localSheetId="19">#REF!</definedName>
    <definedName name="INCTRAN93_">#REF!</definedName>
    <definedName name="INCTRAN94_" localSheetId="3">#REF!</definedName>
    <definedName name="INCTRAN94_" localSheetId="4">#REF!</definedName>
    <definedName name="INCTRAN94_" localSheetId="5">#REF!</definedName>
    <definedName name="INCTRAN94_" localSheetId="6">#REF!</definedName>
    <definedName name="INCTRAN94_" localSheetId="7">#REF!</definedName>
    <definedName name="INCTRAN94_" localSheetId="8">#REF!</definedName>
    <definedName name="INCTRAN94_" localSheetId="9">#REF!</definedName>
    <definedName name="INCTRAN94_" localSheetId="10">#REF!</definedName>
    <definedName name="INCTRAN94_" localSheetId="11">#REF!</definedName>
    <definedName name="INCTRAN94_" localSheetId="12">#REF!</definedName>
    <definedName name="INCTRAN94_" localSheetId="13">#REF!</definedName>
    <definedName name="INCTRAN94_" localSheetId="14">#REF!</definedName>
    <definedName name="INCTRAN94_" localSheetId="19">#REF!</definedName>
    <definedName name="INCTRAN94_">#REF!</definedName>
    <definedName name="INCTRAN95_" localSheetId="3">#REF!</definedName>
    <definedName name="INCTRAN95_" localSheetId="4">#REF!</definedName>
    <definedName name="INCTRAN95_" localSheetId="5">#REF!</definedName>
    <definedName name="INCTRAN95_" localSheetId="6">#REF!</definedName>
    <definedName name="INCTRAN95_" localSheetId="7">#REF!</definedName>
    <definedName name="INCTRAN95_" localSheetId="8">#REF!</definedName>
    <definedName name="INCTRAN95_" localSheetId="9">#REF!</definedName>
    <definedName name="INCTRAN95_" localSheetId="10">#REF!</definedName>
    <definedName name="INCTRAN95_" localSheetId="11">#REF!</definedName>
    <definedName name="INCTRAN95_" localSheetId="12">#REF!</definedName>
    <definedName name="INCTRAN95_" localSheetId="13">#REF!</definedName>
    <definedName name="INCTRAN95_" localSheetId="14">#REF!</definedName>
    <definedName name="INCTRAN95_" localSheetId="19">#REF!</definedName>
    <definedName name="INCTRAN95_">#REF!</definedName>
    <definedName name="INCTRAN96_" localSheetId="3">#REF!</definedName>
    <definedName name="INCTRAN96_" localSheetId="4">#REF!</definedName>
    <definedName name="INCTRAN96_" localSheetId="5">#REF!</definedName>
    <definedName name="INCTRAN96_" localSheetId="6">#REF!</definedName>
    <definedName name="INCTRAN96_" localSheetId="7">#REF!</definedName>
    <definedName name="INCTRAN96_" localSheetId="8">#REF!</definedName>
    <definedName name="INCTRAN96_" localSheetId="9">#REF!</definedName>
    <definedName name="INCTRAN96_" localSheetId="10">#REF!</definedName>
    <definedName name="INCTRAN96_" localSheetId="11">#REF!</definedName>
    <definedName name="INCTRAN96_" localSheetId="12">#REF!</definedName>
    <definedName name="INCTRAN96_" localSheetId="13">#REF!</definedName>
    <definedName name="INCTRAN96_" localSheetId="14">#REF!</definedName>
    <definedName name="INCTRAN96_" localSheetId="19">#REF!</definedName>
    <definedName name="INCTRAN96_">#REF!</definedName>
    <definedName name="INCTRAN97_" localSheetId="3">#REF!</definedName>
    <definedName name="INCTRAN97_" localSheetId="4">#REF!</definedName>
    <definedName name="INCTRAN97_" localSheetId="5">#REF!</definedName>
    <definedName name="INCTRAN97_" localSheetId="6">#REF!</definedName>
    <definedName name="INCTRAN97_" localSheetId="7">#REF!</definedName>
    <definedName name="INCTRAN97_" localSheetId="8">#REF!</definedName>
    <definedName name="INCTRAN97_" localSheetId="9">#REF!</definedName>
    <definedName name="INCTRAN97_" localSheetId="10">#REF!</definedName>
    <definedName name="INCTRAN97_" localSheetId="11">#REF!</definedName>
    <definedName name="INCTRAN97_" localSheetId="12">#REF!</definedName>
    <definedName name="INCTRAN97_" localSheetId="13">#REF!</definedName>
    <definedName name="INCTRAN97_" localSheetId="14">#REF!</definedName>
    <definedName name="INCTRAN97_" localSheetId="19">#REF!</definedName>
    <definedName name="INCTRAN97_">#REF!</definedName>
    <definedName name="INCTRAN98_" localSheetId="3">#REF!</definedName>
    <definedName name="INCTRAN98_" localSheetId="4">#REF!</definedName>
    <definedName name="INCTRAN98_" localSheetId="5">#REF!</definedName>
    <definedName name="INCTRAN98_" localSheetId="6">#REF!</definedName>
    <definedName name="INCTRAN98_" localSheetId="7">#REF!</definedName>
    <definedName name="INCTRAN98_" localSheetId="8">#REF!</definedName>
    <definedName name="INCTRAN98_" localSheetId="9">#REF!</definedName>
    <definedName name="INCTRAN98_" localSheetId="10">#REF!</definedName>
    <definedName name="INCTRAN98_" localSheetId="11">#REF!</definedName>
    <definedName name="INCTRAN98_" localSheetId="12">#REF!</definedName>
    <definedName name="INCTRAN98_" localSheetId="13">#REF!</definedName>
    <definedName name="INCTRAN98_" localSheetId="14">#REF!</definedName>
    <definedName name="INCTRAN98_" localSheetId="19">#REF!</definedName>
    <definedName name="INCTRAN98_">#REF!</definedName>
    <definedName name="INCTRAN99_" localSheetId="3">#REF!</definedName>
    <definedName name="INCTRAN99_" localSheetId="4">#REF!</definedName>
    <definedName name="INCTRAN99_" localSheetId="5">#REF!</definedName>
    <definedName name="INCTRAN99_" localSheetId="6">#REF!</definedName>
    <definedName name="INCTRAN99_" localSheetId="7">#REF!</definedName>
    <definedName name="INCTRAN99_" localSheetId="8">#REF!</definedName>
    <definedName name="INCTRAN99_" localSheetId="9">#REF!</definedName>
    <definedName name="INCTRAN99_" localSheetId="10">#REF!</definedName>
    <definedName name="INCTRAN99_" localSheetId="11">#REF!</definedName>
    <definedName name="INCTRAN99_" localSheetId="12">#REF!</definedName>
    <definedName name="INCTRAN99_" localSheetId="13">#REF!</definedName>
    <definedName name="INCTRAN99_" localSheetId="14">#REF!</definedName>
    <definedName name="INCTRAN99_" localSheetId="19">#REF!</definedName>
    <definedName name="INCTRAN99_">#REF!</definedName>
    <definedName name="ingapr" localSheetId="3">#REF!</definedName>
    <definedName name="ingapr" localSheetId="4">#REF!</definedName>
    <definedName name="ingapr" localSheetId="5">#REF!</definedName>
    <definedName name="ingapr" localSheetId="6">#REF!</definedName>
    <definedName name="ingapr" localSheetId="7">#REF!</definedName>
    <definedName name="ingapr" localSheetId="8">#REF!</definedName>
    <definedName name="ingapr" localSheetId="9">#REF!</definedName>
    <definedName name="ingapr" localSheetId="10">#REF!</definedName>
    <definedName name="ingapr" localSheetId="11">#REF!</definedName>
    <definedName name="ingapr" localSheetId="12">#REF!</definedName>
    <definedName name="ingapr" localSheetId="13">#REF!</definedName>
    <definedName name="ingapr" localSheetId="14">#REF!</definedName>
    <definedName name="ingapr" localSheetId="19">#REF!</definedName>
    <definedName name="ingapr">#REF!</definedName>
    <definedName name="ingbas" localSheetId="3">#REF!</definedName>
    <definedName name="ingbas" localSheetId="4">#REF!</definedName>
    <definedName name="ingbas" localSheetId="5">#REF!</definedName>
    <definedName name="ingbas" localSheetId="6">#REF!</definedName>
    <definedName name="ingbas" localSheetId="7">#REF!</definedName>
    <definedName name="ingbas" localSheetId="8">#REF!</definedName>
    <definedName name="ingbas" localSheetId="9">#REF!</definedName>
    <definedName name="ingbas" localSheetId="10">#REF!</definedName>
    <definedName name="ingbas" localSheetId="11">#REF!</definedName>
    <definedName name="ingbas" localSheetId="12">#REF!</definedName>
    <definedName name="ingbas" localSheetId="13">#REF!</definedName>
    <definedName name="ingbas" localSheetId="14">#REF!</definedName>
    <definedName name="ingbas" localSheetId="19">#REF!</definedName>
    <definedName name="ingbas">#REF!</definedName>
    <definedName name="ingest" localSheetId="3">#REF!</definedName>
    <definedName name="ingest" localSheetId="4">#REF!</definedName>
    <definedName name="ingest" localSheetId="5">#REF!</definedName>
    <definedName name="ingest" localSheetId="6">#REF!</definedName>
    <definedName name="ingest" localSheetId="7">#REF!</definedName>
    <definedName name="ingest" localSheetId="8">#REF!</definedName>
    <definedName name="ingest" localSheetId="9">#REF!</definedName>
    <definedName name="ingest" localSheetId="10">#REF!</definedName>
    <definedName name="ingest" localSheetId="11">#REF!</definedName>
    <definedName name="ingest" localSheetId="12">#REF!</definedName>
    <definedName name="ingest" localSheetId="13">#REF!</definedName>
    <definedName name="ingest" localSheetId="14">#REF!</definedName>
    <definedName name="ingest" localSheetId="19">#REF!</definedName>
    <definedName name="ingest">#REF!</definedName>
    <definedName name="ingprg" localSheetId="3">#REF!</definedName>
    <definedName name="ingprg" localSheetId="4">#REF!</definedName>
    <definedName name="ingprg" localSheetId="5">#REF!</definedName>
    <definedName name="ingprg" localSheetId="6">#REF!</definedName>
    <definedName name="ingprg" localSheetId="7">#REF!</definedName>
    <definedName name="ingprg" localSheetId="8">#REF!</definedName>
    <definedName name="ingprg" localSheetId="9">#REF!</definedName>
    <definedName name="ingprg" localSheetId="10">#REF!</definedName>
    <definedName name="ingprg" localSheetId="11">#REF!</definedName>
    <definedName name="ingprg" localSheetId="12">#REF!</definedName>
    <definedName name="ingprg" localSheetId="13">#REF!</definedName>
    <definedName name="ingprg" localSheetId="14">#REF!</definedName>
    <definedName name="ingprg" localSheetId="19">#REF!</definedName>
    <definedName name="ingprg">#REF!</definedName>
    <definedName name="ingresos" localSheetId="3">#REF!</definedName>
    <definedName name="ingresos" localSheetId="4">#REF!</definedName>
    <definedName name="ingresos" localSheetId="5">#REF!</definedName>
    <definedName name="ingresos" localSheetId="6">#REF!</definedName>
    <definedName name="ingresos" localSheetId="7">#REF!</definedName>
    <definedName name="ingresos" localSheetId="8">#REF!</definedName>
    <definedName name="ingresos" localSheetId="9">#REF!</definedName>
    <definedName name="ingresos" localSheetId="10">#REF!</definedName>
    <definedName name="ingresos" localSheetId="11">#REF!</definedName>
    <definedName name="ingresos" localSheetId="12">#REF!</definedName>
    <definedName name="ingresos" localSheetId="13">#REF!</definedName>
    <definedName name="ingresos" localSheetId="14">#REF!</definedName>
    <definedName name="ingresos" localSheetId="19">#REF!</definedName>
    <definedName name="ingresos">#REF!</definedName>
    <definedName name="INGRESOS_DE_LA_NACION__1996_REAL__1997_ESTIMACION_Y_1998_PROYECCION" localSheetId="3">#REF!</definedName>
    <definedName name="INGRESOS_DE_LA_NACION__1996_REAL__1997_ESTIMACION_Y_1998_PROYECCION" localSheetId="4">#REF!</definedName>
    <definedName name="INGRESOS_DE_LA_NACION__1996_REAL__1997_ESTIMACION_Y_1998_PROYECCION" localSheetId="5">#REF!</definedName>
    <definedName name="INGRESOS_DE_LA_NACION__1996_REAL__1997_ESTIMACION_Y_1998_PROYECCION" localSheetId="6">#REF!</definedName>
    <definedName name="INGRESOS_DE_LA_NACION__1996_REAL__1997_ESTIMACION_Y_1998_PROYECCION" localSheetId="7">#REF!</definedName>
    <definedName name="INGRESOS_DE_LA_NACION__1996_REAL__1997_ESTIMACION_Y_1998_PROYECCION" localSheetId="8">#REF!</definedName>
    <definedName name="INGRESOS_DE_LA_NACION__1996_REAL__1997_ESTIMACION_Y_1998_PROYECCION" localSheetId="9">#REF!</definedName>
    <definedName name="INGRESOS_DE_LA_NACION__1996_REAL__1997_ESTIMACION_Y_1998_PROYECCION" localSheetId="10">#REF!</definedName>
    <definedName name="INGRESOS_DE_LA_NACION__1996_REAL__1997_ESTIMACION_Y_1998_PROYECCION" localSheetId="11">#REF!</definedName>
    <definedName name="INGRESOS_DE_LA_NACION__1996_REAL__1997_ESTIMACION_Y_1998_PROYECCION" localSheetId="12">#REF!</definedName>
    <definedName name="INGRESOS_DE_LA_NACION__1996_REAL__1997_ESTIMACION_Y_1998_PROYECCION" localSheetId="13">#REF!</definedName>
    <definedName name="INGRESOS_DE_LA_NACION__1996_REAL__1997_ESTIMACION_Y_1998_PROYECCION" localSheetId="14">#REF!</definedName>
    <definedName name="INGRESOS_DE_LA_NACION__1996_REAL__1997_ESTIMACION_Y_1998_PROYECCION" localSheetId="19">#REF!</definedName>
    <definedName name="INGRESOS_DE_LA_NACION__1996_REAL__1997_ESTIMACION_Y_1998_PROYECCION">#REF!</definedName>
    <definedName name="ingresos97" localSheetId="3">#REF!</definedName>
    <definedName name="ingresos97" localSheetId="4">#REF!</definedName>
    <definedName name="ingresos97" localSheetId="5">#REF!</definedName>
    <definedName name="ingresos97" localSheetId="6">#REF!</definedName>
    <definedName name="ingresos97" localSheetId="7">#REF!</definedName>
    <definedName name="ingresos97" localSheetId="8">#REF!</definedName>
    <definedName name="ingresos97" localSheetId="9">#REF!</definedName>
    <definedName name="ingresos97" localSheetId="10">#REF!</definedName>
    <definedName name="ingresos97" localSheetId="11">#REF!</definedName>
    <definedName name="ingresos97" localSheetId="12">#REF!</definedName>
    <definedName name="ingresos97" localSheetId="13">#REF!</definedName>
    <definedName name="ingresos97" localSheetId="14">#REF!</definedName>
    <definedName name="ingresos97" localSheetId="19">#REF!</definedName>
    <definedName name="ingresos97">#REF!</definedName>
    <definedName name="ingsol" localSheetId="3">#REF!</definedName>
    <definedName name="ingsol" localSheetId="4">#REF!</definedName>
    <definedName name="ingsol" localSheetId="5">#REF!</definedName>
    <definedName name="ingsol" localSheetId="6">#REF!</definedName>
    <definedName name="ingsol" localSheetId="7">#REF!</definedName>
    <definedName name="ingsol" localSheetId="8">#REF!</definedName>
    <definedName name="ingsol" localSheetId="9">#REF!</definedName>
    <definedName name="ingsol" localSheetId="10">#REF!</definedName>
    <definedName name="ingsol" localSheetId="11">#REF!</definedName>
    <definedName name="ingsol" localSheetId="12">#REF!</definedName>
    <definedName name="ingsol" localSheetId="13">#REF!</definedName>
    <definedName name="ingsol" localSheetId="14">#REF!</definedName>
    <definedName name="ingsol" localSheetId="19">#REF!</definedName>
    <definedName name="ingsol">#REF!</definedName>
    <definedName name="INTYCOM00_">#REF!</definedName>
    <definedName name="INTYCOM94_">#REF!</definedName>
    <definedName name="INTYCOM95_">#REF!</definedName>
    <definedName name="INTYCOM96_">#REF!</definedName>
    <definedName name="INTYCOM97_">#REF!</definedName>
    <definedName name="INTYCOM98_">#REF!</definedName>
    <definedName name="INTYCOM99_">#REF!</definedName>
    <definedName name="inversion9899">#REF!</definedName>
    <definedName name="ivm" localSheetId="3">#REF!</definedName>
    <definedName name="ivm" localSheetId="4">#REF!</definedName>
    <definedName name="ivm" localSheetId="5">#REF!</definedName>
    <definedName name="ivm" localSheetId="6">#REF!</definedName>
    <definedName name="ivm" localSheetId="7">#REF!</definedName>
    <definedName name="ivm" localSheetId="8">#REF!</definedName>
    <definedName name="ivm" localSheetId="9">#REF!</definedName>
    <definedName name="ivm" localSheetId="10">#REF!</definedName>
    <definedName name="ivm" localSheetId="11">#REF!</definedName>
    <definedName name="ivm" localSheetId="12">#REF!</definedName>
    <definedName name="ivm" localSheetId="13">#REF!</definedName>
    <definedName name="ivm" localSheetId="14">#REF!</definedName>
    <definedName name="ivm" localSheetId="20">#REF!</definedName>
    <definedName name="ivm" localSheetId="19">#REF!</definedName>
    <definedName name="ivm">#REF!</definedName>
    <definedName name="j6yuu" hidden="1">{#N/A,#N/A,FALSE,"informes"}</definedName>
    <definedName name="jasejrj" hidden="1">{"INGRESOS DOLARES",#N/A,FALSE,"informes"}</definedName>
    <definedName name="jbkgjhfhkjih" hidden="1">{#N/A,#N/A,FALSE,"informes"}</definedName>
    <definedName name="jes" hidden="1">{"INGRESOS DOLARES",#N/A,FALSE,"informes"}</definedName>
    <definedName name="jgfz" hidden="1">{"PAGOS DOLARES",#N/A,FALSE,"informes"}</definedName>
    <definedName name="jgjgj" hidden="1">{#N/A,#N/A,FALSE,"informes"}</definedName>
    <definedName name="jhet" hidden="1">{#N/A,#N/A,FALSE,"informes"}</definedName>
    <definedName name="jhtutuyu6iiiiiiiiiiiiiiiiiiiii" hidden="1">{#N/A,#N/A,FALSE,"informes"}</definedName>
    <definedName name="jhxkluxtikys" hidden="1">{"INGRESOS DOLARES",#N/A,FALSE,"informes"}</definedName>
    <definedName name="jkxhklxr7yikyxrjkr" hidden="1">{"PAGOS DOLARES",#N/A,FALSE,"informes"}</definedName>
    <definedName name="jreszjz" hidden="1">{#N/A,#N/A,FALSE,"informes"}</definedName>
    <definedName name="jrxsyktuod" hidden="1">{#N/A,#N/A,FALSE,"informes"}</definedName>
    <definedName name="Jul">#REF!</definedName>
    <definedName name="Jun">#REF!</definedName>
    <definedName name="k.snkm" hidden="1">{"PAGOS DOLARES",#N/A,FALSE,"informes"}</definedName>
    <definedName name="KBALANCEVSFMI" localSheetId="3">#REF!</definedName>
    <definedName name="KBALANCEVSFMI" localSheetId="4">#REF!</definedName>
    <definedName name="KBALANCEVSFMI" localSheetId="5">#REF!</definedName>
    <definedName name="KBALANCEVSFMI" localSheetId="6">#REF!</definedName>
    <definedName name="KBALANCEVSFMI" localSheetId="7">#REF!</definedName>
    <definedName name="KBALANCEVSFMI" localSheetId="8">#REF!</definedName>
    <definedName name="KBALANCEVSFMI" localSheetId="9">#REF!</definedName>
    <definedName name="KBALANCEVSFMI" localSheetId="10">#REF!</definedName>
    <definedName name="KBALANCEVSFMI" localSheetId="11">#REF!</definedName>
    <definedName name="KBALANCEVSFMI" localSheetId="12">#REF!</definedName>
    <definedName name="KBALANCEVSFMI" localSheetId="13">#REF!</definedName>
    <definedName name="KBALANCEVSFMI" localSheetId="14">#REF!</definedName>
    <definedName name="KBALANCEVSFMI" localSheetId="20">#REF!</definedName>
    <definedName name="KBALANCEVSFMI" localSheetId="19">#REF!</definedName>
    <definedName name="KBALANCEVSFMI">#REF!</definedName>
    <definedName name="kbijdbgea" hidden="1">{"PAGOS DOLARES",#N/A,FALSE,"informes"}</definedName>
    <definedName name="KBJAENB" hidden="1">{"INGRESOS DOLARES",#N/A,FALSE,"informes"}</definedName>
    <definedName name="KDJNHEANBH" hidden="1">{"INGRESOS DOLARES",#N/A,FALSE,"informes"}</definedName>
    <definedName name="kghs6r4k" hidden="1">{#N/A,#N/A,FALSE,"informes"}</definedName>
    <definedName name="KK" hidden="1">{#N/A,#N/A,FALSE,"informes"}</definedName>
    <definedName name="kky" hidden="1">{#N/A,#N/A,FALSE,"informes"}</definedName>
    <definedName name="kryxskrxkl" hidden="1">{#N/A,#N/A,FALSE,"informes"}</definedName>
    <definedName name="liqui" localSheetId="3">#REF!</definedName>
    <definedName name="liqui" localSheetId="4">#REF!</definedName>
    <definedName name="liqui" localSheetId="5">#REF!</definedName>
    <definedName name="liqui" localSheetId="6">#REF!</definedName>
    <definedName name="liqui" localSheetId="7">#REF!</definedName>
    <definedName name="liqui" localSheetId="8">#REF!</definedName>
    <definedName name="liqui" localSheetId="9">#REF!</definedName>
    <definedName name="liqui" localSheetId="10">#REF!</definedName>
    <definedName name="liqui" localSheetId="11">#REF!</definedName>
    <definedName name="liqui" localSheetId="12">#REF!</definedName>
    <definedName name="liqui" localSheetId="13">#REF!</definedName>
    <definedName name="liqui" localSheetId="14">#REF!</definedName>
    <definedName name="liqui" localSheetId="20">#REF!</definedName>
    <definedName name="liqui" localSheetId="19">#REF!</definedName>
    <definedName name="liqui">#REF!</definedName>
    <definedName name="liquidacion97" localSheetId="3">#REF!</definedName>
    <definedName name="liquidacion97" localSheetId="4">#REF!</definedName>
    <definedName name="liquidacion97" localSheetId="5">#REF!</definedName>
    <definedName name="liquidacion97" localSheetId="6">#REF!</definedName>
    <definedName name="liquidacion97" localSheetId="7">#REF!</definedName>
    <definedName name="liquidacion97" localSheetId="8">#REF!</definedName>
    <definedName name="liquidacion97" localSheetId="9">#REF!</definedName>
    <definedName name="liquidacion97" localSheetId="10">#REF!</definedName>
    <definedName name="liquidacion97" localSheetId="11">#REF!</definedName>
    <definedName name="liquidacion97" localSheetId="12">#REF!</definedName>
    <definedName name="liquidacion97" localSheetId="13">#REF!</definedName>
    <definedName name="liquidacion97" localSheetId="14">#REF!</definedName>
    <definedName name="liquidacion97" localSheetId="20">#REF!</definedName>
    <definedName name="liquidacion97" localSheetId="19">#REF!</definedName>
    <definedName name="liquidacion97">#REF!</definedName>
    <definedName name="lkrjslkndalñkvnkea" hidden="1">{"INGRESOS DOLARES",#N/A,FALSE,"informes"}</definedName>
    <definedName name="LPORTADASECTOR" localSheetId="3">#REF!</definedName>
    <definedName name="LPORTADASECTOR" localSheetId="4">#REF!</definedName>
    <definedName name="LPORTADASECTOR" localSheetId="5">#REF!</definedName>
    <definedName name="LPORTADASECTOR" localSheetId="6">#REF!</definedName>
    <definedName name="LPORTADASECTOR" localSheetId="7">#REF!</definedName>
    <definedName name="LPORTADASECTOR" localSheetId="8">#REF!</definedName>
    <definedName name="LPORTADASECTOR" localSheetId="9">#REF!</definedName>
    <definedName name="LPORTADASECTOR" localSheetId="10">#REF!</definedName>
    <definedName name="LPORTADASECTOR" localSheetId="11">#REF!</definedName>
    <definedName name="LPORTADASECTOR" localSheetId="12">#REF!</definedName>
    <definedName name="LPORTADASECTOR" localSheetId="13">#REF!</definedName>
    <definedName name="LPORTADASECTOR" localSheetId="14">#REF!</definedName>
    <definedName name="LPORTADASECTOR" localSheetId="20">#REF!</definedName>
    <definedName name="LPORTADASECTOR" localSheetId="19">#REF!</definedName>
    <definedName name="LPORTADASECTOR">#REF!</definedName>
    <definedName name="M">#REF!</definedName>
    <definedName name="MA" localSheetId="3">#REF!</definedName>
    <definedName name="MA" localSheetId="4">#REF!</definedName>
    <definedName name="MA" localSheetId="5">#REF!</definedName>
    <definedName name="MA" localSheetId="6">#REF!</definedName>
    <definedName name="MA" localSheetId="7">#REF!</definedName>
    <definedName name="MA" localSheetId="8">#REF!</definedName>
    <definedName name="MA" localSheetId="9">#REF!</definedName>
    <definedName name="MA" localSheetId="10">#REF!</definedName>
    <definedName name="MA" localSheetId="11">#REF!</definedName>
    <definedName name="MA" localSheetId="12">#REF!</definedName>
    <definedName name="MA" localSheetId="13">#REF!</definedName>
    <definedName name="MA" localSheetId="14">#REF!</definedName>
    <definedName name="MA" localSheetId="19">#REF!</definedName>
    <definedName name="MA">#REF!</definedName>
    <definedName name="Mar">#REF!</definedName>
    <definedName name="MARZON" localSheetId="3">#REF!</definedName>
    <definedName name="MARZON" localSheetId="4">#REF!</definedName>
    <definedName name="MARZON" localSheetId="5">#REF!</definedName>
    <definedName name="MARZON" localSheetId="6">#REF!</definedName>
    <definedName name="MARZON" localSheetId="7">#REF!</definedName>
    <definedName name="MARZON" localSheetId="8">#REF!</definedName>
    <definedName name="MARZON" localSheetId="9">#REF!</definedName>
    <definedName name="MARZON" localSheetId="10">#REF!</definedName>
    <definedName name="MARZON" localSheetId="11">#REF!</definedName>
    <definedName name="MARZON" localSheetId="12">#REF!</definedName>
    <definedName name="MARZON" localSheetId="13">#REF!</definedName>
    <definedName name="MARZON" localSheetId="14">#REF!</definedName>
    <definedName name="MARZON" localSheetId="19">#REF!</definedName>
    <definedName name="MARZON">#REF!</definedName>
    <definedName name="MARZOP" localSheetId="3">#REF!</definedName>
    <definedName name="MARZOP" localSheetId="4">#REF!</definedName>
    <definedName name="MARZOP" localSheetId="5">#REF!</definedName>
    <definedName name="MARZOP" localSheetId="6">#REF!</definedName>
    <definedName name="MARZOP" localSheetId="7">#REF!</definedName>
    <definedName name="MARZOP" localSheetId="8">#REF!</definedName>
    <definedName name="MARZOP" localSheetId="9">#REF!</definedName>
    <definedName name="MARZOP" localSheetId="10">#REF!</definedName>
    <definedName name="MARZOP" localSheetId="11">#REF!</definedName>
    <definedName name="MARZOP" localSheetId="12">#REF!</definedName>
    <definedName name="MARZOP" localSheetId="13">#REF!</definedName>
    <definedName name="MARZOP" localSheetId="14">#REF!</definedName>
    <definedName name="MARZOP" localSheetId="20">#REF!</definedName>
    <definedName name="MARZOP" localSheetId="19">#REF!</definedName>
    <definedName name="MARZOP">#REF!</definedName>
    <definedName name="MARZORN" localSheetId="3">#REF!</definedName>
    <definedName name="MARZORN" localSheetId="4">#REF!</definedName>
    <definedName name="MARZORN" localSheetId="5">#REF!</definedName>
    <definedName name="MARZORN" localSheetId="6">#REF!</definedName>
    <definedName name="MARZORN" localSheetId="7">#REF!</definedName>
    <definedName name="MARZORN" localSheetId="8">#REF!</definedName>
    <definedName name="MARZORN" localSheetId="9">#REF!</definedName>
    <definedName name="MARZORN" localSheetId="10">#REF!</definedName>
    <definedName name="MARZORN" localSheetId="11">#REF!</definedName>
    <definedName name="MARZORN" localSheetId="12">#REF!</definedName>
    <definedName name="MARZORN" localSheetId="13">#REF!</definedName>
    <definedName name="MARZORN" localSheetId="14">#REF!</definedName>
    <definedName name="MARZORN" localSheetId="20">#REF!</definedName>
    <definedName name="MARZORN" localSheetId="19">#REF!</definedName>
    <definedName name="MARZORN">#REF!</definedName>
    <definedName name="MARZORP" localSheetId="3">#REF!</definedName>
    <definedName name="MARZORP" localSheetId="4">#REF!</definedName>
    <definedName name="MARZORP" localSheetId="5">#REF!</definedName>
    <definedName name="MARZORP" localSheetId="6">#REF!</definedName>
    <definedName name="MARZORP" localSheetId="7">#REF!</definedName>
    <definedName name="MARZORP" localSheetId="8">#REF!</definedName>
    <definedName name="MARZORP" localSheetId="9">#REF!</definedName>
    <definedName name="MARZORP" localSheetId="10">#REF!</definedName>
    <definedName name="MARZORP" localSheetId="11">#REF!</definedName>
    <definedName name="MARZORP" localSheetId="12">#REF!</definedName>
    <definedName name="MARZORP" localSheetId="13">#REF!</definedName>
    <definedName name="MARZORP" localSheetId="14">#REF!</definedName>
    <definedName name="MARZORP" localSheetId="20">#REF!</definedName>
    <definedName name="MARZORP" localSheetId="19">#REF!</definedName>
    <definedName name="MARZORP">#REF!</definedName>
    <definedName name="May">#REF!</definedName>
    <definedName name="MENUIMP">#REF!</definedName>
    <definedName name="METROCRECIM" localSheetId="3">#REF!</definedName>
    <definedName name="METROCRECIM" localSheetId="4">#REF!</definedName>
    <definedName name="METROCRECIM" localSheetId="5">#REF!</definedName>
    <definedName name="METROCRECIM" localSheetId="6">#REF!</definedName>
    <definedName name="METROCRECIM" localSheetId="7">#REF!</definedName>
    <definedName name="METROCRECIM" localSheetId="8">#REF!</definedName>
    <definedName name="METROCRECIM" localSheetId="9">#REF!</definedName>
    <definedName name="METROCRECIM" localSheetId="10">#REF!</definedName>
    <definedName name="METROCRECIM" localSheetId="11">#REF!</definedName>
    <definedName name="METROCRECIM" localSheetId="12">#REF!</definedName>
    <definedName name="METROCRECIM" localSheetId="13">#REF!</definedName>
    <definedName name="METROCRECIM" localSheetId="14">#REF!</definedName>
    <definedName name="METROCRECIM" localSheetId="20">#REF!</definedName>
    <definedName name="METROCRECIM" localSheetId="19">#REF!</definedName>
    <definedName name="METROCRECIM">#REF!</definedName>
    <definedName name="METROPESOS" localSheetId="3">#REF!</definedName>
    <definedName name="METROPESOS" localSheetId="4">#REF!</definedName>
    <definedName name="METROPESOS" localSheetId="5">#REF!</definedName>
    <definedName name="METROPESOS" localSheetId="6">#REF!</definedName>
    <definedName name="METROPESOS" localSheetId="7">#REF!</definedName>
    <definedName name="METROPESOS" localSheetId="8">#REF!</definedName>
    <definedName name="METROPESOS" localSheetId="9">#REF!</definedName>
    <definedName name="METROPESOS" localSheetId="10">#REF!</definedName>
    <definedName name="METROPESOS" localSheetId="11">#REF!</definedName>
    <definedName name="METROPESOS" localSheetId="12">#REF!</definedName>
    <definedName name="METROPESOS" localSheetId="13">#REF!</definedName>
    <definedName name="METROPESOS" localSheetId="14">#REF!</definedName>
    <definedName name="METROPESOS" localSheetId="20">#REF!</definedName>
    <definedName name="METROPESOS" localSheetId="19">#REF!</definedName>
    <definedName name="METROPESOS">#REF!</definedName>
    <definedName name="METROPIB" localSheetId="3">#REF!</definedName>
    <definedName name="METROPIB" localSheetId="4">#REF!</definedName>
    <definedName name="METROPIB" localSheetId="5">#REF!</definedName>
    <definedName name="METROPIB" localSheetId="6">#REF!</definedName>
    <definedName name="METROPIB" localSheetId="7">#REF!</definedName>
    <definedName name="METROPIB" localSheetId="8">#REF!</definedName>
    <definedName name="METROPIB" localSheetId="9">#REF!</definedName>
    <definedName name="METROPIB" localSheetId="10">#REF!</definedName>
    <definedName name="METROPIB" localSheetId="11">#REF!</definedName>
    <definedName name="METROPIB" localSheetId="12">#REF!</definedName>
    <definedName name="METROPIB" localSheetId="13">#REF!</definedName>
    <definedName name="METROPIB" localSheetId="14">#REF!</definedName>
    <definedName name="METROPIB" localSheetId="20">#REF!</definedName>
    <definedName name="METROPIB" localSheetId="19">#REF!</definedName>
    <definedName name="METROPIB">#REF!</definedName>
    <definedName name="MILITARES" localSheetId="3">#REF!</definedName>
    <definedName name="MILITARES" localSheetId="4">#REF!</definedName>
    <definedName name="MILITARES" localSheetId="5">#REF!</definedName>
    <definedName name="MILITARES" localSheetId="6">#REF!</definedName>
    <definedName name="MILITARES" localSheetId="7">#REF!</definedName>
    <definedName name="MILITARES" localSheetId="8">#REF!</definedName>
    <definedName name="MILITARES" localSheetId="9">#REF!</definedName>
    <definedName name="MILITARES" localSheetId="10">#REF!</definedName>
    <definedName name="MILITARES" localSheetId="11">#REF!</definedName>
    <definedName name="MILITARES" localSheetId="12">#REF!</definedName>
    <definedName name="MILITARES" localSheetId="13">#REF!</definedName>
    <definedName name="MILITARES" localSheetId="14">#REF!</definedName>
    <definedName name="MILITARES" localSheetId="19">#REF!</definedName>
    <definedName name="MILITARES">#REF!</definedName>
    <definedName name="MINISTRO" localSheetId="3">#REF!</definedName>
    <definedName name="MINISTRO" localSheetId="4">#REF!</definedName>
    <definedName name="MINISTRO" localSheetId="5">#REF!</definedName>
    <definedName name="MINISTRO" localSheetId="6">#REF!</definedName>
    <definedName name="MINISTRO" localSheetId="7">#REF!</definedName>
    <definedName name="MINISTRO" localSheetId="8">#REF!</definedName>
    <definedName name="MINISTRO" localSheetId="9">#REF!</definedName>
    <definedName name="MINISTRO" localSheetId="10">#REF!</definedName>
    <definedName name="MINISTRO" localSheetId="11">#REF!</definedName>
    <definedName name="MINISTRO" localSheetId="12">#REF!</definedName>
    <definedName name="MINISTRO" localSheetId="13">#REF!</definedName>
    <definedName name="MINISTRO" localSheetId="14">#REF!</definedName>
    <definedName name="MINISTRO" localSheetId="19">#REF!</definedName>
    <definedName name="MINISTRO">#REF!</definedName>
    <definedName name="NACION" localSheetId="3">#REF!</definedName>
    <definedName name="NACION" localSheetId="4">#REF!</definedName>
    <definedName name="NACION" localSheetId="5">#REF!</definedName>
    <definedName name="NACION" localSheetId="6">#REF!</definedName>
    <definedName name="NACION" localSheetId="7">#REF!</definedName>
    <definedName name="NACION" localSheetId="8">#REF!</definedName>
    <definedName name="NACION" localSheetId="9">#REF!</definedName>
    <definedName name="NACION" localSheetId="10">#REF!</definedName>
    <definedName name="NACION" localSheetId="11">#REF!</definedName>
    <definedName name="NACION" localSheetId="12">#REF!</definedName>
    <definedName name="NACION" localSheetId="13">#REF!</definedName>
    <definedName name="NACION" localSheetId="14">#REF!</definedName>
    <definedName name="NACION" localSheetId="20">#REF!</definedName>
    <definedName name="NACION" localSheetId="19">#REF!</definedName>
    <definedName name="NACION">#REF!</definedName>
    <definedName name="nfoajañañldlfdkfkfgkfggjgjgj" hidden="1">{"PAGOS DOLARES",#N/A,FALSE,"informes"}</definedName>
    <definedName name="nivel" localSheetId="3">#REF!</definedName>
    <definedName name="nivel" localSheetId="4">#REF!</definedName>
    <definedName name="nivel" localSheetId="5">#REF!</definedName>
    <definedName name="nivel" localSheetId="6">#REF!</definedName>
    <definedName name="nivel" localSheetId="7">#REF!</definedName>
    <definedName name="nivel" localSheetId="8">#REF!</definedName>
    <definedName name="nivel" localSheetId="9">#REF!</definedName>
    <definedName name="nivel" localSheetId="10">#REF!</definedName>
    <definedName name="nivel" localSheetId="11">#REF!</definedName>
    <definedName name="nivel" localSheetId="12">#REF!</definedName>
    <definedName name="nivel" localSheetId="13">#REF!</definedName>
    <definedName name="nivel" localSheetId="14">#REF!</definedName>
    <definedName name="nivel" localSheetId="20">#REF!</definedName>
    <definedName name="nivel" localSheetId="19">#REF!</definedName>
    <definedName name="nivel">#REF!</definedName>
    <definedName name="njzetzektryk" hidden="1">{"PAGOS DOLARES",#N/A,FALSE,"informes"}</definedName>
    <definedName name="nklfrtmhosdgmlfgpnjrmsnmlrmn" hidden="1">{#N/A,#N/A,FALSE,"informes"}</definedName>
    <definedName name="nmklmeaknkgñlnkkgnmplrsñmjg" hidden="1">{#N/A,#N/A,FALSE,"informes"}</definedName>
    <definedName name="nmltmylnmapemhammonkha" hidden="1">{"PAGOS DOLARES",#N/A,FALSE,"informes"}</definedName>
    <definedName name="NOINCLUIDCRECIM" localSheetId="3">#REF!</definedName>
    <definedName name="NOINCLUIDCRECIM" localSheetId="4">#REF!</definedName>
    <definedName name="NOINCLUIDCRECIM" localSheetId="5">#REF!</definedName>
    <definedName name="NOINCLUIDCRECIM" localSheetId="6">#REF!</definedName>
    <definedName name="NOINCLUIDCRECIM" localSheetId="7">#REF!</definedName>
    <definedName name="NOINCLUIDCRECIM" localSheetId="8">#REF!</definedName>
    <definedName name="NOINCLUIDCRECIM" localSheetId="9">#REF!</definedName>
    <definedName name="NOINCLUIDCRECIM" localSheetId="10">#REF!</definedName>
    <definedName name="NOINCLUIDCRECIM" localSheetId="11">#REF!</definedName>
    <definedName name="NOINCLUIDCRECIM" localSheetId="12">#REF!</definedName>
    <definedName name="NOINCLUIDCRECIM" localSheetId="13">#REF!</definedName>
    <definedName name="NOINCLUIDCRECIM" localSheetId="14">#REF!</definedName>
    <definedName name="NOINCLUIDCRECIM" localSheetId="20">#REF!</definedName>
    <definedName name="NOINCLUIDCRECIM" localSheetId="19">#REF!</definedName>
    <definedName name="NOINCLUIDCRECIM">#REF!</definedName>
    <definedName name="NOINCLUIPESOS" localSheetId="3">#REF!</definedName>
    <definedName name="NOINCLUIPESOS" localSheetId="4">#REF!</definedName>
    <definedName name="NOINCLUIPESOS" localSheetId="5">#REF!</definedName>
    <definedName name="NOINCLUIPESOS" localSheetId="6">#REF!</definedName>
    <definedName name="NOINCLUIPESOS" localSheetId="7">#REF!</definedName>
    <definedName name="NOINCLUIPESOS" localSheetId="8">#REF!</definedName>
    <definedName name="NOINCLUIPESOS" localSheetId="9">#REF!</definedName>
    <definedName name="NOINCLUIPESOS" localSheetId="10">#REF!</definedName>
    <definedName name="NOINCLUIPESOS" localSheetId="11">#REF!</definedName>
    <definedName name="NOINCLUIPESOS" localSheetId="12">#REF!</definedName>
    <definedName name="NOINCLUIPESOS" localSheetId="13">#REF!</definedName>
    <definedName name="NOINCLUIPESOS" localSheetId="14">#REF!</definedName>
    <definedName name="NOINCLUIPESOS" localSheetId="19">#REF!</definedName>
    <definedName name="NOINCLUIPESOS">#REF!</definedName>
    <definedName name="nomniv" localSheetId="3">#REF!</definedName>
    <definedName name="nomniv" localSheetId="4">#REF!</definedName>
    <definedName name="nomniv" localSheetId="5">#REF!</definedName>
    <definedName name="nomniv" localSheetId="6">#REF!</definedName>
    <definedName name="nomniv" localSheetId="7">#REF!</definedName>
    <definedName name="nomniv" localSheetId="8">#REF!</definedName>
    <definedName name="nomniv" localSheetId="9">#REF!</definedName>
    <definedName name="nomniv" localSheetId="10">#REF!</definedName>
    <definedName name="nomniv" localSheetId="11">#REF!</definedName>
    <definedName name="nomniv" localSheetId="12">#REF!</definedName>
    <definedName name="nomniv" localSheetId="13">#REF!</definedName>
    <definedName name="nomniv" localSheetId="14">#REF!</definedName>
    <definedName name="nomniv" localSheetId="19">#REF!</definedName>
    <definedName name="nomniv">#REF!</definedName>
    <definedName name="noñkrmjeamnmtlnmkbvnsr" hidden="1">{#N/A,#N/A,FALSE,"informes"}</definedName>
    <definedName name="Nov">#REF!</definedName>
    <definedName name="NOVDEUDAFLOTANTE" localSheetId="3">#REF!</definedName>
    <definedName name="NOVDEUDAFLOTANTE" localSheetId="4">#REF!</definedName>
    <definedName name="NOVDEUDAFLOTANTE" localSheetId="5">#REF!</definedName>
    <definedName name="NOVDEUDAFLOTANTE" localSheetId="6">#REF!</definedName>
    <definedName name="NOVDEUDAFLOTANTE" localSheetId="7">#REF!</definedName>
    <definedName name="NOVDEUDAFLOTANTE" localSheetId="8">#REF!</definedName>
    <definedName name="NOVDEUDAFLOTANTE" localSheetId="9">#REF!</definedName>
    <definedName name="NOVDEUDAFLOTANTE" localSheetId="10">#REF!</definedName>
    <definedName name="NOVDEUDAFLOTANTE" localSheetId="11">#REF!</definedName>
    <definedName name="NOVDEUDAFLOTANTE" localSheetId="12">#REF!</definedName>
    <definedName name="NOVDEUDAFLOTANTE" localSheetId="13">#REF!</definedName>
    <definedName name="NOVDEUDAFLOTANTE" localSheetId="14">#REF!</definedName>
    <definedName name="NOVDEUDAFLOTANTE" localSheetId="20">#REF!</definedName>
    <definedName name="NOVDEUDAFLOTANTE" localSheetId="19">#REF!</definedName>
    <definedName name="NOVDEUDAFLOTANTE">#REF!</definedName>
    <definedName name="NOVEVOLREZAGO" localSheetId="3">#REF!</definedName>
    <definedName name="NOVEVOLREZAGO" localSheetId="4">#REF!</definedName>
    <definedName name="NOVEVOLREZAGO" localSheetId="5">#REF!</definedName>
    <definedName name="NOVEVOLREZAGO" localSheetId="6">#REF!</definedName>
    <definedName name="NOVEVOLREZAGO" localSheetId="7">#REF!</definedName>
    <definedName name="NOVEVOLREZAGO" localSheetId="8">#REF!</definedName>
    <definedName name="NOVEVOLREZAGO" localSheetId="9">#REF!</definedName>
    <definedName name="NOVEVOLREZAGO" localSheetId="10">#REF!</definedName>
    <definedName name="NOVEVOLREZAGO" localSheetId="11">#REF!</definedName>
    <definedName name="NOVEVOLREZAGO" localSheetId="12">#REF!</definedName>
    <definedName name="NOVEVOLREZAGO" localSheetId="13">#REF!</definedName>
    <definedName name="NOVEVOLREZAGO" localSheetId="14">#REF!</definedName>
    <definedName name="NOVEVOLREZAGO" localSheetId="20">#REF!</definedName>
    <definedName name="NOVEVOLREZAGO" localSheetId="19">#REF!</definedName>
    <definedName name="NOVEVOLREZAGO">#REF!</definedName>
    <definedName name="nsfj" hidden="1">{"PAGOS DOLARES",#N/A,FALSE,"informes"}</definedName>
    <definedName name="ÑÑ" hidden="1">{"INGRESOS DOLARES",#N/A,FALSE,"informes"}</definedName>
    <definedName name="Oct">#REF!</definedName>
    <definedName name="OE97B" localSheetId="3">#REF!</definedName>
    <definedName name="OE97B" localSheetId="4">#REF!</definedName>
    <definedName name="OE97B" localSheetId="5">#REF!</definedName>
    <definedName name="OE97B" localSheetId="6">#REF!</definedName>
    <definedName name="OE97B" localSheetId="7">#REF!</definedName>
    <definedName name="OE97B" localSheetId="8">#REF!</definedName>
    <definedName name="OE97B" localSheetId="9">#REF!</definedName>
    <definedName name="OE97B" localSheetId="10">#REF!</definedName>
    <definedName name="OE97B" localSheetId="11">#REF!</definedName>
    <definedName name="OE97B" localSheetId="12">#REF!</definedName>
    <definedName name="OE97B" localSheetId="13">#REF!</definedName>
    <definedName name="OE97B" localSheetId="14">#REF!</definedName>
    <definedName name="OE97B" localSheetId="20">#REF!</definedName>
    <definedName name="OE97B" localSheetId="19">#REF!</definedName>
    <definedName name="OE97B">#REF!</definedName>
    <definedName name="OEC">#REF!</definedName>
    <definedName name="OEPROY97" localSheetId="3">#REF!</definedName>
    <definedName name="OEPROY97" localSheetId="4">#REF!</definedName>
    <definedName name="OEPROY97" localSheetId="5">#REF!</definedName>
    <definedName name="OEPROY97" localSheetId="6">#REF!</definedName>
    <definedName name="OEPROY97" localSheetId="7">#REF!</definedName>
    <definedName name="OEPROY97" localSheetId="8">#REF!</definedName>
    <definedName name="OEPROY97" localSheetId="9">#REF!</definedName>
    <definedName name="OEPROY97" localSheetId="10">#REF!</definedName>
    <definedName name="OEPROY97" localSheetId="11">#REF!</definedName>
    <definedName name="OEPROY97" localSheetId="12">#REF!</definedName>
    <definedName name="OEPROY97" localSheetId="13">#REF!</definedName>
    <definedName name="OEPROY97" localSheetId="14">#REF!</definedName>
    <definedName name="OEPROY97" localSheetId="19">#REF!</definedName>
    <definedName name="OEPROY97">#REF!</definedName>
    <definedName name="oìjhioeonmonmea" hidden="1">{#N/A,#N/A,FALSE,"informes"}</definedName>
    <definedName name="ojo" localSheetId="3">#REF!</definedName>
    <definedName name="ojo" localSheetId="4">#REF!</definedName>
    <definedName name="ojo" localSheetId="5">#REF!</definedName>
    <definedName name="ojo" localSheetId="6">#REF!</definedName>
    <definedName name="ojo" localSheetId="7">#REF!</definedName>
    <definedName name="ojo" localSheetId="8">#REF!</definedName>
    <definedName name="ojo" localSheetId="9">#REF!</definedName>
    <definedName name="ojo" localSheetId="10">#REF!</definedName>
    <definedName name="ojo" localSheetId="11">#REF!</definedName>
    <definedName name="ojo" localSheetId="12">#REF!</definedName>
    <definedName name="ojo" localSheetId="13">#REF!</definedName>
    <definedName name="ojo" localSheetId="14">#REF!</definedName>
    <definedName name="ojo" localSheetId="19">#REF!</definedName>
    <definedName name="ojo">#REF!</definedName>
    <definedName name="OO" hidden="1">{"PAGOS DOLARES",#N/A,FALSE,"informes"}</definedName>
    <definedName name="opetesore00" localSheetId="3">#REF!</definedName>
    <definedName name="opetesore00" localSheetId="4">#REF!</definedName>
    <definedName name="opetesore00" localSheetId="5">#REF!</definedName>
    <definedName name="opetesore00" localSheetId="6">#REF!</definedName>
    <definedName name="opetesore00" localSheetId="7">#REF!</definedName>
    <definedName name="opetesore00" localSheetId="8">#REF!</definedName>
    <definedName name="opetesore00" localSheetId="9">#REF!</definedName>
    <definedName name="opetesore00" localSheetId="10">#REF!</definedName>
    <definedName name="opetesore00" localSheetId="11">#REF!</definedName>
    <definedName name="opetesore00" localSheetId="12">#REF!</definedName>
    <definedName name="opetesore00" localSheetId="13">#REF!</definedName>
    <definedName name="opetesore00" localSheetId="14">#REF!</definedName>
    <definedName name="opetesore00" localSheetId="19">#REF!</definedName>
    <definedName name="opetesore00">#REF!</definedName>
    <definedName name="opetesore98" localSheetId="3">#REF!</definedName>
    <definedName name="opetesore98" localSheetId="4">#REF!</definedName>
    <definedName name="opetesore98" localSheetId="5">#REF!</definedName>
    <definedName name="opetesore98" localSheetId="6">#REF!</definedName>
    <definedName name="opetesore98" localSheetId="7">#REF!</definedName>
    <definedName name="opetesore98" localSheetId="8">#REF!</definedName>
    <definedName name="opetesore98" localSheetId="9">#REF!</definedName>
    <definedName name="opetesore98" localSheetId="10">#REF!</definedName>
    <definedName name="opetesore98" localSheetId="11">#REF!</definedName>
    <definedName name="opetesore98" localSheetId="12">#REF!</definedName>
    <definedName name="opetesore98" localSheetId="13">#REF!</definedName>
    <definedName name="opetesore98" localSheetId="14">#REF!</definedName>
    <definedName name="opetesore98" localSheetId="19">#REF!</definedName>
    <definedName name="opetesore98">#REF!</definedName>
    <definedName name="opetesore99" localSheetId="3">#REF!</definedName>
    <definedName name="opetesore99" localSheetId="4">#REF!</definedName>
    <definedName name="opetesore99" localSheetId="5">#REF!</definedName>
    <definedName name="opetesore99" localSheetId="6">#REF!</definedName>
    <definedName name="opetesore99" localSheetId="7">#REF!</definedName>
    <definedName name="opetesore99" localSheetId="8">#REF!</definedName>
    <definedName name="opetesore99" localSheetId="9">#REF!</definedName>
    <definedName name="opetesore99" localSheetId="10">#REF!</definedName>
    <definedName name="opetesore99" localSheetId="11">#REF!</definedName>
    <definedName name="opetesore99" localSheetId="12">#REF!</definedName>
    <definedName name="opetesore99" localSheetId="13">#REF!</definedName>
    <definedName name="opetesore99" localSheetId="14">#REF!</definedName>
    <definedName name="opetesore99" localSheetId="19">#REF!</definedName>
    <definedName name="opetesore99">#REF!</definedName>
    <definedName name="ORcapital" localSheetId="3">#REF!</definedName>
    <definedName name="ORcapital" localSheetId="4">#REF!</definedName>
    <definedName name="ORcapital" localSheetId="5">#REF!</definedName>
    <definedName name="ORcapital" localSheetId="6">#REF!</definedName>
    <definedName name="ORcapital" localSheetId="7">#REF!</definedName>
    <definedName name="ORcapital" localSheetId="8">#REF!</definedName>
    <definedName name="ORcapital" localSheetId="9">#REF!</definedName>
    <definedName name="ORcapital" localSheetId="10">#REF!</definedName>
    <definedName name="ORcapital" localSheetId="11">#REF!</definedName>
    <definedName name="ORcapital" localSheetId="12">#REF!</definedName>
    <definedName name="ORcapital" localSheetId="13">#REF!</definedName>
    <definedName name="ORcapital" localSheetId="14">#REF!</definedName>
    <definedName name="ORcapital" localSheetId="19">#REF!</definedName>
    <definedName name="ORcapital">#REF!</definedName>
    <definedName name="ORTJBJBHKBFNKJD" hidden="1">{"INGRESOS DOLARES",#N/A,FALSE,"informes"}</definedName>
    <definedName name="OTRAS" localSheetId="3">#REF!</definedName>
    <definedName name="OTRAS" localSheetId="4">#REF!</definedName>
    <definedName name="OTRAS" localSheetId="5">#REF!</definedName>
    <definedName name="OTRAS" localSheetId="6">#REF!</definedName>
    <definedName name="OTRAS" localSheetId="7">#REF!</definedName>
    <definedName name="OTRAS" localSheetId="8">#REF!</definedName>
    <definedName name="OTRAS" localSheetId="9">#REF!</definedName>
    <definedName name="OTRAS" localSheetId="10">#REF!</definedName>
    <definedName name="OTRAS" localSheetId="11">#REF!</definedName>
    <definedName name="OTRAS" localSheetId="12">#REF!</definedName>
    <definedName name="OTRAS" localSheetId="13">#REF!</definedName>
    <definedName name="OTRAS" localSheetId="14">#REF!</definedName>
    <definedName name="OTRAS" localSheetId="19">#REF!</definedName>
    <definedName name="OTRAS">#REF!</definedName>
    <definedName name="P">#REF!</definedName>
    <definedName name="PAGOPROM00_" localSheetId="3">#REF!</definedName>
    <definedName name="PAGOPROM00_" localSheetId="4">#REF!</definedName>
    <definedName name="PAGOPROM00_" localSheetId="5">#REF!</definedName>
    <definedName name="PAGOPROM00_" localSheetId="6">#REF!</definedName>
    <definedName name="PAGOPROM00_" localSheetId="7">#REF!</definedName>
    <definedName name="PAGOPROM00_" localSheetId="8">#REF!</definedName>
    <definedName name="PAGOPROM00_" localSheetId="9">#REF!</definedName>
    <definedName name="PAGOPROM00_" localSheetId="10">#REF!</definedName>
    <definedName name="PAGOPROM00_" localSheetId="11">#REF!</definedName>
    <definedName name="PAGOPROM00_" localSheetId="12">#REF!</definedName>
    <definedName name="PAGOPROM00_" localSheetId="13">#REF!</definedName>
    <definedName name="PAGOPROM00_" localSheetId="14">#REF!</definedName>
    <definedName name="PAGOPROM00_" localSheetId="20">#REF!</definedName>
    <definedName name="PAGOPROM00_" localSheetId="19">#REF!</definedName>
    <definedName name="PAGOPROM00_">#REF!</definedName>
    <definedName name="PAGOPROM93_" localSheetId="3">#REF!</definedName>
    <definedName name="PAGOPROM93_" localSheetId="4">#REF!</definedName>
    <definedName name="PAGOPROM93_" localSheetId="5">#REF!</definedName>
    <definedName name="PAGOPROM93_" localSheetId="6">#REF!</definedName>
    <definedName name="PAGOPROM93_" localSheetId="7">#REF!</definedName>
    <definedName name="PAGOPROM93_" localSheetId="8">#REF!</definedName>
    <definedName name="PAGOPROM93_" localSheetId="9">#REF!</definedName>
    <definedName name="PAGOPROM93_" localSheetId="10">#REF!</definedName>
    <definedName name="PAGOPROM93_" localSheetId="11">#REF!</definedName>
    <definedName name="PAGOPROM93_" localSheetId="12">#REF!</definedName>
    <definedName name="PAGOPROM93_" localSheetId="13">#REF!</definedName>
    <definedName name="PAGOPROM93_" localSheetId="14">#REF!</definedName>
    <definedName name="PAGOPROM93_" localSheetId="20">#REF!</definedName>
    <definedName name="PAGOPROM93_" localSheetId="19">#REF!</definedName>
    <definedName name="PAGOPROM93_">#REF!</definedName>
    <definedName name="PAGOPROM94_" localSheetId="3">#REF!</definedName>
    <definedName name="PAGOPROM94_" localSheetId="4">#REF!</definedName>
    <definedName name="PAGOPROM94_" localSheetId="5">#REF!</definedName>
    <definedName name="PAGOPROM94_" localSheetId="6">#REF!</definedName>
    <definedName name="PAGOPROM94_" localSheetId="7">#REF!</definedName>
    <definedName name="PAGOPROM94_" localSheetId="8">#REF!</definedName>
    <definedName name="PAGOPROM94_" localSheetId="9">#REF!</definedName>
    <definedName name="PAGOPROM94_" localSheetId="10">#REF!</definedName>
    <definedName name="PAGOPROM94_" localSheetId="11">#REF!</definedName>
    <definedName name="PAGOPROM94_" localSheetId="12">#REF!</definedName>
    <definedName name="PAGOPROM94_" localSheetId="13">#REF!</definedName>
    <definedName name="PAGOPROM94_" localSheetId="14">#REF!</definedName>
    <definedName name="PAGOPROM94_" localSheetId="20">#REF!</definedName>
    <definedName name="PAGOPROM94_" localSheetId="19">#REF!</definedName>
    <definedName name="PAGOPROM94_">#REF!</definedName>
    <definedName name="PAGOPROM95_" localSheetId="3">#REF!</definedName>
    <definedName name="PAGOPROM95_" localSheetId="4">#REF!</definedName>
    <definedName name="PAGOPROM95_" localSheetId="5">#REF!</definedName>
    <definedName name="PAGOPROM95_" localSheetId="6">#REF!</definedName>
    <definedName name="PAGOPROM95_" localSheetId="7">#REF!</definedName>
    <definedName name="PAGOPROM95_" localSheetId="8">#REF!</definedName>
    <definedName name="PAGOPROM95_" localSheetId="9">#REF!</definedName>
    <definedName name="PAGOPROM95_" localSheetId="10">#REF!</definedName>
    <definedName name="PAGOPROM95_" localSheetId="11">#REF!</definedName>
    <definedName name="PAGOPROM95_" localSheetId="12">#REF!</definedName>
    <definedName name="PAGOPROM95_" localSheetId="13">#REF!</definedName>
    <definedName name="PAGOPROM95_" localSheetId="14">#REF!</definedName>
    <definedName name="PAGOPROM95_" localSheetId="19">#REF!</definedName>
    <definedName name="PAGOPROM95_">#REF!</definedName>
    <definedName name="PAGOPROM96_" localSheetId="3">#REF!</definedName>
    <definedName name="PAGOPROM96_" localSheetId="4">#REF!</definedName>
    <definedName name="PAGOPROM96_" localSheetId="5">#REF!</definedName>
    <definedName name="PAGOPROM96_" localSheetId="6">#REF!</definedName>
    <definedName name="PAGOPROM96_" localSheetId="7">#REF!</definedName>
    <definedName name="PAGOPROM96_" localSheetId="8">#REF!</definedName>
    <definedName name="PAGOPROM96_" localSheetId="9">#REF!</definedName>
    <definedName name="PAGOPROM96_" localSheetId="10">#REF!</definedName>
    <definedName name="PAGOPROM96_" localSheetId="11">#REF!</definedName>
    <definedName name="PAGOPROM96_" localSheetId="12">#REF!</definedName>
    <definedName name="PAGOPROM96_" localSheetId="13">#REF!</definedName>
    <definedName name="PAGOPROM96_" localSheetId="14">#REF!</definedName>
    <definedName name="PAGOPROM96_" localSheetId="19">#REF!</definedName>
    <definedName name="PAGOPROM96_">#REF!</definedName>
    <definedName name="PAGOPROM97_" localSheetId="3">#REF!</definedName>
    <definedName name="PAGOPROM97_" localSheetId="4">#REF!</definedName>
    <definedName name="PAGOPROM97_" localSheetId="5">#REF!</definedName>
    <definedName name="PAGOPROM97_" localSheetId="6">#REF!</definedName>
    <definedName name="PAGOPROM97_" localSheetId="7">#REF!</definedName>
    <definedName name="PAGOPROM97_" localSheetId="8">#REF!</definedName>
    <definedName name="PAGOPROM97_" localSheetId="9">#REF!</definedName>
    <definedName name="PAGOPROM97_" localSheetId="10">#REF!</definedName>
    <definedName name="PAGOPROM97_" localSheetId="11">#REF!</definedName>
    <definedName name="PAGOPROM97_" localSheetId="12">#REF!</definedName>
    <definedName name="PAGOPROM97_" localSheetId="13">#REF!</definedName>
    <definedName name="PAGOPROM97_" localSheetId="14">#REF!</definedName>
    <definedName name="PAGOPROM97_" localSheetId="19">#REF!</definedName>
    <definedName name="PAGOPROM97_">#REF!</definedName>
    <definedName name="PAGOPROM98_" localSheetId="3">#REF!</definedName>
    <definedName name="PAGOPROM98_" localSheetId="4">#REF!</definedName>
    <definedName name="PAGOPROM98_" localSheetId="5">#REF!</definedName>
    <definedName name="PAGOPROM98_" localSheetId="6">#REF!</definedName>
    <definedName name="PAGOPROM98_" localSheetId="7">#REF!</definedName>
    <definedName name="PAGOPROM98_" localSheetId="8">#REF!</definedName>
    <definedName name="PAGOPROM98_" localSheetId="9">#REF!</definedName>
    <definedName name="PAGOPROM98_" localSheetId="10">#REF!</definedName>
    <definedName name="PAGOPROM98_" localSheetId="11">#REF!</definedName>
    <definedName name="PAGOPROM98_" localSheetId="12">#REF!</definedName>
    <definedName name="PAGOPROM98_" localSheetId="13">#REF!</definedName>
    <definedName name="PAGOPROM98_" localSheetId="14">#REF!</definedName>
    <definedName name="PAGOPROM98_" localSheetId="19">#REF!</definedName>
    <definedName name="PAGOPROM98_">#REF!</definedName>
    <definedName name="PAGOPROM99_" localSheetId="3">#REF!</definedName>
    <definedName name="PAGOPROM99_" localSheetId="4">#REF!</definedName>
    <definedName name="PAGOPROM99_" localSheetId="5">#REF!</definedName>
    <definedName name="PAGOPROM99_" localSheetId="6">#REF!</definedName>
    <definedName name="PAGOPROM99_" localSheetId="7">#REF!</definedName>
    <definedName name="PAGOPROM99_" localSheetId="8">#REF!</definedName>
    <definedName name="PAGOPROM99_" localSheetId="9">#REF!</definedName>
    <definedName name="PAGOPROM99_" localSheetId="10">#REF!</definedName>
    <definedName name="PAGOPROM99_" localSheetId="11">#REF!</definedName>
    <definedName name="PAGOPROM99_" localSheetId="12">#REF!</definedName>
    <definedName name="PAGOPROM99_" localSheetId="13">#REF!</definedName>
    <definedName name="PAGOPROM99_" localSheetId="14">#REF!</definedName>
    <definedName name="PAGOPROM99_" localSheetId="19">#REF!</definedName>
    <definedName name="PAGOPROM99_">#REF!</definedName>
    <definedName name="PARTICIPACIONES_1997___2000" localSheetId="3">#REF!</definedName>
    <definedName name="PARTICIPACIONES_1997___2000" localSheetId="4">#REF!</definedName>
    <definedName name="PARTICIPACIONES_1997___2000" localSheetId="5">#REF!</definedName>
    <definedName name="PARTICIPACIONES_1997___2000" localSheetId="6">#REF!</definedName>
    <definedName name="PARTICIPACIONES_1997___2000" localSheetId="7">#REF!</definedName>
    <definedName name="PARTICIPACIONES_1997___2000" localSheetId="8">#REF!</definedName>
    <definedName name="PARTICIPACIONES_1997___2000" localSheetId="9">#REF!</definedName>
    <definedName name="PARTICIPACIONES_1997___2000" localSheetId="10">#REF!</definedName>
    <definedName name="PARTICIPACIONES_1997___2000" localSheetId="11">#REF!</definedName>
    <definedName name="PARTICIPACIONES_1997___2000" localSheetId="12">#REF!</definedName>
    <definedName name="PARTICIPACIONES_1997___2000" localSheetId="13">#REF!</definedName>
    <definedName name="PARTICIPACIONES_1997___2000" localSheetId="14">#REF!</definedName>
    <definedName name="PARTICIPACIONES_1997___2000" localSheetId="19">#REF!</definedName>
    <definedName name="PARTICIPACIONES_1997___2000">#REF!</definedName>
    <definedName name="PARTMUN00_">#REF!</definedName>
    <definedName name="PARTMUN93_">#REF!</definedName>
    <definedName name="PARTMUN94_">#REF!</definedName>
    <definedName name="PARTMUN95_">#REF!</definedName>
    <definedName name="PARTMUN96_">#REF!</definedName>
    <definedName name="PARTMUN97_">#REF!</definedName>
    <definedName name="PARTMUN98_">#REF!</definedName>
    <definedName name="PARTMUN99_">#REF!</definedName>
    <definedName name="PERNOTEC00_" localSheetId="3">#REF!</definedName>
    <definedName name="PERNOTEC00_" localSheetId="4">#REF!</definedName>
    <definedName name="PERNOTEC00_" localSheetId="5">#REF!</definedName>
    <definedName name="PERNOTEC00_" localSheetId="6">#REF!</definedName>
    <definedName name="PERNOTEC00_" localSheetId="7">#REF!</definedName>
    <definedName name="PERNOTEC00_" localSheetId="8">#REF!</definedName>
    <definedName name="PERNOTEC00_" localSheetId="9">#REF!</definedName>
    <definedName name="PERNOTEC00_" localSheetId="10">#REF!</definedName>
    <definedName name="PERNOTEC00_" localSheetId="11">#REF!</definedName>
    <definedName name="PERNOTEC00_" localSheetId="12">#REF!</definedName>
    <definedName name="PERNOTEC00_" localSheetId="13">#REF!</definedName>
    <definedName name="PERNOTEC00_" localSheetId="14">#REF!</definedName>
    <definedName name="PERNOTEC00_" localSheetId="20">#REF!</definedName>
    <definedName name="PERNOTEC00_" localSheetId="19">#REF!</definedName>
    <definedName name="PERNOTEC00_">#REF!</definedName>
    <definedName name="PERNOTEC93_" localSheetId="3">#REF!</definedName>
    <definedName name="PERNOTEC93_" localSheetId="4">#REF!</definedName>
    <definedName name="PERNOTEC93_" localSheetId="5">#REF!</definedName>
    <definedName name="PERNOTEC93_" localSheetId="6">#REF!</definedName>
    <definedName name="PERNOTEC93_" localSheetId="7">#REF!</definedName>
    <definedName name="PERNOTEC93_" localSheetId="8">#REF!</definedName>
    <definedName name="PERNOTEC93_" localSheetId="9">#REF!</definedName>
    <definedName name="PERNOTEC93_" localSheetId="10">#REF!</definedName>
    <definedName name="PERNOTEC93_" localSheetId="11">#REF!</definedName>
    <definedName name="PERNOTEC93_" localSheetId="12">#REF!</definedName>
    <definedName name="PERNOTEC93_" localSheetId="13">#REF!</definedName>
    <definedName name="PERNOTEC93_" localSheetId="14">#REF!</definedName>
    <definedName name="PERNOTEC93_" localSheetId="20">#REF!</definedName>
    <definedName name="PERNOTEC93_" localSheetId="19">#REF!</definedName>
    <definedName name="PERNOTEC93_">#REF!</definedName>
    <definedName name="PERNOTEC94_" localSheetId="3">#REF!</definedName>
    <definedName name="PERNOTEC94_" localSheetId="4">#REF!</definedName>
    <definedName name="PERNOTEC94_" localSheetId="5">#REF!</definedName>
    <definedName name="PERNOTEC94_" localSheetId="6">#REF!</definedName>
    <definedName name="PERNOTEC94_" localSheetId="7">#REF!</definedName>
    <definedName name="PERNOTEC94_" localSheetId="8">#REF!</definedName>
    <definedName name="PERNOTEC94_" localSheetId="9">#REF!</definedName>
    <definedName name="PERNOTEC94_" localSheetId="10">#REF!</definedName>
    <definedName name="PERNOTEC94_" localSheetId="11">#REF!</definedName>
    <definedName name="PERNOTEC94_" localSheetId="12">#REF!</definedName>
    <definedName name="PERNOTEC94_" localSheetId="13">#REF!</definedName>
    <definedName name="PERNOTEC94_" localSheetId="14">#REF!</definedName>
    <definedName name="PERNOTEC94_" localSheetId="20">#REF!</definedName>
    <definedName name="PERNOTEC94_" localSheetId="19">#REF!</definedName>
    <definedName name="PERNOTEC94_">#REF!</definedName>
    <definedName name="PERNOTEC95_" localSheetId="3">#REF!</definedName>
    <definedName name="PERNOTEC95_" localSheetId="4">#REF!</definedName>
    <definedName name="PERNOTEC95_" localSheetId="5">#REF!</definedName>
    <definedName name="PERNOTEC95_" localSheetId="6">#REF!</definedName>
    <definedName name="PERNOTEC95_" localSheetId="7">#REF!</definedName>
    <definedName name="PERNOTEC95_" localSheetId="8">#REF!</definedName>
    <definedName name="PERNOTEC95_" localSheetId="9">#REF!</definedName>
    <definedName name="PERNOTEC95_" localSheetId="10">#REF!</definedName>
    <definedName name="PERNOTEC95_" localSheetId="11">#REF!</definedName>
    <definedName name="PERNOTEC95_" localSheetId="12">#REF!</definedName>
    <definedName name="PERNOTEC95_" localSheetId="13">#REF!</definedName>
    <definedName name="PERNOTEC95_" localSheetId="14">#REF!</definedName>
    <definedName name="PERNOTEC95_" localSheetId="19">#REF!</definedName>
    <definedName name="PERNOTEC95_">#REF!</definedName>
    <definedName name="PERNOTEC96_" localSheetId="3">#REF!</definedName>
    <definedName name="PERNOTEC96_" localSheetId="4">#REF!</definedName>
    <definedName name="PERNOTEC96_" localSheetId="5">#REF!</definedName>
    <definedName name="PERNOTEC96_" localSheetId="6">#REF!</definedName>
    <definedName name="PERNOTEC96_" localSheetId="7">#REF!</definedName>
    <definedName name="PERNOTEC96_" localSheetId="8">#REF!</definedName>
    <definedName name="PERNOTEC96_" localSheetId="9">#REF!</definedName>
    <definedName name="PERNOTEC96_" localSheetId="10">#REF!</definedName>
    <definedName name="PERNOTEC96_" localSheetId="11">#REF!</definedName>
    <definedName name="PERNOTEC96_" localSheetId="12">#REF!</definedName>
    <definedName name="PERNOTEC96_" localSheetId="13">#REF!</definedName>
    <definedName name="PERNOTEC96_" localSheetId="14">#REF!</definedName>
    <definedName name="PERNOTEC96_" localSheetId="19">#REF!</definedName>
    <definedName name="PERNOTEC96_">#REF!</definedName>
    <definedName name="PERNOTEC97_" localSheetId="3">#REF!</definedName>
    <definedName name="PERNOTEC97_" localSheetId="4">#REF!</definedName>
    <definedName name="PERNOTEC97_" localSheetId="5">#REF!</definedName>
    <definedName name="PERNOTEC97_" localSheetId="6">#REF!</definedName>
    <definedName name="PERNOTEC97_" localSheetId="7">#REF!</definedName>
    <definedName name="PERNOTEC97_" localSheetId="8">#REF!</definedName>
    <definedName name="PERNOTEC97_" localSheetId="9">#REF!</definedName>
    <definedName name="PERNOTEC97_" localSheetId="10">#REF!</definedName>
    <definedName name="PERNOTEC97_" localSheetId="11">#REF!</definedName>
    <definedName name="PERNOTEC97_" localSheetId="12">#REF!</definedName>
    <definedName name="PERNOTEC97_" localSheetId="13">#REF!</definedName>
    <definedName name="PERNOTEC97_" localSheetId="14">#REF!</definedName>
    <definedName name="PERNOTEC97_" localSheetId="19">#REF!</definedName>
    <definedName name="PERNOTEC97_">#REF!</definedName>
    <definedName name="PERNOTEC98_" localSheetId="3">#REF!</definedName>
    <definedName name="PERNOTEC98_" localSheetId="4">#REF!</definedName>
    <definedName name="PERNOTEC98_" localSheetId="5">#REF!</definedName>
    <definedName name="PERNOTEC98_" localSheetId="6">#REF!</definedName>
    <definedName name="PERNOTEC98_" localSheetId="7">#REF!</definedName>
    <definedName name="PERNOTEC98_" localSheetId="8">#REF!</definedName>
    <definedName name="PERNOTEC98_" localSheetId="9">#REF!</definedName>
    <definedName name="PERNOTEC98_" localSheetId="10">#REF!</definedName>
    <definedName name="PERNOTEC98_" localSheetId="11">#REF!</definedName>
    <definedName name="PERNOTEC98_" localSheetId="12">#REF!</definedName>
    <definedName name="PERNOTEC98_" localSheetId="13">#REF!</definedName>
    <definedName name="PERNOTEC98_" localSheetId="14">#REF!</definedName>
    <definedName name="PERNOTEC98_" localSheetId="19">#REF!</definedName>
    <definedName name="PERNOTEC98_">#REF!</definedName>
    <definedName name="PERNOTEC99_" localSheetId="3">#REF!</definedName>
    <definedName name="PERNOTEC99_" localSheetId="4">#REF!</definedName>
    <definedName name="PERNOTEC99_" localSheetId="5">#REF!</definedName>
    <definedName name="PERNOTEC99_" localSheetId="6">#REF!</definedName>
    <definedName name="PERNOTEC99_" localSheetId="7">#REF!</definedName>
    <definedName name="PERNOTEC99_" localSheetId="8">#REF!</definedName>
    <definedName name="PERNOTEC99_" localSheetId="9">#REF!</definedName>
    <definedName name="PERNOTEC99_" localSheetId="10">#REF!</definedName>
    <definedName name="PERNOTEC99_" localSheetId="11">#REF!</definedName>
    <definedName name="PERNOTEC99_" localSheetId="12">#REF!</definedName>
    <definedName name="PERNOTEC99_" localSheetId="13">#REF!</definedName>
    <definedName name="PERNOTEC99_" localSheetId="14">#REF!</definedName>
    <definedName name="PERNOTEC99_" localSheetId="19">#REF!</definedName>
    <definedName name="PERNOTEC99_">#REF!</definedName>
    <definedName name="PEROTRA00_" localSheetId="3">#REF!</definedName>
    <definedName name="PEROTRA00_" localSheetId="4">#REF!</definedName>
    <definedName name="PEROTRA00_" localSheetId="5">#REF!</definedName>
    <definedName name="PEROTRA00_" localSheetId="6">#REF!</definedName>
    <definedName name="PEROTRA00_" localSheetId="7">#REF!</definedName>
    <definedName name="PEROTRA00_" localSheetId="8">#REF!</definedName>
    <definedName name="PEROTRA00_" localSheetId="9">#REF!</definedName>
    <definedName name="PEROTRA00_" localSheetId="10">#REF!</definedName>
    <definedName name="PEROTRA00_" localSheetId="11">#REF!</definedName>
    <definedName name="PEROTRA00_" localSheetId="12">#REF!</definedName>
    <definedName name="PEROTRA00_" localSheetId="13">#REF!</definedName>
    <definedName name="PEROTRA00_" localSheetId="14">#REF!</definedName>
    <definedName name="PEROTRA00_" localSheetId="19">#REF!</definedName>
    <definedName name="PEROTRA00_">#REF!</definedName>
    <definedName name="PEROTRA93_" localSheetId="3">#REF!</definedName>
    <definedName name="PEROTRA93_" localSheetId="4">#REF!</definedName>
    <definedName name="PEROTRA93_" localSheetId="5">#REF!</definedName>
    <definedName name="PEROTRA93_" localSheetId="6">#REF!</definedName>
    <definedName name="PEROTRA93_" localSheetId="7">#REF!</definedName>
    <definedName name="PEROTRA93_" localSheetId="8">#REF!</definedName>
    <definedName name="PEROTRA93_" localSheetId="9">#REF!</definedName>
    <definedName name="PEROTRA93_" localSheetId="10">#REF!</definedName>
    <definedName name="PEROTRA93_" localSheetId="11">#REF!</definedName>
    <definedName name="PEROTRA93_" localSheetId="12">#REF!</definedName>
    <definedName name="PEROTRA93_" localSheetId="13">#REF!</definedName>
    <definedName name="PEROTRA93_" localSheetId="14">#REF!</definedName>
    <definedName name="PEROTRA93_" localSheetId="19">#REF!</definedName>
    <definedName name="PEROTRA93_">#REF!</definedName>
    <definedName name="PEROTRA94_" localSheetId="3">#REF!</definedName>
    <definedName name="PEROTRA94_" localSheetId="4">#REF!</definedName>
    <definedName name="PEROTRA94_" localSheetId="5">#REF!</definedName>
    <definedName name="PEROTRA94_" localSheetId="6">#REF!</definedName>
    <definedName name="PEROTRA94_" localSheetId="7">#REF!</definedName>
    <definedName name="PEROTRA94_" localSheetId="8">#REF!</definedName>
    <definedName name="PEROTRA94_" localSheetId="9">#REF!</definedName>
    <definedName name="PEROTRA94_" localSheetId="10">#REF!</definedName>
    <definedName name="PEROTRA94_" localSheetId="11">#REF!</definedName>
    <definedName name="PEROTRA94_" localSheetId="12">#REF!</definedName>
    <definedName name="PEROTRA94_" localSheetId="13">#REF!</definedName>
    <definedName name="PEROTRA94_" localSheetId="14">#REF!</definedName>
    <definedName name="PEROTRA94_" localSheetId="19">#REF!</definedName>
    <definedName name="PEROTRA94_">#REF!</definedName>
    <definedName name="PEROTRA95_" localSheetId="3">#REF!</definedName>
    <definedName name="PEROTRA95_" localSheetId="4">#REF!</definedName>
    <definedName name="PEROTRA95_" localSheetId="5">#REF!</definedName>
    <definedName name="PEROTRA95_" localSheetId="6">#REF!</definedName>
    <definedName name="PEROTRA95_" localSheetId="7">#REF!</definedName>
    <definedName name="PEROTRA95_" localSheetId="8">#REF!</definedName>
    <definedName name="PEROTRA95_" localSheetId="9">#REF!</definedName>
    <definedName name="PEROTRA95_" localSheetId="10">#REF!</definedName>
    <definedName name="PEROTRA95_" localSheetId="11">#REF!</definedName>
    <definedName name="PEROTRA95_" localSheetId="12">#REF!</definedName>
    <definedName name="PEROTRA95_" localSheetId="13">#REF!</definedName>
    <definedName name="PEROTRA95_" localSheetId="14">#REF!</definedName>
    <definedName name="PEROTRA95_" localSheetId="19">#REF!</definedName>
    <definedName name="PEROTRA95_">#REF!</definedName>
    <definedName name="PEROTRA96_" localSheetId="3">#REF!</definedName>
    <definedName name="PEROTRA96_" localSheetId="4">#REF!</definedName>
    <definedName name="PEROTRA96_" localSheetId="5">#REF!</definedName>
    <definedName name="PEROTRA96_" localSheetId="6">#REF!</definedName>
    <definedName name="PEROTRA96_" localSheetId="7">#REF!</definedName>
    <definedName name="PEROTRA96_" localSheetId="8">#REF!</definedName>
    <definedName name="PEROTRA96_" localSheetId="9">#REF!</definedName>
    <definedName name="PEROTRA96_" localSheetId="10">#REF!</definedName>
    <definedName name="PEROTRA96_" localSheetId="11">#REF!</definedName>
    <definedName name="PEROTRA96_" localSheetId="12">#REF!</definedName>
    <definedName name="PEROTRA96_" localSheetId="13">#REF!</definedName>
    <definedName name="PEROTRA96_" localSheetId="14">#REF!</definedName>
    <definedName name="PEROTRA96_" localSheetId="19">#REF!</definedName>
    <definedName name="PEROTRA96_">#REF!</definedName>
    <definedName name="PEROTRA97_" localSheetId="3">#REF!</definedName>
    <definedName name="PEROTRA97_" localSheetId="4">#REF!</definedName>
    <definedName name="PEROTRA97_" localSheetId="5">#REF!</definedName>
    <definedName name="PEROTRA97_" localSheetId="6">#REF!</definedName>
    <definedName name="PEROTRA97_" localSheetId="7">#REF!</definedName>
    <definedName name="PEROTRA97_" localSheetId="8">#REF!</definedName>
    <definedName name="PEROTRA97_" localSheetId="9">#REF!</definedName>
    <definedName name="PEROTRA97_" localSheetId="10">#REF!</definedName>
    <definedName name="PEROTRA97_" localSheetId="11">#REF!</definedName>
    <definedName name="PEROTRA97_" localSheetId="12">#REF!</definedName>
    <definedName name="PEROTRA97_" localSheetId="13">#REF!</definedName>
    <definedName name="PEROTRA97_" localSheetId="14">#REF!</definedName>
    <definedName name="PEROTRA97_" localSheetId="19">#REF!</definedName>
    <definedName name="PEROTRA97_">#REF!</definedName>
    <definedName name="PEROTRA98_" localSheetId="3">#REF!</definedName>
    <definedName name="PEROTRA98_" localSheetId="4">#REF!</definedName>
    <definedName name="PEROTRA98_" localSheetId="5">#REF!</definedName>
    <definedName name="PEROTRA98_" localSheetId="6">#REF!</definedName>
    <definedName name="PEROTRA98_" localSheetId="7">#REF!</definedName>
    <definedName name="PEROTRA98_" localSheetId="8">#REF!</definedName>
    <definedName name="PEROTRA98_" localSheetId="9">#REF!</definedName>
    <definedName name="PEROTRA98_" localSheetId="10">#REF!</definedName>
    <definedName name="PEROTRA98_" localSheetId="11">#REF!</definedName>
    <definedName name="PEROTRA98_" localSheetId="12">#REF!</definedName>
    <definedName name="PEROTRA98_" localSheetId="13">#REF!</definedName>
    <definedName name="PEROTRA98_" localSheetId="14">#REF!</definedName>
    <definedName name="PEROTRA98_" localSheetId="19">#REF!</definedName>
    <definedName name="PEROTRA98_">#REF!</definedName>
    <definedName name="PEROTRA99_" localSheetId="3">#REF!</definedName>
    <definedName name="PEROTRA99_" localSheetId="4">#REF!</definedName>
    <definedName name="PEROTRA99_" localSheetId="5">#REF!</definedName>
    <definedName name="PEROTRA99_" localSheetId="6">#REF!</definedName>
    <definedName name="PEROTRA99_" localSheetId="7">#REF!</definedName>
    <definedName name="PEROTRA99_" localSheetId="8">#REF!</definedName>
    <definedName name="PEROTRA99_" localSheetId="9">#REF!</definedName>
    <definedName name="PEROTRA99_" localSheetId="10">#REF!</definedName>
    <definedName name="PEROTRA99_" localSheetId="11">#REF!</definedName>
    <definedName name="PEROTRA99_" localSheetId="12">#REF!</definedName>
    <definedName name="PEROTRA99_" localSheetId="13">#REF!</definedName>
    <definedName name="PEROTRA99_" localSheetId="14">#REF!</definedName>
    <definedName name="PEROTRA99_" localSheetId="19">#REF!</definedName>
    <definedName name="PEROTRA99_">#REF!</definedName>
    <definedName name="PERTRANS00_" localSheetId="3">#REF!</definedName>
    <definedName name="PERTRANS00_" localSheetId="4">#REF!</definedName>
    <definedName name="PERTRANS00_" localSheetId="5">#REF!</definedName>
    <definedName name="PERTRANS00_" localSheetId="6">#REF!</definedName>
    <definedName name="PERTRANS00_" localSheetId="7">#REF!</definedName>
    <definedName name="PERTRANS00_" localSheetId="8">#REF!</definedName>
    <definedName name="PERTRANS00_" localSheetId="9">#REF!</definedName>
    <definedName name="PERTRANS00_" localSheetId="10">#REF!</definedName>
    <definedName name="PERTRANS00_" localSheetId="11">#REF!</definedName>
    <definedName name="PERTRANS00_" localSheetId="12">#REF!</definedName>
    <definedName name="PERTRANS00_" localSheetId="13">#REF!</definedName>
    <definedName name="PERTRANS00_" localSheetId="14">#REF!</definedName>
    <definedName name="PERTRANS00_" localSheetId="19">#REF!</definedName>
    <definedName name="PERTRANS00_">#REF!</definedName>
    <definedName name="PERTRANS93_" localSheetId="3">#REF!</definedName>
    <definedName name="PERTRANS93_" localSheetId="4">#REF!</definedName>
    <definedName name="PERTRANS93_" localSheetId="5">#REF!</definedName>
    <definedName name="PERTRANS93_" localSheetId="6">#REF!</definedName>
    <definedName name="PERTRANS93_" localSheetId="7">#REF!</definedName>
    <definedName name="PERTRANS93_" localSheetId="8">#REF!</definedName>
    <definedName name="PERTRANS93_" localSheetId="9">#REF!</definedName>
    <definedName name="PERTRANS93_" localSheetId="10">#REF!</definedName>
    <definedName name="PERTRANS93_" localSheetId="11">#REF!</definedName>
    <definedName name="PERTRANS93_" localSheetId="12">#REF!</definedName>
    <definedName name="PERTRANS93_" localSheetId="13">#REF!</definedName>
    <definedName name="PERTRANS93_" localSheetId="14">#REF!</definedName>
    <definedName name="PERTRANS93_" localSheetId="19">#REF!</definedName>
    <definedName name="PERTRANS93_">#REF!</definedName>
    <definedName name="PERTRANS94_" localSheetId="3">#REF!</definedName>
    <definedName name="PERTRANS94_" localSheetId="4">#REF!</definedName>
    <definedName name="PERTRANS94_" localSheetId="5">#REF!</definedName>
    <definedName name="PERTRANS94_" localSheetId="6">#REF!</definedName>
    <definedName name="PERTRANS94_" localSheetId="7">#REF!</definedName>
    <definedName name="PERTRANS94_" localSheetId="8">#REF!</definedName>
    <definedName name="PERTRANS94_" localSheetId="9">#REF!</definedName>
    <definedName name="PERTRANS94_" localSheetId="10">#REF!</definedName>
    <definedName name="PERTRANS94_" localSheetId="11">#REF!</definedName>
    <definedName name="PERTRANS94_" localSheetId="12">#REF!</definedName>
    <definedName name="PERTRANS94_" localSheetId="13">#REF!</definedName>
    <definedName name="PERTRANS94_" localSheetId="14">#REF!</definedName>
    <definedName name="PERTRANS94_" localSheetId="19">#REF!</definedName>
    <definedName name="PERTRANS94_">#REF!</definedName>
    <definedName name="PERTRANS95_" localSheetId="3">#REF!</definedName>
    <definedName name="PERTRANS95_" localSheetId="4">#REF!</definedName>
    <definedName name="PERTRANS95_" localSheetId="5">#REF!</definedName>
    <definedName name="PERTRANS95_" localSheetId="6">#REF!</definedName>
    <definedName name="PERTRANS95_" localSheetId="7">#REF!</definedName>
    <definedName name="PERTRANS95_" localSheetId="8">#REF!</definedName>
    <definedName name="PERTRANS95_" localSheetId="9">#REF!</definedName>
    <definedName name="PERTRANS95_" localSheetId="10">#REF!</definedName>
    <definedName name="PERTRANS95_" localSheetId="11">#REF!</definedName>
    <definedName name="PERTRANS95_" localSheetId="12">#REF!</definedName>
    <definedName name="PERTRANS95_" localSheetId="13">#REF!</definedName>
    <definedName name="PERTRANS95_" localSheetId="14">#REF!</definedName>
    <definedName name="PERTRANS95_" localSheetId="19">#REF!</definedName>
    <definedName name="PERTRANS95_">#REF!</definedName>
    <definedName name="PERTRANS96_" localSheetId="3">#REF!</definedName>
    <definedName name="PERTRANS96_" localSheetId="4">#REF!</definedName>
    <definedName name="PERTRANS96_" localSheetId="5">#REF!</definedName>
    <definedName name="PERTRANS96_" localSheetId="6">#REF!</definedName>
    <definedName name="PERTRANS96_" localSheetId="7">#REF!</definedName>
    <definedName name="PERTRANS96_" localSheetId="8">#REF!</definedName>
    <definedName name="PERTRANS96_" localSheetId="9">#REF!</definedName>
    <definedName name="PERTRANS96_" localSheetId="10">#REF!</definedName>
    <definedName name="PERTRANS96_" localSheetId="11">#REF!</definedName>
    <definedName name="PERTRANS96_" localSheetId="12">#REF!</definedName>
    <definedName name="PERTRANS96_" localSheetId="13">#REF!</definedName>
    <definedName name="PERTRANS96_" localSheetId="14">#REF!</definedName>
    <definedName name="PERTRANS96_" localSheetId="19">#REF!</definedName>
    <definedName name="PERTRANS96_">#REF!</definedName>
    <definedName name="PERTRANS97_" localSheetId="3">#REF!</definedName>
    <definedName name="PERTRANS97_" localSheetId="4">#REF!</definedName>
    <definedName name="PERTRANS97_" localSheetId="5">#REF!</definedName>
    <definedName name="PERTRANS97_" localSheetId="6">#REF!</definedName>
    <definedName name="PERTRANS97_" localSheetId="7">#REF!</definedName>
    <definedName name="PERTRANS97_" localSheetId="8">#REF!</definedName>
    <definedName name="PERTRANS97_" localSheetId="9">#REF!</definedName>
    <definedName name="PERTRANS97_" localSheetId="10">#REF!</definedName>
    <definedName name="PERTRANS97_" localSheetId="11">#REF!</definedName>
    <definedName name="PERTRANS97_" localSheetId="12">#REF!</definedName>
    <definedName name="PERTRANS97_" localSheetId="13">#REF!</definedName>
    <definedName name="PERTRANS97_" localSheetId="14">#REF!</definedName>
    <definedName name="PERTRANS97_" localSheetId="19">#REF!</definedName>
    <definedName name="PERTRANS97_">#REF!</definedName>
    <definedName name="PERTRANS98_" localSheetId="3">#REF!</definedName>
    <definedName name="PERTRANS98_" localSheetId="4">#REF!</definedName>
    <definedName name="PERTRANS98_" localSheetId="5">#REF!</definedName>
    <definedName name="PERTRANS98_" localSheetId="6">#REF!</definedName>
    <definedName name="PERTRANS98_" localSheetId="7">#REF!</definedName>
    <definedName name="PERTRANS98_" localSheetId="8">#REF!</definedName>
    <definedName name="PERTRANS98_" localSheetId="9">#REF!</definedName>
    <definedName name="PERTRANS98_" localSheetId="10">#REF!</definedName>
    <definedName name="PERTRANS98_" localSheetId="11">#REF!</definedName>
    <definedName name="PERTRANS98_" localSheetId="12">#REF!</definedName>
    <definedName name="PERTRANS98_" localSheetId="13">#REF!</definedName>
    <definedName name="PERTRANS98_" localSheetId="14">#REF!</definedName>
    <definedName name="PERTRANS98_" localSheetId="19">#REF!</definedName>
    <definedName name="PERTRANS98_">#REF!</definedName>
    <definedName name="PERTRANS99_" localSheetId="3">#REF!</definedName>
    <definedName name="PERTRANS99_" localSheetId="4">#REF!</definedName>
    <definedName name="PERTRANS99_" localSheetId="5">#REF!</definedName>
    <definedName name="PERTRANS99_" localSheetId="6">#REF!</definedName>
    <definedName name="PERTRANS99_" localSheetId="7">#REF!</definedName>
    <definedName name="PERTRANS99_" localSheetId="8">#REF!</definedName>
    <definedName name="PERTRANS99_" localSheetId="9">#REF!</definedName>
    <definedName name="PERTRANS99_" localSheetId="10">#REF!</definedName>
    <definedName name="PERTRANS99_" localSheetId="11">#REF!</definedName>
    <definedName name="PERTRANS99_" localSheetId="12">#REF!</definedName>
    <definedName name="PERTRANS99_" localSheetId="13">#REF!</definedName>
    <definedName name="PERTRANS99_" localSheetId="14">#REF!</definedName>
    <definedName name="PERTRANS99_" localSheetId="19">#REF!</definedName>
    <definedName name="PERTRANS99_">#REF!</definedName>
    <definedName name="PESOS">#REF!</definedName>
    <definedName name="PESOS___DOLARES">#REF!</definedName>
    <definedName name="PESOS_DOLARES">#REF!</definedName>
    <definedName name="PIB" localSheetId="3">#REF!</definedName>
    <definedName name="PIB" localSheetId="4">#REF!</definedName>
    <definedName name="PIB" localSheetId="5">#REF!</definedName>
    <definedName name="PIB" localSheetId="6">#REF!</definedName>
    <definedName name="PIB" localSheetId="7">#REF!</definedName>
    <definedName name="PIB" localSheetId="8">#REF!</definedName>
    <definedName name="PIB" localSheetId="9">#REF!</definedName>
    <definedName name="PIB" localSheetId="10">#REF!</definedName>
    <definedName name="PIB" localSheetId="11">#REF!</definedName>
    <definedName name="PIB" localSheetId="12">#REF!</definedName>
    <definedName name="PIB" localSheetId="13">#REF!</definedName>
    <definedName name="PIB" localSheetId="14">#REF!</definedName>
    <definedName name="PIB" localSheetId="19">#REF!</definedName>
    <definedName name="PIB">#REF!</definedName>
    <definedName name="PIB00">#REF!</definedName>
    <definedName name="PIB00_">#REF!</definedName>
    <definedName name="PIB93_">#REF!</definedName>
    <definedName name="PIB94_">#REF!</definedName>
    <definedName name="PIB95_">#REF!</definedName>
    <definedName name="PIB96_">#REF!</definedName>
    <definedName name="PIB97_">#REF!</definedName>
    <definedName name="PIB98_">#REF!</definedName>
    <definedName name="PIB99_">#REF!</definedName>
    <definedName name="PONJRYIONJPEKHN" hidden="1">{#N/A,#N/A,FALSE,"informes"}</definedName>
    <definedName name="pp" hidden="1">{"INGRESOS DOLARES",#N/A,FALSE,"informes"}</definedName>
    <definedName name="PPTO97" localSheetId="3">#REF!</definedName>
    <definedName name="PPTO97" localSheetId="4">#REF!</definedName>
    <definedName name="PPTO97" localSheetId="5">#REF!</definedName>
    <definedName name="PPTO97" localSheetId="6">#REF!</definedName>
    <definedName name="PPTO97" localSheetId="7">#REF!</definedName>
    <definedName name="PPTO97" localSheetId="8">#REF!</definedName>
    <definedName name="PPTO97" localSheetId="9">#REF!</definedName>
    <definedName name="PPTO97" localSheetId="10">#REF!</definedName>
    <definedName name="PPTO97" localSheetId="11">#REF!</definedName>
    <definedName name="PPTO97" localSheetId="12">#REF!</definedName>
    <definedName name="PPTO97" localSheetId="13">#REF!</definedName>
    <definedName name="PPTO97" localSheetId="14">#REF!</definedName>
    <definedName name="PPTO97" localSheetId="20">#REF!</definedName>
    <definedName name="PPTO97" localSheetId="19">#REF!</definedName>
    <definedName name="PPTO97">#REF!</definedName>
    <definedName name="PRESTAMO_NETO">#REF!</definedName>
    <definedName name="PRESUPUESTO__1998" localSheetId="3">#REF!</definedName>
    <definedName name="PRESUPUESTO__1998" localSheetId="4">#REF!</definedName>
    <definedName name="PRESUPUESTO__1998" localSheetId="5">#REF!</definedName>
    <definedName name="PRESUPUESTO__1998" localSheetId="6">#REF!</definedName>
    <definedName name="PRESUPUESTO__1998" localSheetId="7">#REF!</definedName>
    <definedName name="PRESUPUESTO__1998" localSheetId="8">#REF!</definedName>
    <definedName name="PRESUPUESTO__1998" localSheetId="9">#REF!</definedName>
    <definedName name="PRESUPUESTO__1998" localSheetId="10">#REF!</definedName>
    <definedName name="PRESUPUESTO__1998" localSheetId="11">#REF!</definedName>
    <definedName name="PRESUPUESTO__1998" localSheetId="12">#REF!</definedName>
    <definedName name="PRESUPUESTO__1998" localSheetId="13">#REF!</definedName>
    <definedName name="PRESUPUESTO__1998" localSheetId="14">#REF!</definedName>
    <definedName name="PRESUPUESTO__1998" localSheetId="20">#REF!</definedName>
    <definedName name="PRESUPUESTO__1998" localSheetId="19">#REF!</definedName>
    <definedName name="PRESUPUESTO__1998">#REF!</definedName>
    <definedName name="prgnac" localSheetId="3">#REF!</definedName>
    <definedName name="prgnac" localSheetId="4">#REF!</definedName>
    <definedName name="prgnac" localSheetId="5">#REF!</definedName>
    <definedName name="prgnac" localSheetId="6">#REF!</definedName>
    <definedName name="prgnac" localSheetId="7">#REF!</definedName>
    <definedName name="prgnac" localSheetId="8">#REF!</definedName>
    <definedName name="prgnac" localSheetId="9">#REF!</definedName>
    <definedName name="prgnac" localSheetId="10">#REF!</definedName>
    <definedName name="prgnac" localSheetId="11">#REF!</definedName>
    <definedName name="prgnac" localSheetId="12">#REF!</definedName>
    <definedName name="prgnac" localSheetId="13">#REF!</definedName>
    <definedName name="prgnac" localSheetId="14">#REF!</definedName>
    <definedName name="prgnac" localSheetId="20">#REF!</definedName>
    <definedName name="prgnac" localSheetId="19">#REF!</definedName>
    <definedName name="prgnac">#REF!</definedName>
    <definedName name="prgprp" localSheetId="3">#REF!</definedName>
    <definedName name="prgprp" localSheetId="4">#REF!</definedName>
    <definedName name="prgprp" localSheetId="5">#REF!</definedName>
    <definedName name="prgprp" localSheetId="6">#REF!</definedName>
    <definedName name="prgprp" localSheetId="7">#REF!</definedName>
    <definedName name="prgprp" localSheetId="8">#REF!</definedName>
    <definedName name="prgprp" localSheetId="9">#REF!</definedName>
    <definedName name="prgprp" localSheetId="10">#REF!</definedName>
    <definedName name="prgprp" localSheetId="11">#REF!</definedName>
    <definedName name="prgprp" localSheetId="12">#REF!</definedName>
    <definedName name="prgprp" localSheetId="13">#REF!</definedName>
    <definedName name="prgprp" localSheetId="14">#REF!</definedName>
    <definedName name="prgprp" localSheetId="20">#REF!</definedName>
    <definedName name="prgprp" localSheetId="19">#REF!</definedName>
    <definedName name="prgprp">#REF!</definedName>
    <definedName name="primant" localSheetId="3">#REF!</definedName>
    <definedName name="primant" localSheetId="4">#REF!</definedName>
    <definedName name="primant" localSheetId="5">#REF!</definedName>
    <definedName name="primant" localSheetId="6">#REF!</definedName>
    <definedName name="primant" localSheetId="7">#REF!</definedName>
    <definedName name="primant" localSheetId="8">#REF!</definedName>
    <definedName name="primant" localSheetId="9">#REF!</definedName>
    <definedName name="primant" localSheetId="10">#REF!</definedName>
    <definedName name="primant" localSheetId="11">#REF!</definedName>
    <definedName name="primant" localSheetId="12">#REF!</definedName>
    <definedName name="primant" localSheetId="13">#REF!</definedName>
    <definedName name="primant" localSheetId="14">#REF!</definedName>
    <definedName name="primant" localSheetId="20">#REF!</definedName>
    <definedName name="primant" localSheetId="19">#REF!</definedName>
    <definedName name="primant">#REF!</definedName>
    <definedName name="primnav" localSheetId="3">#REF!</definedName>
    <definedName name="primnav" localSheetId="4">#REF!</definedName>
    <definedName name="primnav" localSheetId="5">#REF!</definedName>
    <definedName name="primnav" localSheetId="6">#REF!</definedName>
    <definedName name="primnav" localSheetId="7">#REF!</definedName>
    <definedName name="primnav" localSheetId="8">#REF!</definedName>
    <definedName name="primnav" localSheetId="9">#REF!</definedName>
    <definedName name="primnav" localSheetId="10">#REF!</definedName>
    <definedName name="primnav" localSheetId="11">#REF!</definedName>
    <definedName name="primnav" localSheetId="12">#REF!</definedName>
    <definedName name="primnav" localSheetId="13">#REF!</definedName>
    <definedName name="primnav" localSheetId="14">#REF!</definedName>
    <definedName name="primnav" localSheetId="20">#REF!</definedName>
    <definedName name="primnav" localSheetId="19">#REF!</definedName>
    <definedName name="primnav">#REF!</definedName>
    <definedName name="primser" localSheetId="3">#REF!</definedName>
    <definedName name="primser" localSheetId="4">#REF!</definedName>
    <definedName name="primser" localSheetId="5">#REF!</definedName>
    <definedName name="primser" localSheetId="6">#REF!</definedName>
    <definedName name="primser" localSheetId="7">#REF!</definedName>
    <definedName name="primser" localSheetId="8">#REF!</definedName>
    <definedName name="primser" localSheetId="9">#REF!</definedName>
    <definedName name="primser" localSheetId="10">#REF!</definedName>
    <definedName name="primser" localSheetId="11">#REF!</definedName>
    <definedName name="primser" localSheetId="12">#REF!</definedName>
    <definedName name="primser" localSheetId="13">#REF!</definedName>
    <definedName name="primser" localSheetId="14">#REF!</definedName>
    <definedName name="primser" localSheetId="20">#REF!</definedName>
    <definedName name="primser" localSheetId="19">#REF!</definedName>
    <definedName name="primser">#REF!</definedName>
    <definedName name="primtec" localSheetId="3">#REF!</definedName>
    <definedName name="primtec" localSheetId="4">#REF!</definedName>
    <definedName name="primtec" localSheetId="5">#REF!</definedName>
    <definedName name="primtec" localSheetId="6">#REF!</definedName>
    <definedName name="primtec" localSheetId="7">#REF!</definedName>
    <definedName name="primtec" localSheetId="8">#REF!</definedName>
    <definedName name="primtec" localSheetId="9">#REF!</definedName>
    <definedName name="primtec" localSheetId="10">#REF!</definedName>
    <definedName name="primtec" localSheetId="11">#REF!</definedName>
    <definedName name="primtec" localSheetId="12">#REF!</definedName>
    <definedName name="primtec" localSheetId="13">#REF!</definedName>
    <definedName name="primtec" localSheetId="14">#REF!</definedName>
    <definedName name="primtec" localSheetId="19">#REF!</definedName>
    <definedName name="primtec">#REF!</definedName>
    <definedName name="primvac" localSheetId="3">#REF!</definedName>
    <definedName name="primvac" localSheetId="4">#REF!</definedName>
    <definedName name="primvac" localSheetId="5">#REF!</definedName>
    <definedName name="primvac" localSheetId="6">#REF!</definedName>
    <definedName name="primvac" localSheetId="7">#REF!</definedName>
    <definedName name="primvac" localSheetId="8">#REF!</definedName>
    <definedName name="primvac" localSheetId="9">#REF!</definedName>
    <definedName name="primvac" localSheetId="10">#REF!</definedName>
    <definedName name="primvac" localSheetId="11">#REF!</definedName>
    <definedName name="primvac" localSheetId="12">#REF!</definedName>
    <definedName name="primvac" localSheetId="13">#REF!</definedName>
    <definedName name="primvac" localSheetId="14">#REF!</definedName>
    <definedName name="primvac" localSheetId="19">#REF!</definedName>
    <definedName name="primvac">#REF!</definedName>
    <definedName name="PROPIOS" localSheetId="3">#REF!</definedName>
    <definedName name="PROPIOS" localSheetId="4">#REF!</definedName>
    <definedName name="PROPIOS" localSheetId="5">#REF!</definedName>
    <definedName name="PROPIOS" localSheetId="6">#REF!</definedName>
    <definedName name="PROPIOS" localSheetId="7">#REF!</definedName>
    <definedName name="PROPIOS" localSheetId="8">#REF!</definedName>
    <definedName name="PROPIOS" localSheetId="9">#REF!</definedName>
    <definedName name="PROPIOS" localSheetId="10">#REF!</definedName>
    <definedName name="PROPIOS" localSheetId="11">#REF!</definedName>
    <definedName name="PROPIOS" localSheetId="12">#REF!</definedName>
    <definedName name="PROPIOS" localSheetId="13">#REF!</definedName>
    <definedName name="PROPIOS" localSheetId="14">#REF!</definedName>
    <definedName name="PROPIOS" localSheetId="19">#REF!</definedName>
    <definedName name="PROPIOS">#REF!</definedName>
    <definedName name="prynac" localSheetId="3">#REF!</definedName>
    <definedName name="prynac" localSheetId="4">#REF!</definedName>
    <definedName name="prynac" localSheetId="5">#REF!</definedName>
    <definedName name="prynac" localSheetId="6">#REF!</definedName>
    <definedName name="prynac" localSheetId="7">#REF!</definedName>
    <definedName name="prynac" localSheetId="8">#REF!</definedName>
    <definedName name="prynac" localSheetId="9">#REF!</definedName>
    <definedName name="prynac" localSheetId="10">#REF!</definedName>
    <definedName name="prynac" localSheetId="11">#REF!</definedName>
    <definedName name="prynac" localSheetId="12">#REF!</definedName>
    <definedName name="prynac" localSheetId="13">#REF!</definedName>
    <definedName name="prynac" localSheetId="14">#REF!</definedName>
    <definedName name="prynac" localSheetId="19">#REF!</definedName>
    <definedName name="prynac">#REF!</definedName>
    <definedName name="pryprp" localSheetId="3">#REF!</definedName>
    <definedName name="pryprp" localSheetId="4">#REF!</definedName>
    <definedName name="pryprp" localSheetId="5">#REF!</definedName>
    <definedName name="pryprp" localSheetId="6">#REF!</definedName>
    <definedName name="pryprp" localSheetId="7">#REF!</definedName>
    <definedName name="pryprp" localSheetId="8">#REF!</definedName>
    <definedName name="pryprp" localSheetId="9">#REF!</definedName>
    <definedName name="pryprp" localSheetId="10">#REF!</definedName>
    <definedName name="pryprp" localSheetId="11">#REF!</definedName>
    <definedName name="pryprp" localSheetId="12">#REF!</definedName>
    <definedName name="pryprp" localSheetId="13">#REF!</definedName>
    <definedName name="pryprp" localSheetId="14">#REF!</definedName>
    <definedName name="pryprp" localSheetId="19">#REF!</definedName>
    <definedName name="pryprp">#REF!</definedName>
    <definedName name="pyd">#REF!</definedName>
    <definedName name="rango1" localSheetId="3">#REF!</definedName>
    <definedName name="rango1" localSheetId="4">#REF!</definedName>
    <definedName name="rango1" localSheetId="5">#REF!</definedName>
    <definedName name="rango1" localSheetId="6">#REF!</definedName>
    <definedName name="rango1" localSheetId="7">#REF!</definedName>
    <definedName name="rango1" localSheetId="8">#REF!</definedName>
    <definedName name="rango1" localSheetId="9">#REF!</definedName>
    <definedName name="rango1" localSheetId="10">#REF!</definedName>
    <definedName name="rango1" localSheetId="11">#REF!</definedName>
    <definedName name="rango1" localSheetId="12">#REF!</definedName>
    <definedName name="rango1" localSheetId="13">#REF!</definedName>
    <definedName name="rango1" localSheetId="14">#REF!</definedName>
    <definedName name="rango1" localSheetId="20">#REF!</definedName>
    <definedName name="rango1" localSheetId="19">#REF!</definedName>
    <definedName name="rango1">#REF!</definedName>
    <definedName name="rango2">#REF!</definedName>
    <definedName name="re" localSheetId="3">#REF!</definedName>
    <definedName name="re" localSheetId="4">#REF!</definedName>
    <definedName name="re" localSheetId="5">#REF!</definedName>
    <definedName name="re" localSheetId="6">#REF!</definedName>
    <definedName name="re" localSheetId="7">#REF!</definedName>
    <definedName name="re" localSheetId="8">#REF!</definedName>
    <definedName name="re" localSheetId="9">#REF!</definedName>
    <definedName name="re" localSheetId="10">#REF!</definedName>
    <definedName name="re" localSheetId="11">#REF!</definedName>
    <definedName name="re" localSheetId="12">#REF!</definedName>
    <definedName name="re" localSheetId="13">#REF!</definedName>
    <definedName name="re" localSheetId="14">#REF!</definedName>
    <definedName name="re" localSheetId="20">#REF!</definedName>
    <definedName name="re" localSheetId="19">#REF!</definedName>
    <definedName name="re">#REF!</definedName>
    <definedName name="RECALCULO" localSheetId="3">#REF!</definedName>
    <definedName name="RECALCULO" localSheetId="4">#REF!</definedName>
    <definedName name="RECALCULO" localSheetId="5">#REF!</definedName>
    <definedName name="RECALCULO" localSheetId="6">#REF!</definedName>
    <definedName name="RECALCULO" localSheetId="7">#REF!</definedName>
    <definedName name="RECALCULO" localSheetId="8">#REF!</definedName>
    <definedName name="RECALCULO" localSheetId="9">#REF!</definedName>
    <definedName name="RECALCULO" localSheetId="10">#REF!</definedName>
    <definedName name="RECALCULO" localSheetId="11">#REF!</definedName>
    <definedName name="RECALCULO" localSheetId="12">#REF!</definedName>
    <definedName name="RECALCULO" localSheetId="13">#REF!</definedName>
    <definedName name="RECALCULO" localSheetId="14">#REF!</definedName>
    <definedName name="RECALCULO" localSheetId="20">#REF!</definedName>
    <definedName name="RECALCULO" localSheetId="19">#REF!</definedName>
    <definedName name="RECALCULO">#REF!</definedName>
    <definedName name="RECAPRO00_" localSheetId="3">#REF!</definedName>
    <definedName name="RECAPRO00_" localSheetId="4">#REF!</definedName>
    <definedName name="RECAPRO00_" localSheetId="5">#REF!</definedName>
    <definedName name="RECAPRO00_" localSheetId="6">#REF!</definedName>
    <definedName name="RECAPRO00_" localSheetId="7">#REF!</definedName>
    <definedName name="RECAPRO00_" localSheetId="8">#REF!</definedName>
    <definedName name="RECAPRO00_" localSheetId="9">#REF!</definedName>
    <definedName name="RECAPRO00_" localSheetId="10">#REF!</definedName>
    <definedName name="RECAPRO00_" localSheetId="11">#REF!</definedName>
    <definedName name="RECAPRO00_" localSheetId="12">#REF!</definedName>
    <definedName name="RECAPRO00_" localSheetId="13">#REF!</definedName>
    <definedName name="RECAPRO00_" localSheetId="14">#REF!</definedName>
    <definedName name="RECAPRO00_" localSheetId="20">#REF!</definedName>
    <definedName name="RECAPRO00_" localSheetId="19">#REF!</definedName>
    <definedName name="RECAPRO00_">#REF!</definedName>
    <definedName name="RECAPRO93_" localSheetId="3">#REF!</definedName>
    <definedName name="RECAPRO93_" localSheetId="4">#REF!</definedName>
    <definedName name="RECAPRO93_" localSheetId="5">#REF!</definedName>
    <definedName name="RECAPRO93_" localSheetId="6">#REF!</definedName>
    <definedName name="RECAPRO93_" localSheetId="7">#REF!</definedName>
    <definedName name="RECAPRO93_" localSheetId="8">#REF!</definedName>
    <definedName name="RECAPRO93_" localSheetId="9">#REF!</definedName>
    <definedName name="RECAPRO93_" localSheetId="10">#REF!</definedName>
    <definedName name="RECAPRO93_" localSheetId="11">#REF!</definedName>
    <definedName name="RECAPRO93_" localSheetId="12">#REF!</definedName>
    <definedName name="RECAPRO93_" localSheetId="13">#REF!</definedName>
    <definedName name="RECAPRO93_" localSheetId="14">#REF!</definedName>
    <definedName name="RECAPRO93_" localSheetId="20">#REF!</definedName>
    <definedName name="RECAPRO93_" localSheetId="19">#REF!</definedName>
    <definedName name="RECAPRO93_">#REF!</definedName>
    <definedName name="RECAPRO94_" localSheetId="3">#REF!</definedName>
    <definedName name="RECAPRO94_" localSheetId="4">#REF!</definedName>
    <definedName name="RECAPRO94_" localSheetId="5">#REF!</definedName>
    <definedName name="RECAPRO94_" localSheetId="6">#REF!</definedName>
    <definedName name="RECAPRO94_" localSheetId="7">#REF!</definedName>
    <definedName name="RECAPRO94_" localSheetId="8">#REF!</definedName>
    <definedName name="RECAPRO94_" localSheetId="9">#REF!</definedName>
    <definedName name="RECAPRO94_" localSheetId="10">#REF!</definedName>
    <definedName name="RECAPRO94_" localSheetId="11">#REF!</definedName>
    <definedName name="RECAPRO94_" localSheetId="12">#REF!</definedName>
    <definedName name="RECAPRO94_" localSheetId="13">#REF!</definedName>
    <definedName name="RECAPRO94_" localSheetId="14">#REF!</definedName>
    <definedName name="RECAPRO94_" localSheetId="20">#REF!</definedName>
    <definedName name="RECAPRO94_" localSheetId="19">#REF!</definedName>
    <definedName name="RECAPRO94_">#REF!</definedName>
    <definedName name="RECAPRO95_" localSheetId="3">#REF!</definedName>
    <definedName name="RECAPRO95_" localSheetId="4">#REF!</definedName>
    <definedName name="RECAPRO95_" localSheetId="5">#REF!</definedName>
    <definedName name="RECAPRO95_" localSheetId="6">#REF!</definedName>
    <definedName name="RECAPRO95_" localSheetId="7">#REF!</definedName>
    <definedName name="RECAPRO95_" localSheetId="8">#REF!</definedName>
    <definedName name="RECAPRO95_" localSheetId="9">#REF!</definedName>
    <definedName name="RECAPRO95_" localSheetId="10">#REF!</definedName>
    <definedName name="RECAPRO95_" localSheetId="11">#REF!</definedName>
    <definedName name="RECAPRO95_" localSheetId="12">#REF!</definedName>
    <definedName name="RECAPRO95_" localSheetId="13">#REF!</definedName>
    <definedName name="RECAPRO95_" localSheetId="14">#REF!</definedName>
    <definedName name="RECAPRO95_" localSheetId="19">#REF!</definedName>
    <definedName name="RECAPRO95_">#REF!</definedName>
    <definedName name="RECAPRO96_" localSheetId="3">#REF!</definedName>
    <definedName name="RECAPRO96_" localSheetId="4">#REF!</definedName>
    <definedName name="RECAPRO96_" localSheetId="5">#REF!</definedName>
    <definedName name="RECAPRO96_" localSheetId="6">#REF!</definedName>
    <definedName name="RECAPRO96_" localSheetId="7">#REF!</definedName>
    <definedName name="RECAPRO96_" localSheetId="8">#REF!</definedName>
    <definedName name="RECAPRO96_" localSheetId="9">#REF!</definedName>
    <definedName name="RECAPRO96_" localSheetId="10">#REF!</definedName>
    <definedName name="RECAPRO96_" localSheetId="11">#REF!</definedName>
    <definedName name="RECAPRO96_" localSheetId="12">#REF!</definedName>
    <definedName name="RECAPRO96_" localSheetId="13">#REF!</definedName>
    <definedName name="RECAPRO96_" localSheetId="14">#REF!</definedName>
    <definedName name="RECAPRO96_" localSheetId="19">#REF!</definedName>
    <definedName name="RECAPRO96_">#REF!</definedName>
    <definedName name="RECAPRO97_" localSheetId="3">#REF!</definedName>
    <definedName name="RECAPRO97_" localSheetId="4">#REF!</definedName>
    <definedName name="RECAPRO97_" localSheetId="5">#REF!</definedName>
    <definedName name="RECAPRO97_" localSheetId="6">#REF!</definedName>
    <definedName name="RECAPRO97_" localSheetId="7">#REF!</definedName>
    <definedName name="RECAPRO97_" localSheetId="8">#REF!</definedName>
    <definedName name="RECAPRO97_" localSheetId="9">#REF!</definedName>
    <definedName name="RECAPRO97_" localSheetId="10">#REF!</definedName>
    <definedName name="RECAPRO97_" localSheetId="11">#REF!</definedName>
    <definedName name="RECAPRO97_" localSheetId="12">#REF!</definedName>
    <definedName name="RECAPRO97_" localSheetId="13">#REF!</definedName>
    <definedName name="RECAPRO97_" localSheetId="14">#REF!</definedName>
    <definedName name="RECAPRO97_" localSheetId="19">#REF!</definedName>
    <definedName name="RECAPRO97_">#REF!</definedName>
    <definedName name="RECAPRO98_" localSheetId="3">#REF!</definedName>
    <definedName name="RECAPRO98_" localSheetId="4">#REF!</definedName>
    <definedName name="RECAPRO98_" localSheetId="5">#REF!</definedName>
    <definedName name="RECAPRO98_" localSheetId="6">#REF!</definedName>
    <definedName name="RECAPRO98_" localSheetId="7">#REF!</definedName>
    <definedName name="RECAPRO98_" localSheetId="8">#REF!</definedName>
    <definedName name="RECAPRO98_" localSheetId="9">#REF!</definedName>
    <definedName name="RECAPRO98_" localSheetId="10">#REF!</definedName>
    <definedName name="RECAPRO98_" localSheetId="11">#REF!</definedName>
    <definedName name="RECAPRO98_" localSheetId="12">#REF!</definedName>
    <definedName name="RECAPRO98_" localSheetId="13">#REF!</definedName>
    <definedName name="RECAPRO98_" localSheetId="14">#REF!</definedName>
    <definedName name="RECAPRO98_" localSheetId="19">#REF!</definedName>
    <definedName name="RECAPRO98_">#REF!</definedName>
    <definedName name="RECAPRO99_" localSheetId="3">#REF!</definedName>
    <definedName name="RECAPRO99_" localSheetId="4">#REF!</definedName>
    <definedName name="RECAPRO99_" localSheetId="5">#REF!</definedName>
    <definedName name="RECAPRO99_" localSheetId="6">#REF!</definedName>
    <definedName name="RECAPRO99_" localSheetId="7">#REF!</definedName>
    <definedName name="RECAPRO99_" localSheetId="8">#REF!</definedName>
    <definedName name="RECAPRO99_" localSheetId="9">#REF!</definedName>
    <definedName name="RECAPRO99_" localSheetId="10">#REF!</definedName>
    <definedName name="RECAPRO99_" localSheetId="11">#REF!</definedName>
    <definedName name="RECAPRO99_" localSheetId="12">#REF!</definedName>
    <definedName name="RECAPRO99_" localSheetId="13">#REF!</definedName>
    <definedName name="RECAPRO99_" localSheetId="14">#REF!</definedName>
    <definedName name="RECAPRO99_" localSheetId="19">#REF!</definedName>
    <definedName name="RECAPRO99_">#REF!</definedName>
    <definedName name="recing" localSheetId="3">#REF!</definedName>
    <definedName name="recing" localSheetId="4">#REF!</definedName>
    <definedName name="recing" localSheetId="5">#REF!</definedName>
    <definedName name="recing" localSheetId="6">#REF!</definedName>
    <definedName name="recing" localSheetId="7">#REF!</definedName>
    <definedName name="recing" localSheetId="8">#REF!</definedName>
    <definedName name="recing" localSheetId="9">#REF!</definedName>
    <definedName name="recing" localSheetId="10">#REF!</definedName>
    <definedName name="recing" localSheetId="11">#REF!</definedName>
    <definedName name="recing" localSheetId="12">#REF!</definedName>
    <definedName name="recing" localSheetId="13">#REF!</definedName>
    <definedName name="recing" localSheetId="14">#REF!</definedName>
    <definedName name="recing" localSheetId="19">#REF!</definedName>
    <definedName name="recing">#REF!</definedName>
    <definedName name="recnac" localSheetId="3">#REF!</definedName>
    <definedName name="recnac" localSheetId="4">#REF!</definedName>
    <definedName name="recnac" localSheetId="5">#REF!</definedName>
    <definedName name="recnac" localSheetId="6">#REF!</definedName>
    <definedName name="recnac" localSheetId="7">#REF!</definedName>
    <definedName name="recnac" localSheetId="8">#REF!</definedName>
    <definedName name="recnac" localSheetId="9">#REF!</definedName>
    <definedName name="recnac" localSheetId="10">#REF!</definedName>
    <definedName name="recnac" localSheetId="11">#REF!</definedName>
    <definedName name="recnac" localSheetId="12">#REF!</definedName>
    <definedName name="recnac" localSheetId="13">#REF!</definedName>
    <definedName name="recnac" localSheetId="14">#REF!</definedName>
    <definedName name="recnac" localSheetId="19">#REF!</definedName>
    <definedName name="recnac">#REF!</definedName>
    <definedName name="recprp" localSheetId="3">#REF!</definedName>
    <definedName name="recprp" localSheetId="4">#REF!</definedName>
    <definedName name="recprp" localSheetId="5">#REF!</definedName>
    <definedName name="recprp" localSheetId="6">#REF!</definedName>
    <definedName name="recprp" localSheetId="7">#REF!</definedName>
    <definedName name="recprp" localSheetId="8">#REF!</definedName>
    <definedName name="recprp" localSheetId="9">#REF!</definedName>
    <definedName name="recprp" localSheetId="10">#REF!</definedName>
    <definedName name="recprp" localSheetId="11">#REF!</definedName>
    <definedName name="recprp" localSheetId="12">#REF!</definedName>
    <definedName name="recprp" localSheetId="13">#REF!</definedName>
    <definedName name="recprp" localSheetId="14">#REF!</definedName>
    <definedName name="recprp" localSheetId="19">#REF!</definedName>
    <definedName name="recprp">#REF!</definedName>
    <definedName name="reg" localSheetId="3">#REF!</definedName>
    <definedName name="reg" localSheetId="4">#REF!</definedName>
    <definedName name="reg" localSheetId="5">#REF!</definedName>
    <definedName name="reg" localSheetId="6">#REF!</definedName>
    <definedName name="reg" localSheetId="7">#REF!</definedName>
    <definedName name="reg" localSheetId="8">#REF!</definedName>
    <definedName name="reg" localSheetId="9">#REF!</definedName>
    <definedName name="reg" localSheetId="10">#REF!</definedName>
    <definedName name="reg" localSheetId="11">#REF!</definedName>
    <definedName name="reg" localSheetId="12">#REF!</definedName>
    <definedName name="reg" localSheetId="13">#REF!</definedName>
    <definedName name="reg" localSheetId="14">#REF!</definedName>
    <definedName name="reg" localSheetId="19">#REF!</definedName>
    <definedName name="reg">#REF!</definedName>
    <definedName name="REGALIAS00_">#REF!</definedName>
    <definedName name="REGALIAS93_">#REF!</definedName>
    <definedName name="REGALIAS94_">#REF!</definedName>
    <definedName name="REGALIAS95_">#REF!</definedName>
    <definedName name="REGALIAS96_">#REF!</definedName>
    <definedName name="REGALIAS97_">#REF!</definedName>
    <definedName name="REGALIAS98_">#REF!</definedName>
    <definedName name="REGALIAS99_">#REF!</definedName>
    <definedName name="REGIONALCRECIM" localSheetId="3">#REF!</definedName>
    <definedName name="REGIONALCRECIM" localSheetId="4">#REF!</definedName>
    <definedName name="REGIONALCRECIM" localSheetId="5">#REF!</definedName>
    <definedName name="REGIONALCRECIM" localSheetId="6">#REF!</definedName>
    <definedName name="REGIONALCRECIM" localSheetId="7">#REF!</definedName>
    <definedName name="REGIONALCRECIM" localSheetId="8">#REF!</definedName>
    <definedName name="REGIONALCRECIM" localSheetId="9">#REF!</definedName>
    <definedName name="REGIONALCRECIM" localSheetId="10">#REF!</definedName>
    <definedName name="REGIONALCRECIM" localSheetId="11">#REF!</definedName>
    <definedName name="REGIONALCRECIM" localSheetId="12">#REF!</definedName>
    <definedName name="REGIONALCRECIM" localSheetId="13">#REF!</definedName>
    <definedName name="REGIONALCRECIM" localSheetId="14">#REF!</definedName>
    <definedName name="REGIONALCRECIM" localSheetId="20">#REF!</definedName>
    <definedName name="REGIONALCRECIM" localSheetId="19">#REF!</definedName>
    <definedName name="REGIONALCRECIM">#REF!</definedName>
    <definedName name="REGIONALPESOS" localSheetId="3">#REF!</definedName>
    <definedName name="REGIONALPESOS" localSheetId="4">#REF!</definedName>
    <definedName name="REGIONALPESOS" localSheetId="5">#REF!</definedName>
    <definedName name="REGIONALPESOS" localSheetId="6">#REF!</definedName>
    <definedName name="REGIONALPESOS" localSheetId="7">#REF!</definedName>
    <definedName name="REGIONALPESOS" localSheetId="8">#REF!</definedName>
    <definedName name="REGIONALPESOS" localSheetId="9">#REF!</definedName>
    <definedName name="REGIONALPESOS" localSheetId="10">#REF!</definedName>
    <definedName name="REGIONALPESOS" localSheetId="11">#REF!</definedName>
    <definedName name="REGIONALPESOS" localSheetId="12">#REF!</definedName>
    <definedName name="REGIONALPESOS" localSheetId="13">#REF!</definedName>
    <definedName name="REGIONALPESOS" localSheetId="14">#REF!</definedName>
    <definedName name="REGIONALPESOS" localSheetId="20">#REF!</definedName>
    <definedName name="REGIONALPESOS" localSheetId="19">#REF!</definedName>
    <definedName name="REGIONALPESOS">#REF!</definedName>
    <definedName name="REGIONALPIB" localSheetId="3">#REF!</definedName>
    <definedName name="REGIONALPIB" localSheetId="4">#REF!</definedName>
    <definedName name="REGIONALPIB" localSheetId="5">#REF!</definedName>
    <definedName name="REGIONALPIB" localSheetId="6">#REF!</definedName>
    <definedName name="REGIONALPIB" localSheetId="7">#REF!</definedName>
    <definedName name="REGIONALPIB" localSheetId="8">#REF!</definedName>
    <definedName name="REGIONALPIB" localSheetId="9">#REF!</definedName>
    <definedName name="REGIONALPIB" localSheetId="10">#REF!</definedName>
    <definedName name="REGIONALPIB" localSheetId="11">#REF!</definedName>
    <definedName name="REGIONALPIB" localSheetId="12">#REF!</definedName>
    <definedName name="REGIONALPIB" localSheetId="13">#REF!</definedName>
    <definedName name="REGIONALPIB" localSheetId="14">#REF!</definedName>
    <definedName name="REGIONALPIB" localSheetId="20">#REF!</definedName>
    <definedName name="REGIONALPIB" localSheetId="19">#REF!</definedName>
    <definedName name="REGIONALPIB">#REF!</definedName>
    <definedName name="REQUERIDOS" localSheetId="3">#REF!</definedName>
    <definedName name="REQUERIDOS" localSheetId="4">#REF!</definedName>
    <definedName name="REQUERIDOS" localSheetId="5">#REF!</definedName>
    <definedName name="REQUERIDOS" localSheetId="6">#REF!</definedName>
    <definedName name="REQUERIDOS" localSheetId="7">#REF!</definedName>
    <definedName name="REQUERIDOS" localSheetId="8">#REF!</definedName>
    <definedName name="REQUERIDOS" localSheetId="9">#REF!</definedName>
    <definedName name="REQUERIDOS" localSheetId="10">#REF!</definedName>
    <definedName name="REQUERIDOS" localSheetId="11">#REF!</definedName>
    <definedName name="REQUERIDOS" localSheetId="12">#REF!</definedName>
    <definedName name="REQUERIDOS" localSheetId="13">#REF!</definedName>
    <definedName name="REQUERIDOS" localSheetId="14">#REF!</definedName>
    <definedName name="REQUERIDOS" localSheetId="20">#REF!</definedName>
    <definedName name="REQUERIDOS" localSheetId="19">#REF!</definedName>
    <definedName name="REQUERIDOS">#REF!</definedName>
    <definedName name="REQUERIMIENTOSDGPNI">#REF!</definedName>
    <definedName name="resa">#REF!</definedName>
    <definedName name="RESTO" localSheetId="3">#REF!</definedName>
    <definedName name="RESTO" localSheetId="4">#REF!</definedName>
    <definedName name="RESTO" localSheetId="5">#REF!</definedName>
    <definedName name="RESTO" localSheetId="6">#REF!</definedName>
    <definedName name="RESTO" localSheetId="7">#REF!</definedName>
    <definedName name="RESTO" localSheetId="8">#REF!</definedName>
    <definedName name="RESTO" localSheetId="9">#REF!</definedName>
    <definedName name="RESTO" localSheetId="10">#REF!</definedName>
    <definedName name="RESTO" localSheetId="11">#REF!</definedName>
    <definedName name="RESTO" localSheetId="12">#REF!</definedName>
    <definedName name="RESTO" localSheetId="13">#REF!</definedName>
    <definedName name="RESTO" localSheetId="14">#REF!</definedName>
    <definedName name="RESTO" localSheetId="20">#REF!</definedName>
    <definedName name="RESTO" localSheetId="19">#REF!</definedName>
    <definedName name="RESTO">#REF!</definedName>
    <definedName name="RESTOCRECIM" localSheetId="3">#REF!</definedName>
    <definedName name="RESTOCRECIM" localSheetId="4">#REF!</definedName>
    <definedName name="RESTOCRECIM" localSheetId="5">#REF!</definedName>
    <definedName name="RESTOCRECIM" localSheetId="6">#REF!</definedName>
    <definedName name="RESTOCRECIM" localSheetId="7">#REF!</definedName>
    <definedName name="RESTOCRECIM" localSheetId="8">#REF!</definedName>
    <definedName name="RESTOCRECIM" localSheetId="9">#REF!</definedName>
    <definedName name="RESTOCRECIM" localSheetId="10">#REF!</definedName>
    <definedName name="RESTOCRECIM" localSheetId="11">#REF!</definedName>
    <definedName name="RESTOCRECIM" localSheetId="12">#REF!</definedName>
    <definedName name="RESTOCRECIM" localSheetId="13">#REF!</definedName>
    <definedName name="RESTOCRECIM" localSheetId="14">#REF!</definedName>
    <definedName name="RESTOCRECIM" localSheetId="20">#REF!</definedName>
    <definedName name="RESTOCRECIM" localSheetId="19">#REF!</definedName>
    <definedName name="RESTOCRECIM">#REF!</definedName>
    <definedName name="RESTOPESOS" localSheetId="3">#REF!</definedName>
    <definedName name="RESTOPESOS" localSheetId="4">#REF!</definedName>
    <definedName name="RESTOPESOS" localSheetId="5">#REF!</definedName>
    <definedName name="RESTOPESOS" localSheetId="6">#REF!</definedName>
    <definedName name="RESTOPESOS" localSheetId="7">#REF!</definedName>
    <definedName name="RESTOPESOS" localSheetId="8">#REF!</definedName>
    <definedName name="RESTOPESOS" localSheetId="9">#REF!</definedName>
    <definedName name="RESTOPESOS" localSheetId="10">#REF!</definedName>
    <definedName name="RESTOPESOS" localSheetId="11">#REF!</definedName>
    <definedName name="RESTOPESOS" localSheetId="12">#REF!</definedName>
    <definedName name="RESTOPESOS" localSheetId="13">#REF!</definedName>
    <definedName name="RESTOPESOS" localSheetId="14">#REF!</definedName>
    <definedName name="RESTOPESOS" localSheetId="20">#REF!</definedName>
    <definedName name="RESTOPESOS" localSheetId="19">#REF!</definedName>
    <definedName name="RESTOPESOS">#REF!</definedName>
    <definedName name="RESTOPIB" localSheetId="3">#REF!</definedName>
    <definedName name="RESTOPIB" localSheetId="4">#REF!</definedName>
    <definedName name="RESTOPIB" localSheetId="5">#REF!</definedName>
    <definedName name="RESTOPIB" localSheetId="6">#REF!</definedName>
    <definedName name="RESTOPIB" localSheetId="7">#REF!</definedName>
    <definedName name="RESTOPIB" localSheetId="8">#REF!</definedName>
    <definedName name="RESTOPIB" localSheetId="9">#REF!</definedName>
    <definedName name="RESTOPIB" localSheetId="10">#REF!</definedName>
    <definedName name="RESTOPIB" localSheetId="11">#REF!</definedName>
    <definedName name="RESTOPIB" localSheetId="12">#REF!</definedName>
    <definedName name="RESTOPIB" localSheetId="13">#REF!</definedName>
    <definedName name="RESTOPIB" localSheetId="14">#REF!</definedName>
    <definedName name="RESTOPIB" localSheetId="19">#REF!</definedName>
    <definedName name="RESTOPIB">#REF!</definedName>
    <definedName name="RESUMEN" localSheetId="3">#REF!</definedName>
    <definedName name="RESUMEN" localSheetId="4">#REF!</definedName>
    <definedName name="RESUMEN" localSheetId="5">#REF!</definedName>
    <definedName name="RESUMEN" localSheetId="6">#REF!</definedName>
    <definedName name="RESUMEN" localSheetId="7">#REF!</definedName>
    <definedName name="RESUMEN" localSheetId="8">#REF!</definedName>
    <definedName name="RESUMEN" localSheetId="9">#REF!</definedName>
    <definedName name="RESUMEN" localSheetId="10">#REF!</definedName>
    <definedName name="RESUMEN" localSheetId="11">#REF!</definedName>
    <definedName name="RESUMEN" localSheetId="12">#REF!</definedName>
    <definedName name="RESUMEN" localSheetId="13">#REF!</definedName>
    <definedName name="RESUMEN" localSheetId="14">#REF!</definedName>
    <definedName name="RESUMEN" localSheetId="19">#REF!</definedName>
    <definedName name="RESUMEN">#REF!</definedName>
    <definedName name="RESUMIDO" localSheetId="3">#REF!</definedName>
    <definedName name="RESUMIDO" localSheetId="4">#REF!</definedName>
    <definedName name="RESUMIDO" localSheetId="5">#REF!</definedName>
    <definedName name="RESUMIDO" localSheetId="6">#REF!</definedName>
    <definedName name="RESUMIDO" localSheetId="7">#REF!</definedName>
    <definedName name="RESUMIDO" localSheetId="8">#REF!</definedName>
    <definedName name="RESUMIDO" localSheetId="9">#REF!</definedName>
    <definedName name="RESUMIDO" localSheetId="10">#REF!</definedName>
    <definedName name="RESUMIDO" localSheetId="11">#REF!</definedName>
    <definedName name="RESUMIDO" localSheetId="12">#REF!</definedName>
    <definedName name="RESUMIDO" localSheetId="13">#REF!</definedName>
    <definedName name="RESUMIDO" localSheetId="14">#REF!</definedName>
    <definedName name="RESUMIDO" localSheetId="19">#REF!</definedName>
    <definedName name="RESUMIDO">#REF!</definedName>
    <definedName name="rew" hidden="1">{"emca",#N/A,FALSE,"EMCA"}</definedName>
    <definedName name="rezago" localSheetId="3">#REF!</definedName>
    <definedName name="rezago" localSheetId="4">#REF!</definedName>
    <definedName name="rezago" localSheetId="5">#REF!</definedName>
    <definedName name="rezago" localSheetId="6">#REF!</definedName>
    <definedName name="rezago" localSheetId="7">#REF!</definedName>
    <definedName name="rezago" localSheetId="8">#REF!</definedName>
    <definedName name="rezago" localSheetId="9">#REF!</definedName>
    <definedName name="rezago" localSheetId="10">#REF!</definedName>
    <definedName name="rezago" localSheetId="11">#REF!</definedName>
    <definedName name="rezago" localSheetId="12">#REF!</definedName>
    <definedName name="rezago" localSheetId="13">#REF!</definedName>
    <definedName name="rezago" localSheetId="14">#REF!</definedName>
    <definedName name="rezago" localSheetId="19">#REF!</definedName>
    <definedName name="rezago">#REF!</definedName>
    <definedName name="rhjr" hidden="1">{"INGRESOS DOLARES",#N/A,FALSE,"informes"}</definedName>
    <definedName name="rr" hidden="1">{#N/A,#N/A,FALSE,"informes"}</definedName>
    <definedName name="Rwvu.ComparEneMar9697." hidden="1">#REF!,#REF!</definedName>
    <definedName name="Rwvu.EneFeb." hidden="1">#REF!,#REF!</definedName>
    <definedName name="Rwvu.Formato._.Corto." hidden="1">#REF!,#REF!,#REF!,#REF!,#REF!,#REF!</definedName>
    <definedName name="Rwvu.OPEF._.96." hidden="1">#REF!,#REF!</definedName>
    <definedName name="Rwvu.OPEF._.97." localSheetId="3" hidden="1">#REF!,#REF!,#REF!</definedName>
    <definedName name="Rwvu.OPEF._.97." localSheetId="4" hidden="1">#REF!,#REF!,#REF!</definedName>
    <definedName name="Rwvu.OPEF._.97." localSheetId="5" hidden="1">#REF!,#REF!,#REF!</definedName>
    <definedName name="Rwvu.OPEF._.97." localSheetId="6" hidden="1">#REF!,#REF!,#REF!</definedName>
    <definedName name="Rwvu.OPEF._.97." localSheetId="7" hidden="1">#REF!,#REF!,#REF!</definedName>
    <definedName name="Rwvu.OPEF._.97." localSheetId="8" hidden="1">#REF!,#REF!,#REF!</definedName>
    <definedName name="Rwvu.OPEF._.97." localSheetId="9" hidden="1">#REF!,#REF!,#REF!</definedName>
    <definedName name="Rwvu.OPEF._.97." localSheetId="10" hidden="1">#REF!,#REF!,#REF!</definedName>
    <definedName name="Rwvu.OPEF._.97." localSheetId="11" hidden="1">#REF!,#REF!,#REF!</definedName>
    <definedName name="Rwvu.OPEF._.97." localSheetId="12" hidden="1">#REF!,#REF!,#REF!</definedName>
    <definedName name="Rwvu.OPEF._.97." localSheetId="13" hidden="1">#REF!,#REF!,#REF!</definedName>
    <definedName name="Rwvu.OPEF._.97." localSheetId="14" hidden="1">#REF!,#REF!,#REF!</definedName>
    <definedName name="Rwvu.OPEF._.97." localSheetId="20" hidden="1">#REF!,#REF!,#REF!</definedName>
    <definedName name="Rwvu.OPEF._.97." localSheetId="19" hidden="1">#REF!,#REF!,#REF!</definedName>
    <definedName name="Rwvu.OPEF._.97." hidden="1">#REF!,#REF!,#REF!</definedName>
    <definedName name="S" hidden="1">{"trimestre",#N/A,FALSE,"TRIMESTRE"}</definedName>
    <definedName name="sa" hidden="1">{"trimestre",#N/A,FALSE,"TRIMESTRE"}</definedName>
    <definedName name="SALIR" localSheetId="3">#REF!</definedName>
    <definedName name="SALIR" localSheetId="4">#REF!</definedName>
    <definedName name="SALIR" localSheetId="5">#REF!</definedName>
    <definedName name="SALIR" localSheetId="6">#REF!</definedName>
    <definedName name="SALIR" localSheetId="7">#REF!</definedName>
    <definedName name="SALIR" localSheetId="8">#REF!</definedName>
    <definedName name="SALIR" localSheetId="9">#REF!</definedName>
    <definedName name="SALIR" localSheetId="10">#REF!</definedName>
    <definedName name="SALIR" localSheetId="11">#REF!</definedName>
    <definedName name="SALIR" localSheetId="12">#REF!</definedName>
    <definedName name="SALIR" localSheetId="13">#REF!</definedName>
    <definedName name="SALIR" localSheetId="14">#REF!</definedName>
    <definedName name="SALIR" localSheetId="19">#REF!</definedName>
    <definedName name="SALIR">#REF!</definedName>
    <definedName name="salud" localSheetId="3">#REF!</definedName>
    <definedName name="salud" localSheetId="4">#REF!</definedName>
    <definedName name="salud" localSheetId="5">#REF!</definedName>
    <definedName name="salud" localSheetId="6">#REF!</definedName>
    <definedName name="salud" localSheetId="7">#REF!</definedName>
    <definedName name="salud" localSheetId="8">#REF!</definedName>
    <definedName name="salud" localSheetId="9">#REF!</definedName>
    <definedName name="salud" localSheetId="10">#REF!</definedName>
    <definedName name="salud" localSheetId="11">#REF!</definedName>
    <definedName name="salud" localSheetId="12">#REF!</definedName>
    <definedName name="salud" localSheetId="13">#REF!</definedName>
    <definedName name="salud" localSheetId="14">#REF!</definedName>
    <definedName name="salud" localSheetId="20">#REF!</definedName>
    <definedName name="salud" localSheetId="19">#REF!</definedName>
    <definedName name="salud">#REF!</definedName>
    <definedName name="salud2" localSheetId="3">#REF!</definedName>
    <definedName name="salud2" localSheetId="4">#REF!</definedName>
    <definedName name="salud2" localSheetId="5">#REF!</definedName>
    <definedName name="salud2" localSheetId="6">#REF!</definedName>
    <definedName name="salud2" localSheetId="7">#REF!</definedName>
    <definedName name="salud2" localSheetId="8">#REF!</definedName>
    <definedName name="salud2" localSheetId="9">#REF!</definedName>
    <definedName name="salud2" localSheetId="10">#REF!</definedName>
    <definedName name="salud2" localSheetId="11">#REF!</definedName>
    <definedName name="salud2" localSheetId="12">#REF!</definedName>
    <definedName name="salud2" localSheetId="13">#REF!</definedName>
    <definedName name="salud2" localSheetId="14">#REF!</definedName>
    <definedName name="salud2" localSheetId="20">#REF!</definedName>
    <definedName name="salud2" localSheetId="19">#REF!</definedName>
    <definedName name="salud2">#REF!</definedName>
    <definedName name="sda" hidden="1">{"eaab",#N/A,FALSE,"EAAB"}</definedName>
    <definedName name="secing" localSheetId="3">#REF!</definedName>
    <definedName name="secing" localSheetId="4">#REF!</definedName>
    <definedName name="secing" localSheetId="5">#REF!</definedName>
    <definedName name="secing" localSheetId="6">#REF!</definedName>
    <definedName name="secing" localSheetId="7">#REF!</definedName>
    <definedName name="secing" localSheetId="8">#REF!</definedName>
    <definedName name="secing" localSheetId="9">#REF!</definedName>
    <definedName name="secing" localSheetId="10">#REF!</definedName>
    <definedName name="secing" localSheetId="11">#REF!</definedName>
    <definedName name="secing" localSheetId="12">#REF!</definedName>
    <definedName name="secing" localSheetId="13">#REF!</definedName>
    <definedName name="secing" localSheetId="14">#REF!</definedName>
    <definedName name="secing" localSheetId="20">#REF!</definedName>
    <definedName name="secing" localSheetId="19">#REF!</definedName>
    <definedName name="secing">#REF!</definedName>
    <definedName name="SEGSOCIALCRECIM" localSheetId="3">#REF!</definedName>
    <definedName name="SEGSOCIALCRECIM" localSheetId="4">#REF!</definedName>
    <definedName name="SEGSOCIALCRECIM" localSheetId="5">#REF!</definedName>
    <definedName name="SEGSOCIALCRECIM" localSheetId="6">#REF!</definedName>
    <definedName name="SEGSOCIALCRECIM" localSheetId="7">#REF!</definedName>
    <definedName name="SEGSOCIALCRECIM" localSheetId="8">#REF!</definedName>
    <definedName name="SEGSOCIALCRECIM" localSheetId="9">#REF!</definedName>
    <definedName name="SEGSOCIALCRECIM" localSheetId="10">#REF!</definedName>
    <definedName name="SEGSOCIALCRECIM" localSheetId="11">#REF!</definedName>
    <definedName name="SEGSOCIALCRECIM" localSheetId="12">#REF!</definedName>
    <definedName name="SEGSOCIALCRECIM" localSheetId="13">#REF!</definedName>
    <definedName name="SEGSOCIALCRECIM" localSheetId="14">#REF!</definedName>
    <definedName name="SEGSOCIALCRECIM" localSheetId="19">#REF!</definedName>
    <definedName name="SEGSOCIALCRECIM">#REF!</definedName>
    <definedName name="SEGSOCIALPESOS" localSheetId="3">#REF!</definedName>
    <definedName name="SEGSOCIALPESOS" localSheetId="4">#REF!</definedName>
    <definedName name="SEGSOCIALPESOS" localSheetId="5">#REF!</definedName>
    <definedName name="SEGSOCIALPESOS" localSheetId="6">#REF!</definedName>
    <definedName name="SEGSOCIALPESOS" localSheetId="7">#REF!</definedName>
    <definedName name="SEGSOCIALPESOS" localSheetId="8">#REF!</definedName>
    <definedName name="SEGSOCIALPESOS" localSheetId="9">#REF!</definedName>
    <definedName name="SEGSOCIALPESOS" localSheetId="10">#REF!</definedName>
    <definedName name="SEGSOCIALPESOS" localSheetId="11">#REF!</definedName>
    <definedName name="SEGSOCIALPESOS" localSheetId="12">#REF!</definedName>
    <definedName name="SEGSOCIALPESOS" localSheetId="13">#REF!</definedName>
    <definedName name="SEGSOCIALPESOS" localSheetId="14">#REF!</definedName>
    <definedName name="SEGSOCIALPESOS" localSheetId="19">#REF!</definedName>
    <definedName name="SEGSOCIALPESOS">#REF!</definedName>
    <definedName name="SEGSOCIALPIB" localSheetId="3">#REF!</definedName>
    <definedName name="SEGSOCIALPIB" localSheetId="4">#REF!</definedName>
    <definedName name="SEGSOCIALPIB" localSheetId="5">#REF!</definedName>
    <definedName name="SEGSOCIALPIB" localSheetId="6">#REF!</definedName>
    <definedName name="SEGSOCIALPIB" localSheetId="7">#REF!</definedName>
    <definedName name="SEGSOCIALPIB" localSheetId="8">#REF!</definedName>
    <definedName name="SEGSOCIALPIB" localSheetId="9">#REF!</definedName>
    <definedName name="SEGSOCIALPIB" localSheetId="10">#REF!</definedName>
    <definedName name="SEGSOCIALPIB" localSheetId="11">#REF!</definedName>
    <definedName name="SEGSOCIALPIB" localSheetId="12">#REF!</definedName>
    <definedName name="SEGSOCIALPIB" localSheetId="13">#REF!</definedName>
    <definedName name="SEGSOCIALPIB" localSheetId="14">#REF!</definedName>
    <definedName name="SEGSOCIALPIB" localSheetId="19">#REF!</definedName>
    <definedName name="SEGSOCIALPIB">#REF!</definedName>
    <definedName name="SEGUIMIENTO_">#REF!</definedName>
    <definedName name="SENDEMANDA00_" localSheetId="3">#REF!</definedName>
    <definedName name="SENDEMANDA00_" localSheetId="4">#REF!</definedName>
    <definedName name="SENDEMANDA00_" localSheetId="5">#REF!</definedName>
    <definedName name="SENDEMANDA00_" localSheetId="6">#REF!</definedName>
    <definedName name="SENDEMANDA00_" localSheetId="7">#REF!</definedName>
    <definedName name="SENDEMANDA00_" localSheetId="8">#REF!</definedName>
    <definedName name="SENDEMANDA00_" localSheetId="9">#REF!</definedName>
    <definedName name="SENDEMANDA00_" localSheetId="10">#REF!</definedName>
    <definedName name="SENDEMANDA00_" localSheetId="11">#REF!</definedName>
    <definedName name="SENDEMANDA00_" localSheetId="12">#REF!</definedName>
    <definedName name="SENDEMANDA00_" localSheetId="13">#REF!</definedName>
    <definedName name="SENDEMANDA00_" localSheetId="14">#REF!</definedName>
    <definedName name="SENDEMANDA00_" localSheetId="19">#REF!</definedName>
    <definedName name="SENDEMANDA00_">#REF!</definedName>
    <definedName name="SENDEMANDA93_" localSheetId="3">#REF!</definedName>
    <definedName name="SENDEMANDA93_" localSheetId="4">#REF!</definedName>
    <definedName name="SENDEMANDA93_" localSheetId="5">#REF!</definedName>
    <definedName name="SENDEMANDA93_" localSheetId="6">#REF!</definedName>
    <definedName name="SENDEMANDA93_" localSheetId="7">#REF!</definedName>
    <definedName name="SENDEMANDA93_" localSheetId="8">#REF!</definedName>
    <definedName name="SENDEMANDA93_" localSheetId="9">#REF!</definedName>
    <definedName name="SENDEMANDA93_" localSheetId="10">#REF!</definedName>
    <definedName name="SENDEMANDA93_" localSheetId="11">#REF!</definedName>
    <definedName name="SENDEMANDA93_" localSheetId="12">#REF!</definedName>
    <definedName name="SENDEMANDA93_" localSheetId="13">#REF!</definedName>
    <definedName name="SENDEMANDA93_" localSheetId="14">#REF!</definedName>
    <definedName name="SENDEMANDA93_" localSheetId="19">#REF!</definedName>
    <definedName name="SENDEMANDA93_">#REF!</definedName>
    <definedName name="SENDEMANDA94_" localSheetId="3">#REF!</definedName>
    <definedName name="SENDEMANDA94_" localSheetId="4">#REF!</definedName>
    <definedName name="SENDEMANDA94_" localSheetId="5">#REF!</definedName>
    <definedName name="SENDEMANDA94_" localSheetId="6">#REF!</definedName>
    <definedName name="SENDEMANDA94_" localSheetId="7">#REF!</definedName>
    <definedName name="SENDEMANDA94_" localSheetId="8">#REF!</definedName>
    <definedName name="SENDEMANDA94_" localSheetId="9">#REF!</definedName>
    <definedName name="SENDEMANDA94_" localSheetId="10">#REF!</definedName>
    <definedName name="SENDEMANDA94_" localSheetId="11">#REF!</definedName>
    <definedName name="SENDEMANDA94_" localSheetId="12">#REF!</definedName>
    <definedName name="SENDEMANDA94_" localSheetId="13">#REF!</definedName>
    <definedName name="SENDEMANDA94_" localSheetId="14">#REF!</definedName>
    <definedName name="SENDEMANDA94_" localSheetId="19">#REF!</definedName>
    <definedName name="SENDEMANDA94_">#REF!</definedName>
    <definedName name="SENDEMANDA95_" localSheetId="3">#REF!</definedName>
    <definedName name="SENDEMANDA95_" localSheetId="4">#REF!</definedName>
    <definedName name="SENDEMANDA95_" localSheetId="5">#REF!</definedName>
    <definedName name="SENDEMANDA95_" localSheetId="6">#REF!</definedName>
    <definedName name="SENDEMANDA95_" localSheetId="7">#REF!</definedName>
    <definedName name="SENDEMANDA95_" localSheetId="8">#REF!</definedName>
    <definedName name="SENDEMANDA95_" localSheetId="9">#REF!</definedName>
    <definedName name="SENDEMANDA95_" localSheetId="10">#REF!</definedName>
    <definedName name="SENDEMANDA95_" localSheetId="11">#REF!</definedName>
    <definedName name="SENDEMANDA95_" localSheetId="12">#REF!</definedName>
    <definedName name="SENDEMANDA95_" localSheetId="13">#REF!</definedName>
    <definedName name="SENDEMANDA95_" localSheetId="14">#REF!</definedName>
    <definedName name="SENDEMANDA95_" localSheetId="19">#REF!</definedName>
    <definedName name="SENDEMANDA95_">#REF!</definedName>
    <definedName name="SENDEMANDA96_" localSheetId="3">#REF!</definedName>
    <definedName name="SENDEMANDA96_" localSheetId="4">#REF!</definedName>
    <definedName name="SENDEMANDA96_" localSheetId="5">#REF!</definedName>
    <definedName name="SENDEMANDA96_" localSheetId="6">#REF!</definedName>
    <definedName name="SENDEMANDA96_" localSheetId="7">#REF!</definedName>
    <definedName name="SENDEMANDA96_" localSheetId="8">#REF!</definedName>
    <definedName name="SENDEMANDA96_" localSheetId="9">#REF!</definedName>
    <definedName name="SENDEMANDA96_" localSheetId="10">#REF!</definedName>
    <definedName name="SENDEMANDA96_" localSheetId="11">#REF!</definedName>
    <definedName name="SENDEMANDA96_" localSheetId="12">#REF!</definedName>
    <definedName name="SENDEMANDA96_" localSheetId="13">#REF!</definedName>
    <definedName name="SENDEMANDA96_" localSheetId="14">#REF!</definedName>
    <definedName name="SENDEMANDA96_" localSheetId="19">#REF!</definedName>
    <definedName name="SENDEMANDA96_">#REF!</definedName>
    <definedName name="SENDEMANDA97_" localSheetId="3">#REF!</definedName>
    <definedName name="SENDEMANDA97_" localSheetId="4">#REF!</definedName>
    <definedName name="SENDEMANDA97_" localSheetId="5">#REF!</definedName>
    <definedName name="SENDEMANDA97_" localSheetId="6">#REF!</definedName>
    <definedName name="SENDEMANDA97_" localSheetId="7">#REF!</definedName>
    <definedName name="SENDEMANDA97_" localSheetId="8">#REF!</definedName>
    <definedName name="SENDEMANDA97_" localSheetId="9">#REF!</definedName>
    <definedName name="SENDEMANDA97_" localSheetId="10">#REF!</definedName>
    <definedName name="SENDEMANDA97_" localSheetId="11">#REF!</definedName>
    <definedName name="SENDEMANDA97_" localSheetId="12">#REF!</definedName>
    <definedName name="SENDEMANDA97_" localSheetId="13">#REF!</definedName>
    <definedName name="SENDEMANDA97_" localSheetId="14">#REF!</definedName>
    <definedName name="SENDEMANDA97_" localSheetId="19">#REF!</definedName>
    <definedName name="SENDEMANDA97_">#REF!</definedName>
    <definedName name="SENDEMANDA98_" localSheetId="3">#REF!</definedName>
    <definedName name="SENDEMANDA98_" localSheetId="4">#REF!</definedName>
    <definedName name="SENDEMANDA98_" localSheetId="5">#REF!</definedName>
    <definedName name="SENDEMANDA98_" localSheetId="6">#REF!</definedName>
    <definedName name="SENDEMANDA98_" localSheetId="7">#REF!</definedName>
    <definedName name="SENDEMANDA98_" localSheetId="8">#REF!</definedName>
    <definedName name="SENDEMANDA98_" localSheetId="9">#REF!</definedName>
    <definedName name="SENDEMANDA98_" localSheetId="10">#REF!</definedName>
    <definedName name="SENDEMANDA98_" localSheetId="11">#REF!</definedName>
    <definedName name="SENDEMANDA98_" localSheetId="12">#REF!</definedName>
    <definedName name="SENDEMANDA98_" localSheetId="13">#REF!</definedName>
    <definedName name="SENDEMANDA98_" localSheetId="14">#REF!</definedName>
    <definedName name="SENDEMANDA98_" localSheetId="19">#REF!</definedName>
    <definedName name="SENDEMANDA98_">#REF!</definedName>
    <definedName name="SENDEMANDA99_" localSheetId="3">#REF!</definedName>
    <definedName name="SENDEMANDA99_" localSheetId="4">#REF!</definedName>
    <definedName name="SENDEMANDA99_" localSheetId="5">#REF!</definedName>
    <definedName name="SENDEMANDA99_" localSheetId="6">#REF!</definedName>
    <definedName name="SENDEMANDA99_" localSheetId="7">#REF!</definedName>
    <definedName name="SENDEMANDA99_" localSheetId="8">#REF!</definedName>
    <definedName name="SENDEMANDA99_" localSheetId="9">#REF!</definedName>
    <definedName name="SENDEMANDA99_" localSheetId="10">#REF!</definedName>
    <definedName name="SENDEMANDA99_" localSheetId="11">#REF!</definedName>
    <definedName name="SENDEMANDA99_" localSheetId="12">#REF!</definedName>
    <definedName name="SENDEMANDA99_" localSheetId="13">#REF!</definedName>
    <definedName name="SENDEMANDA99_" localSheetId="14">#REF!</definedName>
    <definedName name="SENDEMANDA99_" localSheetId="19">#REF!</definedName>
    <definedName name="SENDEMANDA99_">#REF!</definedName>
    <definedName name="SENPERDIDAS00_" localSheetId="3">#REF!</definedName>
    <definedName name="SENPERDIDAS00_" localSheetId="4">#REF!</definedName>
    <definedName name="SENPERDIDAS00_" localSheetId="5">#REF!</definedName>
    <definedName name="SENPERDIDAS00_" localSheetId="6">#REF!</definedName>
    <definedName name="SENPERDIDAS00_" localSheetId="7">#REF!</definedName>
    <definedName name="SENPERDIDAS00_" localSheetId="8">#REF!</definedName>
    <definedName name="SENPERDIDAS00_" localSheetId="9">#REF!</definedName>
    <definedName name="SENPERDIDAS00_" localSheetId="10">#REF!</definedName>
    <definedName name="SENPERDIDAS00_" localSheetId="11">#REF!</definedName>
    <definedName name="SENPERDIDAS00_" localSheetId="12">#REF!</definedName>
    <definedName name="SENPERDIDAS00_" localSheetId="13">#REF!</definedName>
    <definedName name="SENPERDIDAS00_" localSheetId="14">#REF!</definedName>
    <definedName name="SENPERDIDAS00_" localSheetId="19">#REF!</definedName>
    <definedName name="SENPERDIDAS00_">#REF!</definedName>
    <definedName name="SENPERDIDAS93_" localSheetId="3">#REF!</definedName>
    <definedName name="SENPERDIDAS93_" localSheetId="4">#REF!</definedName>
    <definedName name="SENPERDIDAS93_" localSheetId="5">#REF!</definedName>
    <definedName name="SENPERDIDAS93_" localSheetId="6">#REF!</definedName>
    <definedName name="SENPERDIDAS93_" localSheetId="7">#REF!</definedName>
    <definedName name="SENPERDIDAS93_" localSheetId="8">#REF!</definedName>
    <definedName name="SENPERDIDAS93_" localSheetId="9">#REF!</definedName>
    <definedName name="SENPERDIDAS93_" localSheetId="10">#REF!</definedName>
    <definedName name="SENPERDIDAS93_" localSheetId="11">#REF!</definedName>
    <definedName name="SENPERDIDAS93_" localSheetId="12">#REF!</definedName>
    <definedName name="SENPERDIDAS93_" localSheetId="13">#REF!</definedName>
    <definedName name="SENPERDIDAS93_" localSheetId="14">#REF!</definedName>
    <definedName name="SENPERDIDAS93_" localSheetId="19">#REF!</definedName>
    <definedName name="SENPERDIDAS93_">#REF!</definedName>
    <definedName name="SENPERDIDAS94_" localSheetId="3">#REF!</definedName>
    <definedName name="SENPERDIDAS94_" localSheetId="4">#REF!</definedName>
    <definedName name="SENPERDIDAS94_" localSheetId="5">#REF!</definedName>
    <definedName name="SENPERDIDAS94_" localSheetId="6">#REF!</definedName>
    <definedName name="SENPERDIDAS94_" localSheetId="7">#REF!</definedName>
    <definedName name="SENPERDIDAS94_" localSheetId="8">#REF!</definedName>
    <definedName name="SENPERDIDAS94_" localSheetId="9">#REF!</definedName>
    <definedName name="SENPERDIDAS94_" localSheetId="10">#REF!</definedName>
    <definedName name="SENPERDIDAS94_" localSheetId="11">#REF!</definedName>
    <definedName name="SENPERDIDAS94_" localSheetId="12">#REF!</definedName>
    <definedName name="SENPERDIDAS94_" localSheetId="13">#REF!</definedName>
    <definedName name="SENPERDIDAS94_" localSheetId="14">#REF!</definedName>
    <definedName name="SENPERDIDAS94_" localSheetId="19">#REF!</definedName>
    <definedName name="SENPERDIDAS94_">#REF!</definedName>
    <definedName name="SENPERDIDAS95_" localSheetId="3">#REF!</definedName>
    <definedName name="SENPERDIDAS95_" localSheetId="4">#REF!</definedName>
    <definedName name="SENPERDIDAS95_" localSheetId="5">#REF!</definedName>
    <definedName name="SENPERDIDAS95_" localSheetId="6">#REF!</definedName>
    <definedName name="SENPERDIDAS95_" localSheetId="7">#REF!</definedName>
    <definedName name="SENPERDIDAS95_" localSheetId="8">#REF!</definedName>
    <definedName name="SENPERDIDAS95_" localSheetId="9">#REF!</definedName>
    <definedName name="SENPERDIDAS95_" localSheetId="10">#REF!</definedName>
    <definedName name="SENPERDIDAS95_" localSheetId="11">#REF!</definedName>
    <definedName name="SENPERDIDAS95_" localSheetId="12">#REF!</definedName>
    <definedName name="SENPERDIDAS95_" localSheetId="13">#REF!</definedName>
    <definedName name="SENPERDIDAS95_" localSheetId="14">#REF!</definedName>
    <definedName name="SENPERDIDAS95_" localSheetId="19">#REF!</definedName>
    <definedName name="SENPERDIDAS95_">#REF!</definedName>
    <definedName name="SENPERDIDAS96_" localSheetId="3">#REF!</definedName>
    <definedName name="SENPERDIDAS96_" localSheetId="4">#REF!</definedName>
    <definedName name="SENPERDIDAS96_" localSheetId="5">#REF!</definedName>
    <definedName name="SENPERDIDAS96_" localSheetId="6">#REF!</definedName>
    <definedName name="SENPERDIDAS96_" localSheetId="7">#REF!</definedName>
    <definedName name="SENPERDIDAS96_" localSheetId="8">#REF!</definedName>
    <definedName name="SENPERDIDAS96_" localSheetId="9">#REF!</definedName>
    <definedName name="SENPERDIDAS96_" localSheetId="10">#REF!</definedName>
    <definedName name="SENPERDIDAS96_" localSheetId="11">#REF!</definedName>
    <definedName name="SENPERDIDAS96_" localSheetId="12">#REF!</definedName>
    <definedName name="SENPERDIDAS96_" localSheetId="13">#REF!</definedName>
    <definedName name="SENPERDIDAS96_" localSheetId="14">#REF!</definedName>
    <definedName name="SENPERDIDAS96_" localSheetId="19">#REF!</definedName>
    <definedName name="SENPERDIDAS96_">#REF!</definedName>
    <definedName name="SENPERDIDAS97_" localSheetId="3">#REF!</definedName>
    <definedName name="SENPERDIDAS97_" localSheetId="4">#REF!</definedName>
    <definedName name="SENPERDIDAS97_" localSheetId="5">#REF!</definedName>
    <definedName name="SENPERDIDAS97_" localSheetId="6">#REF!</definedName>
    <definedName name="SENPERDIDAS97_" localSheetId="7">#REF!</definedName>
    <definedName name="SENPERDIDAS97_" localSheetId="8">#REF!</definedName>
    <definedName name="SENPERDIDAS97_" localSheetId="9">#REF!</definedName>
    <definedName name="SENPERDIDAS97_" localSheetId="10">#REF!</definedName>
    <definedName name="SENPERDIDAS97_" localSheetId="11">#REF!</definedName>
    <definedName name="SENPERDIDAS97_" localSheetId="12">#REF!</definedName>
    <definedName name="SENPERDIDAS97_" localSheetId="13">#REF!</definedName>
    <definedName name="SENPERDIDAS97_" localSheetId="14">#REF!</definedName>
    <definedName name="SENPERDIDAS97_" localSheetId="19">#REF!</definedName>
    <definedName name="SENPERDIDAS97_">#REF!</definedName>
    <definedName name="SENPERDIDAS98_" localSheetId="3">#REF!</definedName>
    <definedName name="SENPERDIDAS98_" localSheetId="4">#REF!</definedName>
    <definedName name="SENPERDIDAS98_" localSheetId="5">#REF!</definedName>
    <definedName name="SENPERDIDAS98_" localSheetId="6">#REF!</definedName>
    <definedName name="SENPERDIDAS98_" localSheetId="7">#REF!</definedName>
    <definedName name="SENPERDIDAS98_" localSheetId="8">#REF!</definedName>
    <definedName name="SENPERDIDAS98_" localSheetId="9">#REF!</definedName>
    <definedName name="SENPERDIDAS98_" localSheetId="10">#REF!</definedName>
    <definedName name="SENPERDIDAS98_" localSheetId="11">#REF!</definedName>
    <definedName name="SENPERDIDAS98_" localSheetId="12">#REF!</definedName>
    <definedName name="SENPERDIDAS98_" localSheetId="13">#REF!</definedName>
    <definedName name="SENPERDIDAS98_" localSheetId="14">#REF!</definedName>
    <definedName name="SENPERDIDAS98_" localSheetId="19">#REF!</definedName>
    <definedName name="SENPERDIDAS98_">#REF!</definedName>
    <definedName name="SENPERDIDAS99_" localSheetId="3">#REF!</definedName>
    <definedName name="SENPERDIDAS99_" localSheetId="4">#REF!</definedName>
    <definedName name="SENPERDIDAS99_" localSheetId="5">#REF!</definedName>
    <definedName name="SENPERDIDAS99_" localSheetId="6">#REF!</definedName>
    <definedName name="SENPERDIDAS99_" localSheetId="7">#REF!</definedName>
    <definedName name="SENPERDIDAS99_" localSheetId="8">#REF!</definedName>
    <definedName name="SENPERDIDAS99_" localSheetId="9">#REF!</definedName>
    <definedName name="SENPERDIDAS99_" localSheetId="10">#REF!</definedName>
    <definedName name="SENPERDIDAS99_" localSheetId="11">#REF!</definedName>
    <definedName name="SENPERDIDAS99_" localSheetId="12">#REF!</definedName>
    <definedName name="SENPERDIDAS99_" localSheetId="13">#REF!</definedName>
    <definedName name="SENPERDIDAS99_" localSheetId="14">#REF!</definedName>
    <definedName name="SENPERDIDAS99_" localSheetId="19">#REF!</definedName>
    <definedName name="SENPERDIDAS99_">#REF!</definedName>
    <definedName name="SENRECAUDO00_" localSheetId="3">#REF!</definedName>
    <definedName name="SENRECAUDO00_" localSheetId="4">#REF!</definedName>
    <definedName name="SENRECAUDO00_" localSheetId="5">#REF!</definedName>
    <definedName name="SENRECAUDO00_" localSheetId="6">#REF!</definedName>
    <definedName name="SENRECAUDO00_" localSheetId="7">#REF!</definedName>
    <definedName name="SENRECAUDO00_" localSheetId="8">#REF!</definedName>
    <definedName name="SENRECAUDO00_" localSheetId="9">#REF!</definedName>
    <definedName name="SENRECAUDO00_" localSheetId="10">#REF!</definedName>
    <definedName name="SENRECAUDO00_" localSheetId="11">#REF!</definedName>
    <definedName name="SENRECAUDO00_" localSheetId="12">#REF!</definedName>
    <definedName name="SENRECAUDO00_" localSheetId="13">#REF!</definedName>
    <definedName name="SENRECAUDO00_" localSheetId="14">#REF!</definedName>
    <definedName name="SENRECAUDO00_" localSheetId="19">#REF!</definedName>
    <definedName name="SENRECAUDO00_">#REF!</definedName>
    <definedName name="SENRECAUDO93_" localSheetId="3">#REF!</definedName>
    <definedName name="SENRECAUDO93_" localSheetId="4">#REF!</definedName>
    <definedName name="SENRECAUDO93_" localSheetId="5">#REF!</definedName>
    <definedName name="SENRECAUDO93_" localSheetId="6">#REF!</definedName>
    <definedName name="SENRECAUDO93_" localSheetId="7">#REF!</definedName>
    <definedName name="SENRECAUDO93_" localSheetId="8">#REF!</definedName>
    <definedName name="SENRECAUDO93_" localSheetId="9">#REF!</definedName>
    <definedName name="SENRECAUDO93_" localSheetId="10">#REF!</definedName>
    <definedName name="SENRECAUDO93_" localSheetId="11">#REF!</definedName>
    <definedName name="SENRECAUDO93_" localSheetId="12">#REF!</definedName>
    <definedName name="SENRECAUDO93_" localSheetId="13">#REF!</definedName>
    <definedName name="SENRECAUDO93_" localSheetId="14">#REF!</definedName>
    <definedName name="SENRECAUDO93_" localSheetId="19">#REF!</definedName>
    <definedName name="SENRECAUDO93_">#REF!</definedName>
    <definedName name="SENRECAUDO94_" localSheetId="3">#REF!</definedName>
    <definedName name="SENRECAUDO94_" localSheetId="4">#REF!</definedName>
    <definedName name="SENRECAUDO94_" localSheetId="5">#REF!</definedName>
    <definedName name="SENRECAUDO94_" localSheetId="6">#REF!</definedName>
    <definedName name="SENRECAUDO94_" localSheetId="7">#REF!</definedName>
    <definedName name="SENRECAUDO94_" localSheetId="8">#REF!</definedName>
    <definedName name="SENRECAUDO94_" localSheetId="9">#REF!</definedName>
    <definedName name="SENRECAUDO94_" localSheetId="10">#REF!</definedName>
    <definedName name="SENRECAUDO94_" localSheetId="11">#REF!</definedName>
    <definedName name="SENRECAUDO94_" localSheetId="12">#REF!</definedName>
    <definedName name="SENRECAUDO94_" localSheetId="13">#REF!</definedName>
    <definedName name="SENRECAUDO94_" localSheetId="14">#REF!</definedName>
    <definedName name="SENRECAUDO94_" localSheetId="19">#REF!</definedName>
    <definedName name="SENRECAUDO94_">#REF!</definedName>
    <definedName name="SENRECAUDO95_" localSheetId="3">#REF!</definedName>
    <definedName name="SENRECAUDO95_" localSheetId="4">#REF!</definedName>
    <definedName name="SENRECAUDO95_" localSheetId="5">#REF!</definedName>
    <definedName name="SENRECAUDO95_" localSheetId="6">#REF!</definedName>
    <definedName name="SENRECAUDO95_" localSheetId="7">#REF!</definedName>
    <definedName name="SENRECAUDO95_" localSheetId="8">#REF!</definedName>
    <definedName name="SENRECAUDO95_" localSheetId="9">#REF!</definedName>
    <definedName name="SENRECAUDO95_" localSheetId="10">#REF!</definedName>
    <definedName name="SENRECAUDO95_" localSheetId="11">#REF!</definedName>
    <definedName name="SENRECAUDO95_" localSheetId="12">#REF!</definedName>
    <definedName name="SENRECAUDO95_" localSheetId="13">#REF!</definedName>
    <definedName name="SENRECAUDO95_" localSheetId="14">#REF!</definedName>
    <definedName name="SENRECAUDO95_" localSheetId="19">#REF!</definedName>
    <definedName name="SENRECAUDO95_">#REF!</definedName>
    <definedName name="SENRECAUDO96_" localSheetId="3">#REF!</definedName>
    <definedName name="SENRECAUDO96_" localSheetId="4">#REF!</definedName>
    <definedName name="SENRECAUDO96_" localSheetId="5">#REF!</definedName>
    <definedName name="SENRECAUDO96_" localSheetId="6">#REF!</definedName>
    <definedName name="SENRECAUDO96_" localSheetId="7">#REF!</definedName>
    <definedName name="SENRECAUDO96_" localSheetId="8">#REF!</definedName>
    <definedName name="SENRECAUDO96_" localSheetId="9">#REF!</definedName>
    <definedName name="SENRECAUDO96_" localSheetId="10">#REF!</definedName>
    <definedName name="SENRECAUDO96_" localSheetId="11">#REF!</definedName>
    <definedName name="SENRECAUDO96_" localSheetId="12">#REF!</definedName>
    <definedName name="SENRECAUDO96_" localSheetId="13">#REF!</definedName>
    <definedName name="SENRECAUDO96_" localSheetId="14">#REF!</definedName>
    <definedName name="SENRECAUDO96_" localSheetId="19">#REF!</definedName>
    <definedName name="SENRECAUDO96_">#REF!</definedName>
    <definedName name="SENRECAUDO97_" localSheetId="3">#REF!</definedName>
    <definedName name="SENRECAUDO97_" localSheetId="4">#REF!</definedName>
    <definedName name="SENRECAUDO97_" localSheetId="5">#REF!</definedName>
    <definedName name="SENRECAUDO97_" localSheetId="6">#REF!</definedName>
    <definedName name="SENRECAUDO97_" localSheetId="7">#REF!</definedName>
    <definedName name="SENRECAUDO97_" localSheetId="8">#REF!</definedName>
    <definedName name="SENRECAUDO97_" localSheetId="9">#REF!</definedName>
    <definedName name="SENRECAUDO97_" localSheetId="10">#REF!</definedName>
    <definedName name="SENRECAUDO97_" localSheetId="11">#REF!</definedName>
    <definedName name="SENRECAUDO97_" localSheetId="12">#REF!</definedName>
    <definedName name="SENRECAUDO97_" localSheetId="13">#REF!</definedName>
    <definedName name="SENRECAUDO97_" localSheetId="14">#REF!</definedName>
    <definedName name="SENRECAUDO97_" localSheetId="19">#REF!</definedName>
    <definedName name="SENRECAUDO97_">#REF!</definedName>
    <definedName name="SENRECAUDO98_" localSheetId="3">#REF!</definedName>
    <definedName name="SENRECAUDO98_" localSheetId="4">#REF!</definedName>
    <definedName name="SENRECAUDO98_" localSheetId="5">#REF!</definedName>
    <definedName name="SENRECAUDO98_" localSheetId="6">#REF!</definedName>
    <definedName name="SENRECAUDO98_" localSheetId="7">#REF!</definedName>
    <definedName name="SENRECAUDO98_" localSheetId="8">#REF!</definedName>
    <definedName name="SENRECAUDO98_" localSheetId="9">#REF!</definedName>
    <definedName name="SENRECAUDO98_" localSheetId="10">#REF!</definedName>
    <definedName name="SENRECAUDO98_" localSheetId="11">#REF!</definedName>
    <definedName name="SENRECAUDO98_" localSheetId="12">#REF!</definedName>
    <definedName name="SENRECAUDO98_" localSheetId="13">#REF!</definedName>
    <definedName name="SENRECAUDO98_" localSheetId="14">#REF!</definedName>
    <definedName name="SENRECAUDO98_" localSheetId="19">#REF!</definedName>
    <definedName name="SENRECAUDO98_">#REF!</definedName>
    <definedName name="SENRECAUDO99_" localSheetId="3">#REF!</definedName>
    <definedName name="SENRECAUDO99_" localSheetId="4">#REF!</definedName>
    <definedName name="SENRECAUDO99_" localSheetId="5">#REF!</definedName>
    <definedName name="SENRECAUDO99_" localSheetId="6">#REF!</definedName>
    <definedName name="SENRECAUDO99_" localSheetId="7">#REF!</definedName>
    <definedName name="SENRECAUDO99_" localSheetId="8">#REF!</definedName>
    <definedName name="SENRECAUDO99_" localSheetId="9">#REF!</definedName>
    <definedName name="SENRECAUDO99_" localSheetId="10">#REF!</definedName>
    <definedName name="SENRECAUDO99_" localSheetId="11">#REF!</definedName>
    <definedName name="SENRECAUDO99_" localSheetId="12">#REF!</definedName>
    <definedName name="SENRECAUDO99_" localSheetId="13">#REF!</definedName>
    <definedName name="SENRECAUDO99_" localSheetId="14">#REF!</definedName>
    <definedName name="SENRECAUDO99_" localSheetId="19">#REF!</definedName>
    <definedName name="SENRECAUDO99_">#REF!</definedName>
    <definedName name="SENSUPERAVIT00_" localSheetId="3">#REF!</definedName>
    <definedName name="SENSUPERAVIT00_" localSheetId="4">#REF!</definedName>
    <definedName name="SENSUPERAVIT00_" localSheetId="5">#REF!</definedName>
    <definedName name="SENSUPERAVIT00_" localSheetId="6">#REF!</definedName>
    <definedName name="SENSUPERAVIT00_" localSheetId="7">#REF!</definedName>
    <definedName name="SENSUPERAVIT00_" localSheetId="8">#REF!</definedName>
    <definedName name="SENSUPERAVIT00_" localSheetId="9">#REF!</definedName>
    <definedName name="SENSUPERAVIT00_" localSheetId="10">#REF!</definedName>
    <definedName name="SENSUPERAVIT00_" localSheetId="11">#REF!</definedName>
    <definedName name="SENSUPERAVIT00_" localSheetId="12">#REF!</definedName>
    <definedName name="SENSUPERAVIT00_" localSheetId="13">#REF!</definedName>
    <definedName name="SENSUPERAVIT00_" localSheetId="14">#REF!</definedName>
    <definedName name="SENSUPERAVIT00_" localSheetId="19">#REF!</definedName>
    <definedName name="SENSUPERAVIT00_">#REF!</definedName>
    <definedName name="SENSUPERAVIT93_" localSheetId="3">#REF!</definedName>
    <definedName name="SENSUPERAVIT93_" localSheetId="4">#REF!</definedName>
    <definedName name="SENSUPERAVIT93_" localSheetId="5">#REF!</definedName>
    <definedName name="SENSUPERAVIT93_" localSheetId="6">#REF!</definedName>
    <definedName name="SENSUPERAVIT93_" localSheetId="7">#REF!</definedName>
    <definedName name="SENSUPERAVIT93_" localSheetId="8">#REF!</definedName>
    <definedName name="SENSUPERAVIT93_" localSheetId="9">#REF!</definedName>
    <definedName name="SENSUPERAVIT93_" localSheetId="10">#REF!</definedName>
    <definedName name="SENSUPERAVIT93_" localSheetId="11">#REF!</definedName>
    <definedName name="SENSUPERAVIT93_" localSheetId="12">#REF!</definedName>
    <definedName name="SENSUPERAVIT93_" localSheetId="13">#REF!</definedName>
    <definedName name="SENSUPERAVIT93_" localSheetId="14">#REF!</definedName>
    <definedName name="SENSUPERAVIT93_" localSheetId="19">#REF!</definedName>
    <definedName name="SENSUPERAVIT93_">#REF!</definedName>
    <definedName name="SENSUPERAVIT94_" localSheetId="3">#REF!</definedName>
    <definedName name="SENSUPERAVIT94_" localSheetId="4">#REF!</definedName>
    <definedName name="SENSUPERAVIT94_" localSheetId="5">#REF!</definedName>
    <definedName name="SENSUPERAVIT94_" localSheetId="6">#REF!</definedName>
    <definedName name="SENSUPERAVIT94_" localSheetId="7">#REF!</definedName>
    <definedName name="SENSUPERAVIT94_" localSheetId="8">#REF!</definedName>
    <definedName name="SENSUPERAVIT94_" localSheetId="9">#REF!</definedName>
    <definedName name="SENSUPERAVIT94_" localSheetId="10">#REF!</definedName>
    <definedName name="SENSUPERAVIT94_" localSheetId="11">#REF!</definedName>
    <definedName name="SENSUPERAVIT94_" localSheetId="12">#REF!</definedName>
    <definedName name="SENSUPERAVIT94_" localSheetId="13">#REF!</definedName>
    <definedName name="SENSUPERAVIT94_" localSheetId="14">#REF!</definedName>
    <definedName name="SENSUPERAVIT94_" localSheetId="19">#REF!</definedName>
    <definedName name="SENSUPERAVIT94_">#REF!</definedName>
    <definedName name="SENSUPERAVIT95_" localSheetId="3">#REF!</definedName>
    <definedName name="SENSUPERAVIT95_" localSheetId="4">#REF!</definedName>
    <definedName name="SENSUPERAVIT95_" localSheetId="5">#REF!</definedName>
    <definedName name="SENSUPERAVIT95_" localSheetId="6">#REF!</definedName>
    <definedName name="SENSUPERAVIT95_" localSheetId="7">#REF!</definedName>
    <definedName name="SENSUPERAVIT95_" localSheetId="8">#REF!</definedName>
    <definedName name="SENSUPERAVIT95_" localSheetId="9">#REF!</definedName>
    <definedName name="SENSUPERAVIT95_" localSheetId="10">#REF!</definedName>
    <definedName name="SENSUPERAVIT95_" localSheetId="11">#REF!</definedName>
    <definedName name="SENSUPERAVIT95_" localSheetId="12">#REF!</definedName>
    <definedName name="SENSUPERAVIT95_" localSheetId="13">#REF!</definedName>
    <definedName name="SENSUPERAVIT95_" localSheetId="14">#REF!</definedName>
    <definedName name="SENSUPERAVIT95_" localSheetId="19">#REF!</definedName>
    <definedName name="SENSUPERAVIT95_">#REF!</definedName>
    <definedName name="SENSUPERAVIT96_" localSheetId="3">#REF!</definedName>
    <definedName name="SENSUPERAVIT96_" localSheetId="4">#REF!</definedName>
    <definedName name="SENSUPERAVIT96_" localSheetId="5">#REF!</definedName>
    <definedName name="SENSUPERAVIT96_" localSheetId="6">#REF!</definedName>
    <definedName name="SENSUPERAVIT96_" localSheetId="7">#REF!</definedName>
    <definedName name="SENSUPERAVIT96_" localSheetId="8">#REF!</definedName>
    <definedName name="SENSUPERAVIT96_" localSheetId="9">#REF!</definedName>
    <definedName name="SENSUPERAVIT96_" localSheetId="10">#REF!</definedName>
    <definedName name="SENSUPERAVIT96_" localSheetId="11">#REF!</definedName>
    <definedName name="SENSUPERAVIT96_" localSheetId="12">#REF!</definedName>
    <definedName name="SENSUPERAVIT96_" localSheetId="13">#REF!</definedName>
    <definedName name="SENSUPERAVIT96_" localSheetId="14">#REF!</definedName>
    <definedName name="SENSUPERAVIT96_" localSheetId="19">#REF!</definedName>
    <definedName name="SENSUPERAVIT96_">#REF!</definedName>
    <definedName name="SENSUPERAVIT97_" localSheetId="3">#REF!</definedName>
    <definedName name="SENSUPERAVIT97_" localSheetId="4">#REF!</definedName>
    <definedName name="SENSUPERAVIT97_" localSheetId="5">#REF!</definedName>
    <definedName name="SENSUPERAVIT97_" localSheetId="6">#REF!</definedName>
    <definedName name="SENSUPERAVIT97_" localSheetId="7">#REF!</definedName>
    <definedName name="SENSUPERAVIT97_" localSheetId="8">#REF!</definedName>
    <definedName name="SENSUPERAVIT97_" localSheetId="9">#REF!</definedName>
    <definedName name="SENSUPERAVIT97_" localSheetId="10">#REF!</definedName>
    <definedName name="SENSUPERAVIT97_" localSheetId="11">#REF!</definedName>
    <definedName name="SENSUPERAVIT97_" localSheetId="12">#REF!</definedName>
    <definedName name="SENSUPERAVIT97_" localSheetId="13">#REF!</definedName>
    <definedName name="SENSUPERAVIT97_" localSheetId="14">#REF!</definedName>
    <definedName name="SENSUPERAVIT97_" localSheetId="19">#REF!</definedName>
    <definedName name="SENSUPERAVIT97_">#REF!</definedName>
    <definedName name="SENSUPERAVIT98_" localSheetId="3">#REF!</definedName>
    <definedName name="SENSUPERAVIT98_" localSheetId="4">#REF!</definedName>
    <definedName name="SENSUPERAVIT98_" localSheetId="5">#REF!</definedName>
    <definedName name="SENSUPERAVIT98_" localSheetId="6">#REF!</definedName>
    <definedName name="SENSUPERAVIT98_" localSheetId="7">#REF!</definedName>
    <definedName name="SENSUPERAVIT98_" localSheetId="8">#REF!</definedName>
    <definedName name="SENSUPERAVIT98_" localSheetId="9">#REF!</definedName>
    <definedName name="SENSUPERAVIT98_" localSheetId="10">#REF!</definedName>
    <definedName name="SENSUPERAVIT98_" localSheetId="11">#REF!</definedName>
    <definedName name="SENSUPERAVIT98_" localSheetId="12">#REF!</definedName>
    <definedName name="SENSUPERAVIT98_" localSheetId="13">#REF!</definedName>
    <definedName name="SENSUPERAVIT98_" localSheetId="14">#REF!</definedName>
    <definedName name="SENSUPERAVIT98_" localSheetId="19">#REF!</definedName>
    <definedName name="SENSUPERAVIT98_">#REF!</definedName>
    <definedName name="SENSUPERAVIT99_" localSheetId="3">#REF!</definedName>
    <definedName name="SENSUPERAVIT99_" localSheetId="4">#REF!</definedName>
    <definedName name="SENSUPERAVIT99_" localSheetId="5">#REF!</definedName>
    <definedName name="SENSUPERAVIT99_" localSheetId="6">#REF!</definedName>
    <definedName name="SENSUPERAVIT99_" localSheetId="7">#REF!</definedName>
    <definedName name="SENSUPERAVIT99_" localSheetId="8">#REF!</definedName>
    <definedName name="SENSUPERAVIT99_" localSheetId="9">#REF!</definedName>
    <definedName name="SENSUPERAVIT99_" localSheetId="10">#REF!</definedName>
    <definedName name="SENSUPERAVIT99_" localSheetId="11">#REF!</definedName>
    <definedName name="SENSUPERAVIT99_" localSheetId="12">#REF!</definedName>
    <definedName name="SENSUPERAVIT99_" localSheetId="13">#REF!</definedName>
    <definedName name="SENSUPERAVIT99_" localSheetId="14">#REF!</definedName>
    <definedName name="SENSUPERAVIT99_" localSheetId="19">#REF!</definedName>
    <definedName name="SENSUPERAVIT99_">#REF!</definedName>
    <definedName name="SENTARIFA00_" localSheetId="3">#REF!</definedName>
    <definedName name="SENTARIFA00_" localSheetId="4">#REF!</definedName>
    <definedName name="SENTARIFA00_" localSheetId="5">#REF!</definedName>
    <definedName name="SENTARIFA00_" localSheetId="6">#REF!</definedName>
    <definedName name="SENTARIFA00_" localSheetId="7">#REF!</definedName>
    <definedName name="SENTARIFA00_" localSheetId="8">#REF!</definedName>
    <definedName name="SENTARIFA00_" localSheetId="9">#REF!</definedName>
    <definedName name="SENTARIFA00_" localSheetId="10">#REF!</definedName>
    <definedName name="SENTARIFA00_" localSheetId="11">#REF!</definedName>
    <definedName name="SENTARIFA00_" localSheetId="12">#REF!</definedName>
    <definedName name="SENTARIFA00_" localSheetId="13">#REF!</definedName>
    <definedName name="SENTARIFA00_" localSheetId="14">#REF!</definedName>
    <definedName name="SENTARIFA00_" localSheetId="19">#REF!</definedName>
    <definedName name="SENTARIFA00_">#REF!</definedName>
    <definedName name="SENTARIFA93_" localSheetId="3">#REF!</definedName>
    <definedName name="SENTARIFA93_" localSheetId="4">#REF!</definedName>
    <definedName name="SENTARIFA93_" localSheetId="5">#REF!</definedName>
    <definedName name="SENTARIFA93_" localSheetId="6">#REF!</definedName>
    <definedName name="SENTARIFA93_" localSheetId="7">#REF!</definedName>
    <definedName name="SENTARIFA93_" localSheetId="8">#REF!</definedName>
    <definedName name="SENTARIFA93_" localSheetId="9">#REF!</definedName>
    <definedName name="SENTARIFA93_" localSheetId="10">#REF!</definedName>
    <definedName name="SENTARIFA93_" localSheetId="11">#REF!</definedName>
    <definedName name="SENTARIFA93_" localSheetId="12">#REF!</definedName>
    <definedName name="SENTARIFA93_" localSheetId="13">#REF!</definedName>
    <definedName name="SENTARIFA93_" localSheetId="14">#REF!</definedName>
    <definedName name="SENTARIFA93_" localSheetId="19">#REF!</definedName>
    <definedName name="SENTARIFA93_">#REF!</definedName>
    <definedName name="SENTARIFA94_" localSheetId="3">#REF!</definedName>
    <definedName name="SENTARIFA94_" localSheetId="4">#REF!</definedName>
    <definedName name="SENTARIFA94_" localSheetId="5">#REF!</definedName>
    <definedName name="SENTARIFA94_" localSheetId="6">#REF!</definedName>
    <definedName name="SENTARIFA94_" localSheetId="7">#REF!</definedName>
    <definedName name="SENTARIFA94_" localSheetId="8">#REF!</definedName>
    <definedName name="SENTARIFA94_" localSheetId="9">#REF!</definedName>
    <definedName name="SENTARIFA94_" localSheetId="10">#REF!</definedName>
    <definedName name="SENTARIFA94_" localSheetId="11">#REF!</definedName>
    <definedName name="SENTARIFA94_" localSheetId="12">#REF!</definedName>
    <definedName name="SENTARIFA94_" localSheetId="13">#REF!</definedName>
    <definedName name="SENTARIFA94_" localSheetId="14">#REF!</definedName>
    <definedName name="SENTARIFA94_" localSheetId="19">#REF!</definedName>
    <definedName name="SENTARIFA94_">#REF!</definedName>
    <definedName name="SENTARIFA95_" localSheetId="3">#REF!</definedName>
    <definedName name="SENTARIFA95_" localSheetId="4">#REF!</definedName>
    <definedName name="SENTARIFA95_" localSheetId="5">#REF!</definedName>
    <definedName name="SENTARIFA95_" localSheetId="6">#REF!</definedName>
    <definedName name="SENTARIFA95_" localSheetId="7">#REF!</definedName>
    <definedName name="SENTARIFA95_" localSheetId="8">#REF!</definedName>
    <definedName name="SENTARIFA95_" localSheetId="9">#REF!</definedName>
    <definedName name="SENTARIFA95_" localSheetId="10">#REF!</definedName>
    <definedName name="SENTARIFA95_" localSheetId="11">#REF!</definedName>
    <definedName name="SENTARIFA95_" localSheetId="12">#REF!</definedName>
    <definedName name="SENTARIFA95_" localSheetId="13">#REF!</definedName>
    <definedName name="SENTARIFA95_" localSheetId="14">#REF!</definedName>
    <definedName name="SENTARIFA95_" localSheetId="19">#REF!</definedName>
    <definedName name="SENTARIFA95_">#REF!</definedName>
    <definedName name="SENTARIFA96_" localSheetId="3">#REF!</definedName>
    <definedName name="SENTARIFA96_" localSheetId="4">#REF!</definedName>
    <definedName name="SENTARIFA96_" localSheetId="5">#REF!</definedName>
    <definedName name="SENTARIFA96_" localSheetId="6">#REF!</definedName>
    <definedName name="SENTARIFA96_" localSheetId="7">#REF!</definedName>
    <definedName name="SENTARIFA96_" localSheetId="8">#REF!</definedName>
    <definedName name="SENTARIFA96_" localSheetId="9">#REF!</definedName>
    <definedName name="SENTARIFA96_" localSheetId="10">#REF!</definedName>
    <definedName name="SENTARIFA96_" localSheetId="11">#REF!</definedName>
    <definedName name="SENTARIFA96_" localSheetId="12">#REF!</definedName>
    <definedName name="SENTARIFA96_" localSheetId="13">#REF!</definedName>
    <definedName name="SENTARIFA96_" localSheetId="14">#REF!</definedName>
    <definedName name="SENTARIFA96_" localSheetId="19">#REF!</definedName>
    <definedName name="SENTARIFA96_">#REF!</definedName>
    <definedName name="SENTARIFA97_" localSheetId="3">#REF!</definedName>
    <definedName name="SENTARIFA97_" localSheetId="4">#REF!</definedName>
    <definedName name="SENTARIFA97_" localSheetId="5">#REF!</definedName>
    <definedName name="SENTARIFA97_" localSheetId="6">#REF!</definedName>
    <definedName name="SENTARIFA97_" localSheetId="7">#REF!</definedName>
    <definedName name="SENTARIFA97_" localSheetId="8">#REF!</definedName>
    <definedName name="SENTARIFA97_" localSheetId="9">#REF!</definedName>
    <definedName name="SENTARIFA97_" localSheetId="10">#REF!</definedName>
    <definedName name="SENTARIFA97_" localSheetId="11">#REF!</definedName>
    <definedName name="SENTARIFA97_" localSheetId="12">#REF!</definedName>
    <definedName name="SENTARIFA97_" localSheetId="13">#REF!</definedName>
    <definedName name="SENTARIFA97_" localSheetId="14">#REF!</definedName>
    <definedName name="SENTARIFA97_" localSheetId="19">#REF!</definedName>
    <definedName name="SENTARIFA97_">#REF!</definedName>
    <definedName name="SENTARIFA98_" localSheetId="3">#REF!</definedName>
    <definedName name="SENTARIFA98_" localSheetId="4">#REF!</definedName>
    <definedName name="SENTARIFA98_" localSheetId="5">#REF!</definedName>
    <definedName name="SENTARIFA98_" localSheetId="6">#REF!</definedName>
    <definedName name="SENTARIFA98_" localSheetId="7">#REF!</definedName>
    <definedName name="SENTARIFA98_" localSheetId="8">#REF!</definedName>
    <definedName name="SENTARIFA98_" localSheetId="9">#REF!</definedName>
    <definedName name="SENTARIFA98_" localSheetId="10">#REF!</definedName>
    <definedName name="SENTARIFA98_" localSheetId="11">#REF!</definedName>
    <definedName name="SENTARIFA98_" localSheetId="12">#REF!</definedName>
    <definedName name="SENTARIFA98_" localSheetId="13">#REF!</definedName>
    <definedName name="SENTARIFA98_" localSheetId="14">#REF!</definedName>
    <definedName name="SENTARIFA98_" localSheetId="19">#REF!</definedName>
    <definedName name="SENTARIFA98_">#REF!</definedName>
    <definedName name="SENTARIFA99_" localSheetId="3">#REF!</definedName>
    <definedName name="SENTARIFA99_" localSheetId="4">#REF!</definedName>
    <definedName name="SENTARIFA99_" localSheetId="5">#REF!</definedName>
    <definedName name="SENTARIFA99_" localSheetId="6">#REF!</definedName>
    <definedName name="SENTARIFA99_" localSheetId="7">#REF!</definedName>
    <definedName name="SENTARIFA99_" localSheetId="8">#REF!</definedName>
    <definedName name="SENTARIFA99_" localSheetId="9">#REF!</definedName>
    <definedName name="SENTARIFA99_" localSheetId="10">#REF!</definedName>
    <definedName name="SENTARIFA99_" localSheetId="11">#REF!</definedName>
    <definedName name="SENTARIFA99_" localSheetId="12">#REF!</definedName>
    <definedName name="SENTARIFA99_" localSheetId="13">#REF!</definedName>
    <definedName name="SENTARIFA99_" localSheetId="14">#REF!</definedName>
    <definedName name="SENTARIFA99_" localSheetId="19">#REF!</definedName>
    <definedName name="SENTARIFA99_">#REF!</definedName>
    <definedName name="SENVARDEM00_" localSheetId="3">#REF!</definedName>
    <definedName name="SENVARDEM00_" localSheetId="4">#REF!</definedName>
    <definedName name="SENVARDEM00_" localSheetId="5">#REF!</definedName>
    <definedName name="SENVARDEM00_" localSheetId="6">#REF!</definedName>
    <definedName name="SENVARDEM00_" localSheetId="7">#REF!</definedName>
    <definedName name="SENVARDEM00_" localSheetId="8">#REF!</definedName>
    <definedName name="SENVARDEM00_" localSheetId="9">#REF!</definedName>
    <definedName name="SENVARDEM00_" localSheetId="10">#REF!</definedName>
    <definedName name="SENVARDEM00_" localSheetId="11">#REF!</definedName>
    <definedName name="SENVARDEM00_" localSheetId="12">#REF!</definedName>
    <definedName name="SENVARDEM00_" localSheetId="13">#REF!</definedName>
    <definedName name="SENVARDEM00_" localSheetId="14">#REF!</definedName>
    <definedName name="SENVARDEM00_" localSheetId="19">#REF!</definedName>
    <definedName name="SENVARDEM00_">#REF!</definedName>
    <definedName name="SENVARDEM93_" localSheetId="3">#REF!</definedName>
    <definedName name="SENVARDEM93_" localSheetId="4">#REF!</definedName>
    <definedName name="SENVARDEM93_" localSheetId="5">#REF!</definedName>
    <definedName name="SENVARDEM93_" localSheetId="6">#REF!</definedName>
    <definedName name="SENVARDEM93_" localSheetId="7">#REF!</definedName>
    <definedName name="SENVARDEM93_" localSheetId="8">#REF!</definedName>
    <definedName name="SENVARDEM93_" localSheetId="9">#REF!</definedName>
    <definedName name="SENVARDEM93_" localSheetId="10">#REF!</definedName>
    <definedName name="SENVARDEM93_" localSheetId="11">#REF!</definedName>
    <definedName name="SENVARDEM93_" localSheetId="12">#REF!</definedName>
    <definedName name="SENVARDEM93_" localSheetId="13">#REF!</definedName>
    <definedName name="SENVARDEM93_" localSheetId="14">#REF!</definedName>
    <definedName name="SENVARDEM93_" localSheetId="19">#REF!</definedName>
    <definedName name="SENVARDEM93_">#REF!</definedName>
    <definedName name="SENVARDEM94_" localSheetId="3">#REF!</definedName>
    <definedName name="SENVARDEM94_" localSheetId="4">#REF!</definedName>
    <definedName name="SENVARDEM94_" localSheetId="5">#REF!</definedName>
    <definedName name="SENVARDEM94_" localSheetId="6">#REF!</definedName>
    <definedName name="SENVARDEM94_" localSheetId="7">#REF!</definedName>
    <definedName name="SENVARDEM94_" localSheetId="8">#REF!</definedName>
    <definedName name="SENVARDEM94_" localSheetId="9">#REF!</definedName>
    <definedName name="SENVARDEM94_" localSheetId="10">#REF!</definedName>
    <definedName name="SENVARDEM94_" localSheetId="11">#REF!</definedName>
    <definedName name="SENVARDEM94_" localSheetId="12">#REF!</definedName>
    <definedName name="SENVARDEM94_" localSheetId="13">#REF!</definedName>
    <definedName name="SENVARDEM94_" localSheetId="14">#REF!</definedName>
    <definedName name="SENVARDEM94_" localSheetId="19">#REF!</definedName>
    <definedName name="SENVARDEM94_">#REF!</definedName>
    <definedName name="SENVARDEM95_" localSheetId="3">#REF!</definedName>
    <definedName name="SENVARDEM95_" localSheetId="4">#REF!</definedName>
    <definedName name="SENVARDEM95_" localSheetId="5">#REF!</definedName>
    <definedName name="SENVARDEM95_" localSheetId="6">#REF!</definedName>
    <definedName name="SENVARDEM95_" localSheetId="7">#REF!</definedName>
    <definedName name="SENVARDEM95_" localSheetId="8">#REF!</definedName>
    <definedName name="SENVARDEM95_" localSheetId="9">#REF!</definedName>
    <definedName name="SENVARDEM95_" localSheetId="10">#REF!</definedName>
    <definedName name="SENVARDEM95_" localSheetId="11">#REF!</definedName>
    <definedName name="SENVARDEM95_" localSheetId="12">#REF!</definedName>
    <definedName name="SENVARDEM95_" localSheetId="13">#REF!</definedName>
    <definedName name="SENVARDEM95_" localSheetId="14">#REF!</definedName>
    <definedName name="SENVARDEM95_" localSheetId="19">#REF!</definedName>
    <definedName name="SENVARDEM95_">#REF!</definedName>
    <definedName name="SENVARDEM96_" localSheetId="3">#REF!</definedName>
    <definedName name="SENVARDEM96_" localSheetId="4">#REF!</definedName>
    <definedName name="SENVARDEM96_" localSheetId="5">#REF!</definedName>
    <definedName name="SENVARDEM96_" localSheetId="6">#REF!</definedName>
    <definedName name="SENVARDEM96_" localSheetId="7">#REF!</definedName>
    <definedName name="SENVARDEM96_" localSheetId="8">#REF!</definedName>
    <definedName name="SENVARDEM96_" localSheetId="9">#REF!</definedName>
    <definedName name="SENVARDEM96_" localSheetId="10">#REF!</definedName>
    <definedName name="SENVARDEM96_" localSheetId="11">#REF!</definedName>
    <definedName name="SENVARDEM96_" localSheetId="12">#REF!</definedName>
    <definedName name="SENVARDEM96_" localSheetId="13">#REF!</definedName>
    <definedName name="SENVARDEM96_" localSheetId="14">#REF!</definedName>
    <definedName name="SENVARDEM96_" localSheetId="19">#REF!</definedName>
    <definedName name="SENVARDEM96_">#REF!</definedName>
    <definedName name="SENVARDEM97_" localSheetId="3">#REF!</definedName>
    <definedName name="SENVARDEM97_" localSheetId="4">#REF!</definedName>
    <definedName name="SENVARDEM97_" localSheetId="5">#REF!</definedName>
    <definedName name="SENVARDEM97_" localSheetId="6">#REF!</definedName>
    <definedName name="SENVARDEM97_" localSheetId="7">#REF!</definedName>
    <definedName name="SENVARDEM97_" localSheetId="8">#REF!</definedName>
    <definedName name="SENVARDEM97_" localSheetId="9">#REF!</definedName>
    <definedName name="SENVARDEM97_" localSheetId="10">#REF!</definedName>
    <definedName name="SENVARDEM97_" localSheetId="11">#REF!</definedName>
    <definedName name="SENVARDEM97_" localSheetId="12">#REF!</definedName>
    <definedName name="SENVARDEM97_" localSheetId="13">#REF!</definedName>
    <definedName name="SENVARDEM97_" localSheetId="14">#REF!</definedName>
    <definedName name="SENVARDEM97_" localSheetId="19">#REF!</definedName>
    <definedName name="SENVARDEM97_">#REF!</definedName>
    <definedName name="SENVARDEM98_" localSheetId="3">#REF!</definedName>
    <definedName name="SENVARDEM98_" localSheetId="4">#REF!</definedName>
    <definedName name="SENVARDEM98_" localSheetId="5">#REF!</definedName>
    <definedName name="SENVARDEM98_" localSheetId="6">#REF!</definedName>
    <definedName name="SENVARDEM98_" localSheetId="7">#REF!</definedName>
    <definedName name="SENVARDEM98_" localSheetId="8">#REF!</definedName>
    <definedName name="SENVARDEM98_" localSheetId="9">#REF!</definedName>
    <definedName name="SENVARDEM98_" localSheetId="10">#REF!</definedName>
    <definedName name="SENVARDEM98_" localSheetId="11">#REF!</definedName>
    <definedName name="SENVARDEM98_" localSheetId="12">#REF!</definedName>
    <definedName name="SENVARDEM98_" localSheetId="13">#REF!</definedName>
    <definedName name="SENVARDEM98_" localSheetId="14">#REF!</definedName>
    <definedName name="SENVARDEM98_" localSheetId="19">#REF!</definedName>
    <definedName name="SENVARDEM98_">#REF!</definedName>
    <definedName name="SENVARDEM99_" localSheetId="3">#REF!</definedName>
    <definedName name="SENVARDEM99_" localSheetId="4">#REF!</definedName>
    <definedName name="SENVARDEM99_" localSheetId="5">#REF!</definedName>
    <definedName name="SENVARDEM99_" localSheetId="6">#REF!</definedName>
    <definedName name="SENVARDEM99_" localSheetId="7">#REF!</definedName>
    <definedName name="SENVARDEM99_" localSheetId="8">#REF!</definedName>
    <definedName name="SENVARDEM99_" localSheetId="9">#REF!</definedName>
    <definedName name="SENVARDEM99_" localSheetId="10">#REF!</definedName>
    <definedName name="SENVARDEM99_" localSheetId="11">#REF!</definedName>
    <definedName name="SENVARDEM99_" localSheetId="12">#REF!</definedName>
    <definedName name="SENVARDEM99_" localSheetId="13">#REF!</definedName>
    <definedName name="SENVARDEM99_" localSheetId="14">#REF!</definedName>
    <definedName name="SENVARDEM99_" localSheetId="19">#REF!</definedName>
    <definedName name="SENVARDEM99_">#REF!</definedName>
    <definedName name="SENVENTAS00_" localSheetId="3">#REF!</definedName>
    <definedName name="SENVENTAS00_" localSheetId="4">#REF!</definedName>
    <definedName name="SENVENTAS00_" localSheetId="5">#REF!</definedName>
    <definedName name="SENVENTAS00_" localSheetId="6">#REF!</definedName>
    <definedName name="SENVENTAS00_" localSheetId="7">#REF!</definedName>
    <definedName name="SENVENTAS00_" localSheetId="8">#REF!</definedName>
    <definedName name="SENVENTAS00_" localSheetId="9">#REF!</definedName>
    <definedName name="SENVENTAS00_" localSheetId="10">#REF!</definedName>
    <definedName name="SENVENTAS00_" localSheetId="11">#REF!</definedName>
    <definedName name="SENVENTAS00_" localSheetId="12">#REF!</definedName>
    <definedName name="SENVENTAS00_" localSheetId="13">#REF!</definedName>
    <definedName name="SENVENTAS00_" localSheetId="14">#REF!</definedName>
    <definedName name="SENVENTAS00_" localSheetId="19">#REF!</definedName>
    <definedName name="SENVENTAS00_">#REF!</definedName>
    <definedName name="SENVENTAS93_" localSheetId="3">#REF!</definedName>
    <definedName name="SENVENTAS93_" localSheetId="4">#REF!</definedName>
    <definedName name="SENVENTAS93_" localSheetId="5">#REF!</definedName>
    <definedName name="SENVENTAS93_" localSheetId="6">#REF!</definedName>
    <definedName name="SENVENTAS93_" localSheetId="7">#REF!</definedName>
    <definedName name="SENVENTAS93_" localSheetId="8">#REF!</definedName>
    <definedName name="SENVENTAS93_" localSheetId="9">#REF!</definedName>
    <definedName name="SENVENTAS93_" localSheetId="10">#REF!</definedName>
    <definedName name="SENVENTAS93_" localSheetId="11">#REF!</definedName>
    <definedName name="SENVENTAS93_" localSheetId="12">#REF!</definedName>
    <definedName name="SENVENTAS93_" localSheetId="13">#REF!</definedName>
    <definedName name="SENVENTAS93_" localSheetId="14">#REF!</definedName>
    <definedName name="SENVENTAS93_" localSheetId="19">#REF!</definedName>
    <definedName name="SENVENTAS93_">#REF!</definedName>
    <definedName name="SENVENTAS94_" localSheetId="3">#REF!</definedName>
    <definedName name="SENVENTAS94_" localSheetId="4">#REF!</definedName>
    <definedName name="SENVENTAS94_" localSheetId="5">#REF!</definedName>
    <definedName name="SENVENTAS94_" localSheetId="6">#REF!</definedName>
    <definedName name="SENVENTAS94_" localSheetId="7">#REF!</definedName>
    <definedName name="SENVENTAS94_" localSheetId="8">#REF!</definedName>
    <definedName name="SENVENTAS94_" localSheetId="9">#REF!</definedName>
    <definedName name="SENVENTAS94_" localSheetId="10">#REF!</definedName>
    <definedName name="SENVENTAS94_" localSheetId="11">#REF!</definedName>
    <definedName name="SENVENTAS94_" localSheetId="12">#REF!</definedName>
    <definedName name="SENVENTAS94_" localSheetId="13">#REF!</definedName>
    <definedName name="SENVENTAS94_" localSheetId="14">#REF!</definedName>
    <definedName name="SENVENTAS94_" localSheetId="19">#REF!</definedName>
    <definedName name="SENVENTAS94_">#REF!</definedName>
    <definedName name="SENVENTAS95_" localSheetId="3">#REF!</definedName>
    <definedName name="SENVENTAS95_" localSheetId="4">#REF!</definedName>
    <definedName name="SENVENTAS95_" localSheetId="5">#REF!</definedName>
    <definedName name="SENVENTAS95_" localSheetId="6">#REF!</definedName>
    <definedName name="SENVENTAS95_" localSheetId="7">#REF!</definedName>
    <definedName name="SENVENTAS95_" localSheetId="8">#REF!</definedName>
    <definedName name="SENVENTAS95_" localSheetId="9">#REF!</definedName>
    <definedName name="SENVENTAS95_" localSheetId="10">#REF!</definedName>
    <definedName name="SENVENTAS95_" localSheetId="11">#REF!</definedName>
    <definedName name="SENVENTAS95_" localSheetId="12">#REF!</definedName>
    <definedName name="SENVENTAS95_" localSheetId="13">#REF!</definedName>
    <definedName name="SENVENTAS95_" localSheetId="14">#REF!</definedName>
    <definedName name="SENVENTAS95_" localSheetId="19">#REF!</definedName>
    <definedName name="SENVENTAS95_">#REF!</definedName>
    <definedName name="SENVENTAS96_" localSheetId="3">#REF!</definedName>
    <definedName name="SENVENTAS96_" localSheetId="4">#REF!</definedName>
    <definedName name="SENVENTAS96_" localSheetId="5">#REF!</definedName>
    <definedName name="SENVENTAS96_" localSheetId="6">#REF!</definedName>
    <definedName name="SENVENTAS96_" localSheetId="7">#REF!</definedName>
    <definedName name="SENVENTAS96_" localSheetId="8">#REF!</definedName>
    <definedName name="SENVENTAS96_" localSheetId="9">#REF!</definedName>
    <definedName name="SENVENTAS96_" localSheetId="10">#REF!</definedName>
    <definedName name="SENVENTAS96_" localSheetId="11">#REF!</definedName>
    <definedName name="SENVENTAS96_" localSheetId="12">#REF!</definedName>
    <definedName name="SENVENTAS96_" localSheetId="13">#REF!</definedName>
    <definedName name="SENVENTAS96_" localSheetId="14">#REF!</definedName>
    <definedName name="SENVENTAS96_" localSheetId="19">#REF!</definedName>
    <definedName name="SENVENTAS96_">#REF!</definedName>
    <definedName name="SENVENTAS97_" localSheetId="3">#REF!</definedName>
    <definedName name="SENVENTAS97_" localSheetId="4">#REF!</definedName>
    <definedName name="SENVENTAS97_" localSheetId="5">#REF!</definedName>
    <definedName name="SENVENTAS97_" localSheetId="6">#REF!</definedName>
    <definedName name="SENVENTAS97_" localSheetId="7">#REF!</definedName>
    <definedName name="SENVENTAS97_" localSheetId="8">#REF!</definedName>
    <definedName name="SENVENTAS97_" localSheetId="9">#REF!</definedName>
    <definedName name="SENVENTAS97_" localSheetId="10">#REF!</definedName>
    <definedName name="SENVENTAS97_" localSheetId="11">#REF!</definedName>
    <definedName name="SENVENTAS97_" localSheetId="12">#REF!</definedName>
    <definedName name="SENVENTAS97_" localSheetId="13">#REF!</definedName>
    <definedName name="SENVENTAS97_" localSheetId="14">#REF!</definedName>
    <definedName name="SENVENTAS97_" localSheetId="19">#REF!</definedName>
    <definedName name="SENVENTAS97_">#REF!</definedName>
    <definedName name="SENVENTAS98_" localSheetId="3">#REF!</definedName>
    <definedName name="SENVENTAS98_" localSheetId="4">#REF!</definedName>
    <definedName name="SENVENTAS98_" localSheetId="5">#REF!</definedName>
    <definedName name="SENVENTAS98_" localSheetId="6">#REF!</definedName>
    <definedName name="SENVENTAS98_" localSheetId="7">#REF!</definedName>
    <definedName name="SENVENTAS98_" localSheetId="8">#REF!</definedName>
    <definedName name="SENVENTAS98_" localSheetId="9">#REF!</definedName>
    <definedName name="SENVENTAS98_" localSheetId="10">#REF!</definedName>
    <definedName name="SENVENTAS98_" localSheetId="11">#REF!</definedName>
    <definedName name="SENVENTAS98_" localSheetId="12">#REF!</definedName>
    <definedName name="SENVENTAS98_" localSheetId="13">#REF!</definedName>
    <definedName name="SENVENTAS98_" localSheetId="14">#REF!</definedName>
    <definedName name="SENVENTAS98_" localSheetId="19">#REF!</definedName>
    <definedName name="SENVENTAS98_">#REF!</definedName>
    <definedName name="SENVENTAS99_" localSheetId="3">#REF!</definedName>
    <definedName name="SENVENTAS99_" localSheetId="4">#REF!</definedName>
    <definedName name="SENVENTAS99_" localSheetId="5">#REF!</definedName>
    <definedName name="SENVENTAS99_" localSheetId="6">#REF!</definedName>
    <definedName name="SENVENTAS99_" localSheetId="7">#REF!</definedName>
    <definedName name="SENVENTAS99_" localSheetId="8">#REF!</definedName>
    <definedName name="SENVENTAS99_" localSheetId="9">#REF!</definedName>
    <definedName name="SENVENTAS99_" localSheetId="10">#REF!</definedName>
    <definedName name="SENVENTAS99_" localSheetId="11">#REF!</definedName>
    <definedName name="SENVENTAS99_" localSheetId="12">#REF!</definedName>
    <definedName name="SENVENTAS99_" localSheetId="13">#REF!</definedName>
    <definedName name="SENVENTAS99_" localSheetId="14">#REF!</definedName>
    <definedName name="SENVENTAS99_" localSheetId="19">#REF!</definedName>
    <definedName name="SENVENTAS99_">#REF!</definedName>
    <definedName name="Sep">#REF!</definedName>
    <definedName name="SERVICIODEUDANACION" localSheetId="3">#REF!</definedName>
    <definedName name="SERVICIODEUDANACION" localSheetId="4">#REF!</definedName>
    <definedName name="SERVICIODEUDANACION" localSheetId="5">#REF!</definedName>
    <definedName name="SERVICIODEUDANACION" localSheetId="6">#REF!</definedName>
    <definedName name="SERVICIODEUDANACION" localSheetId="7">#REF!</definedName>
    <definedName name="SERVICIODEUDANACION" localSheetId="8">#REF!</definedName>
    <definedName name="SERVICIODEUDANACION" localSheetId="9">#REF!</definedName>
    <definedName name="SERVICIODEUDANACION" localSheetId="10">#REF!</definedName>
    <definedName name="SERVICIODEUDANACION" localSheetId="11">#REF!</definedName>
    <definedName name="SERVICIODEUDANACION" localSheetId="12">#REF!</definedName>
    <definedName name="SERVICIODEUDANACION" localSheetId="13">#REF!</definedName>
    <definedName name="SERVICIODEUDANACION" localSheetId="14">#REF!</definedName>
    <definedName name="SERVICIODEUDANACION" localSheetId="20">#REF!</definedName>
    <definedName name="SERVICIODEUDANACION" localSheetId="19">#REF!</definedName>
    <definedName name="SERVICIODEUDANACION">#REF!</definedName>
    <definedName name="Servicios_personales" localSheetId="3">#REF!</definedName>
    <definedName name="Servicios_personales" localSheetId="4">#REF!</definedName>
    <definedName name="Servicios_personales" localSheetId="5">#REF!</definedName>
    <definedName name="Servicios_personales" localSheetId="6">#REF!</definedName>
    <definedName name="Servicios_personales" localSheetId="7">#REF!</definedName>
    <definedName name="Servicios_personales" localSheetId="8">#REF!</definedName>
    <definedName name="Servicios_personales" localSheetId="9">#REF!</definedName>
    <definedName name="Servicios_personales" localSheetId="10">#REF!</definedName>
    <definedName name="Servicios_personales" localSheetId="11">#REF!</definedName>
    <definedName name="Servicios_personales" localSheetId="12">#REF!</definedName>
    <definedName name="Servicios_personales" localSheetId="13">#REF!</definedName>
    <definedName name="Servicios_personales" localSheetId="14">#REF!</definedName>
    <definedName name="Servicios_personales" localSheetId="20">#REF!</definedName>
    <definedName name="Servicios_personales" localSheetId="19">#REF!</definedName>
    <definedName name="Servicios_personales">#REF!</definedName>
    <definedName name="SI" localSheetId="3">#REF!</definedName>
    <definedName name="SI" localSheetId="4">#REF!</definedName>
    <definedName name="SI" localSheetId="5">#REF!</definedName>
    <definedName name="SI" localSheetId="6">#REF!</definedName>
    <definedName name="SI" localSheetId="7">#REF!</definedName>
    <definedName name="SI" localSheetId="8">#REF!</definedName>
    <definedName name="SI" localSheetId="9">#REF!</definedName>
    <definedName name="SI" localSheetId="10">#REF!</definedName>
    <definedName name="SI" localSheetId="11">#REF!</definedName>
    <definedName name="SI" localSheetId="12">#REF!</definedName>
    <definedName name="SI" localSheetId="13">#REF!</definedName>
    <definedName name="SI" localSheetId="14">#REF!</definedName>
    <definedName name="SI" localSheetId="20">#REF!</definedName>
    <definedName name="SI" localSheetId="19">#REF!</definedName>
    <definedName name="SI">#REF!</definedName>
    <definedName name="SITFID95_">#REF!</definedName>
    <definedName name="SITFIS00_">#REF!</definedName>
    <definedName name="SITFIS93_">#REF!</definedName>
    <definedName name="SITFIS94_">#REF!</definedName>
    <definedName name="SITFIS95_">#REF!</definedName>
    <definedName name="SITFIS96_">#REF!</definedName>
    <definedName name="SITFIS97_">#REF!</definedName>
    <definedName name="SITFIS98_">#REF!</definedName>
    <definedName name="SITFIS99_">#REF!</definedName>
    <definedName name="skghafdn" hidden="1">{"PAGOS DOLARES",#N/A,FALSE,"informes"}</definedName>
    <definedName name="solnac" localSheetId="3">#REF!</definedName>
    <definedName name="solnac" localSheetId="4">#REF!</definedName>
    <definedName name="solnac" localSheetId="5">#REF!</definedName>
    <definedName name="solnac" localSheetId="6">#REF!</definedName>
    <definedName name="solnac" localSheetId="7">#REF!</definedName>
    <definedName name="solnac" localSheetId="8">#REF!</definedName>
    <definedName name="solnac" localSheetId="9">#REF!</definedName>
    <definedName name="solnac" localSheetId="10">#REF!</definedName>
    <definedName name="solnac" localSheetId="11">#REF!</definedName>
    <definedName name="solnac" localSheetId="12">#REF!</definedName>
    <definedName name="solnac" localSheetId="13">#REF!</definedName>
    <definedName name="solnac" localSheetId="14">#REF!</definedName>
    <definedName name="solnac" localSheetId="19">#REF!</definedName>
    <definedName name="solnac">#REF!</definedName>
    <definedName name="solprp" localSheetId="3">#REF!</definedName>
    <definedName name="solprp" localSheetId="4">#REF!</definedName>
    <definedName name="solprp" localSheetId="5">#REF!</definedName>
    <definedName name="solprp" localSheetId="6">#REF!</definedName>
    <definedName name="solprp" localSheetId="7">#REF!</definedName>
    <definedName name="solprp" localSheetId="8">#REF!</definedName>
    <definedName name="solprp" localSheetId="9">#REF!</definedName>
    <definedName name="solprp" localSheetId="10">#REF!</definedName>
    <definedName name="solprp" localSheetId="11">#REF!</definedName>
    <definedName name="solprp" localSheetId="12">#REF!</definedName>
    <definedName name="solprp" localSheetId="13">#REF!</definedName>
    <definedName name="solprp" localSheetId="14">#REF!</definedName>
    <definedName name="solprp" localSheetId="19">#REF!</definedName>
    <definedName name="solprp">#REF!</definedName>
    <definedName name="SORTEADO" localSheetId="3">#REF!</definedName>
    <definedName name="SORTEADO" localSheetId="4">#REF!</definedName>
    <definedName name="SORTEADO" localSheetId="5">#REF!</definedName>
    <definedName name="SORTEADO" localSheetId="6">#REF!</definedName>
    <definedName name="SORTEADO" localSheetId="7">#REF!</definedName>
    <definedName name="SORTEADO" localSheetId="8">#REF!</definedName>
    <definedName name="SORTEADO" localSheetId="9">#REF!</definedName>
    <definedName name="SORTEADO" localSheetId="10">#REF!</definedName>
    <definedName name="SORTEADO" localSheetId="11">#REF!</definedName>
    <definedName name="SORTEADO" localSheetId="12">#REF!</definedName>
    <definedName name="SORTEADO" localSheetId="13">#REF!</definedName>
    <definedName name="SORTEADO" localSheetId="14">#REF!</definedName>
    <definedName name="SORTEADO" localSheetId="20">#REF!</definedName>
    <definedName name="SORTEADO" localSheetId="19">#REF!</definedName>
    <definedName name="SORTEADO">#REF!</definedName>
    <definedName name="SS" hidden="1">{"PAGOS DOLARES",#N/A,FALSE,"informes"}</definedName>
    <definedName name="SUBDIRECTOR" localSheetId="3">#REF!</definedName>
    <definedName name="SUBDIRECTOR" localSheetId="4">#REF!</definedName>
    <definedName name="SUBDIRECTOR" localSheetId="5">#REF!</definedName>
    <definedName name="SUBDIRECTOR" localSheetId="6">#REF!</definedName>
    <definedName name="SUBDIRECTOR" localSheetId="7">#REF!</definedName>
    <definedName name="SUBDIRECTOR" localSheetId="8">#REF!</definedName>
    <definedName name="SUBDIRECTOR" localSheetId="9">#REF!</definedName>
    <definedName name="SUBDIRECTOR" localSheetId="10">#REF!</definedName>
    <definedName name="SUBDIRECTOR" localSheetId="11">#REF!</definedName>
    <definedName name="SUBDIRECTOR" localSheetId="12">#REF!</definedName>
    <definedName name="SUBDIRECTOR" localSheetId="13">#REF!</definedName>
    <definedName name="SUBDIRECTOR" localSheetId="14">#REF!</definedName>
    <definedName name="SUBDIRECTOR" localSheetId="20">#REF!</definedName>
    <definedName name="SUBDIRECTOR" localSheetId="19">#REF!</definedName>
    <definedName name="SUBDIRECTOR">#REF!</definedName>
    <definedName name="subtrn" localSheetId="3">#REF!</definedName>
    <definedName name="subtrn" localSheetId="4">#REF!</definedName>
    <definedName name="subtrn" localSheetId="5">#REF!</definedName>
    <definedName name="subtrn" localSheetId="6">#REF!</definedName>
    <definedName name="subtrn" localSheetId="7">#REF!</definedName>
    <definedName name="subtrn" localSheetId="8">#REF!</definedName>
    <definedName name="subtrn" localSheetId="9">#REF!</definedName>
    <definedName name="subtrn" localSheetId="10">#REF!</definedName>
    <definedName name="subtrn" localSheetId="11">#REF!</definedName>
    <definedName name="subtrn" localSheetId="12">#REF!</definedName>
    <definedName name="subtrn" localSheetId="13">#REF!</definedName>
    <definedName name="subtrn" localSheetId="14">#REF!</definedName>
    <definedName name="subtrn" localSheetId="19">#REF!</definedName>
    <definedName name="subtrn">#REF!</definedName>
    <definedName name="SUMAS">#REF!</definedName>
    <definedName name="TABRIL">#REF!</definedName>
    <definedName name="TAGOSTO">#REF!</definedName>
    <definedName name="TCI">#REF!</definedName>
    <definedName name="TCII">#REF!</definedName>
    <definedName name="TCIII">#REF!</definedName>
    <definedName name="TCIV">#REF!</definedName>
    <definedName name="TCP00_" localSheetId="3">#REF!</definedName>
    <definedName name="TCP00_" localSheetId="4">#REF!</definedName>
    <definedName name="TCP00_" localSheetId="5">#REF!</definedName>
    <definedName name="TCP00_" localSheetId="6">#REF!</definedName>
    <definedName name="TCP00_" localSheetId="7">#REF!</definedName>
    <definedName name="TCP00_" localSheetId="8">#REF!</definedName>
    <definedName name="TCP00_" localSheetId="9">#REF!</definedName>
    <definedName name="TCP00_" localSheetId="10">#REF!</definedName>
    <definedName name="TCP00_" localSheetId="11">#REF!</definedName>
    <definedName name="TCP00_" localSheetId="12">#REF!</definedName>
    <definedName name="TCP00_" localSheetId="13">#REF!</definedName>
    <definedName name="TCP00_" localSheetId="14">#REF!</definedName>
    <definedName name="TCP00_" localSheetId="19">#REF!</definedName>
    <definedName name="TCP00_">#REF!</definedName>
    <definedName name="TCP93_" localSheetId="3">#REF!</definedName>
    <definedName name="TCP93_" localSheetId="4">#REF!</definedName>
    <definedName name="TCP93_" localSheetId="5">#REF!</definedName>
    <definedName name="TCP93_" localSheetId="6">#REF!</definedName>
    <definedName name="TCP93_" localSheetId="7">#REF!</definedName>
    <definedName name="TCP93_" localSheetId="8">#REF!</definedName>
    <definedName name="TCP93_" localSheetId="9">#REF!</definedName>
    <definedName name="TCP93_" localSheetId="10">#REF!</definedName>
    <definedName name="TCP93_" localSheetId="11">#REF!</definedName>
    <definedName name="TCP93_" localSheetId="12">#REF!</definedName>
    <definedName name="TCP93_" localSheetId="13">#REF!</definedName>
    <definedName name="TCP93_" localSheetId="14">#REF!</definedName>
    <definedName name="TCP93_" localSheetId="19">#REF!</definedName>
    <definedName name="TCP93_">#REF!</definedName>
    <definedName name="TCP94_" localSheetId="3">#REF!</definedName>
    <definedName name="TCP94_" localSheetId="4">#REF!</definedName>
    <definedName name="TCP94_" localSheetId="5">#REF!</definedName>
    <definedName name="TCP94_" localSheetId="6">#REF!</definedName>
    <definedName name="TCP94_" localSheetId="7">#REF!</definedName>
    <definedName name="TCP94_" localSheetId="8">#REF!</definedName>
    <definedName name="TCP94_" localSheetId="9">#REF!</definedName>
    <definedName name="TCP94_" localSheetId="10">#REF!</definedName>
    <definedName name="TCP94_" localSheetId="11">#REF!</definedName>
    <definedName name="TCP94_" localSheetId="12">#REF!</definedName>
    <definedName name="TCP94_" localSheetId="13">#REF!</definedName>
    <definedName name="TCP94_" localSheetId="14">#REF!</definedName>
    <definedName name="TCP94_" localSheetId="19">#REF!</definedName>
    <definedName name="TCP94_">#REF!</definedName>
    <definedName name="TCP95_" localSheetId="3">#REF!</definedName>
    <definedName name="TCP95_" localSheetId="4">#REF!</definedName>
    <definedName name="TCP95_" localSheetId="5">#REF!</definedName>
    <definedName name="TCP95_" localSheetId="6">#REF!</definedName>
    <definedName name="TCP95_" localSheetId="7">#REF!</definedName>
    <definedName name="TCP95_" localSheetId="8">#REF!</definedName>
    <definedName name="TCP95_" localSheetId="9">#REF!</definedName>
    <definedName name="TCP95_" localSheetId="10">#REF!</definedName>
    <definedName name="TCP95_" localSheetId="11">#REF!</definedName>
    <definedName name="TCP95_" localSheetId="12">#REF!</definedName>
    <definedName name="TCP95_" localSheetId="13">#REF!</definedName>
    <definedName name="TCP95_" localSheetId="14">#REF!</definedName>
    <definedName name="TCP95_" localSheetId="19">#REF!</definedName>
    <definedName name="TCP95_">#REF!</definedName>
    <definedName name="TCP96_" localSheetId="3">#REF!</definedName>
    <definedName name="TCP96_" localSheetId="4">#REF!</definedName>
    <definedName name="TCP96_" localSheetId="5">#REF!</definedName>
    <definedName name="TCP96_" localSheetId="6">#REF!</definedName>
    <definedName name="TCP96_" localSheetId="7">#REF!</definedName>
    <definedName name="TCP96_" localSheetId="8">#REF!</definedName>
    <definedName name="TCP96_" localSheetId="9">#REF!</definedName>
    <definedName name="TCP96_" localSheetId="10">#REF!</definedName>
    <definedName name="TCP96_" localSheetId="11">#REF!</definedName>
    <definedName name="TCP96_" localSheetId="12">#REF!</definedName>
    <definedName name="TCP96_" localSheetId="13">#REF!</definedName>
    <definedName name="TCP96_" localSheetId="14">#REF!</definedName>
    <definedName name="TCP96_" localSheetId="19">#REF!</definedName>
    <definedName name="TCP96_">#REF!</definedName>
    <definedName name="TCP97_" localSheetId="3">#REF!</definedName>
    <definedName name="TCP97_" localSheetId="4">#REF!</definedName>
    <definedName name="TCP97_" localSheetId="5">#REF!</definedName>
    <definedName name="TCP97_" localSheetId="6">#REF!</definedName>
    <definedName name="TCP97_" localSheetId="7">#REF!</definedName>
    <definedName name="TCP97_" localSheetId="8">#REF!</definedName>
    <definedName name="TCP97_" localSheetId="9">#REF!</definedName>
    <definedName name="TCP97_" localSheetId="10">#REF!</definedName>
    <definedName name="TCP97_" localSheetId="11">#REF!</definedName>
    <definedName name="TCP97_" localSheetId="12">#REF!</definedName>
    <definedName name="TCP97_" localSheetId="13">#REF!</definedName>
    <definedName name="TCP97_" localSheetId="14">#REF!</definedName>
    <definedName name="TCP97_" localSheetId="19">#REF!</definedName>
    <definedName name="TCP97_">#REF!</definedName>
    <definedName name="TCP98_" localSheetId="3">#REF!</definedName>
    <definedName name="TCP98_" localSheetId="4">#REF!</definedName>
    <definedName name="TCP98_" localSheetId="5">#REF!</definedName>
    <definedName name="TCP98_" localSheetId="6">#REF!</definedName>
    <definedName name="TCP98_" localSheetId="7">#REF!</definedName>
    <definedName name="TCP98_" localSheetId="8">#REF!</definedName>
    <definedName name="TCP98_" localSheetId="9">#REF!</definedName>
    <definedName name="TCP98_" localSheetId="10">#REF!</definedName>
    <definedName name="TCP98_" localSheetId="11">#REF!</definedName>
    <definedName name="TCP98_" localSheetId="12">#REF!</definedName>
    <definedName name="TCP98_" localSheetId="13">#REF!</definedName>
    <definedName name="TCP98_" localSheetId="14">#REF!</definedName>
    <definedName name="TCP98_" localSheetId="19">#REF!</definedName>
    <definedName name="TCP98_">#REF!</definedName>
    <definedName name="TCP99_" localSheetId="3">#REF!</definedName>
    <definedName name="TCP99_" localSheetId="4">#REF!</definedName>
    <definedName name="TCP99_" localSheetId="5">#REF!</definedName>
    <definedName name="TCP99_" localSheetId="6">#REF!</definedName>
    <definedName name="TCP99_" localSheetId="7">#REF!</definedName>
    <definedName name="TCP99_" localSheetId="8">#REF!</definedName>
    <definedName name="TCP99_" localSheetId="9">#REF!</definedName>
    <definedName name="TCP99_" localSheetId="10">#REF!</definedName>
    <definedName name="TCP99_" localSheetId="11">#REF!</definedName>
    <definedName name="TCP99_" localSheetId="12">#REF!</definedName>
    <definedName name="TCP99_" localSheetId="13">#REF!</definedName>
    <definedName name="TCP99_" localSheetId="14">#REF!</definedName>
    <definedName name="TCP99_" localSheetId="19">#REF!</definedName>
    <definedName name="TCP99_">#REF!</definedName>
    <definedName name="TDIC">#REF!</definedName>
    <definedName name="TELECOMCRECIM" localSheetId="3">#REF!</definedName>
    <definedName name="TELECOMCRECIM" localSheetId="4">#REF!</definedName>
    <definedName name="TELECOMCRECIM" localSheetId="5">#REF!</definedName>
    <definedName name="TELECOMCRECIM" localSheetId="6">#REF!</definedName>
    <definedName name="TELECOMCRECIM" localSheetId="7">#REF!</definedName>
    <definedName name="TELECOMCRECIM" localSheetId="8">#REF!</definedName>
    <definedName name="TELECOMCRECIM" localSheetId="9">#REF!</definedName>
    <definedName name="TELECOMCRECIM" localSheetId="10">#REF!</definedName>
    <definedName name="TELECOMCRECIM" localSheetId="11">#REF!</definedName>
    <definedName name="TELECOMCRECIM" localSheetId="12">#REF!</definedName>
    <definedName name="TELECOMCRECIM" localSheetId="13">#REF!</definedName>
    <definedName name="TELECOMCRECIM" localSheetId="14">#REF!</definedName>
    <definedName name="TELECOMCRECIM" localSheetId="19">#REF!</definedName>
    <definedName name="TELECOMCRECIM">#REF!</definedName>
    <definedName name="TELECOMPESOS" localSheetId="3">#REF!</definedName>
    <definedName name="TELECOMPESOS" localSheetId="4">#REF!</definedName>
    <definedName name="TELECOMPESOS" localSheetId="5">#REF!</definedName>
    <definedName name="TELECOMPESOS" localSheetId="6">#REF!</definedName>
    <definedName name="TELECOMPESOS" localSheetId="7">#REF!</definedName>
    <definedName name="TELECOMPESOS" localSheetId="8">#REF!</definedName>
    <definedName name="TELECOMPESOS" localSheetId="9">#REF!</definedName>
    <definedName name="TELECOMPESOS" localSheetId="10">#REF!</definedName>
    <definedName name="TELECOMPESOS" localSheetId="11">#REF!</definedName>
    <definedName name="TELECOMPESOS" localSheetId="12">#REF!</definedName>
    <definedName name="TELECOMPESOS" localSheetId="13">#REF!</definedName>
    <definedName name="TELECOMPESOS" localSheetId="14">#REF!</definedName>
    <definedName name="TELECOMPESOS" localSheetId="19">#REF!</definedName>
    <definedName name="TELECOMPESOS">#REF!</definedName>
    <definedName name="TELECOMPIB" localSheetId="3">#REF!</definedName>
    <definedName name="TELECOMPIB" localSheetId="4">#REF!</definedName>
    <definedName name="TELECOMPIB" localSheetId="5">#REF!</definedName>
    <definedName name="TELECOMPIB" localSheetId="6">#REF!</definedName>
    <definedName name="TELECOMPIB" localSheetId="7">#REF!</definedName>
    <definedName name="TELECOMPIB" localSheetId="8">#REF!</definedName>
    <definedName name="TELECOMPIB" localSheetId="9">#REF!</definedName>
    <definedName name="TELECOMPIB" localSheetId="10">#REF!</definedName>
    <definedName name="TELECOMPIB" localSheetId="11">#REF!</definedName>
    <definedName name="TELECOMPIB" localSheetId="12">#REF!</definedName>
    <definedName name="TELECOMPIB" localSheetId="13">#REF!</definedName>
    <definedName name="TELECOMPIB" localSheetId="14">#REF!</definedName>
    <definedName name="TELECOMPIB" localSheetId="19">#REF!</definedName>
    <definedName name="TELECOMPIB">#REF!</definedName>
    <definedName name="Tendencia" localSheetId="2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Tendencia" localSheetId="1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Tendencia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TENERO">#REF!</definedName>
    <definedName name="TFEBRERO">#REF!</definedName>
    <definedName name="TJULIO">#REF!</definedName>
    <definedName name="TJUNIO">#REF!</definedName>
    <definedName name="TMARZO">#REF!</definedName>
    <definedName name="TMAYO">#REF!</definedName>
    <definedName name="TNOV">#REF!</definedName>
    <definedName name="TOCTUBRE">#REF!</definedName>
    <definedName name="TODO" localSheetId="3">#REF!</definedName>
    <definedName name="TODO" localSheetId="4">#REF!</definedName>
    <definedName name="TODO" localSheetId="5">#REF!</definedName>
    <definedName name="TODO" localSheetId="6">#REF!</definedName>
    <definedName name="TODO" localSheetId="7">#REF!</definedName>
    <definedName name="TODO" localSheetId="8">#REF!</definedName>
    <definedName name="TODO" localSheetId="9">#REF!</definedName>
    <definedName name="TODO" localSheetId="10">#REF!</definedName>
    <definedName name="TODO" localSheetId="11">#REF!</definedName>
    <definedName name="TODO" localSheetId="12">#REF!</definedName>
    <definedName name="TODO" localSheetId="13">#REF!</definedName>
    <definedName name="TODO" localSheetId="14">#REF!</definedName>
    <definedName name="TODO" localSheetId="20">#REF!</definedName>
    <definedName name="TODO" localSheetId="19">#REF!</definedName>
    <definedName name="TODO">#REF!</definedName>
    <definedName name="tony" hidden="1">{#N/A,#N/A,FALSE,"informes"}</definedName>
    <definedName name="TOTAL" localSheetId="3">#REF!</definedName>
    <definedName name="TOTAL" localSheetId="4">#REF!</definedName>
    <definedName name="TOTAL" localSheetId="5">#REF!</definedName>
    <definedName name="TOTAL" localSheetId="6">#REF!</definedName>
    <definedName name="TOTAL" localSheetId="7">#REF!</definedName>
    <definedName name="TOTAL" localSheetId="8">#REF!</definedName>
    <definedName name="TOTAL" localSheetId="9">#REF!</definedName>
    <definedName name="TOTAL" localSheetId="10">#REF!</definedName>
    <definedName name="TOTAL" localSheetId="11">#REF!</definedName>
    <definedName name="TOTAL" localSheetId="12">#REF!</definedName>
    <definedName name="TOTAL" localSheetId="13">#REF!</definedName>
    <definedName name="TOTAL" localSheetId="14">#REF!</definedName>
    <definedName name="TOTAL" localSheetId="20">#REF!</definedName>
    <definedName name="TOTAL" localSheetId="19">#REF!</definedName>
    <definedName name="TOTAL">#REF!</definedName>
    <definedName name="tothorext" localSheetId="3">#REF!</definedName>
    <definedName name="tothorext" localSheetId="4">#REF!</definedName>
    <definedName name="tothorext" localSheetId="5">#REF!</definedName>
    <definedName name="tothorext" localSheetId="6">#REF!</definedName>
    <definedName name="tothorext" localSheetId="7">#REF!</definedName>
    <definedName name="tothorext" localSheetId="8">#REF!</definedName>
    <definedName name="tothorext" localSheetId="9">#REF!</definedName>
    <definedName name="tothorext" localSheetId="10">#REF!</definedName>
    <definedName name="tothorext" localSheetId="11">#REF!</definedName>
    <definedName name="tothorext" localSheetId="12">#REF!</definedName>
    <definedName name="tothorext" localSheetId="13">#REF!</definedName>
    <definedName name="tothorext" localSheetId="14">#REF!</definedName>
    <definedName name="tothorext" localSheetId="19">#REF!</definedName>
    <definedName name="tothorext">#REF!</definedName>
    <definedName name="totindemvac" localSheetId="3">#REF!</definedName>
    <definedName name="totindemvac" localSheetId="4">#REF!</definedName>
    <definedName name="totindemvac" localSheetId="5">#REF!</definedName>
    <definedName name="totindemvac" localSheetId="6">#REF!</definedName>
    <definedName name="totindemvac" localSheetId="7">#REF!</definedName>
    <definedName name="totindemvac" localSheetId="8">#REF!</definedName>
    <definedName name="totindemvac" localSheetId="9">#REF!</definedName>
    <definedName name="totindemvac" localSheetId="10">#REF!</definedName>
    <definedName name="totindemvac" localSheetId="11">#REF!</definedName>
    <definedName name="totindemvac" localSheetId="12">#REF!</definedName>
    <definedName name="totindemvac" localSheetId="13">#REF!</definedName>
    <definedName name="totindemvac" localSheetId="14">#REF!</definedName>
    <definedName name="totindemvac" localSheetId="19">#REF!</definedName>
    <definedName name="totindemvac">#REF!</definedName>
    <definedName name="tranferencias" localSheetId="3">#REF!</definedName>
    <definedName name="tranferencias" localSheetId="4">#REF!</definedName>
    <definedName name="tranferencias" localSheetId="5">#REF!</definedName>
    <definedName name="tranferencias" localSheetId="6">#REF!</definedName>
    <definedName name="tranferencias" localSheetId="7">#REF!</definedName>
    <definedName name="tranferencias" localSheetId="8">#REF!</definedName>
    <definedName name="tranferencias" localSheetId="9">#REF!</definedName>
    <definedName name="tranferencias" localSheetId="10">#REF!</definedName>
    <definedName name="tranferencias" localSheetId="11">#REF!</definedName>
    <definedName name="tranferencias" localSheetId="12">#REF!</definedName>
    <definedName name="tranferencias" localSheetId="13">#REF!</definedName>
    <definedName name="tranferencias" localSheetId="14">#REF!</definedName>
    <definedName name="tranferencias" localSheetId="19">#REF!</definedName>
    <definedName name="tranferencias">#REF!</definedName>
    <definedName name="TRANSTOT00_">#REF!</definedName>
    <definedName name="TRANSTOT93_">#REF!</definedName>
    <definedName name="TRANSTOT94_">#REF!</definedName>
    <definedName name="TRANSTOT95_">#REF!</definedName>
    <definedName name="TRANSTOT96_">#REF!</definedName>
    <definedName name="TRANSTOT97_">#REF!</definedName>
    <definedName name="TRANSTOT98_">#REF!</definedName>
    <definedName name="TRANSTOT99_">#REF!</definedName>
    <definedName name="TRIM1">#REF!</definedName>
    <definedName name="TRIM2">#REF!</definedName>
    <definedName name="TRIM3">#REF!</definedName>
    <definedName name="TRIM4">#REF!</definedName>
    <definedName name="TSEP">#REF!</definedName>
    <definedName name="TT" hidden="1">{"PAGOS DOLARES",#N/A,FALSE,"informes"}</definedName>
    <definedName name="ttt" hidden="1">{"INGRESOS DOLARES",#N/A,FALSE,"informes"}</definedName>
    <definedName name="tyhjuopiwhsonjjy" hidden="1">{#N/A,#N/A,FALSE,"informes"}</definedName>
    <definedName name="uno" localSheetId="3">#REF!</definedName>
    <definedName name="uno" localSheetId="4">#REF!</definedName>
    <definedName name="uno" localSheetId="5">#REF!</definedName>
    <definedName name="uno" localSheetId="6">#REF!</definedName>
    <definedName name="uno" localSheetId="7">#REF!</definedName>
    <definedName name="uno" localSheetId="8">#REF!</definedName>
    <definedName name="uno" localSheetId="9">#REF!</definedName>
    <definedName name="uno" localSheetId="10">#REF!</definedName>
    <definedName name="uno" localSheetId="11">#REF!</definedName>
    <definedName name="uno" localSheetId="12">#REF!</definedName>
    <definedName name="uno" localSheetId="13">#REF!</definedName>
    <definedName name="uno" localSheetId="14">#REF!</definedName>
    <definedName name="uno" localSheetId="20">#REF!</definedName>
    <definedName name="uno" localSheetId="19">#REF!</definedName>
    <definedName name="uno">#REF!</definedName>
    <definedName name="usrg" hidden="1">{#N/A,#N/A,FALSE,"informes"}</definedName>
    <definedName name="uu" hidden="1">{"PAGOS DOLARES",#N/A,FALSE,"informes"}</definedName>
    <definedName name="uyuy" hidden="1">{"PAGOS DOLARES",#N/A,FALSE,"informes"}</definedName>
    <definedName name="v" localSheetId="2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localSheetId="1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alor" localSheetId="3">#REF!</definedName>
    <definedName name="valor" localSheetId="4">#REF!</definedName>
    <definedName name="valor" localSheetId="5">#REF!</definedName>
    <definedName name="valor" localSheetId="6">#REF!</definedName>
    <definedName name="valor" localSheetId="7">#REF!</definedName>
    <definedName name="valor" localSheetId="8">#REF!</definedName>
    <definedName name="valor" localSheetId="9">#REF!</definedName>
    <definedName name="valor" localSheetId="10">#REF!</definedName>
    <definedName name="valor" localSheetId="11">#REF!</definedName>
    <definedName name="valor" localSheetId="12">#REF!</definedName>
    <definedName name="valor" localSheetId="13">#REF!</definedName>
    <definedName name="valor" localSheetId="14">#REF!</definedName>
    <definedName name="valor" localSheetId="20">#REF!</definedName>
    <definedName name="valor" localSheetId="19">#REF!</definedName>
    <definedName name="valor">#REF!</definedName>
    <definedName name="valorpuntoIng" localSheetId="3">#REF!</definedName>
    <definedName name="valorpuntoIng" localSheetId="4">#REF!</definedName>
    <definedName name="valorpuntoIng" localSheetId="5">#REF!</definedName>
    <definedName name="valorpuntoIng" localSheetId="6">#REF!</definedName>
    <definedName name="valorpuntoIng" localSheetId="7">#REF!</definedName>
    <definedName name="valorpuntoIng" localSheetId="8">#REF!</definedName>
    <definedName name="valorpuntoIng" localSheetId="9">#REF!</definedName>
    <definedName name="valorpuntoIng" localSheetId="10">#REF!</definedName>
    <definedName name="valorpuntoIng" localSheetId="11">#REF!</definedName>
    <definedName name="valorpuntoIng" localSheetId="12">#REF!</definedName>
    <definedName name="valorpuntoIng" localSheetId="13">#REF!</definedName>
    <definedName name="valorpuntoIng" localSheetId="14">#REF!</definedName>
    <definedName name="valorpuntoIng" localSheetId="20">#REF!</definedName>
    <definedName name="valorpuntoIng" localSheetId="19">#REF!</definedName>
    <definedName name="valorpuntoIng">#REF!</definedName>
    <definedName name="VARIACIONES" localSheetId="3">#REF!</definedName>
    <definedName name="VARIACIONES" localSheetId="4">#REF!</definedName>
    <definedName name="VARIACIONES" localSheetId="5">#REF!</definedName>
    <definedName name="VARIACIONES" localSheetId="6">#REF!</definedName>
    <definedName name="VARIACIONES" localSheetId="7">#REF!</definedName>
    <definedName name="VARIACIONES" localSheetId="8">#REF!</definedName>
    <definedName name="VARIACIONES" localSheetId="9">#REF!</definedName>
    <definedName name="VARIACIONES" localSheetId="10">#REF!</definedName>
    <definedName name="VARIACIONES" localSheetId="11">#REF!</definedName>
    <definedName name="VARIACIONES" localSheetId="12">#REF!</definedName>
    <definedName name="VARIACIONES" localSheetId="13">#REF!</definedName>
    <definedName name="VARIACIONES" localSheetId="14">#REF!</definedName>
    <definedName name="VARIACIONES" localSheetId="19">#REF!</definedName>
    <definedName name="VARIACIONES">#REF!</definedName>
    <definedName name="VARPIB00_">#REF!</definedName>
    <definedName name="VARPIB93_">#REF!</definedName>
    <definedName name="VARPIB94_">#REF!</definedName>
    <definedName name="VARPIB95_">#REF!</definedName>
    <definedName name="VARPIB96_">#REF!</definedName>
    <definedName name="VARPIB97_">#REF!</definedName>
    <definedName name="VARPIB98_">#REF!</definedName>
    <definedName name="VARPIB99_">#REF!</definedName>
    <definedName name="VIGENCIA">#REF!</definedName>
    <definedName name="Vigencia_1999" localSheetId="3">#REF!</definedName>
    <definedName name="Vigencia_1999" localSheetId="4">#REF!</definedName>
    <definedName name="Vigencia_1999" localSheetId="5">#REF!</definedName>
    <definedName name="Vigencia_1999" localSheetId="6">#REF!</definedName>
    <definedName name="Vigencia_1999" localSheetId="7">#REF!</definedName>
    <definedName name="Vigencia_1999" localSheetId="8">#REF!</definedName>
    <definedName name="Vigencia_1999" localSheetId="9">#REF!</definedName>
    <definedName name="Vigencia_1999" localSheetId="10">#REF!</definedName>
    <definedName name="Vigencia_1999" localSheetId="11">#REF!</definedName>
    <definedName name="Vigencia_1999" localSheetId="12">#REF!</definedName>
    <definedName name="Vigencia_1999" localSheetId="13">#REF!</definedName>
    <definedName name="Vigencia_1999" localSheetId="14">#REF!</definedName>
    <definedName name="Vigencia_1999" localSheetId="20">#REF!</definedName>
    <definedName name="Vigencia_1999" localSheetId="19">#REF!</definedName>
    <definedName name="Vigencia_1999">#REF!</definedName>
    <definedName name="Vigencia_2000" localSheetId="3">#REF!</definedName>
    <definedName name="Vigencia_2000" localSheetId="4">#REF!</definedName>
    <definedName name="Vigencia_2000" localSheetId="5">#REF!</definedName>
    <definedName name="Vigencia_2000" localSheetId="6">#REF!</definedName>
    <definedName name="Vigencia_2000" localSheetId="7">#REF!</definedName>
    <definedName name="Vigencia_2000" localSheetId="8">#REF!</definedName>
    <definedName name="Vigencia_2000" localSheetId="9">#REF!</definedName>
    <definedName name="Vigencia_2000" localSheetId="10">#REF!</definedName>
    <definedName name="Vigencia_2000" localSheetId="11">#REF!</definedName>
    <definedName name="Vigencia_2000" localSheetId="12">#REF!</definedName>
    <definedName name="Vigencia_2000" localSheetId="13">#REF!</definedName>
    <definedName name="Vigencia_2000" localSheetId="14">#REF!</definedName>
    <definedName name="Vigencia_2000" localSheetId="20">#REF!</definedName>
    <definedName name="Vigencia_2000" localSheetId="19">#REF!</definedName>
    <definedName name="Vigencia_2000">#REF!</definedName>
    <definedName name="Vigencia_2001" localSheetId="3">#REF!</definedName>
    <definedName name="Vigencia_2001" localSheetId="4">#REF!</definedName>
    <definedName name="Vigencia_2001" localSheetId="5">#REF!</definedName>
    <definedName name="Vigencia_2001" localSheetId="6">#REF!</definedName>
    <definedName name="Vigencia_2001" localSheetId="7">#REF!</definedName>
    <definedName name="Vigencia_2001" localSheetId="8">#REF!</definedName>
    <definedName name="Vigencia_2001" localSheetId="9">#REF!</definedName>
    <definedName name="Vigencia_2001" localSheetId="10">#REF!</definedName>
    <definedName name="Vigencia_2001" localSheetId="11">#REF!</definedName>
    <definedName name="Vigencia_2001" localSheetId="12">#REF!</definedName>
    <definedName name="Vigencia_2001" localSheetId="13">#REF!</definedName>
    <definedName name="Vigencia_2001" localSheetId="14">#REF!</definedName>
    <definedName name="Vigencia_2001" localSheetId="20">#REF!</definedName>
    <definedName name="Vigencia_2001" localSheetId="19">#REF!</definedName>
    <definedName name="Vigencia_2001">#REF!</definedName>
    <definedName name="Vigencia_2002" localSheetId="3">#REF!</definedName>
    <definedName name="Vigencia_2002" localSheetId="4">#REF!</definedName>
    <definedName name="Vigencia_2002" localSheetId="5">#REF!</definedName>
    <definedName name="Vigencia_2002" localSheetId="6">#REF!</definedName>
    <definedName name="Vigencia_2002" localSheetId="7">#REF!</definedName>
    <definedName name="Vigencia_2002" localSheetId="8">#REF!</definedName>
    <definedName name="Vigencia_2002" localSheetId="9">#REF!</definedName>
    <definedName name="Vigencia_2002" localSheetId="10">#REF!</definedName>
    <definedName name="Vigencia_2002" localSheetId="11">#REF!</definedName>
    <definedName name="Vigencia_2002" localSheetId="12">#REF!</definedName>
    <definedName name="Vigencia_2002" localSheetId="13">#REF!</definedName>
    <definedName name="Vigencia_2002" localSheetId="14">#REF!</definedName>
    <definedName name="Vigencia_2002" localSheetId="19">#REF!</definedName>
    <definedName name="Vigencia_2002">#REF!</definedName>
    <definedName name="vknmryspo" hidden="1">{#N/A,#N/A,FALSE,"informes"}</definedName>
    <definedName name="VKNRSKNLRSJYÑKLNHJ" hidden="1">{"PAGOS DOLARES",#N/A,FALSE,"informes"}</definedName>
    <definedName name="wrn.eaab." localSheetId="20" hidden="1">{"eaab",#N/A,FALSE,"EAAB"}</definedName>
    <definedName name="wrn.eaab." localSheetId="19" hidden="1">{"eaab",#N/A,FALSE,"EAAB"}</definedName>
    <definedName name="wrn.eaab." hidden="1">{"eaab",#N/A,FALSE,"EAAB"}</definedName>
    <definedName name="wrn.emca." localSheetId="20" hidden="1">{"emca",#N/A,FALSE,"EMCA"}</definedName>
    <definedName name="wrn.emca." localSheetId="19" hidden="1">{"emca",#N/A,FALSE,"EMCA"}</definedName>
    <definedName name="wrn.emca." hidden="1">{"emca",#N/A,FALSE,"EMCA"}</definedName>
    <definedName name="wrn.epma." localSheetId="20" hidden="1">{"epma",#N/A,FALSE,"EPMA"}</definedName>
    <definedName name="wrn.epma." localSheetId="19" hidden="1">{"epma",#N/A,FALSE,"EPMA"}</definedName>
    <definedName name="wrn.epma." hidden="1">{"epma",#N/A,FALSE,"EPMA"}</definedName>
    <definedName name="wrn.INGRESOS._.DOLARES." hidden="1">{"INGRESOS DOLARES",#N/A,FALSE,"informes"}</definedName>
    <definedName name="wrn.INGRESOS._.PESOS." hidden="1">{#N/A,#N/A,FALSE,"informes"}</definedName>
    <definedName name="wrn.PAGOS._.DOLARES." hidden="1">{"PAGOS DOLARES",#N/A,FALSE,"informes"}</definedName>
    <definedName name="wrn.PAGOS._.PESOS." hidden="1">{#N/A,#N/A,FALSE,"informes"}</definedName>
    <definedName name="wrn.TODOS." localSheetId="20" hidden="1">{"trimestre",#N/A,FALSE,"TRIMESTRE";"empresa",#N/A,FALSE,"xEMPRESA";"eaab",#N/A,FALSE,"EAAB";"epma",#N/A,FALSE,"EPMA";"emca",#N/A,FALSE,"EMCA"}</definedName>
    <definedName name="wrn.TODOS." localSheetId="19" hidden="1">{"trimestre",#N/A,FALSE,"TRIMESTRE";"empresa",#N/A,FALSE,"xEMPRESA";"eaab",#N/A,FALSE,"EAAB";"epma",#N/A,FALSE,"EPMA";"emca",#N/A,FALSE,"EMCA"}</definedName>
    <definedName name="wrn.TODOS." hidden="1">{"trimestre",#N/A,FALSE,"TRIMESTRE";"empresa",#N/A,FALSE,"xEMPRESA";"eaab",#N/A,FALSE,"EAAB";"epma",#N/A,FALSE,"EPMA";"emca",#N/A,FALSE,"EMCA"}</definedName>
    <definedName name="wrn.trimestre." localSheetId="20" hidden="1">{"trimestre",#N/A,FALSE,"TRIMESTRE"}</definedName>
    <definedName name="wrn.trimestre." localSheetId="19" hidden="1">{"trimestre",#N/A,FALSE,"TRIMESTRE"}</definedName>
    <definedName name="wrn.trimestre." hidden="1">{"trimestre",#N/A,FALSE,"TRIMESTRE"}</definedName>
    <definedName name="wrn.xempresa." localSheetId="20" hidden="1">{"empresa",#N/A,FALSE,"xEMPRESA"}</definedName>
    <definedName name="wrn.xempresa." localSheetId="19" hidden="1">{"empresa",#N/A,FALSE,"xEMPRESA"}</definedName>
    <definedName name="wrn.xempresa." hidden="1">{"empresa",#N/A,FALSE,"xEMPRESA"}</definedName>
    <definedName name="wvu.ComparEneMar9697." localSheetId="20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localSheetId="19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EneFeb." localSheetId="2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localSheetId="19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Formato._.Corto." localSheetId="2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localSheetId="1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Total." localSheetId="20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localSheetId="19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OPEF._.96." localSheetId="20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localSheetId="19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7." localSheetId="20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localSheetId="19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XXX" hidden="1">{"epma",#N/A,FALSE,"EPMA"}</definedName>
    <definedName name="xxxx">#REF!</definedName>
    <definedName name="yjwi4ojonpiyjioha" hidden="1">{#N/A,#N/A,FALSE,"informes"}</definedName>
    <definedName name="yy">#REF!</definedName>
    <definedName name="yyii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 localSheetId="9">#REF!</definedName>
    <definedName name="Z" localSheetId="10">#REF!</definedName>
    <definedName name="Z" localSheetId="11">#REF!</definedName>
    <definedName name="Z" localSheetId="12">#REF!</definedName>
    <definedName name="Z" localSheetId="13">#REF!</definedName>
    <definedName name="Z" localSheetId="14">#REF!</definedName>
    <definedName name="Z" localSheetId="19">#REF!</definedName>
    <definedName name="Z">#REF!</definedName>
    <definedName name="Z_91E95AE5_DCC2_11D0_8DF1_00805F2A002D_.wvu.Cols" hidden="1">#REF!,#REF!</definedName>
    <definedName name="Z_91E95AE6_DCC2_11D0_8DF1_00805F2A002D_.wvu.Cols" hidden="1">#REF!,#REF!</definedName>
    <definedName name="Z_91E95AE6_DCC2_11D0_8DF1_00805F2A002D_.wvu.Rows" localSheetId="3" hidden="1">#REF!,#REF!</definedName>
    <definedName name="Z_91E95AE6_DCC2_11D0_8DF1_00805F2A002D_.wvu.Rows" localSheetId="4" hidden="1">#REF!,#REF!</definedName>
    <definedName name="Z_91E95AE6_DCC2_11D0_8DF1_00805F2A002D_.wvu.Rows" localSheetId="5" hidden="1">#REF!,#REF!</definedName>
    <definedName name="Z_91E95AE6_DCC2_11D0_8DF1_00805F2A002D_.wvu.Rows" localSheetId="6" hidden="1">#REF!,#REF!</definedName>
    <definedName name="Z_91E95AE6_DCC2_11D0_8DF1_00805F2A002D_.wvu.Rows" localSheetId="7" hidden="1">#REF!,#REF!</definedName>
    <definedName name="Z_91E95AE6_DCC2_11D0_8DF1_00805F2A002D_.wvu.Rows" localSheetId="8" hidden="1">#REF!,#REF!</definedName>
    <definedName name="Z_91E95AE6_DCC2_11D0_8DF1_00805F2A002D_.wvu.Rows" localSheetId="9" hidden="1">#REF!,#REF!</definedName>
    <definedName name="Z_91E95AE6_DCC2_11D0_8DF1_00805F2A002D_.wvu.Rows" localSheetId="10" hidden="1">#REF!,#REF!</definedName>
    <definedName name="Z_91E95AE6_DCC2_11D0_8DF1_00805F2A002D_.wvu.Rows" localSheetId="11" hidden="1">#REF!,#REF!</definedName>
    <definedName name="Z_91E95AE6_DCC2_11D0_8DF1_00805F2A002D_.wvu.Rows" localSheetId="12" hidden="1">#REF!,#REF!</definedName>
    <definedName name="Z_91E95AE6_DCC2_11D0_8DF1_00805F2A002D_.wvu.Rows" localSheetId="13" hidden="1">#REF!,#REF!</definedName>
    <definedName name="Z_91E95AE6_DCC2_11D0_8DF1_00805F2A002D_.wvu.Rows" localSheetId="14" hidden="1">#REF!,#REF!</definedName>
    <definedName name="Z_91E95AE6_DCC2_11D0_8DF1_00805F2A002D_.wvu.Rows" localSheetId="20" hidden="1">#REF!,#REF!</definedName>
    <definedName name="Z_91E95AE6_DCC2_11D0_8DF1_00805F2A002D_.wvu.Rows" localSheetId="19" hidden="1">#REF!,#REF!</definedName>
    <definedName name="Z_91E95AE6_DCC2_11D0_8DF1_00805F2A002D_.wvu.Rows" hidden="1">#REF!,#REF!</definedName>
    <definedName name="Z_91E95AE7_DCC2_11D0_8DF1_00805F2A002D_.wvu.Cols" hidden="1">#REF!,#REF!,#REF!,#REF!,#REF!,#REF!,#REF!,#REF!</definedName>
    <definedName name="Z_91E95AE8_DCC2_11D0_8DF1_00805F2A002D_.wvu.Cols" hidden="1">#REF!,#REF!,#REF!,#REF!,#REF!</definedName>
    <definedName name="Z_91E95AE9_DCC2_11D0_8DF1_00805F2A002D_.wvu.Cols" hidden="1">#REF!,#REF!,#REF!,#REF!,#REF!,#REF!</definedName>
    <definedName name="Z_91E95AEB_DCC2_11D0_8DF1_00805F2A002D_.wvu.Cols" hidden="1">#REF!,#REF!</definedName>
    <definedName name="Z_91E95AEC_DCC2_11D0_8DF1_00805F2A002D_.wvu.Cols" hidden="1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1" i="31" l="1"/>
  <c r="C27" i="29" l="1"/>
  <c r="D27" i="29"/>
  <c r="E27" i="29"/>
  <c r="F27" i="29"/>
  <c r="G27" i="29"/>
  <c r="H27" i="29"/>
  <c r="I27" i="29"/>
  <c r="J27" i="29"/>
  <c r="K27" i="29"/>
  <c r="L27" i="29"/>
  <c r="M27" i="29"/>
  <c r="N27" i="29"/>
  <c r="O27" i="29"/>
  <c r="P27" i="29"/>
  <c r="Q27" i="29"/>
  <c r="R27" i="29"/>
  <c r="S27" i="29"/>
  <c r="T27" i="29"/>
  <c r="U27" i="29"/>
  <c r="V27" i="29"/>
  <c r="W27" i="29"/>
  <c r="X27" i="29"/>
  <c r="Y27" i="29"/>
  <c r="Z27" i="29"/>
  <c r="AA27" i="29"/>
  <c r="AB27" i="29"/>
  <c r="AC27" i="29"/>
  <c r="B4" i="18" l="1"/>
  <c r="B192" i="23" l="1"/>
  <c r="B51" i="24"/>
  <c r="A5" i="20" l="1"/>
  <c r="A6" i="20"/>
  <c r="A7" i="20"/>
  <c r="A4" i="20"/>
  <c r="D14" i="20"/>
  <c r="D13" i="22"/>
  <c r="D12" i="21"/>
  <c r="AB8" i="22"/>
  <c r="AB4" i="22"/>
  <c r="AB6" i="22"/>
  <c r="A5" i="22"/>
  <c r="A6" i="22"/>
  <c r="A7" i="22"/>
  <c r="A4" i="22"/>
  <c r="AB4" i="18"/>
  <c r="AB3" i="20"/>
  <c r="AB3" i="21"/>
  <c r="AB3" i="18"/>
  <c r="AD3" i="22"/>
  <c r="M5" i="18"/>
  <c r="L5" i="18"/>
  <c r="K5" i="18"/>
  <c r="J5" i="18"/>
  <c r="I5" i="18"/>
  <c r="H5" i="18"/>
  <c r="G5" i="18"/>
  <c r="F5" i="18"/>
  <c r="E5" i="18"/>
  <c r="D5" i="18"/>
  <c r="C5" i="18"/>
  <c r="B5" i="18"/>
  <c r="AB7" i="22"/>
  <c r="AA7" i="22"/>
  <c r="Z7" i="22"/>
  <c r="Y7" i="22"/>
  <c r="X7" i="22"/>
  <c r="W7" i="22"/>
  <c r="V7" i="22"/>
  <c r="U7" i="22"/>
  <c r="T7" i="22"/>
  <c r="S7" i="22"/>
  <c r="R7" i="22"/>
  <c r="Q7" i="22"/>
  <c r="P7" i="22"/>
  <c r="O7" i="22"/>
  <c r="N7" i="22"/>
  <c r="M7" i="22"/>
  <c r="L7" i="22"/>
  <c r="K7" i="22"/>
  <c r="J7" i="22"/>
  <c r="I7" i="22"/>
  <c r="H7" i="22"/>
  <c r="F7" i="22"/>
  <c r="E7" i="22"/>
  <c r="D7" i="22"/>
  <c r="C7" i="22"/>
  <c r="B7" i="22"/>
  <c r="AA6" i="22"/>
  <c r="Z6" i="22"/>
  <c r="Y6" i="22"/>
  <c r="X6" i="22"/>
  <c r="W6" i="22"/>
  <c r="V6" i="22"/>
  <c r="U6" i="22"/>
  <c r="T6" i="22"/>
  <c r="S6" i="22"/>
  <c r="R6" i="22"/>
  <c r="Q6" i="22"/>
  <c r="P6" i="22"/>
  <c r="O6" i="22"/>
  <c r="N6" i="22"/>
  <c r="M6" i="22"/>
  <c r="L6" i="22"/>
  <c r="K6" i="22"/>
  <c r="J6" i="22"/>
  <c r="I6" i="22"/>
  <c r="H6" i="22"/>
  <c r="G6" i="22"/>
  <c r="F6" i="22"/>
  <c r="E6" i="22"/>
  <c r="D6" i="22"/>
  <c r="C6" i="22"/>
  <c r="B6" i="22"/>
  <c r="AB5" i="22"/>
  <c r="AA5" i="22"/>
  <c r="Z5" i="22"/>
  <c r="Y5" i="22"/>
  <c r="X5" i="22"/>
  <c r="W5" i="22"/>
  <c r="V5" i="22"/>
  <c r="U5" i="22"/>
  <c r="T5" i="22"/>
  <c r="S5" i="22"/>
  <c r="R5" i="22"/>
  <c r="Q5" i="22"/>
  <c r="P5" i="22"/>
  <c r="O5" i="22"/>
  <c r="N5" i="22"/>
  <c r="M5" i="22"/>
  <c r="L5" i="22"/>
  <c r="K5" i="22"/>
  <c r="J5" i="22"/>
  <c r="I5" i="22"/>
  <c r="H5" i="22"/>
  <c r="G5" i="22"/>
  <c r="F5" i="22"/>
  <c r="E5" i="22"/>
  <c r="D5" i="22"/>
  <c r="C5" i="22"/>
  <c r="B5" i="22"/>
  <c r="AA4" i="22"/>
  <c r="Z4" i="22"/>
  <c r="Y4" i="22"/>
  <c r="X4" i="22"/>
  <c r="W4" i="22"/>
  <c r="V4" i="22"/>
  <c r="U4" i="22"/>
  <c r="T4" i="22"/>
  <c r="S4" i="22"/>
  <c r="R4" i="22"/>
  <c r="Q4" i="22"/>
  <c r="P4" i="22"/>
  <c r="O4" i="22"/>
  <c r="N4" i="22"/>
  <c r="M4" i="22"/>
  <c r="L4" i="22"/>
  <c r="K4" i="22"/>
  <c r="J4" i="22"/>
  <c r="I4" i="22"/>
  <c r="H4" i="22"/>
  <c r="G4" i="22"/>
  <c r="F4" i="22"/>
  <c r="E4" i="22"/>
  <c r="D4" i="22"/>
  <c r="C4" i="22"/>
  <c r="B4" i="22"/>
  <c r="I4" i="18"/>
  <c r="H4" i="18"/>
  <c r="F8" i="22"/>
  <c r="E8" i="22"/>
  <c r="D8" i="22"/>
  <c r="C8" i="22"/>
  <c r="B8" i="22"/>
  <c r="B7" i="21" l="1"/>
  <c r="AB4" i="20"/>
  <c r="AB5" i="20"/>
  <c r="AB6" i="20"/>
  <c r="AB7" i="20"/>
  <c r="AB5" i="21"/>
  <c r="AA5" i="20"/>
  <c r="AA7" i="20"/>
  <c r="AA4" i="20"/>
  <c r="AA6" i="20"/>
  <c r="D4" i="18"/>
  <c r="E4" i="18"/>
  <c r="F4" i="18"/>
  <c r="C4" i="18"/>
  <c r="I8" i="22"/>
  <c r="H8" i="22"/>
  <c r="N5" i="18"/>
  <c r="G7" i="22"/>
  <c r="AB5" i="18"/>
  <c r="AA5" i="18"/>
  <c r="Z5" i="18"/>
  <c r="Y5" i="18"/>
  <c r="X5" i="18"/>
  <c r="W5" i="18"/>
  <c r="V5" i="18"/>
  <c r="U5" i="18"/>
  <c r="T5" i="18"/>
  <c r="S5" i="18"/>
  <c r="R5" i="18"/>
  <c r="Q5" i="18"/>
  <c r="P5" i="18"/>
  <c r="O5" i="18"/>
  <c r="C51" i="24"/>
  <c r="D51" i="24"/>
  <c r="E51" i="24"/>
  <c r="F51" i="24"/>
  <c r="G51" i="24"/>
  <c r="H51" i="24"/>
  <c r="I51" i="24"/>
  <c r="J51" i="24"/>
  <c r="K51" i="24"/>
  <c r="L51" i="24"/>
  <c r="M51" i="24"/>
  <c r="N51" i="24"/>
  <c r="O51" i="24"/>
  <c r="P51" i="24"/>
  <c r="Q51" i="24"/>
  <c r="R51" i="24"/>
  <c r="S51" i="24"/>
  <c r="T51" i="24"/>
  <c r="U51" i="24"/>
  <c r="V51" i="24"/>
  <c r="W51" i="24"/>
  <c r="X51" i="24"/>
  <c r="Y51" i="24"/>
  <c r="Z51" i="24"/>
  <c r="AA51" i="24"/>
  <c r="AB51" i="24"/>
  <c r="AC51" i="24"/>
  <c r="B6" i="18"/>
  <c r="P8" i="22" l="1"/>
  <c r="P4" i="18"/>
  <c r="Q4" i="18"/>
  <c r="Q8" i="22"/>
  <c r="AB6" i="21"/>
  <c r="U8" i="22"/>
  <c r="U4" i="18"/>
  <c r="W8" i="22"/>
  <c r="W4" i="18"/>
  <c r="O8" i="22"/>
  <c r="O4" i="18"/>
  <c r="S4" i="18"/>
  <c r="S8" i="22"/>
  <c r="T8" i="22"/>
  <c r="T4" i="18"/>
  <c r="V8" i="22"/>
  <c r="V4" i="18"/>
  <c r="Y4" i="18"/>
  <c r="Y8" i="22"/>
  <c r="AB4" i="21"/>
  <c r="AB8" i="20"/>
  <c r="AB9" i="20"/>
  <c r="J4" i="18"/>
  <c r="J8" i="22"/>
  <c r="AA4" i="18"/>
  <c r="AA8" i="22"/>
  <c r="X4" i="18"/>
  <c r="X8" i="22"/>
  <c r="M8" i="22"/>
  <c r="M4" i="18"/>
  <c r="R4" i="18"/>
  <c r="R8" i="22"/>
  <c r="Z4" i="18"/>
  <c r="Z8" i="22"/>
  <c r="K4" i="18"/>
  <c r="K8" i="22"/>
  <c r="L4" i="18"/>
  <c r="L8" i="22"/>
  <c r="N8" i="22"/>
  <c r="N4" i="18"/>
  <c r="V51" i="31"/>
  <c r="D51" i="31"/>
  <c r="X51" i="31"/>
  <c r="G51" i="31"/>
  <c r="E51" i="31"/>
  <c r="S51" i="31"/>
  <c r="I51" i="31"/>
  <c r="F51" i="31"/>
  <c r="F26" i="25" s="1"/>
  <c r="C51" i="31"/>
  <c r="AC51" i="31"/>
  <c r="Q51" i="31"/>
  <c r="AB51" i="31"/>
  <c r="O51" i="31"/>
  <c r="N51" i="31"/>
  <c r="M51" i="31"/>
  <c r="Y51" i="31"/>
  <c r="H51" i="31"/>
  <c r="W51" i="31"/>
  <c r="U51" i="31"/>
  <c r="T51" i="31"/>
  <c r="R51" i="31"/>
  <c r="P51" i="31"/>
  <c r="P26" i="25" s="1"/>
  <c r="L51" i="31"/>
  <c r="L26" i="25" s="1"/>
  <c r="AA51" i="31"/>
  <c r="K51" i="31"/>
  <c r="Z51" i="31"/>
  <c r="J51" i="31"/>
  <c r="X26" i="25"/>
  <c r="E26" i="25"/>
  <c r="V26" i="25"/>
  <c r="Q26" i="25"/>
  <c r="J26" i="25"/>
  <c r="M26" i="25"/>
  <c r="I26" i="25"/>
  <c r="I6" i="18"/>
  <c r="F6" i="18"/>
  <c r="E6" i="18"/>
  <c r="D6" i="18"/>
  <c r="C6" i="18"/>
  <c r="U26" i="25" l="1"/>
  <c r="U26" i="32" s="1"/>
  <c r="P26" i="32"/>
  <c r="I26" i="32"/>
  <c r="J26" i="32"/>
  <c r="E26" i="32"/>
  <c r="L26" i="32"/>
  <c r="X26" i="32"/>
  <c r="F26" i="32"/>
  <c r="V26" i="32"/>
  <c r="M26" i="32"/>
  <c r="Q26" i="32"/>
  <c r="D26" i="25"/>
  <c r="K26" i="25"/>
  <c r="C26" i="25"/>
  <c r="R26" i="25"/>
  <c r="W26" i="25"/>
  <c r="Z26" i="25"/>
  <c r="S26" i="25"/>
  <c r="N26" i="25"/>
  <c r="H6" i="18"/>
  <c r="G8" i="22"/>
  <c r="G4" i="18"/>
  <c r="O26" i="25"/>
  <c r="H26" i="25"/>
  <c r="AA26" i="25"/>
  <c r="Y26" i="25"/>
  <c r="G26" i="25"/>
  <c r="T26" i="25"/>
  <c r="AB26" i="25"/>
  <c r="AC26" i="25"/>
  <c r="G6" i="18"/>
  <c r="AA6" i="18"/>
  <c r="Z6" i="18"/>
  <c r="Y6" i="18"/>
  <c r="X6" i="18"/>
  <c r="W6" i="18"/>
  <c r="V6" i="18"/>
  <c r="U6" i="18"/>
  <c r="Q6" i="18"/>
  <c r="O6" i="18"/>
  <c r="N6" i="18"/>
  <c r="M6" i="18"/>
  <c r="L6" i="18"/>
  <c r="K6" i="18"/>
  <c r="Q85" i="37"/>
  <c r="E85" i="37"/>
  <c r="AA3" i="20"/>
  <c r="AA3" i="21"/>
  <c r="AA3" i="18"/>
  <c r="U85" i="37" l="1"/>
  <c r="M85" i="37"/>
  <c r="M87" i="33" s="1"/>
  <c r="L85" i="37"/>
  <c r="L87" i="33" s="1"/>
  <c r="F85" i="37"/>
  <c r="F87" i="33" s="1"/>
  <c r="J85" i="37"/>
  <c r="J87" i="33" s="1"/>
  <c r="V85" i="37"/>
  <c r="I85" i="37"/>
  <c r="I87" i="33" s="1"/>
  <c r="G26" i="32"/>
  <c r="H26" i="32"/>
  <c r="H85" i="37" s="1"/>
  <c r="H87" i="33" s="1"/>
  <c r="O26" i="32"/>
  <c r="R26" i="32"/>
  <c r="W26" i="32"/>
  <c r="Y26" i="32"/>
  <c r="N26" i="32"/>
  <c r="Z26" i="32"/>
  <c r="Z85" i="37" s="1"/>
  <c r="AA26" i="32"/>
  <c r="K26" i="32"/>
  <c r="S26" i="32"/>
  <c r="X85" i="37"/>
  <c r="T26" i="32"/>
  <c r="C26" i="32"/>
  <c r="D26" i="32"/>
  <c r="D85" i="37" s="1"/>
  <c r="P85" i="37"/>
  <c r="J6" i="18"/>
  <c r="AB6" i="18"/>
  <c r="AB7" i="21"/>
  <c r="P6" i="18"/>
  <c r="R6" i="18"/>
  <c r="S6" i="18"/>
  <c r="T6" i="18"/>
  <c r="AB26" i="32"/>
  <c r="AC26" i="32"/>
  <c r="U87" i="33"/>
  <c r="Q87" i="33"/>
  <c r="E87" i="33"/>
  <c r="AA5" i="21"/>
  <c r="M17" i="26" l="1"/>
  <c r="L17" i="26"/>
  <c r="L17" i="35" s="1"/>
  <c r="P87" i="33"/>
  <c r="X87" i="33"/>
  <c r="N85" i="37"/>
  <c r="G85" i="37"/>
  <c r="Y85" i="37"/>
  <c r="Y87" i="33" s="1"/>
  <c r="K85" i="37"/>
  <c r="K87" i="33" s="1"/>
  <c r="K17" i="26" s="1"/>
  <c r="T85" i="37"/>
  <c r="T87" i="33" s="1"/>
  <c r="V87" i="33"/>
  <c r="AA85" i="37"/>
  <c r="AA87" i="33" s="1"/>
  <c r="J17" i="26"/>
  <c r="I17" i="26"/>
  <c r="F17" i="26"/>
  <c r="Z87" i="33"/>
  <c r="D87" i="33"/>
  <c r="W85" i="37"/>
  <c r="W87" i="33" s="1"/>
  <c r="S85" i="37"/>
  <c r="S87" i="33" s="1"/>
  <c r="C85" i="37"/>
  <c r="R85" i="37"/>
  <c r="R87" i="33" s="1"/>
  <c r="O85" i="37"/>
  <c r="G87" i="33"/>
  <c r="H17" i="26"/>
  <c r="H17" i="35" s="1"/>
  <c r="AA4" i="21"/>
  <c r="AA8" i="20"/>
  <c r="AA9" i="20"/>
  <c r="AC85" i="37"/>
  <c r="AB85" i="37"/>
  <c r="U17" i="26"/>
  <c r="Q17" i="26"/>
  <c r="Q17" i="35" s="1"/>
  <c r="E17" i="26"/>
  <c r="M17" i="35"/>
  <c r="Z3" i="20"/>
  <c r="Y3" i="20"/>
  <c r="X3" i="20"/>
  <c r="W3" i="20"/>
  <c r="V3" i="20"/>
  <c r="U3" i="20"/>
  <c r="T3" i="20"/>
  <c r="S3" i="20"/>
  <c r="R3" i="20"/>
  <c r="Q3" i="20"/>
  <c r="P3" i="20"/>
  <c r="O3" i="20"/>
  <c r="N3" i="20"/>
  <c r="M3" i="20"/>
  <c r="L3" i="20"/>
  <c r="K3" i="20"/>
  <c r="J3" i="20"/>
  <c r="I3" i="20"/>
  <c r="H3" i="20"/>
  <c r="G3" i="20"/>
  <c r="F3" i="20"/>
  <c r="E3" i="20"/>
  <c r="D3" i="20"/>
  <c r="C3" i="20"/>
  <c r="B3" i="20"/>
  <c r="Z3" i="21"/>
  <c r="Y3" i="21"/>
  <c r="X3" i="21"/>
  <c r="W3" i="21"/>
  <c r="V3" i="21"/>
  <c r="U3" i="21"/>
  <c r="T3" i="21"/>
  <c r="S3" i="21"/>
  <c r="R3" i="21"/>
  <c r="Q3" i="21"/>
  <c r="P3" i="21"/>
  <c r="O3" i="21"/>
  <c r="N3" i="21"/>
  <c r="M3" i="21"/>
  <c r="L3" i="21"/>
  <c r="K3" i="21"/>
  <c r="J3" i="21"/>
  <c r="I3" i="21"/>
  <c r="H3" i="21"/>
  <c r="G3" i="21"/>
  <c r="F3" i="21"/>
  <c r="E3" i="21"/>
  <c r="D3" i="21"/>
  <c r="C3" i="21"/>
  <c r="B3" i="21"/>
  <c r="A46" i="21"/>
  <c r="A45" i="21"/>
  <c r="Z7" i="20"/>
  <c r="Y7" i="20"/>
  <c r="X7" i="20"/>
  <c r="W7" i="20"/>
  <c r="V7" i="20"/>
  <c r="U7" i="20"/>
  <c r="T7" i="20"/>
  <c r="S7" i="20"/>
  <c r="R7" i="20"/>
  <c r="Q7" i="20"/>
  <c r="P7" i="20"/>
  <c r="O7" i="20"/>
  <c r="N7" i="20"/>
  <c r="M7" i="20"/>
  <c r="L7" i="20"/>
  <c r="K7" i="20"/>
  <c r="J7" i="20"/>
  <c r="I7" i="20"/>
  <c r="H7" i="20"/>
  <c r="G7" i="20"/>
  <c r="F7" i="20"/>
  <c r="E7" i="20"/>
  <c r="D7" i="20"/>
  <c r="C7" i="20"/>
  <c r="B7" i="20"/>
  <c r="Z6" i="20"/>
  <c r="Y6" i="20"/>
  <c r="X6" i="20"/>
  <c r="W6" i="20"/>
  <c r="V6" i="20"/>
  <c r="U6" i="20"/>
  <c r="T6" i="20"/>
  <c r="S6" i="20"/>
  <c r="R6" i="20"/>
  <c r="Q6" i="20"/>
  <c r="P6" i="20"/>
  <c r="O6" i="20"/>
  <c r="N6" i="20"/>
  <c r="M6" i="20"/>
  <c r="L6" i="20"/>
  <c r="K6" i="20"/>
  <c r="J6" i="20"/>
  <c r="I6" i="20"/>
  <c r="H6" i="20"/>
  <c r="G6" i="20"/>
  <c r="F6" i="20"/>
  <c r="E6" i="20"/>
  <c r="D6" i="20"/>
  <c r="C6" i="20"/>
  <c r="B6" i="20"/>
  <c r="Z5" i="20"/>
  <c r="Y5" i="20"/>
  <c r="X5" i="20"/>
  <c r="W5" i="20"/>
  <c r="V5" i="20"/>
  <c r="U5" i="20"/>
  <c r="T5" i="20"/>
  <c r="S5" i="20"/>
  <c r="R5" i="20"/>
  <c r="Q5" i="20"/>
  <c r="P5" i="20"/>
  <c r="O5" i="20"/>
  <c r="N5" i="20"/>
  <c r="M5" i="20"/>
  <c r="L5" i="20"/>
  <c r="K5" i="20"/>
  <c r="J5" i="20"/>
  <c r="I5" i="20"/>
  <c r="H5" i="20"/>
  <c r="G5" i="20"/>
  <c r="F5" i="20"/>
  <c r="E5" i="20"/>
  <c r="D5" i="20"/>
  <c r="C5" i="20"/>
  <c r="B5" i="20"/>
  <c r="Z4" i="20"/>
  <c r="Y4" i="20"/>
  <c r="X4" i="20"/>
  <c r="W4" i="20"/>
  <c r="V4" i="20"/>
  <c r="U4" i="20"/>
  <c r="T4" i="20"/>
  <c r="S4" i="20"/>
  <c r="R4" i="20"/>
  <c r="Q4" i="20"/>
  <c r="P4" i="20"/>
  <c r="O4" i="20"/>
  <c r="N4" i="20"/>
  <c r="M4" i="20"/>
  <c r="L4" i="20"/>
  <c r="K4" i="20"/>
  <c r="J4" i="20"/>
  <c r="I4" i="20"/>
  <c r="H4" i="20"/>
  <c r="G4" i="20"/>
  <c r="F4" i="20"/>
  <c r="E4" i="20"/>
  <c r="D4" i="20"/>
  <c r="C4" i="20"/>
  <c r="B4" i="20"/>
  <c r="X17" i="26" l="1"/>
  <c r="T17" i="26"/>
  <c r="V17" i="26"/>
  <c r="K17" i="35"/>
  <c r="Y17" i="26"/>
  <c r="N87" i="33"/>
  <c r="AA17" i="26"/>
  <c r="R17" i="26"/>
  <c r="R17" i="35" s="1"/>
  <c r="P17" i="26"/>
  <c r="P17" i="35" s="1"/>
  <c r="D17" i="26"/>
  <c r="D17" i="35" s="1"/>
  <c r="F17" i="35"/>
  <c r="Z17" i="26"/>
  <c r="S17" i="26"/>
  <c r="S17" i="35" s="1"/>
  <c r="J17" i="35"/>
  <c r="I17" i="35"/>
  <c r="W17" i="26"/>
  <c r="C87" i="33"/>
  <c r="G17" i="26"/>
  <c r="G17" i="35" s="1"/>
  <c r="G66" i="27" s="1"/>
  <c r="O87" i="33"/>
  <c r="E17" i="35"/>
  <c r="AB87" i="33"/>
  <c r="AC87" i="33"/>
  <c r="U17" i="35"/>
  <c r="H66" i="27"/>
  <c r="L66" i="27"/>
  <c r="M66" i="27"/>
  <c r="Q66" i="27"/>
  <c r="A44" i="21"/>
  <c r="Z5" i="21"/>
  <c r="X5" i="21"/>
  <c r="F5" i="21"/>
  <c r="V5" i="21"/>
  <c r="G5" i="21"/>
  <c r="W5" i="21"/>
  <c r="H5" i="21"/>
  <c r="J5" i="21"/>
  <c r="M5" i="21"/>
  <c r="D5" i="21"/>
  <c r="T5" i="21"/>
  <c r="K5" i="21"/>
  <c r="O5" i="21"/>
  <c r="Q5" i="21"/>
  <c r="B5" i="21"/>
  <c r="R5" i="21"/>
  <c r="I5" i="21"/>
  <c r="Y5" i="21"/>
  <c r="C5" i="21"/>
  <c r="S5" i="21"/>
  <c r="E5" i="21"/>
  <c r="U5" i="21"/>
  <c r="L5" i="21"/>
  <c r="N5" i="21"/>
  <c r="P5" i="21"/>
  <c r="X17" i="35" l="1"/>
  <c r="F66" i="27"/>
  <c r="K66" i="27"/>
  <c r="T17" i="35"/>
  <c r="T66" i="27" s="1"/>
  <c r="Y17" i="35"/>
  <c r="AA17" i="35"/>
  <c r="N17" i="26"/>
  <c r="D66" i="27"/>
  <c r="V17" i="35"/>
  <c r="S66" i="27"/>
  <c r="I66" i="27"/>
  <c r="J66" i="27"/>
  <c r="Z17" i="35"/>
  <c r="C17" i="26"/>
  <c r="C17" i="35" s="1"/>
  <c r="W17" i="35"/>
  <c r="W66" i="27" s="1"/>
  <c r="O17" i="26"/>
  <c r="O17" i="35" s="1"/>
  <c r="P66" i="27"/>
  <c r="E66" i="27"/>
  <c r="R66" i="27"/>
  <c r="U66" i="27"/>
  <c r="U66" i="34" s="1"/>
  <c r="X66" i="27"/>
  <c r="B4" i="21"/>
  <c r="B9" i="20"/>
  <c r="B8" i="20"/>
  <c r="AC17" i="26"/>
  <c r="E4" i="21"/>
  <c r="E9" i="20"/>
  <c r="E8" i="20"/>
  <c r="K8" i="20"/>
  <c r="K4" i="21"/>
  <c r="K9" i="20"/>
  <c r="W4" i="21"/>
  <c r="W9" i="20"/>
  <c r="W8" i="20"/>
  <c r="P9" i="20"/>
  <c r="P8" i="20"/>
  <c r="P4" i="21"/>
  <c r="AA7" i="21"/>
  <c r="AA6" i="21"/>
  <c r="M8" i="20"/>
  <c r="M4" i="21"/>
  <c r="M9" i="20"/>
  <c r="D4" i="21"/>
  <c r="D9" i="20"/>
  <c r="D8" i="20"/>
  <c r="Q9" i="20"/>
  <c r="Q8" i="20"/>
  <c r="Q4" i="21"/>
  <c r="AB17" i="26"/>
  <c r="Y8" i="20"/>
  <c r="Y4" i="21"/>
  <c r="Y9" i="20"/>
  <c r="X8" i="20"/>
  <c r="X4" i="21"/>
  <c r="X9" i="20"/>
  <c r="F4" i="21"/>
  <c r="F9" i="20"/>
  <c r="F8" i="20"/>
  <c r="S4" i="21"/>
  <c r="S8" i="20"/>
  <c r="S9" i="20"/>
  <c r="N8" i="20"/>
  <c r="N4" i="21"/>
  <c r="N9" i="20"/>
  <c r="I8" i="20"/>
  <c r="I4" i="21"/>
  <c r="I9" i="20"/>
  <c r="J4" i="21"/>
  <c r="J8" i="20"/>
  <c r="J9" i="20"/>
  <c r="U4" i="21"/>
  <c r="U9" i="20"/>
  <c r="U8" i="20"/>
  <c r="O9" i="20"/>
  <c r="O8" i="20"/>
  <c r="O4" i="21"/>
  <c r="C4" i="21"/>
  <c r="C9" i="20"/>
  <c r="C8" i="20"/>
  <c r="H8" i="20"/>
  <c r="H4" i="21"/>
  <c r="H9" i="20"/>
  <c r="Z9" i="20"/>
  <c r="Z8" i="20"/>
  <c r="Z4" i="21"/>
  <c r="L8" i="20"/>
  <c r="L4" i="21"/>
  <c r="L9" i="20"/>
  <c r="T4" i="21"/>
  <c r="T9" i="20"/>
  <c r="T8" i="20"/>
  <c r="V4" i="21"/>
  <c r="V9" i="20"/>
  <c r="V8" i="20"/>
  <c r="G4" i="21"/>
  <c r="G9" i="20"/>
  <c r="G8" i="20"/>
  <c r="R4" i="21"/>
  <c r="R9" i="20"/>
  <c r="R8" i="20"/>
  <c r="G66" i="34"/>
  <c r="H66" i="34"/>
  <c r="K66" i="34"/>
  <c r="L66" i="34"/>
  <c r="M66" i="34"/>
  <c r="Q66" i="34"/>
  <c r="T66" i="34"/>
  <c r="F66" i="34" l="1"/>
  <c r="V66" i="27"/>
  <c r="Y66" i="27"/>
  <c r="AA66" i="27"/>
  <c r="S66" i="34"/>
  <c r="N17" i="35"/>
  <c r="D66" i="34"/>
  <c r="I66" i="34"/>
  <c r="J66" i="34"/>
  <c r="Z66" i="27"/>
  <c r="E66" i="34"/>
  <c r="P66" i="34"/>
  <c r="R66" i="34"/>
  <c r="O66" i="27"/>
  <c r="C66" i="27"/>
  <c r="X66" i="34"/>
  <c r="W66" i="34"/>
  <c r="W191" i="2" s="1"/>
  <c r="AB17" i="35"/>
  <c r="AC17" i="35"/>
  <c r="B6" i="21"/>
  <c r="V66" i="34"/>
  <c r="D191" i="2"/>
  <c r="F191" i="2"/>
  <c r="G191" i="2"/>
  <c r="H191" i="2"/>
  <c r="K191" i="2"/>
  <c r="L191" i="2"/>
  <c r="M191" i="2"/>
  <c r="Q191" i="2"/>
  <c r="T191" i="2"/>
  <c r="U191" i="2"/>
  <c r="K3" i="22"/>
  <c r="J3" i="22"/>
  <c r="I3" i="22"/>
  <c r="H3" i="22"/>
  <c r="G3" i="22"/>
  <c r="F3" i="22"/>
  <c r="E3" i="22"/>
  <c r="D3" i="22"/>
  <c r="C3" i="22"/>
  <c r="B3" i="22"/>
  <c r="B3" i="18"/>
  <c r="K3" i="18"/>
  <c r="J3" i="18"/>
  <c r="I3" i="18"/>
  <c r="H3" i="18"/>
  <c r="G3" i="18"/>
  <c r="F3" i="18"/>
  <c r="E3" i="18"/>
  <c r="D3" i="18"/>
  <c r="C3" i="18"/>
  <c r="S191" i="2" l="1"/>
  <c r="N66" i="27"/>
  <c r="Y66" i="34"/>
  <c r="AA66" i="34"/>
  <c r="P191" i="2"/>
  <c r="J191" i="2"/>
  <c r="I191" i="2"/>
  <c r="Z66" i="34"/>
  <c r="E191" i="2"/>
  <c r="R191" i="2"/>
  <c r="N66" i="34"/>
  <c r="C66" i="34"/>
  <c r="O66" i="34"/>
  <c r="X191" i="2"/>
  <c r="W7" i="21"/>
  <c r="W6" i="21"/>
  <c r="AC66" i="27"/>
  <c r="N7" i="21"/>
  <c r="N6" i="21"/>
  <c r="C6" i="21"/>
  <c r="C7" i="21"/>
  <c r="Y6" i="21"/>
  <c r="Y7" i="21"/>
  <c r="S6" i="21"/>
  <c r="S7" i="21"/>
  <c r="L7" i="21"/>
  <c r="L6" i="21"/>
  <c r="X7" i="21"/>
  <c r="X6" i="21"/>
  <c r="K7" i="21"/>
  <c r="K6" i="21"/>
  <c r="G7" i="21"/>
  <c r="G6" i="21"/>
  <c r="P6" i="21"/>
  <c r="P7" i="21"/>
  <c r="R6" i="21"/>
  <c r="R7" i="21"/>
  <c r="AB66" i="27"/>
  <c r="E6" i="21"/>
  <c r="E7" i="21"/>
  <c r="J6" i="21"/>
  <c r="J7" i="21"/>
  <c r="Z6" i="21"/>
  <c r="Z7" i="21"/>
  <c r="M7" i="21"/>
  <c r="M6" i="21"/>
  <c r="O7" i="21"/>
  <c r="O6" i="21"/>
  <c r="U6" i="21"/>
  <c r="U7" i="21"/>
  <c r="F6" i="21"/>
  <c r="F7" i="21"/>
  <c r="I7" i="21"/>
  <c r="I6" i="21"/>
  <c r="V6" i="21"/>
  <c r="V7" i="21"/>
  <c r="H7" i="21"/>
  <c r="H6" i="21"/>
  <c r="D6" i="21"/>
  <c r="D7" i="21"/>
  <c r="T6" i="21"/>
  <c r="T7" i="21"/>
  <c r="Q6" i="21"/>
  <c r="Q7" i="21"/>
  <c r="V191" i="2"/>
  <c r="D192" i="23"/>
  <c r="F192" i="23"/>
  <c r="G192" i="23"/>
  <c r="H192" i="23"/>
  <c r="I192" i="23"/>
  <c r="K192" i="23"/>
  <c r="L192" i="23"/>
  <c r="M192" i="23"/>
  <c r="P192" i="23"/>
  <c r="Q192" i="23"/>
  <c r="S192" i="23"/>
  <c r="T192" i="23"/>
  <c r="U192" i="23"/>
  <c r="W192" i="23"/>
  <c r="Y191" i="2" l="1"/>
  <c r="AA191" i="2"/>
  <c r="E192" i="23"/>
  <c r="R192" i="23"/>
  <c r="J192" i="23"/>
  <c r="Z191" i="2"/>
  <c r="C191" i="2"/>
  <c r="O191" i="2"/>
  <c r="N191" i="2"/>
  <c r="X192" i="23"/>
  <c r="AC66" i="34"/>
  <c r="AB66" i="34"/>
  <c r="V192" i="23"/>
  <c r="AA192" i="23" l="1"/>
  <c r="Y192" i="23"/>
  <c r="Z192" i="23"/>
  <c r="O192" i="23"/>
  <c r="C192" i="23"/>
  <c r="N192" i="23"/>
  <c r="AC191" i="2"/>
  <c r="AB191" i="2"/>
  <c r="Z3" i="22"/>
  <c r="Y3" i="22"/>
  <c r="X3" i="22"/>
  <c r="W3" i="22"/>
  <c r="V3" i="22"/>
  <c r="U3" i="22"/>
  <c r="T3" i="22"/>
  <c r="S3" i="22"/>
  <c r="R3" i="22"/>
  <c r="Q3" i="22"/>
  <c r="P3" i="22"/>
  <c r="O3" i="22"/>
  <c r="N3" i="22"/>
  <c r="M3" i="22"/>
  <c r="L3" i="22"/>
  <c r="Z3" i="18"/>
  <c r="Y3" i="18"/>
  <c r="X3" i="18"/>
  <c r="W3" i="18"/>
  <c r="V3" i="18"/>
  <c r="U3" i="18"/>
  <c r="T3" i="18"/>
  <c r="S3" i="18"/>
  <c r="R3" i="18"/>
  <c r="Q3" i="18"/>
  <c r="P3" i="18"/>
  <c r="O3" i="18"/>
  <c r="N3" i="18"/>
  <c r="M3" i="18"/>
  <c r="L3" i="18"/>
  <c r="AB192" i="23" l="1"/>
  <c r="AC192" i="23"/>
  <c r="A81" i="13" l="1"/>
  <c r="C7" i="13" l="1"/>
  <c r="D7" i="13"/>
  <c r="E7" i="13"/>
  <c r="F7" i="13"/>
  <c r="G7" i="13"/>
  <c r="H7" i="13"/>
  <c r="I7" i="13"/>
  <c r="J7" i="13"/>
  <c r="K7" i="13"/>
  <c r="L7" i="13"/>
  <c r="M7" i="13"/>
  <c r="N7" i="13"/>
  <c r="O7" i="13"/>
  <c r="P7" i="13"/>
  <c r="Q7" i="13"/>
  <c r="R7" i="13"/>
  <c r="S7" i="13"/>
  <c r="T7" i="13"/>
  <c r="U7" i="13"/>
  <c r="V7" i="13"/>
  <c r="W7" i="13"/>
  <c r="X7" i="13"/>
  <c r="Y7" i="13"/>
  <c r="B7" i="13"/>
  <c r="C80" i="13"/>
  <c r="D80" i="13"/>
  <c r="E80" i="13"/>
  <c r="F80" i="13"/>
  <c r="G80" i="13"/>
  <c r="H80" i="13"/>
  <c r="I80" i="13"/>
  <c r="J80" i="13"/>
  <c r="K80" i="13"/>
  <c r="L80" i="13"/>
  <c r="M80" i="13"/>
  <c r="N80" i="13"/>
  <c r="O80" i="13"/>
  <c r="P80" i="13"/>
  <c r="Q80" i="13"/>
  <c r="R80" i="13"/>
  <c r="S80" i="13"/>
  <c r="T80" i="13"/>
  <c r="U80" i="13"/>
  <c r="V80" i="13"/>
  <c r="W80" i="13"/>
  <c r="X80" i="13"/>
  <c r="Y80" i="13"/>
  <c r="B80" i="13"/>
  <c r="D15" i="7"/>
  <c r="E15" i="7"/>
  <c r="F15" i="7"/>
  <c r="G15" i="7"/>
  <c r="H15" i="7"/>
  <c r="I15" i="7"/>
  <c r="J15" i="7"/>
  <c r="K15" i="7"/>
  <c r="L15" i="7"/>
  <c r="N15" i="7"/>
  <c r="S15" i="7"/>
  <c r="Y15" i="7"/>
  <c r="Z15" i="7"/>
  <c r="C15" i="7"/>
  <c r="M14" i="7" l="1"/>
  <c r="M15" i="7" s="1"/>
  <c r="O14" i="7"/>
  <c r="O15" i="7" s="1"/>
  <c r="P14" i="7"/>
  <c r="P15" i="7" s="1"/>
  <c r="Q14" i="7"/>
  <c r="Q15" i="7" s="1"/>
  <c r="R14" i="7"/>
  <c r="R15" i="7" s="1"/>
  <c r="T14" i="7"/>
  <c r="T15" i="7" s="1"/>
  <c r="U14" i="7"/>
  <c r="U15" i="7" s="1"/>
  <c r="V14" i="7"/>
  <c r="V15" i="7" s="1"/>
  <c r="W14" i="7"/>
  <c r="W15" i="7" s="1"/>
  <c r="X14" i="7"/>
  <c r="X15" i="7" s="1"/>
  <c r="H85" i="13" l="1"/>
  <c r="G85" i="13"/>
  <c r="F85" i="13"/>
  <c r="E85" i="13"/>
  <c r="D85" i="13"/>
  <c r="C85" i="13"/>
  <c r="B85" i="13"/>
  <c r="B16" i="7" l="1"/>
</calcChain>
</file>

<file path=xl/sharedStrings.xml><?xml version="1.0" encoding="utf-8"?>
<sst xmlns="http://schemas.openxmlformats.org/spreadsheetml/2006/main" count="1020" uniqueCount="403">
  <si>
    <t>Concepto</t>
  </si>
  <si>
    <t>Ingresos Corrientes</t>
  </si>
  <si>
    <t>Miles de millones de pesos</t>
  </si>
  <si>
    <t xml:space="preserve">Fuente: Dirección General del Presupuesto Público Nacional </t>
  </si>
  <si>
    <t>FONDOS ESPECIALES DE LA NACIÓN</t>
  </si>
  <si>
    <t>NUMERAL 0081 FONDO DE EMERGENCIA ECONOMICA-FOME</t>
  </si>
  <si>
    <t>NUMERAL 0079 FONDO DE LA DIRECCION DE CONSULTA PREVIA</t>
  </si>
  <si>
    <t>NUMERAL 0078 UNIDAD ADMINISTRATIVA ESPECIAL DE GESTIÓN DE RESTITUCIÓN DE TIERRAS DESPOJADAS</t>
  </si>
  <si>
    <t>NUMERAL 0077 FONDO DE ENERGÍAS NO CONVENCIONALES Y GESTIÓN EFICIENTE DE LA ENERGÍA</t>
  </si>
  <si>
    <t>NUMERAL 0075 FONDO NACIONAL DE LAS UNIVERSIDADES ESTATALES DE COLOMBIA</t>
  </si>
  <si>
    <t>NUMERAL 0074 FONDO ESPECIAL DE PENSIONES TELECOM, INRAVISIÓN Y TELEASOCIADAS</t>
  </si>
  <si>
    <t xml:space="preserve">NUMERAL 0073 FONDO DESARROLLO PEQUEÑA Y MEDIANA MINERÍA (ART. 151 LEY 1530 DE 2012) </t>
  </si>
  <si>
    <t>NUMERAL 0072 FONDO ESPECIAL PARA LA ADMINISTRACIÓN DE BIENES DE LA FISCALÍA</t>
  </si>
  <si>
    <t>NUMERAL 0071 FONDO MINJUSTICIA</t>
  </si>
  <si>
    <t>NUMERAL 0070 FONDO NACIONAL DE BOMBEROS DE COLOMBIA</t>
  </si>
  <si>
    <t>NUMERAL 0069 FONDO ESPECIAL IMPUESTO SOBRE LA RENTA PARA LA EQUIDAD - CREE</t>
  </si>
  <si>
    <t>NUMERAL 0068 FONDO RENTAS MONOPOLIO PARA EL SECTOR SALUD (LEY 643 DE 2001)</t>
  </si>
  <si>
    <t>NUMERAL 0067 FONDO DE MODERNIZACIÓN, DESCONGESTIÓN Y BIENESTAR DE LA ADMINISTRACIÓN DE   JUSTICIA</t>
  </si>
  <si>
    <t>NUMERAL 0066 FONDO ESPECIAL REGISTRO UNICO NACIONAL DE TRANSITO - RUNT</t>
  </si>
  <si>
    <t>NUMERAL 0065 FONDO ESTABILIZACIÓN PRECIOS COMBUSTIBLES</t>
  </si>
  <si>
    <t>NUMERAL 0064 FONDO TRANSFERENCIAS ICFES</t>
  </si>
  <si>
    <t>NUMERAL 0063 FONDO ESPECIAL PARA PROGRAMA DE NORMALIZACIÓN DE REDES ELECTRICAS</t>
  </si>
  <si>
    <t>NUMERAL 0062 FONDO ESPECIAL CUOTA DE FOMENTO DE GAS NATURAL</t>
  </si>
  <si>
    <t>NUMERAL 0061 FONDO ESPECIAL COMISION NACIONAL DE BUSQUEDA (ART 18 LEY 971/05)</t>
  </si>
  <si>
    <t>NUMERAL 0060 FONDO DE PENSIONES FONDO PREVISIÓN SOCIAL DE NOTARIADO Y REGISTRO</t>
  </si>
  <si>
    <t>NUMERAL 0059 FONDO DE PUBLICACIONES DE LA CONTRALORIA GENERAL REPUBLICA</t>
  </si>
  <si>
    <t>NUMERAL 0057 FONDO ESPECIAL DE ENERGÍA SOCIAL (FOES ART.118 DE LA LEY 812 DE 2003).</t>
  </si>
  <si>
    <t>NUMERAL 0056 FONDO FONPET - MAGISTERIO</t>
  </si>
  <si>
    <t>NUMERAL 0055 FONDO RECURSOS MONITOREO Y VIGILANCIA EDUCACION SUPERIOR</t>
  </si>
  <si>
    <t>NUMERAL 0054 FONDO ESCUELA NACIONAL DEL DEPORTE</t>
  </si>
  <si>
    <t>NUMERAL 0053 FONDO APOYO FINANCIERO ZONAS RURALES INTERCONECTADAS (FAER)</t>
  </si>
  <si>
    <t>NUMERAL 0052 FONDO APOYO FINANCIERO ZONAS  NO INTERCONECTADAS (FAZNI)</t>
  </si>
  <si>
    <t>NUMERAL 0051 FONDO CONSERVACIÓN DE MUSEOS Y TEATROS</t>
  </si>
  <si>
    <t>NUMERAL 0050 FONDO DE INVESTIGACION EN SALUD (Ley643/01)</t>
  </si>
  <si>
    <t>NUMERAL 0049 FONDO PARA DEFENSA DE DERECHOS E INTERESES COLECTIVOS</t>
  </si>
  <si>
    <t>NUMERAL 0048 CONSEJO PROFESIONAL INGENIERÍA Y PROFESIONES AUXILIARES</t>
  </si>
  <si>
    <t>NUMERAL 0047 FONDO PARA DEFENSA DE DERECHOS E INTERESES COLECTIVOS</t>
  </si>
  <si>
    <t>NUMERAL 0046 FONDO SOBRETASA AL ACPM (LEY 488/98)</t>
  </si>
  <si>
    <t>NUMERAL 0043 UNIDAD ADMINISTRATIVA ESPECIAL DE COMERCIO EXTERIOR</t>
  </si>
  <si>
    <t>NUMERAL 0041 FONDO SUBSIDIO SOBRETASA GASOLINA LEY 488/98</t>
  </si>
  <si>
    <t>NUMERAL 0040 FONDO SEGURIDAD Y CONVIVENCIA CIUDADANA</t>
  </si>
  <si>
    <t>NUMERAL 0039 FONDO SOLIDARIDAD PARA SUBSIDIOS Y REDISTRIBUCION INGRESOS</t>
  </si>
  <si>
    <t>NUMERAL 0036 PENSIONES EPSA-CVC</t>
  </si>
  <si>
    <t>NUMERAL 0035 FONDO COMPENSACION AMBIENTAL</t>
  </si>
  <si>
    <t>NUMERAL 0034 FONDO DE SALUD POLICIA NACIONAL</t>
  </si>
  <si>
    <t>NUMERAL 0033 FONDO SALUD FUERZAS MILITARES</t>
  </si>
  <si>
    <t>NUMERAL 0032 FONDO DE BIENESTAR DE LA CONTRALORIA GENERAL REPUBLICA</t>
  </si>
  <si>
    <t>NUMERAL 0031 INSTITUTO DE ESTUDIOS DEL MINISTERIO PUBLICO</t>
  </si>
  <si>
    <t>NUMERAL 0029 FONDO DE RIESGOS PROFESIONALES(ART.87 DTO129)</t>
  </si>
  <si>
    <t>NUMERAL 0025 COMISION DE REGULACION DE AGUA POTABLE</t>
  </si>
  <si>
    <t>NUMERAL 0024 COMISION DE REGULACION DE ENERGIA Y GAS</t>
  </si>
  <si>
    <t>NUMERAL 0023 COMISION DE REGULACION DE COMUNICACIONES</t>
  </si>
  <si>
    <t>NUMERAL 0022 FONDO DE SOLIDARIDAD PENSIONAL</t>
  </si>
  <si>
    <t>NUMERAL 0021 FONDO DE RECURSOS SOAT Y FONSAT (ANTES FOSYGA)</t>
  </si>
  <si>
    <t>NUMERAL 0020 JUNTA CENTRAL DE CONTADORES</t>
  </si>
  <si>
    <t>NUMERAL 0019 ESCUELAS INDUSTRIALES E INSTITUTOS TECNICOS</t>
  </si>
  <si>
    <t>NUMERAL 0018 FONDO NACIONAL DE REGALÍAS</t>
  </si>
  <si>
    <t>NUMERAL 0017 FONDO ROTATORIO  MINISTERIO MINAS Y ENERGIA</t>
  </si>
  <si>
    <t>NUMERAL 0015 FONDOS INTERNOS POLICIA NACIONAL</t>
  </si>
  <si>
    <t>NUMERAL 0014 FONDOS INTERNOS MINISTERIO DEFENSA</t>
  </si>
  <si>
    <t>NUMERAL 0013 FONDO ESTUPEFACIENTES - MINSALUD</t>
  </si>
  <si>
    <t>NUMERAL 0010 FONDO DEFENSA NACIONAL</t>
  </si>
  <si>
    <t>NUMERAL 0009 FINANCIACION SECTOR JUSTICIA</t>
  </si>
  <si>
    <t>NUMERAL 0008 CONTRIBUCION PARA LA DESCENTRALIZACION</t>
  </si>
  <si>
    <t>NUMERAL 0006 SUPERINTENDENCIA NACIONAL DE VALORES</t>
  </si>
  <si>
    <t>NUMERAL 0005 SUPERINTENDENCIA INDUSTRIA Y COMERCIO</t>
  </si>
  <si>
    <t>NUMERAL 0003 CONTRIB. SUPERINTENDENCIA SUBSIDIO FAMILIAR</t>
  </si>
  <si>
    <t>Otros</t>
  </si>
  <si>
    <t>Reintegros y Recursos No Apropiados</t>
  </si>
  <si>
    <t>Disposición de Activos</t>
  </si>
  <si>
    <t>Recursos del Balamce</t>
  </si>
  <si>
    <t>Excedentes Financieros Entidades Descentralizadas</t>
  </si>
  <si>
    <t>Rendimientos Financieros</t>
  </si>
  <si>
    <t>Recuperación de Cartera</t>
  </si>
  <si>
    <t>Crédito interno</t>
  </si>
  <si>
    <t xml:space="preserve">Crédito externo </t>
  </si>
  <si>
    <t>RECURSOS DE CAPITAL DE LA NACION</t>
  </si>
  <si>
    <t>NUMERAL 0001 FONDO DE PRESTACIONES SOCIALES DEL MAGISTERIO</t>
  </si>
  <si>
    <t>NUMERAL 0002 CONTRIBUCIÓN ESPECTACULOS PÚBLICOS (Art. 7 Ley 1493 de 2011)</t>
  </si>
  <si>
    <t>Composición Detallada de los Recursos de Capital de la Nación (Recaudo)</t>
  </si>
  <si>
    <t>NUMERAL 0085 FONDO ESPECIAL PARA EL RECAUDO POR MULTAS Y COBRO COACTIVO (ARTÍCULO 6 LEY 2197 DEL 2022)</t>
  </si>
  <si>
    <t>2023*</t>
  </si>
  <si>
    <t>NUMERAL 0002 CONTRIB.ENTIDADES VIGILADAS CONTRALORIA GENERAL NACION</t>
  </si>
  <si>
    <t>NUMERAL 0004 CONTRIB.SUPERINTENDENCIA BANCARIA</t>
  </si>
  <si>
    <t>NUMERAL 0007 CONTRIB.ENTIDADES VIGILADAS SUPERPUERTOS</t>
  </si>
  <si>
    <t>NUMERAL 0028 SUPERINTENDENCIA DE SERVICIOS PÚBLICOS</t>
  </si>
  <si>
    <t>NUMERAL 0042 FONDO PENSIONES SUPERINTENDENCIAS, CARBOCOL Y CAMINOS VECINALES</t>
  </si>
  <si>
    <t>NUMERAL  OTROS INGRESOS POR CLASIFICAR</t>
  </si>
  <si>
    <t>NUMERAL 0084 FONDO PROMOCIÓN DEL PATRIMONIO -FONCULTURA- LEY 2070 DE 2020</t>
  </si>
  <si>
    <t>NUMERAL 0086 FONDO DE LA JUSTICIA PENAL MILITAR Y POLICIAL</t>
  </si>
  <si>
    <t>NUMERAL 0080 FONDO PARA EL FORTALECIMIENTO DE LA INSPECCIÓN,VIGILANCIA Y CONTROL DEL TRABAJO Y LA SEGURIDAD SOCIAL-FIVICOT</t>
  </si>
  <si>
    <t>CONTRIBUCIONES PARAFISCALES DE LA NACIÓN</t>
  </si>
  <si>
    <t>Composición Detallada de la Contribuciones Parafiscales y los Fondos Especiales de la Nación (Recaudo)</t>
  </si>
  <si>
    <t>Nombre Contribución Parafiscal o Fondo Especial</t>
  </si>
  <si>
    <t>AFORO</t>
  </si>
  <si>
    <t>RECAUDO</t>
  </si>
  <si>
    <t>Porcentaje de Ejecución</t>
  </si>
  <si>
    <t>Ingresos Nación</t>
  </si>
  <si>
    <t>Ingresos Estapúblicos</t>
  </si>
  <si>
    <t>Total Ingresos PGN</t>
  </si>
  <si>
    <t>I - INGRESOS DEL PRESUPUESTO NACIONAL</t>
  </si>
  <si>
    <t>1 INGRESOS CORRIENTES DE LA NACIÓN</t>
  </si>
  <si>
    <t>1-0-00-1-01 INGRESOS TRIBUTARIOS</t>
  </si>
  <si>
    <t>1-0-00-1-01-1 IMPUESTOS DIRECTOS</t>
  </si>
  <si>
    <t>1-0-00-1-01-1-01 IMPUESTO SOBRE LA RENTA Y COMPLEMENTARIOS</t>
  </si>
  <si>
    <t>1-0-00-1-01-1-02 REGIMEN IMPOSITIVO DE SUSTITUCION</t>
  </si>
  <si>
    <t>1-0-00-1-01-1-04 IMPUESTO PARA PRESERVAR LA SEGURIDAD DEMOCRÁTICA</t>
  </si>
  <si>
    <t>1-0-00-1-01-1-05 IMPUESTO AL PATRIMONIO</t>
  </si>
  <si>
    <t>1-0-00-1-01-1-06 SOBRETASA IMPUESTO AL PATRIMONIO</t>
  </si>
  <si>
    <t>1-0-00-1-01-1-08 IMPUESTO A LA RIQUEZA</t>
  </si>
  <si>
    <t>1-0-00-1-01-1-08 SOBRETASA IMPUESTO SOBRE LA RENTA PARA LA EQUIDAD-CREE</t>
  </si>
  <si>
    <t>1-0-00-1-01-1-10 IMPUESTO DE NORMALIZACIÓN TRIBUTARIA</t>
  </si>
  <si>
    <t>1-0-00-1-01-1-12 IMPUESTO SIMPLE</t>
  </si>
  <si>
    <t>1-0-00-1-01-2 IMPUESTOS INDIRECTOS</t>
  </si>
  <si>
    <t>1-0-00-1-01-2-01 IMPUESTO SOBRE ADUANAS Y RECARGOS</t>
  </si>
  <si>
    <t>1-0-00-1-01-2-03 IMPUESTO DE TIMBRE NACIONAL</t>
  </si>
  <si>
    <t>1-0-00-1-01-2-04 IMPUESTO DE TIMBRE NACIONAL SOBRE SALIDAS AL EXTERIOR</t>
  </si>
  <si>
    <t>1-0-00-1-01-2-05 IMPUESTO A LA EXPLOTACIÓN DE ORO, PLATA Y PLATINO</t>
  </si>
  <si>
    <t>1-0-00-1-01-2-06 GRAVAMEN A LOS MOVIMIENTOS FINANCIEROS</t>
  </si>
  <si>
    <t>1-0-00-1-01-2-07 IMPUESTO AL TURISMO</t>
  </si>
  <si>
    <t>1-0-00-1-01-2-08 IMPUESTO NACIONAL AL CONSUMO</t>
  </si>
  <si>
    <t>1-0-00-1-01-2-09 IMPUESTO NACIONAL A LA GASOLINA Y AL ACPM</t>
  </si>
  <si>
    <t>1-0-00-1-01-2-10 IMPUESTO AL ENCAJE</t>
  </si>
  <si>
    <t>1-0-00-1-01-2-14 IMPUESTO NACIONAL AL CARBONO</t>
  </si>
  <si>
    <t>1-0-00-1-01-2-17 IMPUESTO A PRODUCTOS COMESTIBLES ULTRA PROCESADOS INDUSTRIALMENTE</t>
  </si>
  <si>
    <t>1-0-00-1-01-2-18 IMPUESTO A PRODUCTOS PLASTICOS DE UN SOLO USO</t>
  </si>
  <si>
    <t>1-0-00-1-01-2-19 IMPUESTO A LAS BEBIDAS ULTRA PROCESADAS AZUCARADAS</t>
  </si>
  <si>
    <t>1-0-00-1-02 INGRESOS NO TRIBUTARIOS</t>
  </si>
  <si>
    <t xml:space="preserve">1-0-00-1-02-1 CONTRIBUCIONES  </t>
  </si>
  <si>
    <t>1-0-00-1-02-2 TASAS Y DERECHOS ADMINISTRATIVOS</t>
  </si>
  <si>
    <t>1-0-00-1-02-3 MULTAS, SANCIONES E INTERESES DE MORA</t>
  </si>
  <si>
    <t>1-0-00-1-02-5 VENTA DE BIENES Y SERVICIOS</t>
  </si>
  <si>
    <t>1-0-00-1-02-6 TRANSFERENCIAS CORRIENTES</t>
  </si>
  <si>
    <t>2 RECURSOS DE CAPITAL DE LA NACIÓN</t>
  </si>
  <si>
    <t xml:space="preserve">2-0-00-2-01 DISPOSICIÓN DE ACTIVOS  </t>
  </si>
  <si>
    <t>2-0-00-2-02 EXCEDENTES FINANCIEROS, DIVIDENDOS Y UTILIDADES POR OTRAS INVERSIONES DE CAPITAL</t>
  </si>
  <si>
    <t>2-0-00-2-03 TRASLADOS FONDOS DTN</t>
  </si>
  <si>
    <t>2-0-00-2-05 RENDIMIENTOS FINANCIEROS</t>
  </si>
  <si>
    <t>2-0-00-2-06 RECURSOS DE CRÉDITO EXTERNO</t>
  </si>
  <si>
    <t>2-0-00-2-07 RECURSOS DE CRÉDITO INTERNO</t>
  </si>
  <si>
    <t>2-0-00-2-08 TRANSFERENCIAS DE CAPITAL</t>
  </si>
  <si>
    <t>2-0-00-2-09 RECUPERACIÓN DE CARTERA – PRESTAMOS</t>
  </si>
  <si>
    <t>2-0-00-2-10 RECURSOS DEL BALANCE</t>
  </si>
  <si>
    <t>2-0-00-2-13 REINTEGROS Y OTROS RECURSOS NO APROPIADOS</t>
  </si>
  <si>
    <t>2-0-00-2-14 OTROS RECURSOS DE CAPITAL</t>
  </si>
  <si>
    <t>5 CONTRIBUCIONES PARAFISCALES DE LA NACIÓN</t>
  </si>
  <si>
    <t>5-0-01 FONDO DE PRESTACIONES SOCIALES DEL MAGISTERIO</t>
  </si>
  <si>
    <t>5-0-02 CONTRIBUCIÓN ESPECTÁCULOS PÚBLICOS (ART. 7 LEY 1493 DE 2011)</t>
  </si>
  <si>
    <t>6 FONDOS ESPECIALES DE LA NACIÓN</t>
  </si>
  <si>
    <t>6-0-02  CONTRIBUCION ENTIDADES VIGILADAS CONTRALORIA GENERAL NACION</t>
  </si>
  <si>
    <t>6-0-03  CONTRIBUCION SUPERINTENDENCIA SUBSIDIO FAMILIAR</t>
  </si>
  <si>
    <t>6-0-05  SUPERINTENDENCIA INDUSTRIA Y COMERCIO</t>
  </si>
  <si>
    <t>6-0-06  SUPERINTENDENCIA NACIONAL DE VALORES</t>
  </si>
  <si>
    <t>6-0-07  CONTRIBUCION ENTIDADES VIGILADAS SUPERPUERTOS</t>
  </si>
  <si>
    <t>6-0-08  CONTRIBUCION PARA LA DESCENTRALIZACION</t>
  </si>
  <si>
    <t>6-0-09  FINANCIACION SECTOR JUSTICIA</t>
  </si>
  <si>
    <t>6-0-10  FONDO DEFENSA NACIONAL</t>
  </si>
  <si>
    <t>6-0-13  FONDO ESTUPEFACIENTES - MINSALUD</t>
  </si>
  <si>
    <t>6-0-14  FONDOS INTERNOS MINISTERIO DEFENSA</t>
  </si>
  <si>
    <t>6-0-15  FONDOS INTERNOS POLICIA NACIONAL</t>
  </si>
  <si>
    <t>6-0-17  FONDO ROTATORIO  MINISTERIO MINAS Y ENERGIA</t>
  </si>
  <si>
    <t>6-0-18  FONDO NACIONAL DE REGALÍAS</t>
  </si>
  <si>
    <t>6-0-19  ESCUELAS INDUSTRIALES E INSTITUTOS TECNICOS</t>
  </si>
  <si>
    <t>6-0-20  JUNTA CENTRAL DE CONTADORES</t>
  </si>
  <si>
    <t>6-0-21  FONDO DE RECURSOS SOAT Y FONSAT (ANTES FOSYGA)</t>
  </si>
  <si>
    <t>6-0-22  FONDO DE SOLIDARIDAD PENSIONAL</t>
  </si>
  <si>
    <t>6-0-23  COMISION DE REGULACION DE COMUNICACIONES</t>
  </si>
  <si>
    <t>6-0-24  COMISION DE REGULACION DE ENERGIA Y GAS</t>
  </si>
  <si>
    <t>6-0-25  COMISION DE REGULACION DE AGUA POTABLE</t>
  </si>
  <si>
    <t>6-0-29  FONDO DE RIESGOS PROFESIONALES(ART.87 DTO129)</t>
  </si>
  <si>
    <t>6-0-31  INSTITUTO DE ESTUDIOS DEL MINISTERIO PUBLICO</t>
  </si>
  <si>
    <t>6-0-32  FONDO DE BIENESTAR DE LA CONTRALORIA GENERAL REPUBLICA</t>
  </si>
  <si>
    <t>6-0-33  FONDO SALUD FUERZAS MILITARES</t>
  </si>
  <si>
    <t>6-0-34  FONDO DE SALUD POLICIA NACIONAL</t>
  </si>
  <si>
    <t>6-0-35  FONDO COMPENSACION AMBIENTAL</t>
  </si>
  <si>
    <t>6-0-36  PENSIONES EPSA-CVC</t>
  </si>
  <si>
    <t>6-0-39  FONDO SOLIDARIDAD PARA SUBSIDIOS Y REDISTRIBUCION INGRESOS</t>
  </si>
  <si>
    <t>6-0-40  FONDO SEGURIDAD Y CONVIVENCIA CIUDADANA</t>
  </si>
  <si>
    <t>6-0-41  FONDO SUBSIDIO SOBRETASA GASOLINA LEY 488/98</t>
  </si>
  <si>
    <t>6-0-42  FONDO PENSIONES SUPERINTENDENCIAS, CARBOCOL, CAMINOS VECINALES Y FONPRENOR</t>
  </si>
  <si>
    <t>6-0-43  UNIDAD ADMINISTRATIVA ESPECIAL DE COMERCIO EXTERIOR</t>
  </si>
  <si>
    <t>6-0-46  FONDO SOBRETASA AL ACPM (LEY 488/98)</t>
  </si>
  <si>
    <t>6-0-48  CONSEJO PROFESIONAL INGENIERÍA Y PROFESIONES AUXILIARES</t>
  </si>
  <si>
    <t>6-0-49  FONDO PARA DEFENSA DE DERECHOS E INTERESES COLECTIVOS</t>
  </si>
  <si>
    <t>6-0-50  FONDO DE INVESTIGACION EN SALUD (Ley643/01)</t>
  </si>
  <si>
    <t>6-0-51  FONDO CONSERVACIÓN DE MUSEOS Y TEATROS</t>
  </si>
  <si>
    <t>6-0-51 -0057 FOGAFIN CONTRIBUCIONES   SOBRE TRANSACCIONES FINANCIERAS Dcto2331/98</t>
  </si>
  <si>
    <t>6-0-52  FONDO APOYO FINANCIERO ZONAS  NO INTERCONECTADAS (FAZNI)</t>
  </si>
  <si>
    <t>6-0-53  FONDO APOYO FINANCIERO ZONAS RURALES INTERCONECTADAS (FAER)</t>
  </si>
  <si>
    <t>6-0-54  FONDO ESCUELA NACIONAL DEL DEPORTE</t>
  </si>
  <si>
    <t>6-0-55  FONDO RECURSOS MONITOREO Y VIGILANCIA EDUCACION SUPERIOR</t>
  </si>
  <si>
    <t>6-0-56  FONDO FONPET - MAGISTERIO</t>
  </si>
  <si>
    <t>6-0-57  FONDO ESPECIAL DE ENERGÍA SOCIAL (FOES ART.118 DE LA LEY 812 DE 2003).</t>
  </si>
  <si>
    <t>6-0-59  FONDO DE PUBLICACIONES DE LA CONTRALORIA GENERAL REPUBLICA</t>
  </si>
  <si>
    <t>6-0-60  FONDO DE PENSIONES FONDO PREVISIÓN SOCIAL DE NOTARIADO Y REGISTRO</t>
  </si>
  <si>
    <t>6-0-61  FONDO ESPECIAL COMISION NACIONAL DE BUSQUEDA (ART 18 LEY 971/05)</t>
  </si>
  <si>
    <t>6-0-62  FONDO ESPECIAL CUOTA DE FOMENTO DE GAS NATURAL</t>
  </si>
  <si>
    <t>6-0-63  FONDO ESPECIAL PARA PROGRAMA DE NORMALIZACIÓN DE REDES ELECTRICAS</t>
  </si>
  <si>
    <t>6-0-64  FONDO TRANSFERENCIAS ICFES</t>
  </si>
  <si>
    <t>6-0-65  FONDO ESTABILIZACIÓN PRECIOS COMBUSTIBLES</t>
  </si>
  <si>
    <t>6-0-66  FONDO ESPECIAL REGISTRO UNICO NACIONAL DE TRANSITO - RUNT</t>
  </si>
  <si>
    <t>6-0-67  FONDO DE MODERNIZACIÓN, DESCONGESTIÓN Y BIENESTAR DE LA ADMINISTRACIÓN DE   JUSTICIA</t>
  </si>
  <si>
    <t>6-0-68  FONDO RENTAS MONOPOLIO PARA EL SECTOR SALUD (LEY 643 DE 2001)</t>
  </si>
  <si>
    <t>6-0-69  FONDO ESPECIAL IMPUESTO SOBRE LA RENTA PARA LA EQUIDAD - CREE</t>
  </si>
  <si>
    <t>6-0-70  FONDO NACIONAL DE BOMBEROS DE COLOMBIA</t>
  </si>
  <si>
    <t>6-0-71  FONDO MINJUSTICIA</t>
  </si>
  <si>
    <t>6-0-72  FONDO ESPECIAL PARA LA ADMINISTRACIÓN DE BIENES DE LA FISCALÍA</t>
  </si>
  <si>
    <t xml:space="preserve">6-0-73  FONDO DESARROLLO PEQUEÑA Y MEDIANA MINERÍA (ART. 151 LEY 1530 DE 2012) </t>
  </si>
  <si>
    <t>6-0-74  FONDO ESPECIAL DE PENSIONES TELECOM, INRAVISIÓN Y TELEASOCIADAS</t>
  </si>
  <si>
    <t>6-0-75  FONDO NACIONAL DE LAS UNIVERSIDADES ESTATALES DE COLOMBIA</t>
  </si>
  <si>
    <t>6-0-77  FONDO DE ENERGÍAS NO CONVENCIONALES Y GESTIÓN EFICIENTE DE LA ENERGÍA</t>
  </si>
  <si>
    <t>6-0-78  UNIDAD ADMINISTRATIVA ESPECIAL DE GESTIÓN DE RESTITUCIÓN DE TIERRAS DESPOJADAS</t>
  </si>
  <si>
    <t>6-0-79  FONDO DE LA DIRECCION DE CONSULTA PREVIA</t>
  </si>
  <si>
    <t>6-0-80  FONDO FIVICOT</t>
  </si>
  <si>
    <t>6-0-81  FONDO DE EMERGENCIA ECONOMICA-FOME</t>
  </si>
  <si>
    <t>6-0-84  FONDO PROMOCIÓN DEL PATRIMONIO -FONCULTURA- LEY 2070 DE 2020</t>
  </si>
  <si>
    <t>6-0-85 FONDO ESPECIAL PARA EL RECAUDO POR MULTAS Y COBRO COACTIVO (ARTÍCULO 6 LEY 2197 DEL 2022)</t>
  </si>
  <si>
    <t>6-0-86  FONDO DE LA JUSTICIA PENAL MILITAR Y POLICIAL</t>
  </si>
  <si>
    <t>II - INGRESOS DE LOS ESTABLECIMIENTOS PUBLICOS</t>
  </si>
  <si>
    <t>3-1-01-1 INGRESOS CORRIENTES</t>
  </si>
  <si>
    <t>3-1-01-1-01 INGRESOS TRIBUTARIOS</t>
  </si>
  <si>
    <t>3-1-01-1-01-1 IMPUESTOS</t>
  </si>
  <si>
    <t xml:space="preserve">3-1-01-1-01-2 CONTRIBUCIONES    </t>
  </si>
  <si>
    <t>3-1-01-1-02 INGRESOS NO TRIBUTARIOS</t>
  </si>
  <si>
    <t>3-1-01-1-02-03 OPERACIONES COMERCIALES</t>
  </si>
  <si>
    <t>3-1-01-1-02-05 APORTES DE AFILIADOS</t>
  </si>
  <si>
    <t>3-1-01-1-02-06 APORTES DE OTRAS ENTIDADES</t>
  </si>
  <si>
    <t xml:space="preserve">3-1-01-1-02-1 CONTRIBUCIONES </t>
  </si>
  <si>
    <t>3-1-01-1-02-2 TASAS Y DERECHOS ADMINISTRATIVOS</t>
  </si>
  <si>
    <t>3-1-01-1-02-3 MULTAS, SANCIONES E INTERESES DE MORA</t>
  </si>
  <si>
    <t>3-1-01-1-02-4 APORTES PATRONALES</t>
  </si>
  <si>
    <t>3-1-01-1-02-4 DERECHOS ECONÓMICOS POR USO DE RECURSOS NATURALES</t>
  </si>
  <si>
    <t>3-1-01-1-02-5 VENTA DE BIENES Y SERVICIOS</t>
  </si>
  <si>
    <t>3-1-01-1-02-6 TRANSFERENCIAS CORRIENTES</t>
  </si>
  <si>
    <t>3-1-01-1-02-8 OTROS INGRESOS</t>
  </si>
  <si>
    <t>3-1-01-1-03 OTROS INGRESOS CORRIENTES</t>
  </si>
  <si>
    <t>3-1-01-1-03-1 INGRESOS POR U.P.C. REGIMEN CONTRIBUTIVO</t>
  </si>
  <si>
    <t>3-1-01-1-03-3 INGRESOS ADMINISTRADOS DEL FOSYGA</t>
  </si>
  <si>
    <t>3-1-01-2 RECURSOS DE CAPITAL</t>
  </si>
  <si>
    <t>3-1-01-2-01 DISPOSICIÓN DE ACTIVOS</t>
  </si>
  <si>
    <t>3-1-01-2-02 EXCEDENTES FINANCIEROS</t>
  </si>
  <si>
    <t>3-1-01-2-05 RENDIMIENTOS FINANCIEROS</t>
  </si>
  <si>
    <t>3-1-01-2-07 RECURSOS DE CRÉDITO INTERNO</t>
  </si>
  <si>
    <t>3-1-01-2-08 TRANSFERENCIAS DE CAPITAL</t>
  </si>
  <si>
    <t>3-1-01-2-09 RECUPERACIÓN DE CARTERA – PRESTAMOS</t>
  </si>
  <si>
    <t>3-1-01-2-1 RECURSOS DE CRÉDITO EXTERNO</t>
  </si>
  <si>
    <t>3-1-01-2-10 RECURSOS DEL BALANCE</t>
  </si>
  <si>
    <t>3-1-01-2-12 RECURSOS DE TERCEROS</t>
  </si>
  <si>
    <t>3-1-01-2-13 REINTEGROS Y OTROS RECURSOS NO APROPIADOS</t>
  </si>
  <si>
    <t>3-1-01-2-4 DIFERENCIAL CAMBIARIO</t>
  </si>
  <si>
    <t>3-1-01-2-6 DONACIONES</t>
  </si>
  <si>
    <t>3-2 FONDOS ESPECIALES ESTABLECIMIENTOS PÚBLICOS</t>
  </si>
  <si>
    <t>3-2-01 FONDO DE REPARACIÓN DE VICTIMAS</t>
  </si>
  <si>
    <t>3-2-02 FONDO EMPRENDER</t>
  </si>
  <si>
    <t>3-2-03 FONDO NACIONAL DE SEGURIDAD VIAL</t>
  </si>
  <si>
    <t>3-2-05 FONDO VIVIENDA - SENA</t>
  </si>
  <si>
    <t>3-2-06 FONDO VIVIENDA - SUPERINTENDENCIA NOTARIADO Y REGISTRO</t>
  </si>
  <si>
    <t>3-2-07 FONDO INDUSTRIA DE LA CONSTRUCCION FIC</t>
  </si>
  <si>
    <t>3-2-08 FONDO NOTARIAS DECRETO 1672 DE 1997</t>
  </si>
  <si>
    <t>3-2-09 FONDOS INPEC</t>
  </si>
  <si>
    <t>3-2-10 FONDO CONTRA LA EXPLOTACIÓN SEXUAL DE MENORES</t>
  </si>
  <si>
    <t>3-2-11 FONDO DE CURADORES URBANOS</t>
  </si>
  <si>
    <t>3-2-12 FONDO PARA LA ADMINISTRACIÓN DE BIENES DE LA FISCALIA</t>
  </si>
  <si>
    <t>3-3 CONTRIBUCIONES PARAFISCALES DE LOS ESTABLECIMIENTOS PÚBLICOS</t>
  </si>
  <si>
    <t>TOTAL AFORO INGRESOS DEL PGN</t>
  </si>
  <si>
    <t>TOTAL RECAUDO INGRESOS DEL PGN</t>
  </si>
  <si>
    <t>Ingresos del Presupuesto Nacional</t>
  </si>
  <si>
    <t>Ingresos Corrientes de la Nación</t>
  </si>
  <si>
    <t>Contribuciones Parafiscales de la Nación</t>
  </si>
  <si>
    <t>Fondos Especiales de la Nación</t>
  </si>
  <si>
    <t>Fondos Especiales Establecimientos Públicos</t>
  </si>
  <si>
    <t>Contribuciones Parafiscales de los Establecimientos Públicos</t>
  </si>
  <si>
    <t>6-0-02 CONTRIBUCIÓN ENTIDADES VIGILADAS CONTRALORIA GENERAL NACION</t>
  </si>
  <si>
    <t>6-0-03 CONTRIBUCIÓN ENTIDADES VIGILADAS SUPERINTENDENCIA SUBSIDIO FAMILIAR</t>
  </si>
  <si>
    <t>6-0-09 FINANCIACION SECTOR JUSTICIA</t>
  </si>
  <si>
    <t>6-0-10 FONDO DE DEFENSA NACIONAL</t>
  </si>
  <si>
    <t>6-0-13 FONDO ESTUPEFACIENTES - MINSALUD</t>
  </si>
  <si>
    <t>6-0-14 FONDOS INTERNOS MINISTERIO DEFENSA</t>
  </si>
  <si>
    <t>6-0-15 FONDOS INTERNOS POLICIA NACIONAL</t>
  </si>
  <si>
    <t>6-0-17 FONDO ROTATORIO DE MINAS Y ENERGÍA</t>
  </si>
  <si>
    <t>6-0-19 ESCUELAS INDUSTRIALES E INSTITUTOS TECNICOS</t>
  </si>
  <si>
    <t>6-0-21 FONDO DE RECURSOS SOAT Y FONSAT (ANTES FOSYGA)</t>
  </si>
  <si>
    <t>6-0-22 FONDO DE SOLIDARIDAD PENSIONAL</t>
  </si>
  <si>
    <t>6-0-24 COMISION DE REGULACION DE ENERGIA Y GAS</t>
  </si>
  <si>
    <t>6-0-25 COMISION DE REGULACION DE AGUA POTABLE</t>
  </si>
  <si>
    <t>6-0-31 INSTITUTO DE ESTUDIOS DEL MINISTERIO PUBLICO</t>
  </si>
  <si>
    <t>6-0-33 FONDO SALUD FUERZAS MILITARES</t>
  </si>
  <si>
    <t>6-0-34 FONDO DE SALUD POLICIA NACIONAL</t>
  </si>
  <si>
    <t>6-0-35 FONDO COMPENSACION AMBIENTAL</t>
  </si>
  <si>
    <t>6-0-36 PENSIONES EPSA-CVC</t>
  </si>
  <si>
    <t>6-0-39 FONDO SOLIDARIDAD PARA SUBSIDIOS Y REDISTRIBUCION INGRESOS</t>
  </si>
  <si>
    <t>6-0-40 FONDO SEGURIDAD Y CONVIVENCIA CIUDADANA</t>
  </si>
  <si>
    <t>6-0-41 FONDO SUBSIDIO SOBRETASA GASOLINA LEY 488/98</t>
  </si>
  <si>
    <t>6-0-42 FONDO PENSIONES SUPERINTENDENCIAS, CARBOCOL Y CAMINOS VECINALES</t>
  </si>
  <si>
    <t>6-0-43 UNIDAD ADMINISTRATIVA ESPECIAL DE COMERCIO EXTERIOR</t>
  </si>
  <si>
    <t>6-0-46 FONDO SOBRETASA AL ACPM (LEY 488/98)</t>
  </si>
  <si>
    <t>6-0-49 FONDO PARA DEFENSA DE DERECHOS E INTERESES COLECTIVOS</t>
  </si>
  <si>
    <t>6-0-50 FONDO DE INVESTIGACION EN SALUD (Ley643/01)</t>
  </si>
  <si>
    <t>6-0-51 FONDO CONSERVACIÓN DE MUSEOS Y TEATROS</t>
  </si>
  <si>
    <t>6-0-52 FONDO APOYO FINANCIERO ZONAS  NO INTERCONECTADAS (FAZNI)</t>
  </si>
  <si>
    <t>6-0-53 FONDO APOYO FINANCIERO PARA LA ENERGIZACIÓN DE LAS ZONAS RURALES INTERCONECTADAS (FAER)</t>
  </si>
  <si>
    <t>6-0-55 FONDO RECURSOS MONITOREO Y VIGILANCIA EDUCACION SUPERIOR</t>
  </si>
  <si>
    <t>6-0-56 FONDO FONPET - MAGISTERIO</t>
  </si>
  <si>
    <t>6-0-57 FONDO ESPECIAL DE ENERGÍA SOCIAL (FOES ART.118 DE LA LEY 812 DE 2003).</t>
  </si>
  <si>
    <t>6-0-59 FONDO CUENTA DE CAPACITACIÓN Y PUBLICACIONES DE LA CONTRALORIA GENERAL REPUBLICA</t>
  </si>
  <si>
    <t>6-0-61 FONDO ESPECIAL COMISION NACIONAL DE BUSQUEDA (ART 18 LEY 971/05)</t>
  </si>
  <si>
    <t>6-0-62 FONDO ESPECIAL CUOTA DE FOMENTO DE GAS NATURAL</t>
  </si>
  <si>
    <t>6-0-66 FONDO ESPECIAL REGISTRO UNICO NACIONAL DE TRANSITO - RUNT</t>
  </si>
  <si>
    <t>6-0-67 FONDO DE MODERNIZACIÓN, DESCONGESTIÓN Y BIENESTAR DE LA ADMINISTRACIÓN DE   JUSTICIA</t>
  </si>
  <si>
    <t>6-0-69 FONDO ESPECIAL IMPUESTO SOBRE LA RENTA PARA LA EQUIDAD - CREE</t>
  </si>
  <si>
    <t>6-0-70 FONDO NACIONAL DE BOMBEROS DE COLOMBIA</t>
  </si>
  <si>
    <t>6-0-71 FONDOS MINISTERIO JUSTICIA</t>
  </si>
  <si>
    <t>6-0-74 FONDO ESPECIAL DE PENSIONES TELECOM, INRAVISIÓN Y TELEASOCIADAS</t>
  </si>
  <si>
    <t>6-0-75 FONDO NACIONAL DE LAS UNIVERSIDADES ESTATALES DE COLOMBIA</t>
  </si>
  <si>
    <t>6-0-77 FONDO DE ENERGÍAS NO CONVENCIONALES Y GESTIÓN EFICIENTE DE LA ENERGÍA</t>
  </si>
  <si>
    <t>6-0-80 FONDO PARA EL FORTALECIMIENTO DE LA INSPECCIÓN,VIGILANCIA Y CONTROL DEL TRABAJO Y LA SEGURIDAD SOCIAL-FIVICOT</t>
  </si>
  <si>
    <t>6-0-81 FONDO DE MITIGACION DE EMERGENCIAS- FOME</t>
  </si>
  <si>
    <t>6-0-84 FONDO PARA LA PROMOCIÓN DEL PATRIMONIO, LA CULTURA, LAS ARTES Y LA CREATIVIDAD -FONCULTURA- LEY 2070 DE 2020</t>
  </si>
  <si>
    <t>6-0-86 FONDO DE LA JUSTICIA PENAL MILITAR Y POLICIAL</t>
  </si>
  <si>
    <t>3-1-01-1-02-1 CONTRIBUCIONES</t>
  </si>
  <si>
    <t>3-1-01-2-03 DIVIDENDOS Y UTILIDADES POR OTRAS INVERSIONES DE CAPITAL</t>
  </si>
  <si>
    <t>3-1-01-2-09 RECUPERACIÓN DE CARTERA – PRÉSTAMOS</t>
  </si>
  <si>
    <t>TOTAL INGRESOS DEL PGN</t>
  </si>
  <si>
    <t>Ingresos de los Establecimientos Públicos</t>
  </si>
  <si>
    <t>TOTAL INGRESOS DE LOS ESTABLECIMIENTOS PUBLICOS</t>
  </si>
  <si>
    <r>
      <t xml:space="preserve">2005 </t>
    </r>
    <r>
      <rPr>
        <b/>
        <vertAlign val="superscript"/>
        <sz val="8"/>
        <rFont val="Arial"/>
        <family val="2"/>
      </rPr>
      <t>1/</t>
    </r>
  </si>
  <si>
    <r>
      <t xml:space="preserve">2013 </t>
    </r>
    <r>
      <rPr>
        <b/>
        <vertAlign val="superscript"/>
        <sz val="8"/>
        <rFont val="Arial"/>
        <family val="2"/>
      </rPr>
      <t>2/</t>
    </r>
  </si>
  <si>
    <t>TOTAL AFORO RECURSOS DE CAPITAL DE LA NACIÓN</t>
  </si>
  <si>
    <t>TOTAL AFORO INGRESOS CORRIENTES DE LA NACIÓN</t>
  </si>
  <si>
    <t>TOTAL RECAUDO INGRESOS CORRIENTES DE LA NACIÓN</t>
  </si>
  <si>
    <t>Gráfico No. 1. Aforo Ingresos del PGN</t>
  </si>
  <si>
    <t>CUADROS</t>
  </si>
  <si>
    <t>GRÁFICOS</t>
  </si>
  <si>
    <t>Gráfico No. 2. Recaudo Ingresos del PGN</t>
  </si>
  <si>
    <t>Total Aforo Ingresos de la Nación</t>
  </si>
  <si>
    <t>Total Recaudo Ingresos de la Nación</t>
  </si>
  <si>
    <t>Recursos de Capital de la Nación</t>
  </si>
  <si>
    <t>Recursos de Capital</t>
  </si>
  <si>
    <t>Gráfico No. 3. Aforo Ingresos del Presupuesto Nacional</t>
  </si>
  <si>
    <t>Gráfico No. 4. Recaudo Ingresos del Presupuesto Nacional</t>
  </si>
  <si>
    <t xml:space="preserve">Cuadro No. 1A. Aforo Ingresos del Presupuesto General de la Nación-PGN </t>
  </si>
  <si>
    <t>Cuadro No. 1B. Recaudo Ingresos del Presupuesto General de la Nación-PGN</t>
  </si>
  <si>
    <t>Cuadro No. 2A. Aforo Ingresos Corrientes de la Nación</t>
  </si>
  <si>
    <t>Cuadro No. 2B. Recaudo Ingresos Corrientes de la Nación</t>
  </si>
  <si>
    <t>Cuadro No. 3A. Aforo Recursos de Capital de la Nación</t>
  </si>
  <si>
    <t>Cuadro No. 3B. Recaudo Recursos de Capital de la Nación</t>
  </si>
  <si>
    <t>TOTAL AFORO CONTRIBUCIONES PARAFISCALES DE LA NACIÓN</t>
  </si>
  <si>
    <t>TOTAL RECAUDO CONTRIBUCIONES PARAFISCALES DE LA NACIÓN</t>
  </si>
  <si>
    <t>TOTAL AFORO FONDOS ESPECIALES DE LA NACIÓN</t>
  </si>
  <si>
    <t>TOTAL RECAUDO FONDOS ESPECIALES DE LA NACIÓN</t>
  </si>
  <si>
    <t>Cuadro No. 4B. Recaudo Fondos Especiales de la Nación</t>
  </si>
  <si>
    <t>Cuadro No. 5B. Recaudo Contribuciones Parafiscales de la Nación</t>
  </si>
  <si>
    <t>Cuadro No. 5A. Aforo Contribuciones Parafiscales de la Nación</t>
  </si>
  <si>
    <t>Cuadro No. 7B. Detalle de la composición de los ingresos del Presupuesto General de la Nación (Recaudo)</t>
  </si>
  <si>
    <t>Cuadro No. 4A. Aforo Fondos Especiales de la Nación</t>
  </si>
  <si>
    <t>Cuadro No. 7A. Detalle de la composición de los ingresos del Presupuesto General de la Nación (Aforo)</t>
  </si>
  <si>
    <t>1-0-00-1-01-2-20 IMPUESTO ESPECIAL PARA EL CATATUMBO</t>
  </si>
  <si>
    <r>
      <t xml:space="preserve">2016 </t>
    </r>
    <r>
      <rPr>
        <b/>
        <vertAlign val="superscript"/>
        <sz val="8"/>
        <rFont val="Arial"/>
        <family val="2"/>
      </rPr>
      <t>2/</t>
    </r>
  </si>
  <si>
    <r>
      <t xml:space="preserve">2015 </t>
    </r>
    <r>
      <rPr>
        <b/>
        <vertAlign val="superscript"/>
        <sz val="8"/>
        <rFont val="Arial"/>
        <family val="2"/>
      </rPr>
      <t>2/</t>
    </r>
  </si>
  <si>
    <r>
      <t>Ingresos Corrientes de la Nación</t>
    </r>
    <r>
      <rPr>
        <vertAlign val="superscript"/>
        <sz val="8"/>
        <rFont val="Arial"/>
        <family val="2"/>
      </rPr>
      <t xml:space="preserve"> 1/</t>
    </r>
  </si>
  <si>
    <r>
      <t>1 INGRESOS CORRIENTES DE LA NACIÓN</t>
    </r>
    <r>
      <rPr>
        <b/>
        <vertAlign val="superscript"/>
        <sz val="8"/>
        <color theme="1"/>
        <rFont val="Arial"/>
        <family val="2"/>
      </rPr>
      <t xml:space="preserve"> 1/</t>
    </r>
  </si>
  <si>
    <t>6-0-87 FONDO DE PREVISIÓN SOCIAL DE NOTARIADO Y REGISTRO (FONPRENOR)</t>
  </si>
  <si>
    <t>3-1-01-2-06 RECURSOS DE CRÉDITO EXTERNO</t>
  </si>
  <si>
    <t>1-0-00-1-01-2-21 IMPUESTO ESPECIAL DEL SECTOR DE EXTRACCIÓN DE PETRÓLEO, CRUDO Y CARBÓN.</t>
  </si>
  <si>
    <t>3-3-01-1-02-1-02-01 ICBF</t>
  </si>
  <si>
    <t>3-3-01-1-02-1-02-02 SENA</t>
  </si>
  <si>
    <t>3-3-01-1-02-1-02-03 ESAP</t>
  </si>
  <si>
    <t>Deflactor 2026</t>
  </si>
  <si>
    <t>CONCEPTO</t>
  </si>
  <si>
    <t>Cuadro No. 2B. Recaudo Ingresos Corrientes de la Nación 1/</t>
  </si>
  <si>
    <r>
      <t xml:space="preserve">2026 </t>
    </r>
    <r>
      <rPr>
        <b/>
        <vertAlign val="superscript"/>
        <sz val="8"/>
        <rFont val="Arial"/>
        <family val="2"/>
      </rPr>
      <t>3/</t>
    </r>
  </si>
  <si>
    <t>2026 3/</t>
  </si>
  <si>
    <t>Variación Porcentual</t>
  </si>
  <si>
    <t>Cifras a precios constantes 2026</t>
  </si>
  <si>
    <t xml:space="preserve"> </t>
  </si>
  <si>
    <t>Valores en miles de millones de pesos (precios constantes 2026)</t>
  </si>
  <si>
    <t>Valores en millones de pesos (precios constantes 2026)</t>
  </si>
  <si>
    <t>(Precios Constantes 2026)</t>
  </si>
  <si>
    <r>
      <t xml:space="preserve">1-0-00-1-01-2-02 IMPUESTO SOBRE LAS VENTAS </t>
    </r>
    <r>
      <rPr>
        <vertAlign val="superscript"/>
        <sz val="8"/>
        <color theme="1"/>
        <rFont val="Arial"/>
        <family val="2"/>
      </rPr>
      <t>4/</t>
    </r>
  </si>
  <si>
    <r>
      <t xml:space="preserve">1-0-00-1-01-2-02 IMPUESTO SOBRE LAS VENTAS </t>
    </r>
    <r>
      <rPr>
        <vertAlign val="superscript"/>
        <sz val="8"/>
        <color theme="1"/>
        <rFont val="Arial"/>
        <family val="2"/>
      </rPr>
      <t>2/</t>
    </r>
  </si>
  <si>
    <r>
      <t xml:space="preserve">1-0-00-1-01-2-01 IMPUESTO SOBRE ADUANAS Y RECARGOS </t>
    </r>
    <r>
      <rPr>
        <vertAlign val="superscript"/>
        <sz val="8"/>
        <color theme="1"/>
        <rFont val="Arial"/>
        <family val="2"/>
      </rPr>
      <t>4/</t>
    </r>
  </si>
  <si>
    <r>
      <t xml:space="preserve">1-0-00-1-01-2-01 IMPUESTO SOBRE ADUANAS Y RECARGOS </t>
    </r>
    <r>
      <rPr>
        <vertAlign val="superscript"/>
        <sz val="8"/>
        <color theme="1"/>
        <rFont val="Arial"/>
        <family val="2"/>
      </rPr>
      <t>5/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</si>
  <si>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</si>
  <si>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Fuente: Ministerio de Hacienda y Crédito Público. Ejecución de ingresos y gastos de las entidades que conforman el Presupuesto General de la Nación.</t>
  </si>
  <si>
    <t>Cuadro No. 6A. Aforo Ingresos de los Establecimientos Públicos</t>
  </si>
  <si>
    <t>Cuadro No. 6B. Recaudo Ingresos de los Establecimientos Públicos</t>
  </si>
  <si>
    <t>Nota 1/: Los ingresos del Presupuesto Nacional del año 2005 no incluyen ingresos por $1,486 mm de la Ley de Financiamiento que el Congreso de la República no aprobó.</t>
  </si>
  <si>
    <t>Nota 2/: Los ingresos del Presupuesto Nacional del año 2013 no incluyen la sustitución de ingresos CREE contenidos en los Decretos 850 y 939 de 2013, los cuales no fueron modificados dentro de los ingresos de los Establecimientos Públicos.</t>
  </si>
  <si>
    <t>Nota 1/: La fuente de los datos de los Ingresos Corrientes de la Nación en las vigencias 2000-2021 es el Plan Financiero y el flujo de caja de la Dirección General de Crédito Público y Tesoro Nacional- DGCPTN. En las vigencias 2022-2025 es el Sistema Integrado de Información Financiera-SIIF.</t>
  </si>
  <si>
    <t>Nota 2/: En las vigencias 2015-2016 la suma del recaudo de la Sobretasa Impuesto sobre la Renta para la Equidad CREE y del Fondo especial Impuesto para la Renta CREE es el registrado en el SIIF.</t>
  </si>
  <si>
    <t>ÍNDICE DE CUADROS Y GRÁFICOS DE INGRESOS DEL PRESUPUESTO GENERAL DE LA NACIÓN-PGN</t>
  </si>
  <si>
    <t>Nota 3/: Información a agosto de 2026.</t>
  </si>
  <si>
    <t>Nota 1/: Información a agosto de 2026.</t>
  </si>
  <si>
    <t>Nota 4/: El Impuesto Sobre las Ventas incluye el IVA Interno y Externo.</t>
  </si>
  <si>
    <t>Nota 2/: El Impuesto sobre las Ventas solo incluye el IVA Interno</t>
  </si>
  <si>
    <t>Nota 3/: Información a agosto de 2026</t>
  </si>
  <si>
    <t>Nota 4/: El Impuesto sobre Aduanas y Recargos incluye el IVA Externo y Aranceles.</t>
  </si>
  <si>
    <t>Nota 4/: El Impuesto sobre las Ventas solo incluye el IVA Interno.</t>
  </si>
  <si>
    <t>Nota 5/: El Impuesto sobre Aduanas y Recargos incluye el IVA Externo y Aranceles.</t>
  </si>
  <si>
    <t>Nota 1/: En ingresos del presupuesto nacional 2005 no incluye ingresos por $1,486 mm de la Ley de Financiamiento que el Congreso de la República no aprobó.</t>
  </si>
  <si>
    <t>Nota 2/: En ingresos del presupuesto nacional 2013 Incluye sustitución de ingresos CREE contenidos en los Decretos 850 y 939 de 2013. Los cuales no fueron modificados en ingresos estapúblicos.</t>
  </si>
  <si>
    <t>Nota 1/: 2000-2021 fuente Ingresos corrientes de la nación Plan Financiero y flujo de caja DGCPTN; y 2022-2025 Sistema Integrado de Información Financiera-SIIF.</t>
  </si>
  <si>
    <t>Nota 2/: 2015-2016 la suma del recaudo de la Sobretasa Impuesto sobre la Renta para la Equidad CREE y el Fondo especial Impuesto para la Renta CREE es el registrado en el SIIF.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</si>
</sst>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_-;\-* #,##0_-;_-* &quot;-&quot;??_-;_-@_-"/>
    <numFmt numFmtId="167" formatCode="#,##0;\(#,##0\)"/>
    <numFmt numFmtId="168" formatCode="_-* #,##0.000_-;\-* #,##0.000_-;_-* &quot;-&quot;??_-;_-@_-"/>
    <numFmt numFmtId="169" formatCode="0.0"/>
    <numFmt numFmtId="170" formatCode="_-* #,##0.0_-;\-* #,##0.0_-;_-* &quot;-&quot;??_-;_-@_-"/>
    <numFmt numFmtId="171" formatCode="_-* #,##0.000000000_-;\-* #,##0.000000000_-;_-* &quot;-&quot;??_-;_-@_-"/>
    <numFmt numFmtId="172" formatCode="_-* #,##0.000000000000_-;\-* #,##0.000000000000_-;_-* &quot;-&quot;??_-;_-@_-"/>
    <numFmt numFmtId="173" formatCode="_-* #,##0.000000000000000000000_-;\-* #,##0.000000000000000000000_-;_-* &quot;-&quot;??_-;_-@_-"/>
    <numFmt numFmtId="174" formatCode="_(* #,##0.0000000_);_(* \(#,##0.000000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i/>
      <sz val="8"/>
      <name val="Arial"/>
      <family val="2"/>
    </font>
    <font>
      <sz val="10"/>
      <color theme="1"/>
      <name val="Tahoma"/>
      <family val="2"/>
    </font>
    <font>
      <sz val="10"/>
      <name val="Arial"/>
      <family val="2"/>
    </font>
    <font>
      <b/>
      <sz val="8"/>
      <color theme="0"/>
      <name val="Verdana"/>
      <family val="2"/>
    </font>
    <font>
      <sz val="8"/>
      <name val="Verdana"/>
      <family val="2"/>
    </font>
    <font>
      <sz val="10"/>
      <color theme="1"/>
      <name val="Verdana"/>
      <family val="2"/>
    </font>
    <font>
      <b/>
      <sz val="10"/>
      <color theme="4" tint="-0.499984740745262"/>
      <name val="Verdana"/>
      <family val="2"/>
    </font>
    <font>
      <sz val="8"/>
      <color rgb="FF000000"/>
      <name val="Century Gothic"/>
      <family val="2"/>
    </font>
    <font>
      <sz val="10"/>
      <name val="Verdana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  <font>
      <vertAlign val="superscript"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b/>
      <sz val="14"/>
      <color rgb="FF185D87"/>
      <name val="Arial"/>
      <family val="2"/>
    </font>
    <font>
      <b/>
      <sz val="10"/>
      <color rgb="FF185D87"/>
      <name val="Arial"/>
      <family val="2"/>
    </font>
    <font>
      <i/>
      <sz val="8"/>
      <color rgb="FF185D87"/>
      <name val="Arial"/>
      <family val="2"/>
    </font>
    <font>
      <vertAlign val="superscript"/>
      <sz val="8"/>
      <color theme="1"/>
      <name val="Arial"/>
      <family val="2"/>
    </font>
    <font>
      <sz val="7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58B4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8B51BF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medium">
        <color rgb="FF16ADB9"/>
      </bottom>
      <diagonal/>
    </border>
    <border>
      <left style="medium">
        <color rgb="FF16ADB9"/>
      </left>
      <right/>
      <top/>
      <bottom style="medium">
        <color rgb="FF16ADB9"/>
      </bottom>
      <diagonal/>
    </border>
    <border>
      <left/>
      <right style="medium">
        <color rgb="FF16ADB9"/>
      </right>
      <top/>
      <bottom/>
      <diagonal/>
    </border>
    <border>
      <left/>
      <right style="medium">
        <color rgb="FF16ADB9"/>
      </right>
      <top/>
      <bottom style="medium">
        <color rgb="FF16ADB9"/>
      </bottom>
      <diagonal/>
    </border>
    <border>
      <left/>
      <right style="medium">
        <color rgb="FF16ADB9"/>
      </right>
      <top style="thin">
        <color theme="4" tint="0.39997558519241921"/>
      </top>
      <bottom/>
      <diagonal/>
    </border>
    <border>
      <left/>
      <right style="medium">
        <color rgb="FF16ADB9"/>
      </right>
      <top style="medium">
        <color rgb="FF16ADB9"/>
      </top>
      <bottom/>
      <diagonal/>
    </border>
    <border>
      <left/>
      <right/>
      <top style="thin">
        <color theme="0"/>
      </top>
      <bottom/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/>
    <xf numFmtId="9" fontId="6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3" fillId="0" borderId="0" xfId="2" applyFont="1"/>
    <xf numFmtId="165" fontId="3" fillId="0" borderId="0" xfId="2" applyNumberFormat="1" applyFont="1"/>
    <xf numFmtId="166" fontId="4" fillId="2" borderId="0" xfId="1" applyNumberFormat="1" applyFont="1" applyFill="1" applyBorder="1"/>
    <xf numFmtId="166" fontId="3" fillId="0" borderId="0" xfId="2" applyNumberFormat="1" applyFont="1"/>
    <xf numFmtId="3" fontId="3" fillId="2" borderId="0" xfId="2" applyNumberFormat="1" applyFont="1" applyFill="1" applyAlignment="1">
      <alignment horizontal="right" wrapText="1"/>
    </xf>
    <xf numFmtId="165" fontId="3" fillId="0" borderId="0" xfId="5" applyNumberFormat="1" applyFont="1"/>
    <xf numFmtId="0" fontId="3" fillId="0" borderId="0" xfId="2" applyFont="1" applyAlignment="1">
      <alignment vertical="center"/>
    </xf>
    <xf numFmtId="0" fontId="2" fillId="0" borderId="0" xfId="2"/>
    <xf numFmtId="164" fontId="2" fillId="0" borderId="0" xfId="2" applyNumberFormat="1"/>
    <xf numFmtId="3" fontId="2" fillId="0" borderId="0" xfId="2" applyNumberFormat="1"/>
    <xf numFmtId="0" fontId="5" fillId="0" borderId="0" xfId="2" applyFont="1" applyAlignment="1">
      <alignment vertical="center"/>
    </xf>
    <xf numFmtId="43" fontId="3" fillId="0" borderId="0" xfId="1" applyFont="1"/>
    <xf numFmtId="166" fontId="3" fillId="0" borderId="0" xfId="1" applyNumberFormat="1" applyFont="1"/>
    <xf numFmtId="0" fontId="3" fillId="2" borderId="0" xfId="2" applyFont="1" applyFill="1"/>
    <xf numFmtId="4" fontId="2" fillId="0" borderId="0" xfId="2" applyNumberFormat="1"/>
    <xf numFmtId="0" fontId="8" fillId="4" borderId="1" xfId="2" applyFont="1" applyFill="1" applyBorder="1" applyAlignment="1">
      <alignment horizontal="center" vertical="center" wrapText="1"/>
    </xf>
    <xf numFmtId="0" fontId="8" fillId="4" borderId="0" xfId="2" applyFont="1" applyFill="1" applyAlignment="1">
      <alignment horizontal="center" vertical="center"/>
    </xf>
    <xf numFmtId="3" fontId="9" fillId="2" borderId="0" xfId="2" applyNumberFormat="1" applyFont="1" applyFill="1" applyAlignment="1">
      <alignment horizontal="right" wrapText="1"/>
    </xf>
    <xf numFmtId="166" fontId="9" fillId="2" borderId="0" xfId="1" applyNumberFormat="1" applyFont="1" applyFill="1" applyBorder="1" applyAlignment="1">
      <alignment horizontal="right" wrapText="1"/>
    </xf>
    <xf numFmtId="0" fontId="8" fillId="4" borderId="0" xfId="2" applyFont="1" applyFill="1" applyAlignment="1">
      <alignment horizontal="center" vertical="center" wrapText="1"/>
    </xf>
    <xf numFmtId="166" fontId="9" fillId="0" borderId="0" xfId="1" applyNumberFormat="1" applyFont="1"/>
    <xf numFmtId="166" fontId="9" fillId="2" borderId="0" xfId="1" applyNumberFormat="1" applyFont="1" applyFill="1"/>
    <xf numFmtId="167" fontId="12" fillId="0" borderId="0" xfId="5" applyNumberFormat="1" applyFont="1" applyAlignment="1">
      <alignment horizontal="right" vertical="top" wrapText="1" readingOrder="1"/>
    </xf>
    <xf numFmtId="168" fontId="3" fillId="0" borderId="0" xfId="1" applyNumberFormat="1" applyFont="1"/>
    <xf numFmtId="3" fontId="8" fillId="4" borderId="0" xfId="2" applyNumberFormat="1" applyFont="1" applyFill="1" applyAlignment="1">
      <alignment horizontal="right" vertical="center" wrapText="1"/>
    </xf>
    <xf numFmtId="0" fontId="8" fillId="4" borderId="1" xfId="2" applyFont="1" applyFill="1" applyBorder="1" applyAlignment="1">
      <alignment horizontal="center" vertical="center"/>
    </xf>
    <xf numFmtId="0" fontId="9" fillId="2" borderId="0" xfId="4" applyFont="1" applyFill="1" applyAlignment="1">
      <alignment horizontal="left" indent="1"/>
    </xf>
    <xf numFmtId="0" fontId="8" fillId="4" borderId="0" xfId="2" applyFont="1" applyFill="1" applyAlignment="1">
      <alignment horizontal="left" vertical="center"/>
    </xf>
    <xf numFmtId="0" fontId="9" fillId="2" borderId="0" xfId="4" applyFont="1" applyFill="1" applyAlignment="1">
      <alignment horizontal="left" wrapText="1" indent="1"/>
    </xf>
    <xf numFmtId="166" fontId="9" fillId="0" borderId="0" xfId="1" applyNumberFormat="1" applyFont="1" applyBorder="1"/>
    <xf numFmtId="166" fontId="9" fillId="2" borderId="0" xfId="1" applyNumberFormat="1" applyFont="1" applyFill="1" applyBorder="1"/>
    <xf numFmtId="0" fontId="9" fillId="2" borderId="0" xfId="2" applyFont="1" applyFill="1" applyAlignment="1">
      <alignment horizontal="left" indent="1"/>
    </xf>
    <xf numFmtId="3" fontId="8" fillId="4" borderId="0" xfId="2" applyNumberFormat="1" applyFont="1" applyFill="1" applyAlignment="1">
      <alignment horizontal="left" vertical="center" wrapText="1"/>
    </xf>
    <xf numFmtId="0" fontId="10" fillId="0" borderId="0" xfId="0" applyFont="1"/>
    <xf numFmtId="0" fontId="13" fillId="0" borderId="0" xfId="0" applyFont="1" applyAlignment="1">
      <alignment horizontal="center" vertical="center"/>
    </xf>
    <xf numFmtId="166" fontId="4" fillId="2" borderId="0" xfId="1" applyNumberFormat="1" applyFont="1" applyFill="1"/>
    <xf numFmtId="166" fontId="9" fillId="2" borderId="0" xfId="1" applyNumberFormat="1" applyFont="1" applyFill="1" applyAlignment="1">
      <alignment horizontal="left" vertical="center" indent="1"/>
    </xf>
    <xf numFmtId="0" fontId="4" fillId="2" borderId="0" xfId="0" applyFont="1" applyFill="1" applyAlignment="1">
      <alignment horizontal="right"/>
    </xf>
    <xf numFmtId="166" fontId="9" fillId="2" borderId="0" xfId="1" applyNumberFormat="1" applyFont="1" applyFill="1" applyBorder="1" applyAlignment="1" applyProtection="1">
      <alignment horizontal="left" vertical="top" indent="1"/>
    </xf>
    <xf numFmtId="169" fontId="4" fillId="2" borderId="0" xfId="0" applyNumberFormat="1" applyFont="1" applyFill="1"/>
    <xf numFmtId="170" fontId="9" fillId="2" borderId="0" xfId="1" applyNumberFormat="1" applyFont="1" applyFill="1" applyBorder="1" applyAlignment="1" applyProtection="1">
      <alignment horizontal="right" vertical="top"/>
    </xf>
    <xf numFmtId="0" fontId="3" fillId="2" borderId="0" xfId="0" applyFont="1" applyFill="1"/>
    <xf numFmtId="0" fontId="14" fillId="0" borderId="0" xfId="2" applyFont="1"/>
    <xf numFmtId="165" fontId="14" fillId="5" borderId="0" xfId="1" applyNumberFormat="1" applyFont="1" applyFill="1" applyBorder="1" applyAlignment="1" applyProtection="1">
      <alignment horizontal="right" vertical="center"/>
    </xf>
    <xf numFmtId="165" fontId="14" fillId="2" borderId="0" xfId="1" applyNumberFormat="1" applyFont="1" applyFill="1" applyBorder="1" applyAlignment="1" applyProtection="1">
      <alignment horizontal="right" vertical="center"/>
    </xf>
    <xf numFmtId="165" fontId="3" fillId="2" borderId="0" xfId="1" applyNumberFormat="1" applyFont="1" applyFill="1" applyBorder="1" applyAlignment="1" applyProtection="1">
      <alignment horizontal="right" vertical="center"/>
    </xf>
    <xf numFmtId="0" fontId="16" fillId="0" borderId="0" xfId="2" applyFont="1"/>
    <xf numFmtId="165" fontId="14" fillId="7" borderId="0" xfId="1" applyNumberFormat="1" applyFont="1" applyFill="1" applyBorder="1" applyAlignment="1" applyProtection="1">
      <alignment horizontal="right" vertical="center"/>
    </xf>
    <xf numFmtId="0" fontId="3" fillId="0" borderId="0" xfId="0" applyFont="1"/>
    <xf numFmtId="166" fontId="3" fillId="2" borderId="0" xfId="1" applyNumberFormat="1" applyFont="1" applyFill="1" applyBorder="1"/>
    <xf numFmtId="4" fontId="3" fillId="2" borderId="0" xfId="0" applyNumberFormat="1" applyFont="1" applyFill="1"/>
    <xf numFmtId="166" fontId="3" fillId="0" borderId="0" xfId="1" applyNumberFormat="1" applyFont="1" applyFill="1" applyBorder="1"/>
    <xf numFmtId="166" fontId="3" fillId="2" borderId="0" xfId="1" applyNumberFormat="1" applyFont="1" applyFill="1"/>
    <xf numFmtId="165" fontId="3" fillId="2" borderId="0" xfId="0" applyNumberFormat="1" applyFont="1" applyFill="1"/>
    <xf numFmtId="0" fontId="2" fillId="2" borderId="0" xfId="0" applyFont="1" applyFill="1"/>
    <xf numFmtId="165" fontId="14" fillId="3" borderId="0" xfId="1" applyNumberFormat="1" applyFont="1" applyFill="1" applyBorder="1" applyAlignment="1" applyProtection="1">
      <alignment horizontal="right" vertical="center"/>
    </xf>
    <xf numFmtId="0" fontId="19" fillId="0" borderId="0" xfId="0" applyFont="1"/>
    <xf numFmtId="165" fontId="14" fillId="6" borderId="0" xfId="1" applyNumberFormat="1" applyFont="1" applyFill="1" applyBorder="1" applyAlignment="1" applyProtection="1">
      <alignment horizontal="right" vertical="top"/>
    </xf>
    <xf numFmtId="166" fontId="15" fillId="5" borderId="2" xfId="1" applyNumberFormat="1" applyFont="1" applyFill="1" applyBorder="1" applyAlignment="1">
      <alignment horizontal="left"/>
    </xf>
    <xf numFmtId="166" fontId="14" fillId="5" borderId="0" xfId="1" applyNumberFormat="1" applyFont="1" applyFill="1" applyBorder="1" applyAlignment="1">
      <alignment horizontal="left"/>
    </xf>
    <xf numFmtId="166" fontId="15" fillId="5" borderId="0" xfId="1" applyNumberFormat="1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170" fontId="4" fillId="2" borderId="0" xfId="1" applyNumberFormat="1" applyFont="1" applyFill="1"/>
    <xf numFmtId="170" fontId="9" fillId="2" borderId="0" xfId="1" applyNumberFormat="1" applyFont="1" applyFill="1" applyBorder="1" applyAlignment="1" applyProtection="1">
      <alignment horizontal="center" vertical="center"/>
    </xf>
    <xf numFmtId="165" fontId="14" fillId="0" borderId="0" xfId="2" applyNumberFormat="1" applyFont="1"/>
    <xf numFmtId="166" fontId="14" fillId="0" borderId="0" xfId="2" applyNumberFormat="1" applyFont="1"/>
    <xf numFmtId="171" fontId="14" fillId="0" borderId="0" xfId="2" applyNumberFormat="1" applyFont="1"/>
    <xf numFmtId="172" fontId="14" fillId="0" borderId="0" xfId="2" applyNumberFormat="1" applyFont="1"/>
    <xf numFmtId="173" fontId="14" fillId="0" borderId="0" xfId="2" applyNumberFormat="1" applyFont="1"/>
    <xf numFmtId="165" fontId="3" fillId="0" borderId="0" xfId="1" applyNumberFormat="1" applyFont="1" applyFill="1" applyBorder="1" applyAlignment="1" applyProtection="1">
      <alignment horizontal="right" vertical="center"/>
    </xf>
    <xf numFmtId="0" fontId="14" fillId="7" borderId="0" xfId="2" applyFont="1" applyFill="1"/>
    <xf numFmtId="174" fontId="14" fillId="7" borderId="0" xfId="1" applyNumberFormat="1" applyFont="1" applyFill="1" applyBorder="1" applyAlignment="1" applyProtection="1">
      <alignment horizontal="right" vertical="center"/>
    </xf>
    <xf numFmtId="0" fontId="4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5" fillId="2" borderId="0" xfId="0" applyFont="1" applyFill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indent="1"/>
    </xf>
    <xf numFmtId="0" fontId="14" fillId="3" borderId="5" xfId="0" applyFont="1" applyFill="1" applyBorder="1" applyAlignment="1">
      <alignment vertical="center"/>
    </xf>
    <xf numFmtId="0" fontId="14" fillId="5" borderId="5" xfId="0" applyFont="1" applyFill="1" applyBorder="1" applyAlignment="1">
      <alignment horizontal="left" vertical="center"/>
    </xf>
    <xf numFmtId="0" fontId="14" fillId="0" borderId="3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8" borderId="5" xfId="0" applyFont="1" applyFill="1" applyBorder="1" applyAlignment="1">
      <alignment horizontal="left" vertical="center"/>
    </xf>
    <xf numFmtId="165" fontId="14" fillId="8" borderId="0" xfId="1" applyNumberFormat="1" applyFont="1" applyFill="1" applyBorder="1" applyAlignment="1" applyProtection="1">
      <alignment horizontal="right"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0" xfId="12" applyFont="1" applyAlignment="1">
      <alignment horizontal="left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12" applyFont="1" applyAlignment="1">
      <alignment vertical="center"/>
    </xf>
    <xf numFmtId="0" fontId="20" fillId="0" borderId="0" xfId="12" applyFont="1"/>
    <xf numFmtId="0" fontId="14" fillId="7" borderId="5" xfId="2" applyFont="1" applyFill="1" applyBorder="1"/>
    <xf numFmtId="0" fontId="14" fillId="0" borderId="3" xfId="2" applyFont="1" applyBorder="1" applyAlignment="1">
      <alignment horizontal="center" vertical="center" wrapText="1"/>
    </xf>
    <xf numFmtId="0" fontId="14" fillId="0" borderId="6" xfId="2" applyFont="1" applyBorder="1" applyAlignment="1">
      <alignment horizontal="left" vertical="center"/>
    </xf>
    <xf numFmtId="0" fontId="14" fillId="7" borderId="5" xfId="0" applyFont="1" applyFill="1" applyBorder="1" applyAlignment="1">
      <alignment horizontal="left" indent="2"/>
    </xf>
    <xf numFmtId="0" fontId="15" fillId="0" borderId="5" xfId="0" applyFont="1" applyBorder="1" applyAlignment="1">
      <alignment horizontal="left" indent="3"/>
    </xf>
    <xf numFmtId="0" fontId="4" fillId="0" borderId="5" xfId="0" applyFont="1" applyBorder="1" applyAlignment="1">
      <alignment horizontal="left" indent="4"/>
    </xf>
    <xf numFmtId="0" fontId="15" fillId="7" borderId="5" xfId="0" applyFont="1" applyFill="1" applyBorder="1" applyAlignment="1">
      <alignment horizontal="left" indent="2"/>
    </xf>
    <xf numFmtId="0" fontId="4" fillId="0" borderId="5" xfId="0" applyFont="1" applyBorder="1" applyAlignment="1">
      <alignment horizontal="left" indent="3"/>
    </xf>
    <xf numFmtId="0" fontId="14" fillId="6" borderId="7" xfId="0" applyFont="1" applyFill="1" applyBorder="1" applyAlignment="1">
      <alignment horizontal="left"/>
    </xf>
    <xf numFmtId="0" fontId="4" fillId="0" borderId="8" xfId="0" applyFont="1" applyBorder="1" applyAlignment="1">
      <alignment horizontal="left" indent="2"/>
    </xf>
    <xf numFmtId="0" fontId="4" fillId="0" borderId="5" xfId="0" applyFont="1" applyBorder="1" applyAlignment="1">
      <alignment horizontal="left" indent="2"/>
    </xf>
    <xf numFmtId="0" fontId="14" fillId="6" borderId="5" xfId="0" applyFont="1" applyFill="1" applyBorder="1" applyAlignment="1">
      <alignment horizontal="left"/>
    </xf>
    <xf numFmtId="0" fontId="15" fillId="7" borderId="5" xfId="0" applyFont="1" applyFill="1" applyBorder="1" applyAlignment="1">
      <alignment horizontal="left" indent="1"/>
    </xf>
    <xf numFmtId="0" fontId="15" fillId="0" borderId="5" xfId="0" applyFont="1" applyBorder="1" applyAlignment="1">
      <alignment horizontal="left" indent="2"/>
    </xf>
    <xf numFmtId="0" fontId="14" fillId="5" borderId="5" xfId="0" applyFont="1" applyFill="1" applyBorder="1" applyAlignment="1">
      <alignment horizontal="left"/>
    </xf>
    <xf numFmtId="0" fontId="15" fillId="5" borderId="5" xfId="0" applyFont="1" applyFill="1" applyBorder="1" applyAlignment="1">
      <alignment horizontal="left"/>
    </xf>
    <xf numFmtId="0" fontId="14" fillId="8" borderId="9" xfId="0" applyFont="1" applyFill="1" applyBorder="1" applyAlignment="1">
      <alignment horizontal="left" vertical="center"/>
    </xf>
    <xf numFmtId="9" fontId="14" fillId="8" borderId="9" xfId="13" applyFont="1" applyFill="1" applyBorder="1" applyAlignment="1" applyProtection="1">
      <alignment horizontal="right" vertical="center"/>
    </xf>
    <xf numFmtId="0" fontId="14" fillId="5" borderId="9" xfId="0" applyFont="1" applyFill="1" applyBorder="1" applyAlignment="1">
      <alignment horizontal="left" vertical="center"/>
    </xf>
    <xf numFmtId="165" fontId="14" fillId="5" borderId="9" xfId="1" applyNumberFormat="1" applyFont="1" applyFill="1" applyBorder="1" applyAlignment="1" applyProtection="1">
      <alignment horizontal="right" vertical="center"/>
    </xf>
    <xf numFmtId="9" fontId="14" fillId="5" borderId="9" xfId="13" applyFont="1" applyFill="1" applyBorder="1" applyAlignment="1" applyProtection="1">
      <alignment horizontal="right" vertical="center"/>
    </xf>
    <xf numFmtId="0" fontId="19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166" fontId="9" fillId="2" borderId="0" xfId="1" applyNumberFormat="1" applyFont="1" applyFill="1" applyBorder="1" applyAlignment="1" applyProtection="1">
      <alignment horizontal="right" vertical="top" indent="1"/>
    </xf>
    <xf numFmtId="169" fontId="4" fillId="2" borderId="0" xfId="0" applyNumberFormat="1" applyFont="1" applyFill="1" applyAlignment="1">
      <alignment horizontal="right"/>
    </xf>
    <xf numFmtId="170" fontId="9" fillId="2" borderId="0" xfId="1" applyNumberFormat="1" applyFont="1" applyFill="1" applyBorder="1" applyAlignment="1" applyProtection="1">
      <alignment horizontal="left" vertical="top" indent="1"/>
    </xf>
    <xf numFmtId="0" fontId="30" fillId="2" borderId="0" xfId="0" applyFont="1" applyFill="1"/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0" fillId="0" borderId="0" xfId="12" applyFont="1" applyAlignment="1">
      <alignment horizontal="left" vertical="center"/>
    </xf>
    <xf numFmtId="0" fontId="20" fillId="0" borderId="0" xfId="12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0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/>
  </cellXfs>
  <cellStyles count="14">
    <cellStyle name="Hipervínculo" xfId="12" builtinId="8"/>
    <cellStyle name="Millares" xfId="1" builtinId="3"/>
    <cellStyle name="Millares 2" xfId="5" xr:uid="{00000000-0005-0000-0000-000001000000}"/>
    <cellStyle name="Millares 3" xfId="3" xr:uid="{00000000-0005-0000-0000-000002000000}"/>
    <cellStyle name="Millares 4" xfId="11" xr:uid="{6EAC8A1F-5209-41D2-A28A-C2F32045D627}"/>
    <cellStyle name="Normal" xfId="0" builtinId="0"/>
    <cellStyle name="Normal 2" xfId="8" xr:uid="{00000000-0005-0000-0000-000004000000}"/>
    <cellStyle name="Normal 2 2" xfId="2" xr:uid="{00000000-0005-0000-0000-000005000000}"/>
    <cellStyle name="Normal 3" xfId="10" xr:uid="{57CDE207-91F9-471B-A4AA-9226E76FC536}"/>
    <cellStyle name="Normal 4" xfId="7" xr:uid="{00000000-0005-0000-0000-000006000000}"/>
    <cellStyle name="Normal 7" xfId="6" xr:uid="{00000000-0005-0000-0000-000007000000}"/>
    <cellStyle name="Normal_PRESUPUESTO 3" xfId="4" xr:uid="{00000000-0005-0000-0000-000008000000}"/>
    <cellStyle name="Porcentaje" xfId="13" builtinId="5"/>
    <cellStyle name="Porcentaje 2" xfId="9" xr:uid="{00000000-0005-0000-0000-000009000000}"/>
  </cellStyles>
  <dxfs count="0"/>
  <tableStyles count="0" defaultTableStyle="TableStyleMedium2" defaultPivotStyle="PivotStyleLight16"/>
  <colors>
    <mruColors>
      <color rgb="FFCCAA6E"/>
      <color rgb="FFB58B40"/>
      <color rgb="FFDEC9A2"/>
      <color rgb="FFF2F2F2"/>
      <color rgb="FF8B51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098113412217784"/>
          <c:y val="9.0255929692149892E-2"/>
          <c:w val="0.87349358015456591"/>
          <c:h val="0.78768430694678371"/>
        </c:manualLayout>
      </c:layout>
      <c:areaChart>
        <c:grouping val="stacked"/>
        <c:varyColors val="0"/>
        <c:ser>
          <c:idx val="0"/>
          <c:order val="0"/>
          <c:tx>
            <c:strRef>
              <c:f>'GRÁFICO 1'!$A$4</c:f>
              <c:strCache>
                <c:ptCount val="1"/>
                <c:pt idx="0">
                  <c:v> Ingresos Nación </c:v>
                </c:pt>
              </c:strCache>
            </c:strRef>
          </c:tx>
          <c:spPr>
            <a:solidFill>
              <a:schemeClr val="accent5">
                <a:tint val="65000"/>
              </a:schemeClr>
            </a:solidFill>
            <a:ln>
              <a:noFill/>
            </a:ln>
            <a:effectLst/>
          </c:spPr>
          <c:cat>
            <c:strRef>
              <c:f>'GRÁFICO 1'!$B$3:$AB$3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1'!$B$4:$AB$4</c:f>
              <c:numCache>
                <c:formatCode>_-* #,##0.0_-;\-* #,##0.0_-;_-* "-"??_-;_-@_-</c:formatCode>
                <c:ptCount val="27"/>
                <c:pt idx="0">
                  <c:v>173.21453994606014</c:v>
                </c:pt>
                <c:pt idx="1">
                  <c:v>201.02172382723717</c:v>
                </c:pt>
                <c:pt idx="2">
                  <c:v>199.93007483748582</c:v>
                </c:pt>
                <c:pt idx="3">
                  <c:v>203.39839850414631</c:v>
                </c:pt>
                <c:pt idx="4">
                  <c:v>213.38740063542178</c:v>
                </c:pt>
                <c:pt idx="5">
                  <c:v>231.66685718317328</c:v>
                </c:pt>
                <c:pt idx="6">
                  <c:v>260.50827570197504</c:v>
                </c:pt>
                <c:pt idx="7">
                  <c:v>272.84308272057979</c:v>
                </c:pt>
                <c:pt idx="8">
                  <c:v>269.45998695513879</c:v>
                </c:pt>
                <c:pt idx="9">
                  <c:v>296.71281487425347</c:v>
                </c:pt>
                <c:pt idx="10">
                  <c:v>301.49040356200453</c:v>
                </c:pt>
                <c:pt idx="11">
                  <c:v>293.34465034018683</c:v>
                </c:pt>
                <c:pt idx="12">
                  <c:v>315.22392721273172</c:v>
                </c:pt>
                <c:pt idx="13">
                  <c:v>359.25166268828718</c:v>
                </c:pt>
                <c:pt idx="14">
                  <c:v>363.25513632824214</c:v>
                </c:pt>
                <c:pt idx="15">
                  <c:v>358.17176854661221</c:v>
                </c:pt>
                <c:pt idx="16">
                  <c:v>341.70054995488647</c:v>
                </c:pt>
                <c:pt idx="17">
                  <c:v>357.64319950974038</c:v>
                </c:pt>
                <c:pt idx="18">
                  <c:v>354.39668002573541</c:v>
                </c:pt>
                <c:pt idx="19">
                  <c:v>366.37134180928285</c:v>
                </c:pt>
                <c:pt idx="20">
                  <c:v>450.6566656570858</c:v>
                </c:pt>
                <c:pt idx="21">
                  <c:v>471.35395601716112</c:v>
                </c:pt>
                <c:pt idx="22">
                  <c:v>427.60356831810276</c:v>
                </c:pt>
                <c:pt idx="23">
                  <c:v>470.58172912970537</c:v>
                </c:pt>
                <c:pt idx="24">
                  <c:v>499.4949429030014</c:v>
                </c:pt>
                <c:pt idx="25">
                  <c:v>513.36044635584017</c:v>
                </c:pt>
                <c:pt idx="26">
                  <c:v>520.80903943178896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6A-44B0-8FCB-8B52E535E244}"/>
            </c:ext>
          </c:extLst>
        </c:ser>
        <c:ser>
          <c:idx val="1"/>
          <c:order val="1"/>
          <c:tx>
            <c:strRef>
              <c:f>'GRÁFICO 1'!$A$5</c:f>
              <c:strCache>
                <c:ptCount val="1"/>
                <c:pt idx="0">
                  <c:v> Ingresos Estapúblicos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strRef>
              <c:f>'GRÁFICO 1'!$B$3:$AB$3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1'!$B$5:$AB$5</c:f>
              <c:numCache>
                <c:formatCode>_-* #,##0.0_-;\-* #,##0.0_-;_-* "-"??_-;_-@_-</c:formatCode>
                <c:ptCount val="27"/>
                <c:pt idx="0">
                  <c:v>15.599519377502068</c:v>
                </c:pt>
                <c:pt idx="1">
                  <c:v>16.525321692371879</c:v>
                </c:pt>
                <c:pt idx="2">
                  <c:v>16.38034883936734</c:v>
                </c:pt>
                <c:pt idx="3">
                  <c:v>14.897595097450637</c:v>
                </c:pt>
                <c:pt idx="4">
                  <c:v>22.269157691960434</c:v>
                </c:pt>
                <c:pt idx="5">
                  <c:v>21.359872146417093</c:v>
                </c:pt>
                <c:pt idx="6">
                  <c:v>18.357614225023013</c:v>
                </c:pt>
                <c:pt idx="7">
                  <c:v>19.036149178916926</c:v>
                </c:pt>
                <c:pt idx="8">
                  <c:v>20.381805217080959</c:v>
                </c:pt>
                <c:pt idx="9">
                  <c:v>25.43857146415062</c:v>
                </c:pt>
                <c:pt idx="10">
                  <c:v>27.715652605146445</c:v>
                </c:pt>
                <c:pt idx="11">
                  <c:v>27.324624774615824</c:v>
                </c:pt>
                <c:pt idx="12">
                  <c:v>27.405550815174852</c:v>
                </c:pt>
                <c:pt idx="13">
                  <c:v>29.251365090734566</c:v>
                </c:pt>
                <c:pt idx="14">
                  <c:v>22.346618554539447</c:v>
                </c:pt>
                <c:pt idx="15">
                  <c:v>22.478121677699594</c:v>
                </c:pt>
                <c:pt idx="16">
                  <c:v>23.16110054255892</c:v>
                </c:pt>
                <c:pt idx="17">
                  <c:v>24.348599329581258</c:v>
                </c:pt>
                <c:pt idx="18">
                  <c:v>22.189764330821102</c:v>
                </c:pt>
                <c:pt idx="19">
                  <c:v>23.104422465825259</c:v>
                </c:pt>
                <c:pt idx="20">
                  <c:v>22.66717083501139</c:v>
                </c:pt>
                <c:pt idx="21">
                  <c:v>27.154281574611627</c:v>
                </c:pt>
                <c:pt idx="22">
                  <c:v>24.209935453704585</c:v>
                </c:pt>
                <c:pt idx="23">
                  <c:v>25.532363081705142</c:v>
                </c:pt>
                <c:pt idx="24">
                  <c:v>30.072269379721</c:v>
                </c:pt>
                <c:pt idx="25">
                  <c:v>27.91595758136609</c:v>
                </c:pt>
                <c:pt idx="26">
                  <c:v>30.225512543795002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6A-44B0-8FCB-8B52E535E2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917008"/>
        <c:axId val="208915088"/>
      </c:areaChart>
      <c:lineChart>
        <c:grouping val="standard"/>
        <c:varyColors val="0"/>
        <c:ser>
          <c:idx val="2"/>
          <c:order val="2"/>
          <c:tx>
            <c:strRef>
              <c:f>'GRÁFICO 1'!$A$6</c:f>
              <c:strCache>
                <c:ptCount val="1"/>
                <c:pt idx="0">
                  <c:v> Total Ingresos PGN </c:v>
                </c:pt>
              </c:strCache>
            </c:strRef>
          </c:tx>
          <c:spPr>
            <a:ln w="28575" cap="rnd">
              <a:solidFill>
                <a:schemeClr val="accent5">
                  <a:shade val="6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'GRÁFICO 1'!$B$3:$AB$3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1'!$B$6:$AB$6</c:f>
              <c:numCache>
                <c:formatCode>_-* #,##0.0_-;\-* #,##0.0_-;_-* "-"??_-;_-@_-</c:formatCode>
                <c:ptCount val="27"/>
                <c:pt idx="0">
                  <c:v>188.81405932356222</c:v>
                </c:pt>
                <c:pt idx="1">
                  <c:v>217.54704551960907</c:v>
                </c:pt>
                <c:pt idx="2">
                  <c:v>216.31042367685316</c:v>
                </c:pt>
                <c:pt idx="3">
                  <c:v>218.29599360159693</c:v>
                </c:pt>
                <c:pt idx="4">
                  <c:v>235.65655832738216</c:v>
                </c:pt>
                <c:pt idx="5">
                  <c:v>253.02672932959032</c:v>
                </c:pt>
                <c:pt idx="6">
                  <c:v>278.86588992699802</c:v>
                </c:pt>
                <c:pt idx="7">
                  <c:v>291.8792318994968</c:v>
                </c:pt>
                <c:pt idx="8">
                  <c:v>289.84179217221975</c:v>
                </c:pt>
                <c:pt idx="9">
                  <c:v>322.15138633840417</c:v>
                </c:pt>
                <c:pt idx="10">
                  <c:v>329.20605616715096</c:v>
                </c:pt>
                <c:pt idx="11">
                  <c:v>320.66927511480264</c:v>
                </c:pt>
                <c:pt idx="12">
                  <c:v>342.6294780279066</c:v>
                </c:pt>
                <c:pt idx="13">
                  <c:v>388.50302777902169</c:v>
                </c:pt>
                <c:pt idx="14">
                  <c:v>385.60175488278162</c:v>
                </c:pt>
                <c:pt idx="15">
                  <c:v>380.64989022431183</c:v>
                </c:pt>
                <c:pt idx="16">
                  <c:v>364.86165049744545</c:v>
                </c:pt>
                <c:pt idx="17">
                  <c:v>381.99179883932163</c:v>
                </c:pt>
                <c:pt idx="18">
                  <c:v>376.58644435655651</c:v>
                </c:pt>
                <c:pt idx="19">
                  <c:v>389.47576427510813</c:v>
                </c:pt>
                <c:pt idx="20">
                  <c:v>473.32383649209726</c:v>
                </c:pt>
                <c:pt idx="21">
                  <c:v>498.50823759177274</c:v>
                </c:pt>
                <c:pt idx="22">
                  <c:v>451.81350377180735</c:v>
                </c:pt>
                <c:pt idx="23">
                  <c:v>496.11409221141048</c:v>
                </c:pt>
                <c:pt idx="24">
                  <c:v>529.56721228272249</c:v>
                </c:pt>
                <c:pt idx="25">
                  <c:v>541.27640393720628</c:v>
                </c:pt>
                <c:pt idx="26">
                  <c:v>551.03455197558401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6A-44B0-8FCB-8B52E535E2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917008"/>
        <c:axId val="208915088"/>
      </c:lineChart>
      <c:catAx>
        <c:axId val="20891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8915088"/>
        <c:crosses val="autoZero"/>
        <c:auto val="1"/>
        <c:lblAlgn val="ctr"/>
        <c:lblOffset val="100"/>
        <c:noMultiLvlLbl val="0"/>
      </c:catAx>
      <c:valAx>
        <c:axId val="208915088"/>
        <c:scaling>
          <c:orientation val="minMax"/>
          <c:max val="55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b="1">
                    <a:solidFill>
                      <a:sysClr val="windowText" lastClr="000000"/>
                    </a:solidFill>
                  </a:rPr>
                  <a:t>Billones de pesos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8917008"/>
        <c:crosses val="autoZero"/>
        <c:crossBetween val="between"/>
        <c:majorUnit val="10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tx>
            <c:strRef>
              <c:f>'GRÁFICO 2'!$A$4</c:f>
              <c:strCache>
                <c:ptCount val="1"/>
                <c:pt idx="0">
                  <c:v> Ingresos Nación </c:v>
                </c:pt>
              </c:strCache>
            </c:strRef>
          </c:tx>
          <c:spPr>
            <a:solidFill>
              <a:schemeClr val="accent5">
                <a:tint val="58000"/>
              </a:schemeClr>
            </a:solidFill>
            <a:ln>
              <a:noFill/>
            </a:ln>
            <a:effectLst/>
          </c:spPr>
          <c:cat>
            <c:strRef>
              <c:f>'GRÁFICO 2'!$B$3:$AB$3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2'!$B$4:$AB$4</c:f>
              <c:numCache>
                <c:formatCode>_-* #,##0.0_-;\-* #,##0.0_-;_-* "-"??_-;_-@_-</c:formatCode>
                <c:ptCount val="27"/>
                <c:pt idx="0">
                  <c:v>163.62060854433918</c:v>
                </c:pt>
                <c:pt idx="1">
                  <c:v>199.9160467812265</c:v>
                </c:pt>
                <c:pt idx="2">
                  <c:v>174.93034858646368</c:v>
                </c:pt>
                <c:pt idx="3">
                  <c:v>200.68126409467095</c:v>
                </c:pt>
                <c:pt idx="4">
                  <c:v>194.58441485396395</c:v>
                </c:pt>
                <c:pt idx="5">
                  <c:v>235.99719810754715</c:v>
                </c:pt>
                <c:pt idx="6">
                  <c:v>245.27401808069413</c:v>
                </c:pt>
                <c:pt idx="7">
                  <c:v>230.42442608735107</c:v>
                </c:pt>
                <c:pt idx="8">
                  <c:v>260.07738707415729</c:v>
                </c:pt>
                <c:pt idx="9">
                  <c:v>271.93927670513483</c:v>
                </c:pt>
                <c:pt idx="10">
                  <c:v>248.55760302379122</c:v>
                </c:pt>
                <c:pt idx="11">
                  <c:v>281.28893743632079</c:v>
                </c:pt>
                <c:pt idx="12">
                  <c:v>291.73333752728325</c:v>
                </c:pt>
                <c:pt idx="13">
                  <c:v>333.0666140880989</c:v>
                </c:pt>
                <c:pt idx="14">
                  <c:v>335.01872950523591</c:v>
                </c:pt>
                <c:pt idx="15">
                  <c:v>334.7750139943613</c:v>
                </c:pt>
                <c:pt idx="16">
                  <c:v>317.58069860950621</c:v>
                </c:pt>
                <c:pt idx="17">
                  <c:v>335.32082831577083</c:v>
                </c:pt>
                <c:pt idx="18">
                  <c:v>331.30397621633267</c:v>
                </c:pt>
                <c:pt idx="19">
                  <c:v>345.65330341343474</c:v>
                </c:pt>
                <c:pt idx="20">
                  <c:v>420.88847017434506</c:v>
                </c:pt>
                <c:pt idx="21">
                  <c:v>438.0665524443823</c:v>
                </c:pt>
                <c:pt idx="22">
                  <c:v>391.81822117242865</c:v>
                </c:pt>
                <c:pt idx="23">
                  <c:v>438.90647881692598</c:v>
                </c:pt>
                <c:pt idx="24">
                  <c:v>413.5370050677173</c:v>
                </c:pt>
                <c:pt idx="25">
                  <c:v>478.90583017108389</c:v>
                </c:pt>
                <c:pt idx="26">
                  <c:v>340.44737155074216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48-4EB0-BDB9-726F06AFB997}"/>
            </c:ext>
          </c:extLst>
        </c:ser>
        <c:ser>
          <c:idx val="1"/>
          <c:order val="1"/>
          <c:tx>
            <c:strRef>
              <c:f>'GRÁFICO 2'!$A$5</c:f>
              <c:strCache>
                <c:ptCount val="1"/>
                <c:pt idx="0">
                  <c:v> Ingresos Estapúblicos </c:v>
                </c:pt>
              </c:strCache>
            </c:strRef>
          </c:tx>
          <c:spPr>
            <a:solidFill>
              <a:schemeClr val="accent5">
                <a:tint val="86000"/>
              </a:schemeClr>
            </a:solidFill>
            <a:ln>
              <a:noFill/>
            </a:ln>
            <a:effectLst/>
          </c:spPr>
          <c:cat>
            <c:strRef>
              <c:f>'GRÁFICO 2'!$B$3:$AB$3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2'!$B$5:$AB$5</c:f>
              <c:numCache>
                <c:formatCode>_-* #,##0.0_-;\-* #,##0.0_-;_-* "-"??_-;_-@_-</c:formatCode>
                <c:ptCount val="27"/>
                <c:pt idx="0">
                  <c:v>12.776890266273847</c:v>
                </c:pt>
                <c:pt idx="1">
                  <c:v>15.002918005566778</c:v>
                </c:pt>
                <c:pt idx="2">
                  <c:v>19.379452757136288</c:v>
                </c:pt>
                <c:pt idx="3">
                  <c:v>15.716531193581224</c:v>
                </c:pt>
                <c:pt idx="4">
                  <c:v>22.407953080241036</c:v>
                </c:pt>
                <c:pt idx="5">
                  <c:v>22.641645937458904</c:v>
                </c:pt>
                <c:pt idx="6">
                  <c:v>19.44534984855963</c:v>
                </c:pt>
                <c:pt idx="7">
                  <c:v>20.586401955816747</c:v>
                </c:pt>
                <c:pt idx="8">
                  <c:v>22.466353373450247</c:v>
                </c:pt>
                <c:pt idx="9">
                  <c:v>25.861706564790214</c:v>
                </c:pt>
                <c:pt idx="10">
                  <c:v>27.13206011821206</c:v>
                </c:pt>
                <c:pt idx="11">
                  <c:v>17.922583291096075</c:v>
                </c:pt>
                <c:pt idx="12">
                  <c:v>27.107997884045005</c:v>
                </c:pt>
                <c:pt idx="13">
                  <c:v>28.226445786232198</c:v>
                </c:pt>
                <c:pt idx="14">
                  <c:v>24.913966897150896</c:v>
                </c:pt>
                <c:pt idx="15">
                  <c:v>24.77177139744342</c:v>
                </c:pt>
                <c:pt idx="16">
                  <c:v>25.648431161565334</c:v>
                </c:pt>
                <c:pt idx="17">
                  <c:v>26.764255830294506</c:v>
                </c:pt>
                <c:pt idx="18">
                  <c:v>25.05934169220334</c:v>
                </c:pt>
                <c:pt idx="19">
                  <c:v>25.873119114086563</c:v>
                </c:pt>
                <c:pt idx="20">
                  <c:v>23.958402872295746</c:v>
                </c:pt>
                <c:pt idx="21">
                  <c:v>27.833403933738097</c:v>
                </c:pt>
                <c:pt idx="22">
                  <c:v>30.455581491803976</c:v>
                </c:pt>
                <c:pt idx="23">
                  <c:v>29.380318731554407</c:v>
                </c:pt>
                <c:pt idx="24">
                  <c:v>33.246140569672846</c:v>
                </c:pt>
                <c:pt idx="25">
                  <c:v>32.703589097618845</c:v>
                </c:pt>
                <c:pt idx="26">
                  <c:v>21.475807086425959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48-4EB0-BDB9-726F06AFB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917008"/>
        <c:axId val="208915088"/>
      </c:areaChart>
      <c:lineChart>
        <c:grouping val="standard"/>
        <c:varyColors val="0"/>
        <c:ser>
          <c:idx val="2"/>
          <c:order val="2"/>
          <c:tx>
            <c:strRef>
              <c:f>'GRÁFICO 2'!$A$6</c:f>
              <c:strCache>
                <c:ptCount val="1"/>
                <c:pt idx="0">
                  <c:v> Total Ingresos PGN </c:v>
                </c:pt>
              </c:strCache>
            </c:strRef>
          </c:tx>
          <c:spPr>
            <a:ln w="28575" cap="rnd">
              <a:solidFill>
                <a:schemeClr val="accent5">
                  <a:shade val="86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'GRÁFICO 2'!$B$3:$AB$3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2'!$B$6:$AB$6</c:f>
              <c:numCache>
                <c:formatCode>_-* #,##0.0_-;\-* #,##0.0_-;_-* "-"??_-;_-@_-</c:formatCode>
                <c:ptCount val="27"/>
                <c:pt idx="0">
                  <c:v>176.397498810613</c:v>
                </c:pt>
                <c:pt idx="1">
                  <c:v>214.91896478679328</c:v>
                </c:pt>
                <c:pt idx="2">
                  <c:v>194.30980134359999</c:v>
                </c:pt>
                <c:pt idx="3">
                  <c:v>216.39779528825215</c:v>
                </c:pt>
                <c:pt idx="4">
                  <c:v>216.99236793420499</c:v>
                </c:pt>
                <c:pt idx="5">
                  <c:v>258.63884404500607</c:v>
                </c:pt>
                <c:pt idx="6">
                  <c:v>264.71936792925379</c:v>
                </c:pt>
                <c:pt idx="7">
                  <c:v>251.01082804316781</c:v>
                </c:pt>
                <c:pt idx="8">
                  <c:v>282.54374044760755</c:v>
                </c:pt>
                <c:pt idx="9">
                  <c:v>297.80098326992498</c:v>
                </c:pt>
                <c:pt idx="10">
                  <c:v>275.68966314200327</c:v>
                </c:pt>
                <c:pt idx="11">
                  <c:v>299.21152072741688</c:v>
                </c:pt>
                <c:pt idx="12">
                  <c:v>318.84133541132826</c:v>
                </c:pt>
                <c:pt idx="13">
                  <c:v>361.29305987433116</c:v>
                </c:pt>
                <c:pt idx="14">
                  <c:v>359.9326964023868</c:v>
                </c:pt>
                <c:pt idx="15">
                  <c:v>359.54678539180475</c:v>
                </c:pt>
                <c:pt idx="16">
                  <c:v>343.22912977107148</c:v>
                </c:pt>
                <c:pt idx="17">
                  <c:v>362.0850841460653</c:v>
                </c:pt>
                <c:pt idx="18">
                  <c:v>356.36331790853598</c:v>
                </c:pt>
                <c:pt idx="19">
                  <c:v>371.52642252752128</c:v>
                </c:pt>
                <c:pt idx="20">
                  <c:v>444.84687304664084</c:v>
                </c:pt>
                <c:pt idx="21">
                  <c:v>465.89995637812035</c:v>
                </c:pt>
                <c:pt idx="22">
                  <c:v>422.27380266423268</c:v>
                </c:pt>
                <c:pt idx="23">
                  <c:v>468.28679754848037</c:v>
                </c:pt>
                <c:pt idx="24">
                  <c:v>446.78314563739013</c:v>
                </c:pt>
                <c:pt idx="25">
                  <c:v>511.60941926870277</c:v>
                </c:pt>
                <c:pt idx="26">
                  <c:v>361.92317863716812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48-4EB0-BDB9-726F06AFB997}"/>
            </c:ext>
          </c:extLst>
        </c:ser>
        <c:ser>
          <c:idx val="3"/>
          <c:order val="3"/>
          <c:tx>
            <c:strRef>
              <c:f>'GRÁFICO 2'!$A$7</c:f>
              <c:strCache>
                <c:ptCount val="1"/>
                <c:pt idx="0">
                  <c:v>Porcentaje de Ejecución</c:v>
                </c:pt>
              </c:strCache>
            </c:strRef>
          </c:tx>
          <c:spPr>
            <a:ln w="28575" cap="rnd">
              <a:solidFill>
                <a:schemeClr val="accent5">
                  <a:shade val="58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'GRÁFICO 2'!$B$3:$AB$3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2'!$B$7:$AB$7</c:f>
              <c:numCache>
                <c:formatCode>0.0</c:formatCode>
                <c:ptCount val="27"/>
                <c:pt idx="0">
                  <c:v>93.423921630924994</c:v>
                </c:pt>
                <c:pt idx="1">
                  <c:v>98.791948322470375</c:v>
                </c:pt>
                <c:pt idx="2">
                  <c:v>89.829143709634636</c:v>
                </c:pt>
                <c:pt idx="3">
                  <c:v>99.130447480035244</c:v>
                </c:pt>
                <c:pt idx="4">
                  <c:v>92.07991896102962</c:v>
                </c:pt>
                <c:pt idx="5">
                  <c:v>102.21799283035644</c:v>
                </c:pt>
                <c:pt idx="6">
                  <c:v>94.927123571316841</c:v>
                </c:pt>
                <c:pt idx="7">
                  <c:v>85.998180278067437</c:v>
                </c:pt>
                <c:pt idx="8">
                  <c:v>97.482056790390033</c:v>
                </c:pt>
                <c:pt idx="9">
                  <c:v>92.441316691122282</c:v>
                </c:pt>
                <c:pt idx="10">
                  <c:v>83.743800570310512</c:v>
                </c:pt>
                <c:pt idx="11">
                  <c:v>93.308447034813781</c:v>
                </c:pt>
                <c:pt idx="12">
                  <c:v>93.057181549732022</c:v>
                </c:pt>
                <c:pt idx="13">
                  <c:v>92.996201841657864</c:v>
                </c:pt>
                <c:pt idx="14">
                  <c:v>93.343116789445673</c:v>
                </c:pt>
                <c:pt idx="15">
                  <c:v>94.456032859993385</c:v>
                </c:pt>
                <c:pt idx="16">
                  <c:v>94.071034679342006</c:v>
                </c:pt>
                <c:pt idx="17">
                  <c:v>94.788706261824814</c:v>
                </c:pt>
                <c:pt idx="18">
                  <c:v>94.629884651696855</c:v>
                </c:pt>
                <c:pt idx="19">
                  <c:v>95.391409840097722</c:v>
                </c:pt>
                <c:pt idx="20">
                  <c:v>93.983619406006426</c:v>
                </c:pt>
                <c:pt idx="21">
                  <c:v>93.458828008303598</c:v>
                </c:pt>
                <c:pt idx="22">
                  <c:v>93.461970290623725</c:v>
                </c:pt>
                <c:pt idx="23">
                  <c:v>94.390948554012866</c:v>
                </c:pt>
                <c:pt idx="24">
                  <c:v>84.367599669079212</c:v>
                </c:pt>
                <c:pt idx="25">
                  <c:v>94.519069286466589</c:v>
                </c:pt>
                <c:pt idx="26">
                  <c:v>65.680668723874263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91-4759-80C3-F8E7FCC59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917008"/>
        <c:axId val="208915088"/>
      </c:lineChart>
      <c:catAx>
        <c:axId val="20891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8915088"/>
        <c:crosses val="autoZero"/>
        <c:auto val="1"/>
        <c:lblAlgn val="ctr"/>
        <c:lblOffset val="100"/>
        <c:noMultiLvlLbl val="0"/>
      </c:catAx>
      <c:valAx>
        <c:axId val="208915088"/>
        <c:scaling>
          <c:orientation val="minMax"/>
          <c:max val="55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b="1">
                    <a:solidFill>
                      <a:sysClr val="windowText" lastClr="000000"/>
                    </a:solidFill>
                  </a:rPr>
                  <a:t>Billones de pesos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8917008"/>
        <c:crosses val="autoZero"/>
        <c:crossBetween val="between"/>
        <c:majorUnit val="10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43523342886273"/>
          <c:y val="8.6699353340940172E-2"/>
          <c:w val="0.79860622818989302"/>
          <c:h val="0.68385771599218526"/>
        </c:manualLayout>
      </c:layout>
      <c:areaChart>
        <c:grouping val="stacked"/>
        <c:varyColors val="0"/>
        <c:ser>
          <c:idx val="2"/>
          <c:order val="0"/>
          <c:tx>
            <c:strRef>
              <c:f>'GRÁFICO 3'!$A$5</c:f>
              <c:strCache>
                <c:ptCount val="1"/>
                <c:pt idx="0">
                  <c:v> Recursos de Capital de la Nación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strRef>
              <c:f>'GRÁFICO 3'!$B$3:$AB$3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3'!$B$5:$AB$5</c:f>
              <c:numCache>
                <c:formatCode>_-* #,##0.0_-;\-* #,##0.0_-;_-* "-"??_-;_-@_-</c:formatCode>
                <c:ptCount val="27"/>
                <c:pt idx="0">
                  <c:v>87.892395281066058</c:v>
                </c:pt>
                <c:pt idx="1">
                  <c:v>97.526328827360899</c:v>
                </c:pt>
                <c:pt idx="2">
                  <c:v>94.921366999488058</c:v>
                </c:pt>
                <c:pt idx="3">
                  <c:v>96.214515573120551</c:v>
                </c:pt>
                <c:pt idx="4">
                  <c:v>96.28734511147205</c:v>
                </c:pt>
                <c:pt idx="5">
                  <c:v>113.78937392233993</c:v>
                </c:pt>
                <c:pt idx="6">
                  <c:v>125.26293427860114</c:v>
                </c:pt>
                <c:pt idx="7">
                  <c:v>124.39110138273271</c:v>
                </c:pt>
                <c:pt idx="8">
                  <c:v>104.98450121631996</c:v>
                </c:pt>
                <c:pt idx="9">
                  <c:v>109.94850754321848</c:v>
                </c:pt>
                <c:pt idx="10">
                  <c:v>122.91064136439145</c:v>
                </c:pt>
                <c:pt idx="11">
                  <c:v>115.65919058420569</c:v>
                </c:pt>
                <c:pt idx="12">
                  <c:v>110.16287975318471</c:v>
                </c:pt>
                <c:pt idx="13">
                  <c:v>123.24592333078215</c:v>
                </c:pt>
                <c:pt idx="14">
                  <c:v>116.92588088276167</c:v>
                </c:pt>
                <c:pt idx="15">
                  <c:v>117.00684466384321</c:v>
                </c:pt>
                <c:pt idx="16">
                  <c:v>104.36082158246097</c:v>
                </c:pt>
                <c:pt idx="17">
                  <c:v>122.84768647532175</c:v>
                </c:pt>
                <c:pt idx="18">
                  <c:v>110.28826449503569</c:v>
                </c:pt>
                <c:pt idx="19">
                  <c:v>122.21410833867043</c:v>
                </c:pt>
                <c:pt idx="20">
                  <c:v>159.41838436456013</c:v>
                </c:pt>
                <c:pt idx="21">
                  <c:v>194.43075631612322</c:v>
                </c:pt>
                <c:pt idx="22">
                  <c:v>188.11926966683882</c:v>
                </c:pt>
                <c:pt idx="23">
                  <c:v>127.17394703694391</c:v>
                </c:pt>
                <c:pt idx="24">
                  <c:v>157.01239722380922</c:v>
                </c:pt>
                <c:pt idx="25">
                  <c:v>166.07368988911071</c:v>
                </c:pt>
                <c:pt idx="26">
                  <c:v>176.24452057396601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DF-48DB-936C-A019694A7E2C}"/>
            </c:ext>
          </c:extLst>
        </c:ser>
        <c:ser>
          <c:idx val="4"/>
          <c:order val="1"/>
          <c:tx>
            <c:strRef>
              <c:f>'GRÁFICO 3'!$A$6</c:f>
              <c:strCache>
                <c:ptCount val="1"/>
                <c:pt idx="0">
                  <c:v> Contribuciones Parafiscales de la Nación </c:v>
                </c:pt>
              </c:strCache>
            </c:strRef>
          </c:tx>
          <c:spPr>
            <a:solidFill>
              <a:schemeClr val="accent5">
                <a:shade val="53000"/>
              </a:schemeClr>
            </a:solidFill>
            <a:ln>
              <a:noFill/>
            </a:ln>
            <a:effectLst/>
          </c:spPr>
          <c:cat>
            <c:strRef>
              <c:f>'GRÁFICO 3'!$B$3:$AB$3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3'!$B$6:$AB$6</c:f>
              <c:numCache>
                <c:formatCode>_-* #,##0.0_-;\-* #,##0.0_-;_-* "-"??_-;_-@_-</c:formatCode>
                <c:ptCount val="27"/>
                <c:pt idx="0">
                  <c:v>2.8345637848361736</c:v>
                </c:pt>
                <c:pt idx="1">
                  <c:v>3.6247682117970186</c:v>
                </c:pt>
                <c:pt idx="2">
                  <c:v>1.2100616586783899</c:v>
                </c:pt>
                <c:pt idx="3">
                  <c:v>2.5056480140135453</c:v>
                </c:pt>
                <c:pt idx="4">
                  <c:v>1.3938005244603942</c:v>
                </c:pt>
                <c:pt idx="5">
                  <c:v>1.4828579578962484</c:v>
                </c:pt>
                <c:pt idx="6">
                  <c:v>1.5768278533071294</c:v>
                </c:pt>
                <c:pt idx="7">
                  <c:v>1.5520737618076414</c:v>
                </c:pt>
                <c:pt idx="8">
                  <c:v>1.6928123658720193</c:v>
                </c:pt>
                <c:pt idx="9">
                  <c:v>1.8937184371647462</c:v>
                </c:pt>
                <c:pt idx="10">
                  <c:v>2.5305670868738792</c:v>
                </c:pt>
                <c:pt idx="11">
                  <c:v>1.9018954880114971</c:v>
                </c:pt>
                <c:pt idx="12">
                  <c:v>2.1604899503617587</c:v>
                </c:pt>
                <c:pt idx="13">
                  <c:v>2.4483664838610917</c:v>
                </c:pt>
                <c:pt idx="14">
                  <c:v>2.508024845675783</c:v>
                </c:pt>
                <c:pt idx="15">
                  <c:v>2.5087334187727279</c:v>
                </c:pt>
                <c:pt idx="16">
                  <c:v>2.7035574668594915</c:v>
                </c:pt>
                <c:pt idx="17">
                  <c:v>2.7657252081950303</c:v>
                </c:pt>
                <c:pt idx="18">
                  <c:v>3.1219314163283607</c:v>
                </c:pt>
                <c:pt idx="19">
                  <c:v>3.2434909107416381</c:v>
                </c:pt>
                <c:pt idx="20">
                  <c:v>3.4276496535616729</c:v>
                </c:pt>
                <c:pt idx="21">
                  <c:v>3.5014849073824577</c:v>
                </c:pt>
                <c:pt idx="22">
                  <c:v>3.119511956329128</c:v>
                </c:pt>
                <c:pt idx="23">
                  <c:v>3.1740484240374953</c:v>
                </c:pt>
                <c:pt idx="24">
                  <c:v>3.4625477128912037</c:v>
                </c:pt>
                <c:pt idx="25">
                  <c:v>4.2749239737216316</c:v>
                </c:pt>
                <c:pt idx="26">
                  <c:v>4.2630200438719994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DF-48DB-936C-A019694A7E2C}"/>
            </c:ext>
          </c:extLst>
        </c:ser>
        <c:ser>
          <c:idx val="3"/>
          <c:order val="2"/>
          <c:tx>
            <c:strRef>
              <c:f>'GRÁFICO 3'!$A$7</c:f>
              <c:strCache>
                <c:ptCount val="1"/>
                <c:pt idx="0">
                  <c:v> Fondos Especiales de la Nación </c:v>
                </c:pt>
              </c:strCache>
            </c:strRef>
          </c:tx>
          <c:spPr>
            <a:solidFill>
              <a:schemeClr val="accent5">
                <a:shade val="76000"/>
              </a:schemeClr>
            </a:solidFill>
            <a:ln>
              <a:noFill/>
            </a:ln>
            <a:effectLst/>
          </c:spPr>
          <c:cat>
            <c:strRef>
              <c:f>'GRÁFICO 3'!$B$3:$AB$3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3'!$B$7:$AB$7</c:f>
              <c:numCache>
                <c:formatCode>_-* #,##0.0_-;\-* #,##0.0_-;_-* "-"??_-;_-@_-</c:formatCode>
                <c:ptCount val="27"/>
                <c:pt idx="0">
                  <c:v>9.1530403456618821</c:v>
                </c:pt>
                <c:pt idx="1">
                  <c:v>11.369425238008855</c:v>
                </c:pt>
                <c:pt idx="2">
                  <c:v>9.4038391480008272</c:v>
                </c:pt>
                <c:pt idx="3">
                  <c:v>7.6421868636398091</c:v>
                </c:pt>
                <c:pt idx="4">
                  <c:v>9.6024756823524484</c:v>
                </c:pt>
                <c:pt idx="5">
                  <c:v>9.1295733759572588</c:v>
                </c:pt>
                <c:pt idx="6">
                  <c:v>11.730059005426998</c:v>
                </c:pt>
                <c:pt idx="7">
                  <c:v>12.210062707242201</c:v>
                </c:pt>
                <c:pt idx="8">
                  <c:v>9.6113298439199895</c:v>
                </c:pt>
                <c:pt idx="9">
                  <c:v>13.78482271505939</c:v>
                </c:pt>
                <c:pt idx="10">
                  <c:v>19.620027862532538</c:v>
                </c:pt>
                <c:pt idx="11">
                  <c:v>16.597453495834248</c:v>
                </c:pt>
                <c:pt idx="12">
                  <c:v>17.742302108394117</c:v>
                </c:pt>
                <c:pt idx="13">
                  <c:v>26.375829628719913</c:v>
                </c:pt>
                <c:pt idx="14">
                  <c:v>40.495188133486934</c:v>
                </c:pt>
                <c:pt idx="15">
                  <c:v>35.930824483341858</c:v>
                </c:pt>
                <c:pt idx="16">
                  <c:v>31.563233940101021</c:v>
                </c:pt>
                <c:pt idx="17">
                  <c:v>23.569904473397912</c:v>
                </c:pt>
                <c:pt idx="18">
                  <c:v>18.018532267588466</c:v>
                </c:pt>
                <c:pt idx="19">
                  <c:v>16.617806344113848</c:v>
                </c:pt>
                <c:pt idx="20">
                  <c:v>80.175928265550297</c:v>
                </c:pt>
                <c:pt idx="21">
                  <c:v>53.453017730340463</c:v>
                </c:pt>
                <c:pt idx="22">
                  <c:v>17.463131615620963</c:v>
                </c:pt>
                <c:pt idx="23">
                  <c:v>17.089312322526947</c:v>
                </c:pt>
                <c:pt idx="24">
                  <c:v>16.947325460065272</c:v>
                </c:pt>
                <c:pt idx="25">
                  <c:v>18.397103498817003</c:v>
                </c:pt>
                <c:pt idx="26">
                  <c:v>17.482810297839002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DF-48DB-936C-A019694A7E2C}"/>
            </c:ext>
          </c:extLst>
        </c:ser>
        <c:ser>
          <c:idx val="1"/>
          <c:order val="4"/>
          <c:tx>
            <c:strRef>
              <c:f>'GRÁFICO 3'!$A$4</c:f>
              <c:strCache>
                <c:ptCount val="1"/>
                <c:pt idx="0">
                  <c:v> Ingresos Corrientes de la Nación </c:v>
                </c:pt>
              </c:strCache>
            </c:strRef>
          </c:tx>
          <c:spPr>
            <a:solidFill>
              <a:schemeClr val="accent5">
                <a:tint val="77000"/>
              </a:schemeClr>
            </a:solidFill>
            <a:ln>
              <a:noFill/>
            </a:ln>
            <a:effectLst/>
          </c:spPr>
          <c:cat>
            <c:strRef>
              <c:f>'GRÁFICO 3'!$B$3:$AB$3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3'!$B$4:$AB$4</c:f>
              <c:numCache>
                <c:formatCode>_-* #,##0.0_-;\-* #,##0.0_-;_-* "-"??_-;_-@_-</c:formatCode>
                <c:ptCount val="27"/>
                <c:pt idx="0">
                  <c:v>73.334540534496028</c:v>
                </c:pt>
                <c:pt idx="1">
                  <c:v>88.501201550070419</c:v>
                </c:pt>
                <c:pt idx="2">
                  <c:v>94.394807031318564</c:v>
                </c:pt>
                <c:pt idx="3">
                  <c:v>97.03604805337244</c:v>
                </c:pt>
                <c:pt idx="4">
                  <c:v>106.1037793171369</c:v>
                </c:pt>
                <c:pt idx="5">
                  <c:v>107.26505192697981</c:v>
                </c:pt>
                <c:pt idx="6">
                  <c:v>121.93845456463973</c:v>
                </c:pt>
                <c:pt idx="7">
                  <c:v>134.68984486879731</c:v>
                </c:pt>
                <c:pt idx="8">
                  <c:v>153.1713435290269</c:v>
                </c:pt>
                <c:pt idx="9">
                  <c:v>171.08576617881084</c:v>
                </c:pt>
                <c:pt idx="10">
                  <c:v>156.4291672482066</c:v>
                </c:pt>
                <c:pt idx="11">
                  <c:v>159.18611077213541</c:v>
                </c:pt>
                <c:pt idx="12">
                  <c:v>185.15825540079115</c:v>
                </c:pt>
                <c:pt idx="13">
                  <c:v>207.18154324492406</c:v>
                </c:pt>
                <c:pt idx="14">
                  <c:v>203.32604246631774</c:v>
                </c:pt>
                <c:pt idx="15">
                  <c:v>202.72536598065446</c:v>
                </c:pt>
                <c:pt idx="16">
                  <c:v>203.072936965465</c:v>
                </c:pt>
                <c:pt idx="17">
                  <c:v>208.45988335282567</c:v>
                </c:pt>
                <c:pt idx="18">
                  <c:v>222.96795184678291</c:v>
                </c:pt>
                <c:pt idx="19">
                  <c:v>224.29593621575694</c:v>
                </c:pt>
                <c:pt idx="20">
                  <c:v>207.63470337341366</c:v>
                </c:pt>
                <c:pt idx="21">
                  <c:v>219.96869706331506</c:v>
                </c:pt>
                <c:pt idx="22">
                  <c:v>218.90165507931385</c:v>
                </c:pt>
                <c:pt idx="23">
                  <c:v>323.14442134619702</c:v>
                </c:pt>
                <c:pt idx="24">
                  <c:v>322.07267250623573</c:v>
                </c:pt>
                <c:pt idx="25">
                  <c:v>324.61472899419073</c:v>
                </c:pt>
                <c:pt idx="26">
                  <c:v>322.81868851611205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DF-48DB-936C-A019694A7E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3503808"/>
        <c:axId val="1563505728"/>
      </c:areaChart>
      <c:lineChart>
        <c:grouping val="standard"/>
        <c:varyColors val="0"/>
        <c:ser>
          <c:idx val="0"/>
          <c:order val="3"/>
          <c:tx>
            <c:strRef>
              <c:f>'GRÁFICO 3'!$A$8</c:f>
              <c:strCache>
                <c:ptCount val="1"/>
                <c:pt idx="0">
                  <c:v> Total Aforo Ingresos de la Nación </c:v>
                </c:pt>
              </c:strCache>
            </c:strRef>
          </c:tx>
          <c:spPr>
            <a:ln w="28575" cap="rnd">
              <a:solidFill>
                <a:schemeClr val="accent5">
                  <a:tint val="54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'GRÁFICO 3'!$B$3:$AB$3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3'!$B$8:$AB$8</c:f>
              <c:numCache>
                <c:formatCode>_-* #,##0.0_-;\-* #,##0.0_-;_-* "-"??_-;_-@_-</c:formatCode>
                <c:ptCount val="27"/>
                <c:pt idx="0">
                  <c:v>173.21453994606014</c:v>
                </c:pt>
                <c:pt idx="1">
                  <c:v>201.02172382723717</c:v>
                </c:pt>
                <c:pt idx="2">
                  <c:v>199.93007483748582</c:v>
                </c:pt>
                <c:pt idx="3">
                  <c:v>203.39839850414631</c:v>
                </c:pt>
                <c:pt idx="4">
                  <c:v>213.38740063542178</c:v>
                </c:pt>
                <c:pt idx="5">
                  <c:v>231.66685718317328</c:v>
                </c:pt>
                <c:pt idx="6">
                  <c:v>260.50827570197504</c:v>
                </c:pt>
                <c:pt idx="7">
                  <c:v>272.84308272057979</c:v>
                </c:pt>
                <c:pt idx="8">
                  <c:v>269.45998695513879</c:v>
                </c:pt>
                <c:pt idx="9">
                  <c:v>296.71281487425347</c:v>
                </c:pt>
                <c:pt idx="10">
                  <c:v>301.49040356200453</c:v>
                </c:pt>
                <c:pt idx="11">
                  <c:v>293.34465034018683</c:v>
                </c:pt>
                <c:pt idx="12">
                  <c:v>315.22392721273172</c:v>
                </c:pt>
                <c:pt idx="13">
                  <c:v>359.25166268828718</c:v>
                </c:pt>
                <c:pt idx="14">
                  <c:v>363.25513632824214</c:v>
                </c:pt>
                <c:pt idx="15">
                  <c:v>358.17176854661221</c:v>
                </c:pt>
                <c:pt idx="16">
                  <c:v>341.70054995488647</c:v>
                </c:pt>
                <c:pt idx="17">
                  <c:v>357.64319950974038</c:v>
                </c:pt>
                <c:pt idx="18">
                  <c:v>354.39668002573541</c:v>
                </c:pt>
                <c:pt idx="19">
                  <c:v>366.37134180928285</c:v>
                </c:pt>
                <c:pt idx="20">
                  <c:v>450.6566656570858</c:v>
                </c:pt>
                <c:pt idx="21">
                  <c:v>471.35395601716112</c:v>
                </c:pt>
                <c:pt idx="22">
                  <c:v>427.60356831810276</c:v>
                </c:pt>
                <c:pt idx="23">
                  <c:v>470.58172912970537</c:v>
                </c:pt>
                <c:pt idx="24">
                  <c:v>499.4949429030014</c:v>
                </c:pt>
                <c:pt idx="25">
                  <c:v>513.36044635584017</c:v>
                </c:pt>
                <c:pt idx="26">
                  <c:v>520.80903943178896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5DF-48DB-936C-A019694A7E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3503808"/>
        <c:axId val="1563505728"/>
      </c:lineChart>
      <c:catAx>
        <c:axId val="156350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3505728"/>
        <c:crosses val="autoZero"/>
        <c:auto val="1"/>
        <c:lblAlgn val="ctr"/>
        <c:lblOffset val="100"/>
        <c:noMultiLvlLbl val="0"/>
      </c:catAx>
      <c:valAx>
        <c:axId val="1563505728"/>
        <c:scaling>
          <c:orientation val="minMax"/>
          <c:max val="55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b="1"/>
                  <a:t>Billones</a:t>
                </a:r>
                <a:r>
                  <a:rPr lang="es-CO" b="1" baseline="0"/>
                  <a:t> de pesos</a:t>
                </a:r>
                <a:endParaRPr lang="es-CO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_-* #,##0.0_-;\-* #,##0.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3503808"/>
        <c:crosses val="autoZero"/>
        <c:crossBetween val="between"/>
        <c:majorUnit val="50"/>
        <c:minorUnit val="1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26975497892246"/>
          <c:y val="1.1495957198124985E-2"/>
          <c:w val="0.7880637808264459"/>
          <c:h val="0.75720679912923627"/>
        </c:manualLayout>
      </c:layout>
      <c:areaChart>
        <c:grouping val="stacked"/>
        <c:varyColors val="0"/>
        <c:ser>
          <c:idx val="1"/>
          <c:order val="0"/>
          <c:tx>
            <c:strRef>
              <c:f>'GRÁFICO 4'!$A$4</c:f>
              <c:strCache>
                <c:ptCount val="1"/>
                <c:pt idx="0">
                  <c:v> Ingresos Corrientes de la Nación 1/ </c:v>
                </c:pt>
              </c:strCache>
            </c:strRef>
          </c:tx>
          <c:spPr>
            <a:solidFill>
              <a:schemeClr val="accent5">
                <a:tint val="70000"/>
              </a:schemeClr>
            </a:solidFill>
            <a:ln>
              <a:noFill/>
            </a:ln>
            <a:effectLst/>
          </c:spPr>
          <c:cat>
            <c:strRef>
              <c:f>'GRÁFICO 4'!$B$3:$AB$3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4'!$B$4:$AB$4</c:f>
              <c:numCache>
                <c:formatCode>_-* #,##0_-;\-* #,##0_-;_-* "-"??_-;_-@_-</c:formatCode>
                <c:ptCount val="27"/>
                <c:pt idx="0">
                  <c:v>75.110538448470351</c:v>
                </c:pt>
                <c:pt idx="1">
                  <c:v>87.924662890656137</c:v>
                </c:pt>
                <c:pt idx="2">
                  <c:v>88.863858510216815</c:v>
                </c:pt>
                <c:pt idx="3">
                  <c:v>96.430872208647401</c:v>
                </c:pt>
                <c:pt idx="4">
                  <c:v>106.50030797865874</c:v>
                </c:pt>
                <c:pt idx="5">
                  <c:v>117.09867284048215</c:v>
                </c:pt>
                <c:pt idx="6">
                  <c:v>135.61156617370085</c:v>
                </c:pt>
                <c:pt idx="7">
                  <c:v>143.92966238540475</c:v>
                </c:pt>
                <c:pt idx="8">
                  <c:v>150.41032771048674</c:v>
                </c:pt>
                <c:pt idx="9">
                  <c:v>148.87745340529969</c:v>
                </c:pt>
                <c:pt idx="10">
                  <c:v>149.31256058232512</c:v>
                </c:pt>
                <c:pt idx="11">
                  <c:v>179.33129101511631</c:v>
                </c:pt>
                <c:pt idx="12">
                  <c:v>199.5553358185584</c:v>
                </c:pt>
                <c:pt idx="13">
                  <c:v>200.51035854435611</c:v>
                </c:pt>
                <c:pt idx="14">
                  <c:v>188.72649374860748</c:v>
                </c:pt>
                <c:pt idx="15">
                  <c:v>196.2092946918396</c:v>
                </c:pt>
                <c:pt idx="16">
                  <c:v>189.2726914644872</c:v>
                </c:pt>
                <c:pt idx="17">
                  <c:v>213.84036195619288</c:v>
                </c:pt>
                <c:pt idx="18">
                  <c:v>214.15089923085173</c:v>
                </c:pt>
                <c:pt idx="19">
                  <c:v>237.98330269107666</c:v>
                </c:pt>
                <c:pt idx="20">
                  <c:v>202.8974720376747</c:v>
                </c:pt>
                <c:pt idx="21">
                  <c:v>235.44368735534405</c:v>
                </c:pt>
                <c:pt idx="22">
                  <c:v>273.26060329854784</c:v>
                </c:pt>
                <c:pt idx="23">
                  <c:v>309.72079498230704</c:v>
                </c:pt>
                <c:pt idx="24">
                  <c:v>275.46069213049611</c:v>
                </c:pt>
                <c:pt idx="25">
                  <c:v>289.14817522471162</c:v>
                </c:pt>
                <c:pt idx="26">
                  <c:v>201.61065138850202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94-415E-AD35-F56B6DD0E48F}"/>
            </c:ext>
          </c:extLst>
        </c:ser>
        <c:ser>
          <c:idx val="2"/>
          <c:order val="1"/>
          <c:tx>
            <c:strRef>
              <c:f>'GRÁFICO 4'!$A$5</c:f>
              <c:strCache>
                <c:ptCount val="1"/>
                <c:pt idx="0">
                  <c:v> Recursos de Capital de la Nación </c:v>
                </c:pt>
              </c:strCache>
            </c:strRef>
          </c:tx>
          <c:spPr>
            <a:solidFill>
              <a:schemeClr val="accent5">
                <a:tint val="90000"/>
              </a:schemeClr>
            </a:solidFill>
            <a:ln>
              <a:noFill/>
            </a:ln>
            <a:effectLst/>
          </c:spPr>
          <c:cat>
            <c:strRef>
              <c:f>'GRÁFICO 4'!$B$3:$AB$3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4'!$B$5:$AB$5</c:f>
              <c:numCache>
                <c:formatCode>_-* #,##0_-;\-* #,##0_-;_-* "-"??_-;_-@_-</c:formatCode>
                <c:ptCount val="27"/>
                <c:pt idx="0">
                  <c:v>78.082315493461238</c:v>
                </c:pt>
                <c:pt idx="1">
                  <c:v>105.04993125696096</c:v>
                </c:pt>
                <c:pt idx="2">
                  <c:v>75.962064546291003</c:v>
                </c:pt>
                <c:pt idx="3">
                  <c:v>94.766517355248496</c:v>
                </c:pt>
                <c:pt idx="4">
                  <c:v>79.005894079863026</c:v>
                </c:pt>
                <c:pt idx="5">
                  <c:v>108.43668032987328</c:v>
                </c:pt>
                <c:pt idx="6">
                  <c:v>98.604676114039862</c:v>
                </c:pt>
                <c:pt idx="7">
                  <c:v>72.443914570077069</c:v>
                </c:pt>
                <c:pt idx="8">
                  <c:v>97.94285449012493</c:v>
                </c:pt>
                <c:pt idx="9">
                  <c:v>113.2889596697546</c:v>
                </c:pt>
                <c:pt idx="10">
                  <c:v>88.863836436243275</c:v>
                </c:pt>
                <c:pt idx="11">
                  <c:v>88.531210876658534</c:v>
                </c:pt>
                <c:pt idx="12">
                  <c:v>78.408770847222087</c:v>
                </c:pt>
                <c:pt idx="13">
                  <c:v>108.6831542598939</c:v>
                </c:pt>
                <c:pt idx="14">
                  <c:v>104.74101520407305</c:v>
                </c:pt>
                <c:pt idx="15">
                  <c:v>102.25568043061445</c:v>
                </c:pt>
                <c:pt idx="16">
                  <c:v>94.510520148623712</c:v>
                </c:pt>
                <c:pt idx="17">
                  <c:v>93.921797034593212</c:v>
                </c:pt>
                <c:pt idx="18">
                  <c:v>95.361568371707932</c:v>
                </c:pt>
                <c:pt idx="19">
                  <c:v>86.239804374386452</c:v>
                </c:pt>
                <c:pt idx="20">
                  <c:v>162.77220746501115</c:v>
                </c:pt>
                <c:pt idx="21">
                  <c:v>138.81064163274576</c:v>
                </c:pt>
                <c:pt idx="22">
                  <c:v>94.175756849463411</c:v>
                </c:pt>
                <c:pt idx="23">
                  <c:v>106.39081201522082</c:v>
                </c:pt>
                <c:pt idx="24">
                  <c:v>114.52595201935729</c:v>
                </c:pt>
                <c:pt idx="25">
                  <c:v>164.50331008444718</c:v>
                </c:pt>
                <c:pt idx="26">
                  <c:v>123.075689394021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94-415E-AD35-F56B6DD0E48F}"/>
            </c:ext>
          </c:extLst>
        </c:ser>
        <c:ser>
          <c:idx val="3"/>
          <c:order val="2"/>
          <c:tx>
            <c:strRef>
              <c:f>'GRÁFICO 4'!$A$6</c:f>
              <c:strCache>
                <c:ptCount val="1"/>
                <c:pt idx="0">
                  <c:v> Contribuciones Parafiscales de la Nación </c:v>
                </c:pt>
              </c:strCache>
            </c:strRef>
          </c:tx>
          <c:spPr>
            <a:solidFill>
              <a:schemeClr val="accent5">
                <a:shade val="90000"/>
              </a:schemeClr>
            </a:solidFill>
            <a:ln>
              <a:noFill/>
            </a:ln>
            <a:effectLst/>
          </c:spPr>
          <c:cat>
            <c:strRef>
              <c:f>'GRÁFICO 4'!$B$3:$AB$3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4'!$B$6:$AB$6</c:f>
              <c:numCache>
                <c:formatCode>_-* #,##0_-;\-* #,##0_-;_-* "-"??_-;_-@_-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2.1235499823957369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1.5585203692509453</c:v>
                </c:pt>
                <c:pt idx="8">
                  <c:v>1.4863613778723312</c:v>
                </c:pt>
                <c:pt idx="9">
                  <c:v>0.47711710787118666</c:v>
                </c:pt>
                <c:pt idx="10">
                  <c:v>0</c:v>
                </c:pt>
                <c:pt idx="11">
                  <c:v>2.2629656582436026</c:v>
                </c:pt>
                <c:pt idx="12">
                  <c:v>1.313374060745262</c:v>
                </c:pt>
                <c:pt idx="13">
                  <c:v>3.5951287414529407</c:v>
                </c:pt>
                <c:pt idx="14">
                  <c:v>3.9049026390133865</c:v>
                </c:pt>
                <c:pt idx="15">
                  <c:v>2.6092516817727045</c:v>
                </c:pt>
                <c:pt idx="16">
                  <c:v>2.8320613851302081</c:v>
                </c:pt>
                <c:pt idx="17">
                  <c:v>2.9233779172903231</c:v>
                </c:pt>
                <c:pt idx="18">
                  <c:v>3.2152363497912591</c:v>
                </c:pt>
                <c:pt idx="19">
                  <c:v>3.2754537695356065</c:v>
                </c:pt>
                <c:pt idx="20">
                  <c:v>3.3324445846217476</c:v>
                </c:pt>
                <c:pt idx="21">
                  <c:v>3.3142370333903721</c:v>
                </c:pt>
                <c:pt idx="22">
                  <c:v>3.4255615987808152</c:v>
                </c:pt>
                <c:pt idx="23">
                  <c:v>2.9969795228699669</c:v>
                </c:pt>
                <c:pt idx="24">
                  <c:v>3.9750282977542657</c:v>
                </c:pt>
                <c:pt idx="25">
                  <c:v>4.167023404117753</c:v>
                </c:pt>
                <c:pt idx="26">
                  <c:v>2.8866323201946402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94-415E-AD35-F56B6DD0E48F}"/>
            </c:ext>
          </c:extLst>
        </c:ser>
        <c:ser>
          <c:idx val="4"/>
          <c:order val="3"/>
          <c:tx>
            <c:strRef>
              <c:f>'GRÁFICO 4'!$A$7</c:f>
              <c:strCache>
                <c:ptCount val="1"/>
                <c:pt idx="0">
                  <c:v> Fondos Especiales de la Nación </c:v>
                </c:pt>
              </c:strCache>
            </c:strRef>
          </c:tx>
          <c:spPr>
            <a:solidFill>
              <a:schemeClr val="accent5">
                <a:shade val="70000"/>
              </a:schemeClr>
            </a:solidFill>
            <a:ln>
              <a:noFill/>
            </a:ln>
            <a:effectLst/>
          </c:spPr>
          <c:cat>
            <c:strRef>
              <c:f>'GRÁFICO 4'!$B$3:$AB$3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4'!$B$7:$AB$7</c:f>
              <c:numCache>
                <c:formatCode>_-* #,##0_-;\-* #,##0_-;_-* "-"??_-;_-@_-</c:formatCode>
                <c:ptCount val="27"/>
                <c:pt idx="0">
                  <c:v>10.427754602407557</c:v>
                </c:pt>
                <c:pt idx="1">
                  <c:v>6.9414526336094236</c:v>
                </c:pt>
                <c:pt idx="2">
                  <c:v>7.9808755475601458</c:v>
                </c:pt>
                <c:pt idx="3">
                  <c:v>9.4838745307750578</c:v>
                </c:pt>
                <c:pt idx="4">
                  <c:v>9.0782127954421998</c:v>
                </c:pt>
                <c:pt idx="5">
                  <c:v>10.461844937191714</c:v>
                </c:pt>
                <c:pt idx="6">
                  <c:v>11.057775792953406</c:v>
                </c:pt>
                <c:pt idx="7">
                  <c:v>12.492328762618309</c:v>
                </c:pt>
                <c:pt idx="8">
                  <c:v>10.237843495673268</c:v>
                </c:pt>
                <c:pt idx="9">
                  <c:v>9.295746522209301</c:v>
                </c:pt>
                <c:pt idx="10">
                  <c:v>10.381206005222849</c:v>
                </c:pt>
                <c:pt idx="11">
                  <c:v>11.163469886302353</c:v>
                </c:pt>
                <c:pt idx="12">
                  <c:v>12.455856800757504</c:v>
                </c:pt>
                <c:pt idx="13">
                  <c:v>20.277972542396032</c:v>
                </c:pt>
                <c:pt idx="14">
                  <c:v>37.646317913541942</c:v>
                </c:pt>
                <c:pt idx="15">
                  <c:v>33.700787190134569</c:v>
                </c:pt>
                <c:pt idx="16">
                  <c:v>30.965425611265083</c:v>
                </c:pt>
                <c:pt idx="17">
                  <c:v>24.635291407694339</c:v>
                </c:pt>
                <c:pt idx="18">
                  <c:v>18.576272263981789</c:v>
                </c:pt>
                <c:pt idx="19">
                  <c:v>18.154742578436068</c:v>
                </c:pt>
                <c:pt idx="20">
                  <c:v>51.88634608703746</c:v>
                </c:pt>
                <c:pt idx="21">
                  <c:v>60.497986422902073</c:v>
                </c:pt>
                <c:pt idx="22">
                  <c:v>20.956299425636601</c:v>
                </c:pt>
                <c:pt idx="23">
                  <c:v>19.79789229652814</c:v>
                </c:pt>
                <c:pt idx="24">
                  <c:v>19.575332620109663</c:v>
                </c:pt>
                <c:pt idx="25">
                  <c:v>21.087321457807359</c:v>
                </c:pt>
                <c:pt idx="26">
                  <c:v>12.8743984480245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94-415E-AD35-F56B6DD0E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3503808"/>
        <c:axId val="1563505728"/>
      </c:areaChart>
      <c:lineChart>
        <c:grouping val="standard"/>
        <c:varyColors val="0"/>
        <c:ser>
          <c:idx val="0"/>
          <c:order val="4"/>
          <c:tx>
            <c:strRef>
              <c:f>'GRÁFICO 4'!$A$8</c:f>
              <c:strCache>
                <c:ptCount val="1"/>
                <c:pt idx="0">
                  <c:v> Total Recaudo Ingresos de la Nación </c:v>
                </c:pt>
              </c:strCache>
            </c:strRef>
          </c:tx>
          <c:spPr>
            <a:ln w="28575" cap="rnd">
              <a:solidFill>
                <a:schemeClr val="accent5">
                  <a:tint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'GRÁFICO 4'!$B$3:$AB$3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4'!$B$8:$AB$8</c:f>
              <c:numCache>
                <c:formatCode>_-* #,##0.0_-;\-* #,##0.0_-;_-* "-"??_-;_-@_-</c:formatCode>
                <c:ptCount val="27"/>
                <c:pt idx="0">
                  <c:v>163.62060854433918</c:v>
                </c:pt>
                <c:pt idx="1">
                  <c:v>199.9160467812265</c:v>
                </c:pt>
                <c:pt idx="2">
                  <c:v>174.93034858646368</c:v>
                </c:pt>
                <c:pt idx="3">
                  <c:v>200.68126409467095</c:v>
                </c:pt>
                <c:pt idx="4">
                  <c:v>194.58441485396395</c:v>
                </c:pt>
                <c:pt idx="5">
                  <c:v>235.99719810754715</c:v>
                </c:pt>
                <c:pt idx="6">
                  <c:v>245.27401808069413</c:v>
                </c:pt>
                <c:pt idx="7">
                  <c:v>230.42442608735107</c:v>
                </c:pt>
                <c:pt idx="8">
                  <c:v>260.07738707415729</c:v>
                </c:pt>
                <c:pt idx="9">
                  <c:v>271.93927670513483</c:v>
                </c:pt>
                <c:pt idx="10">
                  <c:v>248.55760302379122</c:v>
                </c:pt>
                <c:pt idx="11">
                  <c:v>281.28893743632079</c:v>
                </c:pt>
                <c:pt idx="12">
                  <c:v>291.73333752728325</c:v>
                </c:pt>
                <c:pt idx="13">
                  <c:v>333.0666140880989</c:v>
                </c:pt>
                <c:pt idx="14">
                  <c:v>335.01872950523591</c:v>
                </c:pt>
                <c:pt idx="15">
                  <c:v>334.7750139943613</c:v>
                </c:pt>
                <c:pt idx="16">
                  <c:v>317.58069860950621</c:v>
                </c:pt>
                <c:pt idx="17">
                  <c:v>335.32082831577083</c:v>
                </c:pt>
                <c:pt idx="18">
                  <c:v>331.30397621633267</c:v>
                </c:pt>
                <c:pt idx="19">
                  <c:v>345.65330341343474</c:v>
                </c:pt>
                <c:pt idx="20">
                  <c:v>420.88847017434506</c:v>
                </c:pt>
                <c:pt idx="21">
                  <c:v>438.0665524443823</c:v>
                </c:pt>
                <c:pt idx="22">
                  <c:v>391.81822117242865</c:v>
                </c:pt>
                <c:pt idx="23">
                  <c:v>438.90647881692598</c:v>
                </c:pt>
                <c:pt idx="24">
                  <c:v>413.5370050677173</c:v>
                </c:pt>
                <c:pt idx="25">
                  <c:v>478.90583017108389</c:v>
                </c:pt>
                <c:pt idx="26">
                  <c:v>340.44737155074216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794-415E-AD35-F56B6DD0E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3503808"/>
        <c:axId val="1563505728"/>
      </c:lineChart>
      <c:lineChart>
        <c:grouping val="standard"/>
        <c:varyColors val="0"/>
        <c:ser>
          <c:idx val="5"/>
          <c:order val="5"/>
          <c:tx>
            <c:strRef>
              <c:f>'GRÁFICO 4'!$A$9</c:f>
              <c:strCache>
                <c:ptCount val="1"/>
                <c:pt idx="0">
                  <c:v>Porcentaje de Ejecución</c:v>
                </c:pt>
              </c:strCache>
            </c:strRef>
          </c:tx>
          <c:spPr>
            <a:ln w="28575" cap="rnd">
              <a:solidFill>
                <a:schemeClr val="accent5">
                  <a:shade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'GRÁFICO 4'!$B$3:$AB$3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4'!$B$9:$AB$9</c:f>
              <c:numCache>
                <c:formatCode>0.0</c:formatCode>
                <c:ptCount val="27"/>
                <c:pt idx="0">
                  <c:v>94.461243608816801</c:v>
                </c:pt>
                <c:pt idx="1">
                  <c:v>99.449971363810945</c:v>
                </c:pt>
                <c:pt idx="2">
                  <c:v>87.495765071191371</c:v>
                </c:pt>
                <c:pt idx="3">
                  <c:v>98.664131856760918</c:v>
                </c:pt>
                <c:pt idx="4">
                  <c:v>91.188333647878665</c:v>
                </c:pt>
                <c:pt idx="5">
                  <c:v>101.86921037261276</c:v>
                </c:pt>
                <c:pt idx="6">
                  <c:v>94.152102239274313</c:v>
                </c:pt>
                <c:pt idx="7">
                  <c:v>84.453094353625261</c:v>
                </c:pt>
                <c:pt idx="8">
                  <c:v>96.517998836486413</c:v>
                </c:pt>
                <c:pt idx="9">
                  <c:v>91.650667943136327</c:v>
                </c:pt>
                <c:pt idx="10">
                  <c:v>82.442956753239699</c:v>
                </c:pt>
                <c:pt idx="11">
                  <c:v>95.890256430487071</c:v>
                </c:pt>
                <c:pt idx="12">
                  <c:v>92.54796744233326</c:v>
                </c:pt>
                <c:pt idx="13">
                  <c:v>92.711224102835033</c:v>
                </c:pt>
                <c:pt idx="14">
                  <c:v>92.22683893518537</c:v>
                </c:pt>
                <c:pt idx="15">
                  <c:v>93.467727887323392</c:v>
                </c:pt>
                <c:pt idx="16">
                  <c:v>92.941231335868565</c:v>
                </c:pt>
                <c:pt idx="17">
                  <c:v>93.758480176732235</c:v>
                </c:pt>
                <c:pt idx="18">
                  <c:v>93.483939012147133</c:v>
                </c:pt>
                <c:pt idx="19">
                  <c:v>94.3450712346838</c:v>
                </c:pt>
                <c:pt idx="20">
                  <c:v>93.394484592980149</c:v>
                </c:pt>
                <c:pt idx="21">
                  <c:v>92.937917853909568</c:v>
                </c:pt>
                <c:pt idx="22">
                  <c:v>91.631186033730046</c:v>
                </c:pt>
                <c:pt idx="23">
                  <c:v>93.268916247267043</c:v>
                </c:pt>
                <c:pt idx="24">
                  <c:v>82.791029407483592</c:v>
                </c:pt>
                <c:pt idx="25">
                  <c:v>93.288416271776086</c:v>
                </c:pt>
                <c:pt idx="26">
                  <c:v>65.368944425806376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794-415E-AD35-F56B6DD0E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7662176"/>
        <c:axId val="917662656"/>
      </c:lineChart>
      <c:catAx>
        <c:axId val="156350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3505728"/>
        <c:crosses val="autoZero"/>
        <c:auto val="1"/>
        <c:lblAlgn val="ctr"/>
        <c:lblOffset val="100"/>
        <c:noMultiLvlLbl val="0"/>
      </c:catAx>
      <c:valAx>
        <c:axId val="15635057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b="1">
                    <a:solidFill>
                      <a:sysClr val="windowText" lastClr="000000"/>
                    </a:solidFill>
                  </a:rPr>
                  <a:t>Billones de pesos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_-* #,##0_-;\-* #,##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3503808"/>
        <c:crosses val="autoZero"/>
        <c:crossBetween val="between"/>
      </c:valAx>
      <c:valAx>
        <c:axId val="91766265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17662176"/>
        <c:crosses val="max"/>
        <c:crossBetween val="between"/>
      </c:valAx>
      <c:catAx>
        <c:axId val="9176621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17662656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3.wdp"/><Relationship Id="rId4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4.wdp"/><Relationship Id="rId4" Type="http://schemas.openxmlformats.org/officeDocument/2006/relationships/image" Target="../media/image6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5.wdp"/><Relationship Id="rId4" Type="http://schemas.openxmlformats.org/officeDocument/2006/relationships/image" Target="../media/image7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microsoft.com/office/2007/relationships/hdphoto" Target="../media/hdphoto6.wdp"/><Relationship Id="rId5" Type="http://schemas.openxmlformats.org/officeDocument/2006/relationships/image" Target="../media/image8.png"/><Relationship Id="rId4" Type="http://schemas.openxmlformats.org/officeDocument/2006/relationships/hyperlink" Target="#&#205;NDICE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2.xml"/><Relationship Id="rId6" Type="http://schemas.microsoft.com/office/2007/relationships/hdphoto" Target="../media/hdphoto6.wdp"/><Relationship Id="rId5" Type="http://schemas.openxmlformats.org/officeDocument/2006/relationships/image" Target="../media/image8.png"/><Relationship Id="rId4" Type="http://schemas.openxmlformats.org/officeDocument/2006/relationships/hyperlink" Target="#&#205;NDICE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3.xml"/><Relationship Id="rId6" Type="http://schemas.microsoft.com/office/2007/relationships/hdphoto" Target="../media/hdphoto7.wdp"/><Relationship Id="rId5" Type="http://schemas.openxmlformats.org/officeDocument/2006/relationships/image" Target="../media/image9.png"/><Relationship Id="rId4" Type="http://schemas.openxmlformats.org/officeDocument/2006/relationships/hyperlink" Target="#&#205;NDICE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4.xml"/><Relationship Id="rId6" Type="http://schemas.microsoft.com/office/2007/relationships/hdphoto" Target="../media/hdphoto6.wdp"/><Relationship Id="rId5" Type="http://schemas.openxmlformats.org/officeDocument/2006/relationships/image" Target="../media/image8.png"/><Relationship Id="rId4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0</xdr:row>
      <xdr:rowOff>76201</xdr:rowOff>
    </xdr:from>
    <xdr:to>
      <xdr:col>0</xdr:col>
      <xdr:colOff>711042</xdr:colOff>
      <xdr:row>3</xdr:row>
      <xdr:rowOff>107951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BF95A4-551F-4A5E-A88B-D9D8E6CA2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" y="76201"/>
          <a:ext cx="628492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28575</xdr:rowOff>
    </xdr:from>
    <xdr:to>
      <xdr:col>1</xdr:col>
      <xdr:colOff>701675</xdr:colOff>
      <xdr:row>2</xdr:row>
      <xdr:rowOff>111076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74E25B5-7334-4E1E-B258-9C6C870C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575"/>
          <a:ext cx="692150" cy="501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1828800</xdr:colOff>
      <xdr:row>0</xdr:row>
      <xdr:rowOff>85725</xdr:rowOff>
    </xdr:from>
    <xdr:to>
      <xdr:col>1</xdr:col>
      <xdr:colOff>2823211</xdr:colOff>
      <xdr:row>2</xdr:row>
      <xdr:rowOff>80111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7773AB2-C02C-4C27-A248-364C0AD9E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85725"/>
          <a:ext cx="994411" cy="413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771525</xdr:colOff>
      <xdr:row>3</xdr:row>
      <xdr:rowOff>85725</xdr:rowOff>
    </xdr:from>
    <xdr:to>
      <xdr:col>1</xdr:col>
      <xdr:colOff>1796677</xdr:colOff>
      <xdr:row>8</xdr:row>
      <xdr:rowOff>193675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1A310937-9497-4C23-B351-855C40F94B30}"/>
            </a:ext>
          </a:extLst>
        </xdr:cNvPr>
        <xdr:cNvSpPr/>
      </xdr:nvSpPr>
      <xdr:spPr>
        <a:xfrm>
          <a:off x="952500" y="714375"/>
          <a:ext cx="1025152" cy="5270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1190625</xdr:colOff>
      <xdr:row>2</xdr:row>
      <xdr:rowOff>95250</xdr:rowOff>
    </xdr:from>
    <xdr:to>
      <xdr:col>1</xdr:col>
      <xdr:colOff>1473418</xdr:colOff>
      <xdr:row>3</xdr:row>
      <xdr:rowOff>129896</xdr:rowOff>
    </xdr:to>
    <xdr:pic>
      <xdr:nvPicPr>
        <xdr:cNvPr id="13" name="Imagen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8CA85FE-93EA-48F8-B5B6-8BC52ECDD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5143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695325</xdr:colOff>
      <xdr:row>2</xdr:row>
      <xdr:rowOff>130126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05B1837-F69D-436F-A88C-6FD155A20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0"/>
          <a:ext cx="692150" cy="501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57150</xdr:rowOff>
    </xdr:from>
    <xdr:to>
      <xdr:col>1</xdr:col>
      <xdr:colOff>2816861</xdr:colOff>
      <xdr:row>2</xdr:row>
      <xdr:rowOff>99161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4174980-E605-4F3F-96D1-34E514B6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57150"/>
          <a:ext cx="994411" cy="413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8</xdr:row>
      <xdr:rowOff>203200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78A83170-4B6D-4931-A1BA-541AB96D43CC}"/>
            </a:ext>
          </a:extLst>
        </xdr:cNvPr>
        <xdr:cNvSpPr/>
      </xdr:nvSpPr>
      <xdr:spPr>
        <a:xfrm>
          <a:off x="1047750" y="638175"/>
          <a:ext cx="1025152" cy="1270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14" name="Imagen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5E41DCA-1510-4186-AB1D-DAE36679D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692150</xdr:colOff>
      <xdr:row>2</xdr:row>
      <xdr:rowOff>130126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47CB2B50-D065-4C16-B21A-A6BB25E04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0"/>
          <a:ext cx="692150" cy="501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57150</xdr:rowOff>
    </xdr:from>
    <xdr:to>
      <xdr:col>1</xdr:col>
      <xdr:colOff>2813686</xdr:colOff>
      <xdr:row>2</xdr:row>
      <xdr:rowOff>99161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5B46272E-D9BC-4C9C-893F-A2E5678C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0"/>
          <a:ext cx="994411" cy="413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8</xdr:row>
      <xdr:rowOff>203200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BD9AA67C-A7BA-4698-8C2B-F4E74BF65C2E}"/>
            </a:ext>
          </a:extLst>
        </xdr:cNvPr>
        <xdr:cNvSpPr/>
      </xdr:nvSpPr>
      <xdr:spPr>
        <a:xfrm>
          <a:off x="1038225" y="638175"/>
          <a:ext cx="1025152" cy="555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32" name="Imagen 3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46938D-49E5-4F1A-B453-9D2C26084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692150</xdr:colOff>
      <xdr:row>3</xdr:row>
      <xdr:rowOff>15826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5868CC6-26F3-4BD2-A104-BF19156A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0"/>
          <a:ext cx="692150" cy="501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57150</xdr:rowOff>
    </xdr:from>
    <xdr:to>
      <xdr:col>1</xdr:col>
      <xdr:colOff>2813686</xdr:colOff>
      <xdr:row>2</xdr:row>
      <xdr:rowOff>146786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B6B87C5-4272-484C-8D94-5CC87D97E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0"/>
          <a:ext cx="994411" cy="413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114300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2A8F9DE7-134D-4DF8-B609-9CF2963AF10D}"/>
            </a:ext>
          </a:extLst>
        </xdr:cNvPr>
        <xdr:cNvSpPr/>
      </xdr:nvSpPr>
      <xdr:spPr>
        <a:xfrm>
          <a:off x="1038225" y="638175"/>
          <a:ext cx="1025152" cy="4667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F296ED8-780B-4DB3-AE3D-0500C4550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692150</xdr:colOff>
      <xdr:row>2</xdr:row>
      <xdr:rowOff>190500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17EDF38-0E9C-4F9C-800C-A0E932540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0"/>
          <a:ext cx="69215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57151</xdr:rowOff>
    </xdr:from>
    <xdr:to>
      <xdr:col>1</xdr:col>
      <xdr:colOff>2813686</xdr:colOff>
      <xdr:row>2</xdr:row>
      <xdr:rowOff>161926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23B4DDD-D9B6-45DD-8DCF-09585C9C8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1"/>
          <a:ext cx="994411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87B1A76E-5148-425F-A7A6-859259F732B7}"/>
            </a:ext>
          </a:extLst>
        </xdr:cNvPr>
        <xdr:cNvSpPr/>
      </xdr:nvSpPr>
      <xdr:spPr>
        <a:xfrm>
          <a:off x="1038225" y="638175"/>
          <a:ext cx="1025152" cy="3524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12" name="Imagen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13F5F6-CD9F-4E05-A9ED-12422A829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1</xdr:col>
      <xdr:colOff>663575</xdr:colOff>
      <xdr:row>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455848-C4E8-4E87-B92F-82D59254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0"/>
          <a:ext cx="69215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57151</xdr:rowOff>
    </xdr:from>
    <xdr:to>
      <xdr:col>1</xdr:col>
      <xdr:colOff>2813686</xdr:colOff>
      <xdr:row>2</xdr:row>
      <xdr:rowOff>161926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43123A9-55D0-4125-BD87-35D702FF4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1"/>
          <a:ext cx="994411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FE7A5F02-FBA1-4B01-B7DD-A892BD7913C9}"/>
            </a:ext>
          </a:extLst>
        </xdr:cNvPr>
        <xdr:cNvSpPr/>
      </xdr:nvSpPr>
      <xdr:spPr>
        <a:xfrm>
          <a:off x="1038225" y="638175"/>
          <a:ext cx="1025152" cy="3524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8039DC5-225E-499E-AB3A-343E7620A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1</xdr:col>
      <xdr:colOff>663575</xdr:colOff>
      <xdr:row>3</xdr:row>
      <xdr:rowOff>19050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4D8AB42-4BFB-4B89-9BCA-8E7A70B66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0"/>
          <a:ext cx="692150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57151</xdr:rowOff>
    </xdr:from>
    <xdr:to>
      <xdr:col>1</xdr:col>
      <xdr:colOff>2813686</xdr:colOff>
      <xdr:row>2</xdr:row>
      <xdr:rowOff>161925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7F56299-9202-4B00-86D3-71885124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1"/>
          <a:ext cx="994411" cy="476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AB83B146-CF1E-42D7-A7AC-A9ECA274B20E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12" name="Imagen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2E97CE-846F-441C-AB5F-B51D22CD5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38101</xdr:rowOff>
    </xdr:from>
    <xdr:to>
      <xdr:col>1</xdr:col>
      <xdr:colOff>663575</xdr:colOff>
      <xdr:row>2</xdr:row>
      <xdr:rowOff>174626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AF2C770-A3E0-4C1A-895F-19B1B9E0C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1"/>
          <a:ext cx="6921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57152</xdr:rowOff>
    </xdr:from>
    <xdr:to>
      <xdr:col>1</xdr:col>
      <xdr:colOff>2813686</xdr:colOff>
      <xdr:row>2</xdr:row>
      <xdr:rowOff>114301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B9B9E1C-FF59-45A4-A7B6-ECF9DAE6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2"/>
          <a:ext cx="994411" cy="42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9B9B098E-163B-4EDE-B562-5DE104966CA0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BE90EA4-4161-40A3-8C76-F60E6C246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38101</xdr:rowOff>
    </xdr:from>
    <xdr:to>
      <xdr:col>1</xdr:col>
      <xdr:colOff>663575</xdr:colOff>
      <xdr:row>3</xdr:row>
      <xdr:rowOff>66676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82DB39-0044-49F5-86B1-0769A183C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1"/>
          <a:ext cx="6921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57152</xdr:rowOff>
    </xdr:from>
    <xdr:to>
      <xdr:col>1</xdr:col>
      <xdr:colOff>2813686</xdr:colOff>
      <xdr:row>3</xdr:row>
      <xdr:rowOff>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2201557-231A-4A50-9E29-3F3FD5505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2"/>
          <a:ext cx="994411" cy="42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55AD7B8A-3946-447F-88CF-C882E6B2C875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429B856-6FCC-490C-B448-772543C5C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38101</xdr:rowOff>
    </xdr:from>
    <xdr:to>
      <xdr:col>1</xdr:col>
      <xdr:colOff>663575</xdr:colOff>
      <xdr:row>2</xdr:row>
      <xdr:rowOff>174625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CE80996-41F3-4317-9CCD-4678BD02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1"/>
          <a:ext cx="692150" cy="514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57152</xdr:rowOff>
    </xdr:from>
    <xdr:to>
      <xdr:col>1</xdr:col>
      <xdr:colOff>2813686</xdr:colOff>
      <xdr:row>2</xdr:row>
      <xdr:rowOff>174625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0F3DD7D-4729-4327-B007-C026DC29D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2"/>
          <a:ext cx="994411" cy="495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5F94ADF8-6A51-443C-9F2F-A3B5F1DA3433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5ECC6C2-767F-4F70-83E9-231EE249C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38101</xdr:rowOff>
    </xdr:from>
    <xdr:to>
      <xdr:col>1</xdr:col>
      <xdr:colOff>663575</xdr:colOff>
      <xdr:row>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D433BC2-CE7F-44AA-A5EC-5EF29FEC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1"/>
          <a:ext cx="692150" cy="533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57152</xdr:rowOff>
    </xdr:from>
    <xdr:to>
      <xdr:col>1</xdr:col>
      <xdr:colOff>2813686</xdr:colOff>
      <xdr:row>3</xdr:row>
      <xdr:rowOff>28575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CA6CE36-69CA-4F67-82D7-04EBEAC50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2"/>
          <a:ext cx="994411" cy="533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9B6DB5AB-C098-4662-A108-9E4E70D839C5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0EEC6A4-3B71-43A2-91F7-3268E5731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38101</xdr:rowOff>
    </xdr:from>
    <xdr:to>
      <xdr:col>1</xdr:col>
      <xdr:colOff>663575</xdr:colOff>
      <xdr:row>3</xdr:row>
      <xdr:rowOff>28575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0CF4D33-0F44-4B96-845D-9FB887BF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1"/>
          <a:ext cx="692150" cy="552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57152</xdr:rowOff>
    </xdr:from>
    <xdr:to>
      <xdr:col>1</xdr:col>
      <xdr:colOff>2813686</xdr:colOff>
      <xdr:row>2</xdr:row>
      <xdr:rowOff>133350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9AE5363-C5F5-4225-A56D-0D15ADBB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2"/>
          <a:ext cx="994411" cy="447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A0824C28-93DD-4C74-8F28-35A003A2ABDE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12" name="Imagen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358652-A7E8-4244-B837-46A00725D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38101</xdr:rowOff>
    </xdr:from>
    <xdr:to>
      <xdr:col>1</xdr:col>
      <xdr:colOff>663575</xdr:colOff>
      <xdr:row>2</xdr:row>
      <xdr:rowOff>164523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589D04B-5056-4386-90C3-1AA5F0829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1"/>
          <a:ext cx="693882" cy="498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57152</xdr:rowOff>
    </xdr:from>
    <xdr:to>
      <xdr:col>1</xdr:col>
      <xdr:colOff>2813686</xdr:colOff>
      <xdr:row>2</xdr:row>
      <xdr:rowOff>129886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BB3F6F0-14DD-4E58-AC23-9BF0B01D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57" y="57152"/>
          <a:ext cx="994411" cy="445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22E30DD9-E2F9-4DBE-A006-3EC9E38781FA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6F4C96-09C9-463E-A3A0-F10EF1CA7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38102</xdr:rowOff>
    </xdr:from>
    <xdr:to>
      <xdr:col>1</xdr:col>
      <xdr:colOff>663575</xdr:colOff>
      <xdr:row>2</xdr:row>
      <xdr:rowOff>132523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9B4C6A5-4034-4125-ABF6-6CAB01858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2"/>
          <a:ext cx="694635" cy="467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57153</xdr:rowOff>
    </xdr:from>
    <xdr:to>
      <xdr:col>1</xdr:col>
      <xdr:colOff>2813686</xdr:colOff>
      <xdr:row>2</xdr:row>
      <xdr:rowOff>149088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EA16556-53EE-4AAE-ACBE-7A269D251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210" y="57153"/>
          <a:ext cx="994411" cy="4646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DAC7472B-964A-4526-A258-2CDB54933FEB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12" name="Imagen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9DFDCB4-89C5-40E7-B39A-4E2DB349E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173475</xdr:rowOff>
    </xdr:from>
    <xdr:to>
      <xdr:col>27</xdr:col>
      <xdr:colOff>571500</xdr:colOff>
      <xdr:row>45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A3BD136-B330-4AFC-9F80-EC0C2FD14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142875</xdr:colOff>
      <xdr:row>7</xdr:row>
      <xdr:rowOff>38102</xdr:rowOff>
    </xdr:from>
    <xdr:to>
      <xdr:col>1</xdr:col>
      <xdr:colOff>73025</xdr:colOff>
      <xdr:row>9</xdr:row>
      <xdr:rowOff>122998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EC2056A-E018-44C2-A74B-8DC10964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2"/>
          <a:ext cx="692150" cy="4658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265642</xdr:colOff>
      <xdr:row>7</xdr:row>
      <xdr:rowOff>57153</xdr:rowOff>
    </xdr:from>
    <xdr:to>
      <xdr:col>3</xdr:col>
      <xdr:colOff>334011</xdr:colOff>
      <xdr:row>9</xdr:row>
      <xdr:rowOff>139563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4138DA3-28D3-4623-A94C-5911A983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642" y="1200153"/>
          <a:ext cx="1000761" cy="463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518583</xdr:colOff>
      <xdr:row>11</xdr:row>
      <xdr:rowOff>41275</xdr:rowOff>
    </xdr:from>
    <xdr:to>
      <xdr:col>2</xdr:col>
      <xdr:colOff>379568</xdr:colOff>
      <xdr:row>13</xdr:row>
      <xdr:rowOff>21167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8AA97C04-3D3B-4FD1-920C-CEC5D9B6DC28}"/>
            </a:ext>
          </a:extLst>
        </xdr:cNvPr>
        <xdr:cNvSpPr/>
      </xdr:nvSpPr>
      <xdr:spPr>
        <a:xfrm>
          <a:off x="518583" y="1946275"/>
          <a:ext cx="1025152" cy="48789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175683</xdr:colOff>
      <xdr:row>10</xdr:row>
      <xdr:rowOff>31750</xdr:rowOff>
    </xdr:from>
    <xdr:to>
      <xdr:col>2</xdr:col>
      <xdr:colOff>56309</xdr:colOff>
      <xdr:row>11</xdr:row>
      <xdr:rowOff>58705</xdr:rowOff>
    </xdr:to>
    <xdr:pic>
      <xdr:nvPicPr>
        <xdr:cNvPr id="20" name="Imag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A6E67A4-47DB-479E-8315-123556839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683" y="1746250"/>
          <a:ext cx="282793" cy="217455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125833</xdr:rowOff>
    </xdr:from>
    <xdr:to>
      <xdr:col>30</xdr:col>
      <xdr:colOff>369930</xdr:colOff>
      <xdr:row>46</xdr:row>
      <xdr:rowOff>116416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12E2AEE-E9F5-4281-9D26-FED34F2AB8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142875</xdr:colOff>
      <xdr:row>8</xdr:row>
      <xdr:rowOff>38102</xdr:rowOff>
    </xdr:from>
    <xdr:to>
      <xdr:col>1</xdr:col>
      <xdr:colOff>73025</xdr:colOff>
      <xdr:row>10</xdr:row>
      <xdr:rowOff>161098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A652EA3-A0BF-4E8B-9B7B-77573A1C2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181102"/>
          <a:ext cx="692150" cy="4563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329141</xdr:colOff>
      <xdr:row>8</xdr:row>
      <xdr:rowOff>4237</xdr:rowOff>
    </xdr:from>
    <xdr:to>
      <xdr:col>3</xdr:col>
      <xdr:colOff>397510</xdr:colOff>
      <xdr:row>10</xdr:row>
      <xdr:rowOff>124747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EDF5219-36B5-49CC-87F2-AFE58794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141" y="1337737"/>
          <a:ext cx="1004994" cy="501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518583</xdr:colOff>
      <xdr:row>12</xdr:row>
      <xdr:rowOff>41275</xdr:rowOff>
    </xdr:from>
    <xdr:to>
      <xdr:col>2</xdr:col>
      <xdr:colOff>379568</xdr:colOff>
      <xdr:row>14</xdr:row>
      <xdr:rowOff>21167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C7152245-9766-4B1D-9DED-39C9FB442ADA}"/>
            </a:ext>
          </a:extLst>
        </xdr:cNvPr>
        <xdr:cNvSpPr/>
      </xdr:nvSpPr>
      <xdr:spPr>
        <a:xfrm>
          <a:off x="518583" y="1936750"/>
          <a:ext cx="1023035" cy="4847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175683</xdr:colOff>
      <xdr:row>11</xdr:row>
      <xdr:rowOff>31750</xdr:rowOff>
    </xdr:from>
    <xdr:to>
      <xdr:col>2</xdr:col>
      <xdr:colOff>56309</xdr:colOff>
      <xdr:row>12</xdr:row>
      <xdr:rowOff>58705</xdr:rowOff>
    </xdr:to>
    <xdr:pic>
      <xdr:nvPicPr>
        <xdr:cNvPr id="9" name="Imagen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9CE523-0837-4A45-93B7-777E8BBAF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683" y="1736725"/>
          <a:ext cx="280676" cy="217455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203204</xdr:colOff>
      <xdr:row>14</xdr:row>
      <xdr:rowOff>104775</xdr:rowOff>
    </xdr:from>
    <xdr:to>
      <xdr:col>30</xdr:col>
      <xdr:colOff>619125</xdr:colOff>
      <xdr:row>46</xdr:row>
      <xdr:rowOff>41275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930A31A-3967-43B8-B28C-7CC340BB3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142875</xdr:colOff>
      <xdr:row>9</xdr:row>
      <xdr:rowOff>38102</xdr:rowOff>
    </xdr:from>
    <xdr:to>
      <xdr:col>1</xdr:col>
      <xdr:colOff>73025</xdr:colOff>
      <xdr:row>11</xdr:row>
      <xdr:rowOff>151573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05E1EE9-1F5D-4248-9793-2AFB683F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371602"/>
          <a:ext cx="692150" cy="494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9</xdr:row>
      <xdr:rowOff>57153</xdr:rowOff>
    </xdr:from>
    <xdr:to>
      <xdr:col>4</xdr:col>
      <xdr:colOff>27094</xdr:colOff>
      <xdr:row>11</xdr:row>
      <xdr:rowOff>168138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82D8DED-C973-466D-9E41-77F78B898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1390653"/>
          <a:ext cx="998644" cy="491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518583</xdr:colOff>
      <xdr:row>13</xdr:row>
      <xdr:rowOff>41275</xdr:rowOff>
    </xdr:from>
    <xdr:to>
      <xdr:col>2</xdr:col>
      <xdr:colOff>379568</xdr:colOff>
      <xdr:row>15</xdr:row>
      <xdr:rowOff>21167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C571C8BE-B962-4DE8-93FF-35E3A6515D17}"/>
            </a:ext>
          </a:extLst>
        </xdr:cNvPr>
        <xdr:cNvSpPr/>
      </xdr:nvSpPr>
      <xdr:spPr>
        <a:xfrm>
          <a:off x="518583" y="2127250"/>
          <a:ext cx="1023035" cy="41804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175683</xdr:colOff>
      <xdr:row>12</xdr:row>
      <xdr:rowOff>31750</xdr:rowOff>
    </xdr:from>
    <xdr:to>
      <xdr:col>2</xdr:col>
      <xdr:colOff>56309</xdr:colOff>
      <xdr:row>13</xdr:row>
      <xdr:rowOff>58705</xdr:rowOff>
    </xdr:to>
    <xdr:pic>
      <xdr:nvPicPr>
        <xdr:cNvPr id="9" name="Imagen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BACF85C-301A-48EE-B087-BE1467CD4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683" y="1927225"/>
          <a:ext cx="280676" cy="217455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14560</xdr:colOff>
      <xdr:row>16</xdr:row>
      <xdr:rowOff>0</xdr:rowOff>
    </xdr:from>
    <xdr:to>
      <xdr:col>29</xdr:col>
      <xdr:colOff>497417</xdr:colOff>
      <xdr:row>44</xdr:row>
      <xdr:rowOff>931333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5C1D144-23C7-407B-8869-39B28460DC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142875</xdr:colOff>
      <xdr:row>10</xdr:row>
      <xdr:rowOff>38102</xdr:rowOff>
    </xdr:from>
    <xdr:to>
      <xdr:col>0</xdr:col>
      <xdr:colOff>835025</xdr:colOff>
      <xdr:row>12</xdr:row>
      <xdr:rowOff>142048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FF5E039-ACF1-474C-804C-4182C8278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562102"/>
          <a:ext cx="692150" cy="484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10</xdr:row>
      <xdr:rowOff>57153</xdr:rowOff>
    </xdr:from>
    <xdr:to>
      <xdr:col>4</xdr:col>
      <xdr:colOff>68369</xdr:colOff>
      <xdr:row>12</xdr:row>
      <xdr:rowOff>158613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ECC582B-355B-4AF0-B6FF-FA1C2C74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581153"/>
          <a:ext cx="998644" cy="482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547158</xdr:colOff>
      <xdr:row>13</xdr:row>
      <xdr:rowOff>107950</xdr:rowOff>
    </xdr:from>
    <xdr:to>
      <xdr:col>2</xdr:col>
      <xdr:colOff>408143</xdr:colOff>
      <xdr:row>15</xdr:row>
      <xdr:rowOff>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6A7ADE75-21D8-441D-AB22-31AECFEC2963}"/>
            </a:ext>
          </a:extLst>
        </xdr:cNvPr>
        <xdr:cNvSpPr/>
      </xdr:nvSpPr>
      <xdr:spPr>
        <a:xfrm>
          <a:off x="547158" y="2574925"/>
          <a:ext cx="1404035" cy="3968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99483</xdr:colOff>
      <xdr:row>12</xdr:row>
      <xdr:rowOff>47625</xdr:rowOff>
    </xdr:from>
    <xdr:to>
      <xdr:col>1</xdr:col>
      <xdr:colOff>371475</xdr:colOff>
      <xdr:row>13</xdr:row>
      <xdr:rowOff>125380</xdr:rowOff>
    </xdr:to>
    <xdr:pic>
      <xdr:nvPicPr>
        <xdr:cNvPr id="9" name="Imagen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C19902C-D5BC-4454-BCF4-9A76C3C1E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5808" y="2324100"/>
          <a:ext cx="271992" cy="268255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herreno/AppData/Local/Microsoft/Windows/INetCache/Content.Outlook/MHUM1V29/1.1.A.%20Ejecuci&#243;n%20Ingresos%20PGN%202000-2026%20-%20Enero%20Precios%20Corrientes.xlsx" TargetMode="External"/><Relationship Id="rId2" Type="http://schemas.openxmlformats.org/officeDocument/2006/relationships/externalLinkPath" Target="file:///Z:\DIVISION%20ANALISIS\HISTORICOS\HISTORICO%20PUBLICAR\1.1.A.%20Ejecuci&#243;n%20Ingresos%20PGN%202000-2026%20-%20Enero%20Precios%20Corrientes.xlsx" TargetMode="External"/><Relationship Id="rId1" Type="http://schemas.openxmlformats.org/officeDocument/2006/relationships/externalLinkPath" Target="/Users/sherreno/AppData/Local/Microsoft/Windows/INetCache/Content.Outlook/MHUM1V29/1.1.A.%20Ejecuci&#243;n%20Ingresos%20PGN%202000-2026%20-%20Enero%20Precios%20Corriente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DIVISION%20ANALISIS\HISTORICOS\HISTORICO%20PUBLICAR\1.1.A.%20Ejecuci&#243;n%20Ingresos%20PGN%20%20Precios%20Corrientes.xlsx" TargetMode="External"/><Relationship Id="rId1" Type="http://schemas.openxmlformats.org/officeDocument/2006/relationships/externalLinkPath" Target="file:///Z:\DIVISION%20ANALISIS\HISTORICOS\HISTORICO%20PUBLICAR\1.1.A.%20Ejecuci&#243;n%20Ingresos%20PGN%20%20Precios%20Corrien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DICE"/>
      <sheetName val="CUADROS 1A"/>
      <sheetName val="CUADRO 1B"/>
      <sheetName val="CUADRO 2A"/>
      <sheetName val="CUADRO 2B"/>
      <sheetName val="CUADRO 3A"/>
      <sheetName val="CUADRO 3B"/>
      <sheetName val="CUADRO 4A"/>
      <sheetName val="CUADRO 4B"/>
      <sheetName val="CUADRO 5A"/>
      <sheetName val="CUADRO 5B"/>
      <sheetName val="CUADRO 6A"/>
      <sheetName val="CUADRO 6B"/>
      <sheetName val="CUADRO 7A"/>
      <sheetName val="CUADRO 7B"/>
      <sheetName val="GRAFICO 1"/>
      <sheetName val="GRAFICO 2"/>
      <sheetName val="GRAFICO 3"/>
      <sheetName val="GRAFICO 4"/>
      <sheetName val="Recursos Capital (Recaudo)"/>
      <sheetName val="Fondos Especiales (Recaud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  <sheetName val="ÍNDICE"/>
      <sheetName val="CUADROS 1A"/>
      <sheetName val="CUADRO 1B"/>
      <sheetName val="CUADRO 2A"/>
      <sheetName val="CUADRO 2B"/>
      <sheetName val="CUADRO 3A"/>
      <sheetName val="CUADRO 3B"/>
      <sheetName val="CUADRO 4A"/>
      <sheetName val="CUADRO 4B"/>
      <sheetName val="CUADRO 5A"/>
      <sheetName val="CUADRO 5B"/>
      <sheetName val="CUADRO 6A"/>
      <sheetName val="CUADRO 6B"/>
      <sheetName val="CUADRO 7A"/>
      <sheetName val="CUADRO 7B"/>
      <sheetName val="GRÁFICO 1"/>
      <sheetName val="GRÁFICO 2"/>
      <sheetName val="GRÁFICO 3"/>
      <sheetName val="GRÁFICO 4"/>
      <sheetName val="Recursos Capital (Recaudo)"/>
      <sheetName val="Fondos Especiales (Recaudo)"/>
    </sheetNames>
    <sheetDataSet>
      <sheetData sheetId="0" refreshError="1"/>
      <sheetData sheetId="1"/>
      <sheetData sheetId="2">
        <row r="10">
          <cell r="C10">
            <v>46414.377968989</v>
          </cell>
        </row>
      </sheetData>
      <sheetData sheetId="3">
        <row r="10">
          <cell r="C10">
            <v>43843.598642803692</v>
          </cell>
        </row>
      </sheetData>
      <sheetData sheetId="4">
        <row r="10">
          <cell r="C10">
            <v>18991721.199999999</v>
          </cell>
        </row>
      </sheetData>
      <sheetData sheetId="5">
        <row r="10">
          <cell r="C10">
            <v>19643770.52660758</v>
          </cell>
        </row>
      </sheetData>
      <sheetData sheetId="6">
        <row r="10">
          <cell r="C10">
            <v>2507508</v>
          </cell>
        </row>
      </sheetData>
      <sheetData sheetId="7">
        <row r="10">
          <cell r="C10">
            <v>747684.00891400001</v>
          </cell>
        </row>
      </sheetData>
      <sheetData sheetId="8">
        <row r="10">
          <cell r="C10">
            <v>129595.395506</v>
          </cell>
        </row>
      </sheetData>
      <sheetData sheetId="9">
        <row r="10">
          <cell r="C10">
            <v>34176.423378</v>
          </cell>
        </row>
      </sheetData>
      <sheetData sheetId="10">
        <row r="10">
          <cell r="C10">
            <v>759546.6</v>
          </cell>
        </row>
      </sheetData>
      <sheetData sheetId="11">
        <row r="10">
          <cell r="C10">
            <v>0</v>
          </cell>
        </row>
      </sheetData>
      <sheetData sheetId="12">
        <row r="10">
          <cell r="C10">
            <v>2003272.3227569005</v>
          </cell>
        </row>
      </sheetData>
      <sheetData sheetId="13">
        <row r="10">
          <cell r="C10">
            <v>1927480.8362370001</v>
          </cell>
        </row>
      </sheetData>
      <sheetData sheetId="14">
        <row r="10">
          <cell r="C10">
            <v>46414377.968989</v>
          </cell>
        </row>
      </sheetData>
      <sheetData sheetId="15">
        <row r="10">
          <cell r="C10">
            <v>43843598.642803691</v>
          </cell>
        </row>
      </sheetData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AD4BC-4CDB-4304-870F-8B76AE14DC9E}">
  <dimension ref="A1:Y29"/>
  <sheetViews>
    <sheetView showGridLines="0" tabSelected="1" zoomScale="110" zoomScaleNormal="110" workbookViewId="0">
      <pane ySplit="6" topLeftCell="A7" activePane="bottomLeft" state="frozen"/>
      <selection pane="bottomLeft"/>
    </sheetView>
  </sheetViews>
  <sheetFormatPr baseColWidth="10" defaultColWidth="0" defaultRowHeight="14.25" zeroHeight="1" x14ac:dyDescent="0.2"/>
  <cols>
    <col min="1" max="1" width="102.85546875" style="89" bestFit="1" customWidth="1"/>
    <col min="2" max="25" width="0" style="89" hidden="1" customWidth="1"/>
    <col min="26" max="16384" width="11.42578125" style="51" hidden="1"/>
  </cols>
  <sheetData>
    <row r="1" spans="1:25" ht="11.25" x14ac:dyDescent="0.2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2" spans="1:25" ht="11.25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ht="11.25" x14ac:dyDescent="0.2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4" spans="1:25" ht="11.25" x14ac:dyDescent="0.2">
      <c r="A4" s="64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</row>
    <row r="5" spans="1:25" ht="15" x14ac:dyDescent="0.2">
      <c r="A5" s="117" t="s">
        <v>390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</row>
    <row r="6" spans="1:25" ht="15" x14ac:dyDescent="0.2">
      <c r="A6" s="117" t="s">
        <v>373</v>
      </c>
    </row>
    <row r="7" spans="1:25" x14ac:dyDescent="0.2">
      <c r="A7" s="90"/>
    </row>
    <row r="8" spans="1:25" ht="15" x14ac:dyDescent="0.25">
      <c r="A8" s="59" t="s">
        <v>331</v>
      </c>
    </row>
    <row r="9" spans="1:25" x14ac:dyDescent="0.2">
      <c r="A9" s="91" t="s">
        <v>340</v>
      </c>
      <c r="B9" s="92"/>
      <c r="C9" s="92"/>
      <c r="D9" s="92"/>
      <c r="E9" s="92"/>
      <c r="F9" s="92"/>
      <c r="G9" s="92"/>
      <c r="H9" s="92"/>
      <c r="I9" s="92"/>
      <c r="J9" s="92"/>
      <c r="K9" s="92"/>
    </row>
    <row r="10" spans="1:25" x14ac:dyDescent="0.2">
      <c r="A10" s="91" t="s">
        <v>341</v>
      </c>
    </row>
    <row r="11" spans="1:25" x14ac:dyDescent="0.2">
      <c r="A11" s="91" t="s">
        <v>342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</row>
    <row r="12" spans="1:25" x14ac:dyDescent="0.2">
      <c r="A12" s="91" t="s">
        <v>343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</row>
    <row r="13" spans="1:25" x14ac:dyDescent="0.2">
      <c r="A13" s="94" t="s">
        <v>344</v>
      </c>
    </row>
    <row r="14" spans="1:25" x14ac:dyDescent="0.2">
      <c r="A14" s="91" t="s">
        <v>345</v>
      </c>
    </row>
    <row r="15" spans="1:25" x14ac:dyDescent="0.2">
      <c r="A15" s="126" t="s">
        <v>354</v>
      </c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</row>
    <row r="16" spans="1:25" ht="10.5" customHeight="1" x14ac:dyDescent="0.2">
      <c r="A16" s="91" t="s">
        <v>350</v>
      </c>
    </row>
    <row r="17" spans="1:25" x14ac:dyDescent="0.2">
      <c r="A17" s="126" t="s">
        <v>352</v>
      </c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</row>
    <row r="18" spans="1:25" x14ac:dyDescent="0.2">
      <c r="A18" s="91" t="s">
        <v>351</v>
      </c>
    </row>
    <row r="19" spans="1:25" x14ac:dyDescent="0.2">
      <c r="A19" s="126" t="s">
        <v>384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</row>
    <row r="20" spans="1:25" x14ac:dyDescent="0.2">
      <c r="A20" s="91" t="s">
        <v>385</v>
      </c>
    </row>
    <row r="21" spans="1:25" x14ac:dyDescent="0.2">
      <c r="A21" s="126" t="s">
        <v>355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</row>
    <row r="22" spans="1:25" x14ac:dyDescent="0.2">
      <c r="A22" s="95" t="s">
        <v>353</v>
      </c>
    </row>
    <row r="23" spans="1:25" x14ac:dyDescent="0.2"/>
    <row r="24" spans="1:25" ht="15" x14ac:dyDescent="0.25">
      <c r="A24" s="59" t="s">
        <v>332</v>
      </c>
    </row>
    <row r="25" spans="1:25" x14ac:dyDescent="0.2">
      <c r="A25" s="91" t="s">
        <v>330</v>
      </c>
    </row>
    <row r="26" spans="1:25" x14ac:dyDescent="0.2">
      <c r="A26" s="91" t="s">
        <v>333</v>
      </c>
    </row>
    <row r="27" spans="1:25" x14ac:dyDescent="0.2">
      <c r="A27" s="91" t="s">
        <v>338</v>
      </c>
    </row>
    <row r="28" spans="1:25" x14ac:dyDescent="0.2">
      <c r="A28" s="91" t="s">
        <v>339</v>
      </c>
    </row>
    <row r="29" spans="1:25" x14ac:dyDescent="0.2"/>
  </sheetData>
  <mergeCells count="4">
    <mergeCell ref="A19:Y19"/>
    <mergeCell ref="A17:Y17"/>
    <mergeCell ref="A21:Y21"/>
    <mergeCell ref="A15:Y15"/>
  </mergeCells>
  <hyperlinks>
    <hyperlink ref="A10" location="'CUADRO 1B'!A1" display="Cuadro No. 1B. Recaudo Ingresos del Presupuesto General de la Nación-PGN" xr:uid="{1E87306B-3786-4FDA-8D87-93A01438B5C7}"/>
    <hyperlink ref="A11:Y11" location="'CUADROS 4 Y 5'!A1" display="Cuadro No. 4. Aforo Ingresos Corrientes de la Nación" xr:uid="{04DC7AD0-941F-425E-A702-28FD47C4DC84}"/>
    <hyperlink ref="A12" location="'CUADRO 2B'!A1" display="Cuadro No. 2B. Recaudo Ingresos Corrientes de la Nación" xr:uid="{F0AEF72A-E656-4DF9-9C50-104B206B8D8E}"/>
    <hyperlink ref="A13" location="'CUADRO 3A'!A1" display="Cuadro No. 3A. Aforo Recursos de Capital de la Nación" xr:uid="{336057BF-8891-4389-B954-243CDA6CB662}"/>
    <hyperlink ref="A14" location="'CUADRO 3B'!A1" display="Cuadro No. 3B. Recaudo Recursos de Capital de la Nación" xr:uid="{A8165766-30BC-4595-BB4B-BFADF015803D}"/>
    <hyperlink ref="A17:Y17" location="'CUADRO 5A'!A1" display="Cuadro No. 5A. Aforo Contribuciones Parafiscales de la Nación" xr:uid="{31DBAA80-BBDA-40DD-8189-DDE5021C7710}"/>
    <hyperlink ref="A18" location="'CUADRO 5B'!A1" display="Cuadro No. 5B. Recaudo Contribuciones Parafiscales de la Nación" xr:uid="{78A5AA8F-956B-4A9A-8D05-9E19290ADE71}"/>
    <hyperlink ref="A20" location="'CUADRO 6B'!A1" display="Cuadro No. 6B. Recaudo Ingresos de los Establecimientos Púbicos" xr:uid="{C479C805-B73E-49BC-B72D-10C4A2566C28}"/>
    <hyperlink ref="A21:Y21" location="'CUADRO 7A'!A1" display="Cuadro No. 7A. Detalle de la composición de los ingresos del Presupuesto General de la Nación (Aforo)" xr:uid="{AB889BD5-9AE8-497E-AC09-6683BC3A1FA8}"/>
    <hyperlink ref="A22" location="'CUADRO 7B'!A1" display="Cuadro No. 7B. Detalle de la composición de los ingresos del Presupuesto General de la Nación (Recaudo)" xr:uid="{E451052A-6357-465F-A2C6-20C000D826D3}"/>
    <hyperlink ref="A11" location="'CUADRO 2A'!A1" display="Cuadro No. 2A. Aforo Ingresos Corrientes de la Nación" xr:uid="{1E21026A-1013-460C-AAA6-168F0B204951}"/>
    <hyperlink ref="A15:Y15" location="'CUADRO 4A'!A1" display="Cuadro No. 4A. Aforo Fondos Especiales de la Nación" xr:uid="{2A712821-6954-4945-996F-07F307913F17}"/>
    <hyperlink ref="A16" location="'CUADRO 4B'!A1" display="Cuadro No. 4B. Recaudo Fondos Especiales de la Nación" xr:uid="{928D5F05-8FFD-4E9F-A108-81F0AB9A4A0D}"/>
    <hyperlink ref="A19:Y19" location="'CUADRO 6A'!A1" display="Cuadro No. 6A. Aforo Ingresos de los Establecimientos Púbicos" xr:uid="{0DA80BA9-7437-46F7-BA59-20B18BBDF01F}"/>
    <hyperlink ref="A28" location="'GRÁFICO 4'!A1" display="Gráfico No. 4. Recaudo Ingresos del Presupuesto Nacional" xr:uid="{A918B382-BD9D-46B7-A667-04762CB463EA}"/>
    <hyperlink ref="A27" location="'GRÁFICO 3'!A1" display="Gráfico No. 3. Aforo Ingresos del Presupuesto Nacional" xr:uid="{6EC47AE0-9D01-4C78-B07D-37DA46AD4E3B}"/>
    <hyperlink ref="A26" location="'GRÁFICO 2'!A1" display="Gráfico No. 2. Recaudo Ingresos del PGN" xr:uid="{3737E69F-CF60-4456-A8B7-0B41C3A34F21}"/>
    <hyperlink ref="A25" location="'GRÁFICO 1'!A1" display="Gráfico No. 1. Aforo Ingresos del PGN" xr:uid="{22E750BC-0E9F-42AD-A485-0A2238188D28}"/>
    <hyperlink ref="A9" location="'CUADRO 1A'!A1" display="Cuadro No. 1A. Aforo Ingresos del Presupuesto General de la Nación-PGN " xr:uid="{88C98D32-1BF6-4EC0-82BB-04C23DB263C9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1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7" sqref="A7"/>
      <selection pane="bottomRight" activeCell="B9" sqref="B9"/>
    </sheetView>
  </sheetViews>
  <sheetFormatPr baseColWidth="10" defaultColWidth="11.42578125" defaultRowHeight="11.25" x14ac:dyDescent="0.2"/>
  <cols>
    <col min="1" max="1" width="2.7109375" style="44" customWidth="1"/>
    <col min="2" max="2" width="68.42578125" style="44" customWidth="1"/>
    <col min="3" max="24" width="8" style="44" customWidth="1"/>
    <col min="25" max="26" width="8" style="52" customWidth="1"/>
    <col min="27" max="29" width="8" style="44" customWidth="1"/>
    <col min="30" max="16384" width="11.42578125" style="44"/>
  </cols>
  <sheetData>
    <row r="1" spans="1:30" s="76" customFormat="1" ht="16.5" customHeight="1" x14ac:dyDescent="0.25"/>
    <row r="2" spans="1:30" s="76" customFormat="1" ht="16.5" customHeight="1" x14ac:dyDescent="0.25">
      <c r="A2" s="77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</row>
    <row r="3" spans="1:30" s="76" customFormat="1" ht="16.5" customHeight="1" x14ac:dyDescent="0.25">
      <c r="A3" s="77"/>
    </row>
    <row r="4" spans="1:30" s="76" customFormat="1" ht="16.5" customHeight="1" x14ac:dyDescent="0.25">
      <c r="A4" s="77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78"/>
      <c r="X4" s="78"/>
      <c r="Y4" s="78"/>
      <c r="Z4" s="78"/>
      <c r="AA4" s="78"/>
      <c r="AB4" s="78"/>
      <c r="AC4" s="78"/>
      <c r="AD4" s="78"/>
    </row>
    <row r="5" spans="1:30" s="76" customFormat="1" ht="18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.75" customHeight="1" x14ac:dyDescent="0.25">
      <c r="A7" s="118"/>
      <c r="B7" s="118" t="s">
        <v>340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375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85" t="s">
        <v>368</v>
      </c>
      <c r="C9" s="81">
        <v>2000</v>
      </c>
      <c r="D9" s="80">
        <v>2001</v>
      </c>
      <c r="E9" s="80">
        <v>2002</v>
      </c>
      <c r="F9" s="80">
        <v>2003</v>
      </c>
      <c r="G9" s="80">
        <v>2004</v>
      </c>
      <c r="H9" s="80" t="s">
        <v>325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 t="s">
        <v>326</v>
      </c>
      <c r="Q9" s="80">
        <v>2014</v>
      </c>
      <c r="R9" s="80">
        <v>2015</v>
      </c>
      <c r="S9" s="80">
        <v>2016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s="51" customFormat="1" x14ac:dyDescent="0.2">
      <c r="B10" s="83" t="s">
        <v>266</v>
      </c>
      <c r="C10" s="58">
        <v>173214.53994606013</v>
      </c>
      <c r="D10" s="58">
        <v>201021.72382723718</v>
      </c>
      <c r="E10" s="58">
        <v>199930.07483748582</v>
      </c>
      <c r="F10" s="58">
        <v>203398.39850414632</v>
      </c>
      <c r="G10" s="58">
        <v>213387.40063542177</v>
      </c>
      <c r="H10" s="58">
        <v>231666.85718317327</v>
      </c>
      <c r="I10" s="58">
        <v>260508.27570197501</v>
      </c>
      <c r="J10" s="58">
        <v>272843.08272057981</v>
      </c>
      <c r="K10" s="58">
        <v>269459.9869551388</v>
      </c>
      <c r="L10" s="58">
        <v>296712.81487425347</v>
      </c>
      <c r="M10" s="58">
        <v>301490.4035620045</v>
      </c>
      <c r="N10" s="58">
        <v>293344.65034018684</v>
      </c>
      <c r="O10" s="58">
        <v>315223.92721273174</v>
      </c>
      <c r="P10" s="58">
        <v>359251.66268828721</v>
      </c>
      <c r="Q10" s="58">
        <v>363255.13632824214</v>
      </c>
      <c r="R10" s="58">
        <v>358171.76854661223</v>
      </c>
      <c r="S10" s="58">
        <v>341700.54995488649</v>
      </c>
      <c r="T10" s="58">
        <v>357643.1995097404</v>
      </c>
      <c r="U10" s="58">
        <v>354396.6800257354</v>
      </c>
      <c r="V10" s="58">
        <v>366371.34180928284</v>
      </c>
      <c r="W10" s="58">
        <v>450656.66565708577</v>
      </c>
      <c r="X10" s="58">
        <v>471353.95601716114</v>
      </c>
      <c r="Y10" s="58">
        <v>427603.56831810274</v>
      </c>
      <c r="Z10" s="58">
        <v>470581.72912970535</v>
      </c>
      <c r="AA10" s="58">
        <v>499494.94290300139</v>
      </c>
      <c r="AB10" s="58">
        <v>513360.44635584013</v>
      </c>
      <c r="AC10" s="58">
        <v>520809.03943178902</v>
      </c>
    </row>
    <row r="11" spans="1:30" s="51" customFormat="1" ht="12.75" x14ac:dyDescent="0.2">
      <c r="A11" s="57"/>
      <c r="B11" s="82" t="s">
        <v>267</v>
      </c>
      <c r="C11" s="48">
        <v>73334.540534496031</v>
      </c>
      <c r="D11" s="48">
        <v>88501.201550070415</v>
      </c>
      <c r="E11" s="48">
        <v>94394.80703131856</v>
      </c>
      <c r="F11" s="48">
        <v>97036.048053372433</v>
      </c>
      <c r="G11" s="48">
        <v>106103.7793171369</v>
      </c>
      <c r="H11" s="48">
        <v>107265.05192697981</v>
      </c>
      <c r="I11" s="48">
        <v>121938.45456463973</v>
      </c>
      <c r="J11" s="48">
        <v>134689.84486879731</v>
      </c>
      <c r="K11" s="48">
        <v>153171.3435290269</v>
      </c>
      <c r="L11" s="48">
        <v>171085.76617881085</v>
      </c>
      <c r="M11" s="48">
        <v>156429.16724820659</v>
      </c>
      <c r="N11" s="48">
        <v>159186.11077213541</v>
      </c>
      <c r="O11" s="48">
        <v>185158.25540079115</v>
      </c>
      <c r="P11" s="48">
        <v>207181.54324492405</v>
      </c>
      <c r="Q11" s="48">
        <v>203326.04246631774</v>
      </c>
      <c r="R11" s="48">
        <v>202725.36598065446</v>
      </c>
      <c r="S11" s="48">
        <v>203072.93696546499</v>
      </c>
      <c r="T11" s="48">
        <v>208459.88335282568</v>
      </c>
      <c r="U11" s="48">
        <v>222967.9518467829</v>
      </c>
      <c r="V11" s="48">
        <v>224295.93621575693</v>
      </c>
      <c r="W11" s="48">
        <v>207634.70337341365</v>
      </c>
      <c r="X11" s="48">
        <v>219968.69706331505</v>
      </c>
      <c r="Y11" s="48">
        <v>218901.65507931384</v>
      </c>
      <c r="Z11" s="48">
        <v>323144.42134619702</v>
      </c>
      <c r="AA11" s="48">
        <v>322072.67250623571</v>
      </c>
      <c r="AB11" s="48">
        <v>324614.72899419075</v>
      </c>
      <c r="AC11" s="48">
        <v>322818.68851611204</v>
      </c>
    </row>
    <row r="12" spans="1:30" s="51" customFormat="1" ht="12.75" x14ac:dyDescent="0.2">
      <c r="A12" s="57"/>
      <c r="B12" s="82" t="s">
        <v>336</v>
      </c>
      <c r="C12" s="48">
        <v>87892.395281066056</v>
      </c>
      <c r="D12" s="48">
        <v>97526.328827360892</v>
      </c>
      <c r="E12" s="48">
        <v>94921.366999488062</v>
      </c>
      <c r="F12" s="48">
        <v>96214.515573120545</v>
      </c>
      <c r="G12" s="48">
        <v>96287.345111472052</v>
      </c>
      <c r="H12" s="48">
        <v>113789.37392233993</v>
      </c>
      <c r="I12" s="48">
        <v>125262.93427860114</v>
      </c>
      <c r="J12" s="48">
        <v>124391.10138273271</v>
      </c>
      <c r="K12" s="48">
        <v>104984.50121631996</v>
      </c>
      <c r="L12" s="48">
        <v>109948.50754321848</v>
      </c>
      <c r="M12" s="48">
        <v>122910.64136439146</v>
      </c>
      <c r="N12" s="48">
        <v>115659.19058420569</v>
      </c>
      <c r="O12" s="48">
        <v>110162.87975318471</v>
      </c>
      <c r="P12" s="48">
        <v>123245.92333078214</v>
      </c>
      <c r="Q12" s="48">
        <v>116925.88088276167</v>
      </c>
      <c r="R12" s="48">
        <v>117006.84466384321</v>
      </c>
      <c r="S12" s="48">
        <v>104360.82158246097</v>
      </c>
      <c r="T12" s="48">
        <v>122847.68647532175</v>
      </c>
      <c r="U12" s="48">
        <v>110288.26449503569</v>
      </c>
      <c r="V12" s="48">
        <v>122214.10833867043</v>
      </c>
      <c r="W12" s="48">
        <v>159418.38436456013</v>
      </c>
      <c r="X12" s="48">
        <v>194430.75631612321</v>
      </c>
      <c r="Y12" s="48">
        <v>188119.26966683881</v>
      </c>
      <c r="Z12" s="48">
        <v>127173.94703694391</v>
      </c>
      <c r="AA12" s="48">
        <v>157012.39722380921</v>
      </c>
      <c r="AB12" s="48">
        <v>166073.68988911071</v>
      </c>
      <c r="AC12" s="48">
        <v>176244.520573966</v>
      </c>
    </row>
    <row r="13" spans="1:30" x14ac:dyDescent="0.2">
      <c r="B13" s="82" t="s">
        <v>268</v>
      </c>
      <c r="C13" s="48">
        <v>2834.5637848361735</v>
      </c>
      <c r="D13" s="48">
        <v>3624.7682117970185</v>
      </c>
      <c r="E13" s="48">
        <v>1210.0616586783899</v>
      </c>
      <c r="F13" s="48">
        <v>2505.6480140135454</v>
      </c>
      <c r="G13" s="48">
        <v>1393.8005244603942</v>
      </c>
      <c r="H13" s="48">
        <v>1482.8579578962483</v>
      </c>
      <c r="I13" s="48">
        <v>1576.8278533071293</v>
      </c>
      <c r="J13" s="48">
        <v>1552.0737618076414</v>
      </c>
      <c r="K13" s="48">
        <v>1692.8123658720194</v>
      </c>
      <c r="L13" s="48">
        <v>1893.7184371647461</v>
      </c>
      <c r="M13" s="48">
        <v>2530.5670868738794</v>
      </c>
      <c r="N13" s="48">
        <v>1901.895488011497</v>
      </c>
      <c r="O13" s="48">
        <v>2160.4899503617589</v>
      </c>
      <c r="P13" s="48">
        <v>2448.3664838610916</v>
      </c>
      <c r="Q13" s="48">
        <v>2508.0248456757831</v>
      </c>
      <c r="R13" s="48">
        <v>2508.7334187727279</v>
      </c>
      <c r="S13" s="48">
        <v>2703.5574668594913</v>
      </c>
      <c r="T13" s="48">
        <v>2765.7252081950305</v>
      </c>
      <c r="U13" s="48">
        <v>3121.9314163283607</v>
      </c>
      <c r="V13" s="48">
        <v>3243.4909107416379</v>
      </c>
      <c r="W13" s="48">
        <v>3427.6496535616729</v>
      </c>
      <c r="X13" s="48">
        <v>3501.4849073824575</v>
      </c>
      <c r="Y13" s="48">
        <v>3119.5119563291282</v>
      </c>
      <c r="Z13" s="48">
        <v>3174.0484240374954</v>
      </c>
      <c r="AA13" s="48">
        <v>3462.5477128912034</v>
      </c>
      <c r="AB13" s="48">
        <v>4274.9239737216312</v>
      </c>
      <c r="AC13" s="48">
        <v>4263.0200438719994</v>
      </c>
    </row>
    <row r="14" spans="1:30" x14ac:dyDescent="0.2">
      <c r="B14" s="82" t="s">
        <v>269</v>
      </c>
      <c r="C14" s="48">
        <v>9153.0403456618824</v>
      </c>
      <c r="D14" s="48">
        <v>11369.425238008855</v>
      </c>
      <c r="E14" s="48">
        <v>9403.8391480008268</v>
      </c>
      <c r="F14" s="48">
        <v>7642.1868636398094</v>
      </c>
      <c r="G14" s="48">
        <v>9602.4756823524476</v>
      </c>
      <c r="H14" s="48">
        <v>9129.5733759572595</v>
      </c>
      <c r="I14" s="48">
        <v>11730.059005426998</v>
      </c>
      <c r="J14" s="48">
        <v>12210.062707242201</v>
      </c>
      <c r="K14" s="48">
        <v>9611.3298439199898</v>
      </c>
      <c r="L14" s="48">
        <v>13784.82271505939</v>
      </c>
      <c r="M14" s="48">
        <v>19620.027862532537</v>
      </c>
      <c r="N14" s="48">
        <v>16597.453495834248</v>
      </c>
      <c r="O14" s="48">
        <v>17742.302108394117</v>
      </c>
      <c r="P14" s="48">
        <v>26375.829628719912</v>
      </c>
      <c r="Q14" s="48">
        <v>40495.188133486932</v>
      </c>
      <c r="R14" s="48">
        <v>35930.824483341858</v>
      </c>
      <c r="S14" s="48">
        <v>31563.233940101021</v>
      </c>
      <c r="T14" s="48">
        <v>23569.904473397914</v>
      </c>
      <c r="U14" s="48">
        <v>18018.532267588467</v>
      </c>
      <c r="V14" s="48">
        <v>16617.806344113847</v>
      </c>
      <c r="W14" s="48">
        <v>80175.92826555029</v>
      </c>
      <c r="X14" s="48">
        <v>53453.017730340463</v>
      </c>
      <c r="Y14" s="48">
        <v>17463.131615620961</v>
      </c>
      <c r="Z14" s="48">
        <v>17089.312322526948</v>
      </c>
      <c r="AA14" s="48">
        <v>16947.325460065273</v>
      </c>
      <c r="AB14" s="48">
        <v>18397.103498817003</v>
      </c>
      <c r="AC14" s="48">
        <v>17482.810297839002</v>
      </c>
    </row>
    <row r="15" spans="1:30" x14ac:dyDescent="0.2">
      <c r="A15" s="51"/>
      <c r="B15" s="83" t="s">
        <v>323</v>
      </c>
      <c r="C15" s="58">
        <v>15599.519377502067</v>
      </c>
      <c r="D15" s="58">
        <v>16525.321692371879</v>
      </c>
      <c r="E15" s="58">
        <v>16380.34883936734</v>
      </c>
      <c r="F15" s="58">
        <v>14897.595097450638</v>
      </c>
      <c r="G15" s="58">
        <v>22269.157691960434</v>
      </c>
      <c r="H15" s="58">
        <v>21359.872146417092</v>
      </c>
      <c r="I15" s="58">
        <v>18357.614225023015</v>
      </c>
      <c r="J15" s="58">
        <v>19036.149178916927</v>
      </c>
      <c r="K15" s="58">
        <v>20381.805217080961</v>
      </c>
      <c r="L15" s="58">
        <v>25438.57146415062</v>
      </c>
      <c r="M15" s="58">
        <v>27715.652605146446</v>
      </c>
      <c r="N15" s="58">
        <v>27324.624774615822</v>
      </c>
      <c r="O15" s="58">
        <v>27405.550815174851</v>
      </c>
      <c r="P15" s="58">
        <v>29251.365090734565</v>
      </c>
      <c r="Q15" s="58">
        <v>22346.618554539447</v>
      </c>
      <c r="R15" s="58">
        <v>22478.121677699593</v>
      </c>
      <c r="S15" s="58">
        <v>23161.100542558921</v>
      </c>
      <c r="T15" s="58">
        <v>24348.599329581259</v>
      </c>
      <c r="U15" s="58">
        <v>22189.764330821101</v>
      </c>
      <c r="V15" s="58">
        <v>23104.422465825261</v>
      </c>
      <c r="W15" s="58">
        <v>22667.170835011391</v>
      </c>
      <c r="X15" s="58">
        <v>27154.281574611628</v>
      </c>
      <c r="Y15" s="58">
        <v>24209.935453704584</v>
      </c>
      <c r="Z15" s="58">
        <v>25532.363081705142</v>
      </c>
      <c r="AA15" s="58">
        <v>30072.269379721001</v>
      </c>
      <c r="AB15" s="58">
        <v>27915.957581366089</v>
      </c>
      <c r="AC15" s="58">
        <v>30225.512543795001</v>
      </c>
    </row>
    <row r="16" spans="1:30" x14ac:dyDescent="0.2">
      <c r="A16" s="51"/>
      <c r="B16" s="82" t="s">
        <v>1</v>
      </c>
      <c r="C16" s="48">
        <v>7476.0431779318769</v>
      </c>
      <c r="D16" s="48">
        <v>8236.8883275361877</v>
      </c>
      <c r="E16" s="48">
        <v>9338.8432221921848</v>
      </c>
      <c r="F16" s="48">
        <v>8182.0774438526241</v>
      </c>
      <c r="G16" s="48">
        <v>14836.749853127174</v>
      </c>
      <c r="H16" s="48">
        <v>14608.34905025845</v>
      </c>
      <c r="I16" s="48">
        <v>9457.3593698533004</v>
      </c>
      <c r="J16" s="48">
        <v>8984.1041643851113</v>
      </c>
      <c r="K16" s="48">
        <v>10123.372010211862</v>
      </c>
      <c r="L16" s="48">
        <v>13094.260205401466</v>
      </c>
      <c r="M16" s="48">
        <v>11920.322032715145</v>
      </c>
      <c r="N16" s="48">
        <v>12004.402212849287</v>
      </c>
      <c r="O16" s="48">
        <v>12159.930771374824</v>
      </c>
      <c r="P16" s="48">
        <v>13260.387507693298</v>
      </c>
      <c r="Q16" s="48">
        <v>13434.020518143901</v>
      </c>
      <c r="R16" s="48">
        <v>12627.925804374714</v>
      </c>
      <c r="S16" s="48">
        <v>12139.954008782748</v>
      </c>
      <c r="T16" s="48">
        <v>12731.482433237119</v>
      </c>
      <c r="U16" s="48">
        <v>11658.194491933253</v>
      </c>
      <c r="V16" s="48">
        <v>12532.629094113216</v>
      </c>
      <c r="W16" s="48">
        <v>12754.650331865787</v>
      </c>
      <c r="X16" s="48">
        <v>15821.409139482294</v>
      </c>
      <c r="Y16" s="48">
        <v>14486.557789170081</v>
      </c>
      <c r="Z16" s="48">
        <v>12922.323899204192</v>
      </c>
      <c r="AA16" s="48">
        <v>15155.860909241614</v>
      </c>
      <c r="AB16" s="48">
        <v>13414.592060127143</v>
      </c>
      <c r="AC16" s="48">
        <v>14510.811635529</v>
      </c>
    </row>
    <row r="17" spans="1:29" x14ac:dyDescent="0.2">
      <c r="A17" s="51"/>
      <c r="B17" s="82" t="s">
        <v>337</v>
      </c>
      <c r="C17" s="48">
        <v>2792.6318219278382</v>
      </c>
      <c r="D17" s="48">
        <v>3044.4135323078376</v>
      </c>
      <c r="E17" s="48">
        <v>1833.9615502378408</v>
      </c>
      <c r="F17" s="48">
        <v>1455.8403685783319</v>
      </c>
      <c r="G17" s="48">
        <v>2073.51084055196</v>
      </c>
      <c r="H17" s="48">
        <v>1248.0306995077583</v>
      </c>
      <c r="I17" s="48">
        <v>2636.7470719323537</v>
      </c>
      <c r="J17" s="48">
        <v>3286.6046810441335</v>
      </c>
      <c r="K17" s="48">
        <v>2807.042491509103</v>
      </c>
      <c r="L17" s="48">
        <v>4128.3834638561948</v>
      </c>
      <c r="M17" s="48">
        <v>6757.0212237663263</v>
      </c>
      <c r="N17" s="48">
        <v>5631.7174834244524</v>
      </c>
      <c r="O17" s="48">
        <v>4863.1103625468477</v>
      </c>
      <c r="P17" s="48">
        <v>4297.2025111882458</v>
      </c>
      <c r="Q17" s="48">
        <v>4930.1390836818809</v>
      </c>
      <c r="R17" s="48">
        <v>4805.9815933353984</v>
      </c>
      <c r="S17" s="48">
        <v>5309.5726909622863</v>
      </c>
      <c r="T17" s="48">
        <v>5454.3972730321166</v>
      </c>
      <c r="U17" s="48">
        <v>4113.7784431942746</v>
      </c>
      <c r="V17" s="48">
        <v>4016.2118625709104</v>
      </c>
      <c r="W17" s="48">
        <v>3400.5770328149406</v>
      </c>
      <c r="X17" s="48">
        <v>4671.9469233692698</v>
      </c>
      <c r="Y17" s="48">
        <v>3734.3260939340612</v>
      </c>
      <c r="Z17" s="48">
        <v>5713.5685045708069</v>
      </c>
      <c r="AA17" s="48">
        <v>7840.4833916139196</v>
      </c>
      <c r="AB17" s="48">
        <v>7214.6711842696595</v>
      </c>
      <c r="AC17" s="48">
        <v>8164.3319144380002</v>
      </c>
    </row>
    <row r="18" spans="1:29" x14ac:dyDescent="0.2">
      <c r="A18" s="51"/>
      <c r="B18" s="82" t="s">
        <v>271</v>
      </c>
      <c r="C18" s="48">
        <v>5330.8443776423528</v>
      </c>
      <c r="D18" s="48">
        <v>5155.2046389828565</v>
      </c>
      <c r="E18" s="48">
        <v>5094.4701978767225</v>
      </c>
      <c r="F18" s="48">
        <v>5102.2623654372956</v>
      </c>
      <c r="G18" s="48">
        <v>5247.9318926400601</v>
      </c>
      <c r="H18" s="48">
        <v>5389.2279323539678</v>
      </c>
      <c r="I18" s="48">
        <v>6021.2590751865519</v>
      </c>
      <c r="J18" s="48">
        <v>6526.4525624631997</v>
      </c>
      <c r="K18" s="48">
        <v>7221.2717444678929</v>
      </c>
      <c r="L18" s="48">
        <v>7987.4204577964474</v>
      </c>
      <c r="M18" s="48">
        <v>8652.1273949957704</v>
      </c>
      <c r="N18" s="48">
        <v>9277.9600513941095</v>
      </c>
      <c r="O18" s="48">
        <v>9935.237985899772</v>
      </c>
      <c r="P18" s="48">
        <v>10968.531399950703</v>
      </c>
      <c r="Q18" s="48">
        <v>3232.6472216412844</v>
      </c>
      <c r="R18" s="48">
        <v>4307.47294862937</v>
      </c>
      <c r="S18" s="48">
        <v>4892.2306604007699</v>
      </c>
      <c r="T18" s="48">
        <v>5211.8592307432809</v>
      </c>
      <c r="U18" s="48">
        <v>5575.9015094235319</v>
      </c>
      <c r="V18" s="48">
        <v>5732.7388134230841</v>
      </c>
      <c r="W18" s="48">
        <v>5515.3822168298921</v>
      </c>
      <c r="X18" s="48">
        <v>5722.1555781580601</v>
      </c>
      <c r="Y18" s="48">
        <v>5184.6203583351698</v>
      </c>
      <c r="Z18" s="48">
        <v>5875.2565811129589</v>
      </c>
      <c r="AA18" s="48">
        <v>6226.3139303462212</v>
      </c>
      <c r="AB18" s="48">
        <v>6309.8765312686519</v>
      </c>
      <c r="AC18" s="48">
        <v>6513.0335584779996</v>
      </c>
    </row>
    <row r="19" spans="1:29" x14ac:dyDescent="0.2">
      <c r="B19" s="82" t="s">
        <v>270</v>
      </c>
      <c r="C19" s="48">
        <v>0</v>
      </c>
      <c r="D19" s="48">
        <v>88.815193544995338</v>
      </c>
      <c r="E19" s="48">
        <v>113.07386906059121</v>
      </c>
      <c r="F19" s="48">
        <v>157.41491958238637</v>
      </c>
      <c r="G19" s="48">
        <v>110.96510564123975</v>
      </c>
      <c r="H19" s="48">
        <v>114.26446429691585</v>
      </c>
      <c r="I19" s="48">
        <v>242.24870805080801</v>
      </c>
      <c r="J19" s="48">
        <v>238.98777102448199</v>
      </c>
      <c r="K19" s="48">
        <v>230.11897089210021</v>
      </c>
      <c r="L19" s="48">
        <v>228.5073370965136</v>
      </c>
      <c r="M19" s="48">
        <v>386.18195366920764</v>
      </c>
      <c r="N19" s="48">
        <v>410.54502694797293</v>
      </c>
      <c r="O19" s="48">
        <v>447.27169535340556</v>
      </c>
      <c r="P19" s="48">
        <v>725.24367190232101</v>
      </c>
      <c r="Q19" s="48">
        <v>749.81173107237862</v>
      </c>
      <c r="R19" s="48">
        <v>736.74133136011051</v>
      </c>
      <c r="S19" s="48">
        <v>819.34318241311564</v>
      </c>
      <c r="T19" s="48">
        <v>950.86039256874324</v>
      </c>
      <c r="U19" s="48">
        <v>841.88988627004255</v>
      </c>
      <c r="V19" s="48">
        <v>822.84269571805066</v>
      </c>
      <c r="W19" s="48">
        <v>996.56125350077491</v>
      </c>
      <c r="X19" s="48">
        <v>938.7699336020039</v>
      </c>
      <c r="Y19" s="48">
        <v>804.43121226527194</v>
      </c>
      <c r="Z19" s="48">
        <v>1021.2140968171836</v>
      </c>
      <c r="AA19" s="48">
        <v>849.61114851924708</v>
      </c>
      <c r="AB19" s="48">
        <v>976.81780570063279</v>
      </c>
      <c r="AC19" s="48">
        <v>1037.3354353500001</v>
      </c>
    </row>
    <row r="20" spans="1:29" x14ac:dyDescent="0.2">
      <c r="B20" s="87" t="s">
        <v>322</v>
      </c>
      <c r="C20" s="88">
        <v>188814.05932356222</v>
      </c>
      <c r="D20" s="88">
        <v>217547.04551960906</v>
      </c>
      <c r="E20" s="88">
        <v>216310.42367685316</v>
      </c>
      <c r="F20" s="88">
        <v>218295.99360159694</v>
      </c>
      <c r="G20" s="88">
        <v>235656.55832738217</v>
      </c>
      <c r="H20" s="88">
        <v>253026.72932959034</v>
      </c>
      <c r="I20" s="88">
        <v>278865.889926998</v>
      </c>
      <c r="J20" s="88">
        <v>291879.23189949681</v>
      </c>
      <c r="K20" s="88">
        <v>289841.79217221978</v>
      </c>
      <c r="L20" s="88">
        <v>322151.38633840415</v>
      </c>
      <c r="M20" s="88">
        <v>329206.05616715096</v>
      </c>
      <c r="N20" s="88">
        <v>320669.27511480264</v>
      </c>
      <c r="O20" s="88">
        <v>342629.47802790662</v>
      </c>
      <c r="P20" s="88">
        <v>388503.02777902171</v>
      </c>
      <c r="Q20" s="88">
        <v>385601.75488278159</v>
      </c>
      <c r="R20" s="88">
        <v>380649.89022431185</v>
      </c>
      <c r="S20" s="88">
        <v>364861.65049744543</v>
      </c>
      <c r="T20" s="88">
        <v>381991.79883932165</v>
      </c>
      <c r="U20" s="88">
        <v>376586.44435655652</v>
      </c>
      <c r="V20" s="88">
        <v>389475.76427510811</v>
      </c>
      <c r="W20" s="88">
        <v>473323.83649209724</v>
      </c>
      <c r="X20" s="88">
        <v>498508.23759177275</v>
      </c>
      <c r="Y20" s="88">
        <v>451813.50377180736</v>
      </c>
      <c r="Z20" s="88">
        <v>496114.09221141046</v>
      </c>
      <c r="AA20" s="88">
        <v>529567.21228272247</v>
      </c>
      <c r="AB20" s="88">
        <v>541276.40393720625</v>
      </c>
      <c r="AC20" s="88">
        <v>551034.55197558401</v>
      </c>
    </row>
    <row r="21" spans="1:29" x14ac:dyDescent="0.2">
      <c r="B21" s="112" t="s">
        <v>372</v>
      </c>
      <c r="C21" s="113"/>
      <c r="D21" s="113">
        <v>0.15217609482569516</v>
      </c>
      <c r="E21" s="113">
        <v>-5.6843881276449348E-3</v>
      </c>
      <c r="F21" s="113">
        <v>9.1792614104904136E-3</v>
      </c>
      <c r="G21" s="113">
        <v>7.9527637861596778E-2</v>
      </c>
      <c r="H21" s="113">
        <v>7.3709686356689064E-2</v>
      </c>
      <c r="I21" s="113">
        <v>0.10212028059592781</v>
      </c>
      <c r="J21" s="113">
        <v>4.6665233872473566E-2</v>
      </c>
      <c r="K21" s="113">
        <v>-6.9804203403501797E-3</v>
      </c>
      <c r="L21" s="113">
        <v>0.11147320724192356</v>
      </c>
      <c r="M21" s="113">
        <v>2.1898617010253085E-2</v>
      </c>
      <c r="N21" s="113">
        <v>-2.5931421650438491E-2</v>
      </c>
      <c r="O21" s="113">
        <v>6.848240420053342E-2</v>
      </c>
      <c r="P21" s="113">
        <v>0.13388675724912025</v>
      </c>
      <c r="Q21" s="113">
        <v>-7.4678257022242622E-3</v>
      </c>
      <c r="R21" s="113">
        <v>-1.2841914217882722E-2</v>
      </c>
      <c r="S21" s="113">
        <v>-4.1477063654379642E-2</v>
      </c>
      <c r="T21" s="113">
        <v>4.6949709070606138E-2</v>
      </c>
      <c r="U21" s="113">
        <v>-1.4150446421072993E-2</v>
      </c>
      <c r="V21" s="113">
        <v>3.42267230053237E-2</v>
      </c>
      <c r="W21" s="113">
        <v>0.21528444105642119</v>
      </c>
      <c r="X21" s="113">
        <v>5.3207548739405253E-2</v>
      </c>
      <c r="Y21" s="113">
        <v>-9.36689312207587E-2</v>
      </c>
      <c r="Z21" s="113">
        <v>9.8050607318672656E-2</v>
      </c>
      <c r="AA21" s="113">
        <v>6.7430295967195741E-2</v>
      </c>
      <c r="AB21" s="113">
        <v>2.2110869749678796E-2</v>
      </c>
      <c r="AC21" s="113">
        <v>1.8028031459338845E-2</v>
      </c>
    </row>
    <row r="22" spans="1:29" x14ac:dyDescent="0.2">
      <c r="B22" s="44" t="s">
        <v>383</v>
      </c>
      <c r="V22" s="53"/>
      <c r="W22" s="53"/>
      <c r="X22" s="53"/>
      <c r="Y22" s="53"/>
      <c r="Z22" s="53"/>
    </row>
    <row r="23" spans="1:29" x14ac:dyDescent="0.2">
      <c r="B23" s="44" t="s">
        <v>386</v>
      </c>
      <c r="V23" s="53"/>
      <c r="W23" s="53"/>
      <c r="X23" s="53"/>
      <c r="Y23" s="54"/>
    </row>
    <row r="24" spans="1:29" x14ac:dyDescent="0.2">
      <c r="B24" s="44" t="s">
        <v>387</v>
      </c>
      <c r="M24" s="48"/>
      <c r="N24" s="48"/>
      <c r="O24" s="48"/>
      <c r="P24" s="48"/>
      <c r="Q24" s="48"/>
      <c r="R24" s="55"/>
      <c r="S24" s="55"/>
      <c r="T24" s="55"/>
      <c r="U24" s="55"/>
      <c r="V24" s="55"/>
      <c r="W24" s="55"/>
      <c r="X24" s="55"/>
      <c r="Y24" s="55"/>
      <c r="Z24" s="55"/>
    </row>
    <row r="25" spans="1:29" ht="12.75" customHeight="1" x14ac:dyDescent="0.2">
      <c r="B25" s="44" t="s">
        <v>391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48"/>
      <c r="N25" s="48"/>
      <c r="O25" s="48"/>
      <c r="P25" s="48"/>
      <c r="Q25" s="48"/>
      <c r="R25" s="55"/>
      <c r="S25" s="55"/>
      <c r="T25" s="55"/>
      <c r="U25" s="55"/>
      <c r="V25" s="55"/>
      <c r="W25" s="55"/>
      <c r="X25" s="55"/>
      <c r="Y25" s="55"/>
      <c r="Z25" s="55"/>
    </row>
    <row r="27" spans="1:29" hidden="1" x14ac:dyDescent="0.2">
      <c r="B27" s="96" t="s">
        <v>367</v>
      </c>
      <c r="C27" s="74">
        <v>0.26795890219979607</v>
      </c>
      <c r="D27" s="74">
        <v>0.28845321366125209</v>
      </c>
      <c r="E27" s="74">
        <v>0.30862140200845395</v>
      </c>
      <c r="F27" s="74">
        <v>0.32865513379069061</v>
      </c>
      <c r="G27" s="74">
        <v>0.34672125005125309</v>
      </c>
      <c r="H27" s="74">
        <v>0.36355514027576163</v>
      </c>
      <c r="I27" s="74">
        <v>0.37983495170055293</v>
      </c>
      <c r="J27" s="74">
        <v>0.40146450575151543</v>
      </c>
      <c r="K27" s="74">
        <v>0.4322743828871124</v>
      </c>
      <c r="L27" s="74">
        <v>0.44092768606569727</v>
      </c>
      <c r="M27" s="74">
        <v>0.45491048281992202</v>
      </c>
      <c r="N27" s="74">
        <v>0.4718635643771899</v>
      </c>
      <c r="O27" s="74">
        <v>0.48337703534799331</v>
      </c>
      <c r="P27" s="74">
        <v>0.49275454983374445</v>
      </c>
      <c r="Q27" s="74">
        <v>0.51078936635765948</v>
      </c>
      <c r="R27" s="74">
        <v>0.54536980646007305</v>
      </c>
      <c r="S27" s="74">
        <v>0.57672857033152736</v>
      </c>
      <c r="T27" s="74">
        <v>0.60031676885808682</v>
      </c>
      <c r="U27" s="74">
        <v>0.61940684210777397</v>
      </c>
      <c r="V27" s="74">
        <v>0.64294430210786935</v>
      </c>
      <c r="W27" s="74">
        <v>0.65329570537180603</v>
      </c>
      <c r="X27" s="74">
        <v>0.69001092401370157</v>
      </c>
      <c r="Y27" s="74">
        <v>0.78054035724429915</v>
      </c>
      <c r="Z27" s="74">
        <v>0.85297450239657013</v>
      </c>
      <c r="AA27" s="74">
        <v>0.89732917652119182</v>
      </c>
      <c r="AB27" s="74">
        <v>0.94310211786038411</v>
      </c>
      <c r="AC27" s="74">
        <v>1</v>
      </c>
    </row>
    <row r="29" spans="1:29" x14ac:dyDescent="0.2">
      <c r="V29" s="56"/>
      <c r="W29" s="56"/>
      <c r="X29" s="56"/>
      <c r="AA29" s="56"/>
    </row>
    <row r="37" ht="15.75" customHeight="1" x14ac:dyDescent="0.2"/>
    <row r="48" ht="12.75" customHeight="1" x14ac:dyDescent="0.2"/>
    <row r="54" spans="13:26" x14ac:dyDescent="0.2">
      <c r="Y54" s="44"/>
      <c r="Z54" s="44"/>
    </row>
    <row r="55" spans="13:26" s="55" customFormat="1" x14ac:dyDescent="0.2"/>
    <row r="56" spans="13:26" s="55" customFormat="1" x14ac:dyDescent="0.2"/>
    <row r="57" spans="13:26" s="55" customFormat="1" x14ac:dyDescent="0.2"/>
    <row r="58" spans="13:26" x14ac:dyDescent="0.2">
      <c r="M58" s="55"/>
      <c r="N58" s="55"/>
      <c r="O58" s="55"/>
      <c r="P58" s="55"/>
      <c r="Q58" s="55"/>
      <c r="R58" s="55"/>
      <c r="S58" s="55"/>
      <c r="T58" s="55"/>
      <c r="U58" s="55"/>
    </row>
    <row r="59" spans="13:26" x14ac:dyDescent="0.2">
      <c r="M59" s="55"/>
      <c r="N59" s="55"/>
      <c r="O59" s="55"/>
      <c r="P59" s="55"/>
      <c r="Q59" s="55"/>
      <c r="R59" s="55"/>
      <c r="S59" s="55"/>
      <c r="T59" s="55"/>
      <c r="U59" s="55"/>
    </row>
    <row r="60" spans="13:26" x14ac:dyDescent="0.2">
      <c r="M60" s="55"/>
      <c r="N60" s="55"/>
      <c r="O60" s="55"/>
      <c r="P60" s="55"/>
      <c r="Q60" s="55"/>
      <c r="R60" s="55"/>
      <c r="S60" s="55"/>
      <c r="T60" s="55"/>
      <c r="U60" s="55"/>
    </row>
    <row r="61" spans="13:26" x14ac:dyDescent="0.2">
      <c r="M61" s="55"/>
      <c r="N61" s="55"/>
      <c r="O61" s="55"/>
      <c r="P61" s="55"/>
      <c r="Q61" s="55"/>
      <c r="R61" s="55"/>
      <c r="S61" s="55"/>
      <c r="T61" s="55"/>
      <c r="U61" s="55"/>
    </row>
    <row r="62" spans="13:26" x14ac:dyDescent="0.2">
      <c r="M62" s="55"/>
      <c r="N62" s="55"/>
      <c r="O62" s="55"/>
      <c r="P62" s="55"/>
      <c r="Q62" s="55"/>
      <c r="R62" s="55"/>
      <c r="S62" s="55"/>
      <c r="T62" s="55"/>
      <c r="U62" s="55"/>
    </row>
    <row r="63" spans="13:26" x14ac:dyDescent="0.2">
      <c r="M63" s="55"/>
      <c r="N63" s="55"/>
      <c r="O63" s="55"/>
      <c r="P63" s="55"/>
      <c r="Q63" s="55"/>
      <c r="R63" s="55"/>
      <c r="S63" s="55"/>
      <c r="T63" s="55"/>
      <c r="U63" s="55"/>
    </row>
    <row r="64" spans="13:26" x14ac:dyDescent="0.2">
      <c r="M64" s="55"/>
      <c r="N64" s="55"/>
      <c r="O64" s="55"/>
      <c r="P64" s="55"/>
      <c r="Q64" s="55"/>
      <c r="R64" s="55"/>
      <c r="S64" s="55"/>
      <c r="T64" s="55"/>
      <c r="U64" s="55"/>
    </row>
    <row r="66" spans="13:21" x14ac:dyDescent="0.2">
      <c r="M66" s="56"/>
      <c r="N66" s="56"/>
      <c r="O66" s="56"/>
      <c r="P66" s="56"/>
      <c r="Q66" s="56"/>
      <c r="R66" s="56"/>
      <c r="S66" s="56"/>
      <c r="T66" s="56"/>
      <c r="U66" s="56"/>
    </row>
    <row r="67" spans="13:21" x14ac:dyDescent="0.2">
      <c r="M67" s="56"/>
      <c r="N67" s="56"/>
      <c r="O67" s="56"/>
      <c r="P67" s="56"/>
      <c r="Q67" s="56"/>
      <c r="R67" s="56"/>
      <c r="S67" s="56"/>
      <c r="T67" s="56"/>
      <c r="U67" s="56"/>
    </row>
    <row r="68" spans="13:21" x14ac:dyDescent="0.2">
      <c r="M68" s="56"/>
      <c r="N68" s="56"/>
      <c r="O68" s="56"/>
      <c r="P68" s="56"/>
      <c r="Q68" s="56"/>
      <c r="R68" s="56"/>
      <c r="S68" s="56"/>
      <c r="T68" s="56"/>
      <c r="U68" s="56"/>
    </row>
    <row r="69" spans="13:21" x14ac:dyDescent="0.2">
      <c r="M69" s="56"/>
      <c r="N69" s="56"/>
      <c r="O69" s="56"/>
      <c r="P69" s="56"/>
      <c r="Q69" s="56"/>
      <c r="R69" s="56"/>
      <c r="S69" s="56"/>
      <c r="T69" s="56"/>
      <c r="U69" s="56"/>
    </row>
    <row r="70" spans="13:21" x14ac:dyDescent="0.2">
      <c r="M70" s="56"/>
      <c r="N70" s="56"/>
      <c r="O70" s="56"/>
      <c r="P70" s="56"/>
      <c r="Q70" s="56"/>
      <c r="R70" s="56"/>
      <c r="S70" s="56"/>
      <c r="T70" s="56"/>
      <c r="U70" s="56"/>
    </row>
    <row r="71" spans="13:21" x14ac:dyDescent="0.2">
      <c r="M71" s="56"/>
      <c r="N71" s="56"/>
      <c r="O71" s="56"/>
      <c r="P71" s="56"/>
      <c r="Q71" s="56"/>
      <c r="R71" s="56"/>
      <c r="S71" s="56"/>
      <c r="T71" s="56"/>
      <c r="U71" s="56"/>
    </row>
  </sheetData>
  <mergeCells count="2">
    <mergeCell ref="D2:V2"/>
    <mergeCell ref="D4:V4"/>
  </mergeCells>
  <phoneticPr fontId="21" type="noConversion"/>
  <pageMargins left="0.7" right="0.7" top="0.75" bottom="0.75" header="0.3" footer="0.3"/>
  <pageSetup orientation="portrait" r:id="rId1"/>
  <ignoredErrors>
    <ignoredError sqref="M9:O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102B4-0CA1-4D61-896E-FBF7C3F658ED}">
  <dimension ref="A1:AD27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7109375" style="44" customWidth="1"/>
    <col min="2" max="2" width="70.42578125" style="44" customWidth="1"/>
    <col min="3" max="3" width="7.7109375" style="44" bestFit="1" customWidth="1"/>
    <col min="4" max="4" width="7.85546875" style="44" customWidth="1"/>
    <col min="5" max="5" width="7.42578125" style="44" customWidth="1"/>
    <col min="6" max="6" width="7.7109375" style="44" customWidth="1"/>
    <col min="7" max="8" width="8.140625" style="44" customWidth="1"/>
    <col min="9" max="24" width="7.7109375" style="44" bestFit="1" customWidth="1"/>
    <col min="25" max="26" width="7.7109375" style="52" bestFit="1" customWidth="1"/>
    <col min="27" max="27" width="7.7109375" style="44" bestFit="1" customWidth="1"/>
    <col min="28" max="28" width="7.7109375" style="44" customWidth="1"/>
    <col min="29" max="29" width="8.28515625" style="44" customWidth="1"/>
    <col min="30" max="30" width="11.42578125" style="44"/>
    <col min="31" max="31" width="13.85546875" style="44" bestFit="1" customWidth="1"/>
    <col min="32" max="35" width="7.85546875" style="44" customWidth="1"/>
    <col min="36" max="16384" width="11.42578125" style="44"/>
  </cols>
  <sheetData>
    <row r="1" spans="1:30" s="76" customFormat="1" x14ac:dyDescent="0.25"/>
    <row r="2" spans="1:30" s="76" customFormat="1" ht="18" x14ac:dyDescent="0.25">
      <c r="A2" s="77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</row>
    <row r="3" spans="1:30" s="76" customFormat="1" ht="15" x14ac:dyDescent="0.25">
      <c r="A3" s="77"/>
    </row>
    <row r="4" spans="1:30" s="76" customFormat="1" ht="15" x14ac:dyDescent="0.25">
      <c r="A4" s="77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78"/>
      <c r="X4" s="78"/>
      <c r="Y4" s="78"/>
      <c r="Z4" s="78"/>
      <c r="AA4" s="78"/>
      <c r="AB4" s="78"/>
      <c r="AC4" s="78"/>
      <c r="AD4" s="78"/>
    </row>
    <row r="5" spans="1:30" s="76" customFormat="1" ht="18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.75" customHeight="1" x14ac:dyDescent="0.25">
      <c r="A7" s="118"/>
      <c r="B7" s="118" t="s">
        <v>341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375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86" t="s">
        <v>368</v>
      </c>
      <c r="C9" s="80">
        <v>2000</v>
      </c>
      <c r="D9" s="80">
        <v>2001</v>
      </c>
      <c r="E9" s="80">
        <v>2002</v>
      </c>
      <c r="F9" s="80">
        <v>2003</v>
      </c>
      <c r="G9" s="80">
        <v>2004</v>
      </c>
      <c r="H9" s="80">
        <v>2005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>
        <v>2013</v>
      </c>
      <c r="Q9" s="80">
        <v>2014</v>
      </c>
      <c r="R9" s="80" t="s">
        <v>358</v>
      </c>
      <c r="S9" s="80" t="s">
        <v>357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ht="16.5" customHeight="1" x14ac:dyDescent="0.2">
      <c r="B10" s="83" t="s">
        <v>266</v>
      </c>
      <c r="C10" s="58">
        <v>163620.60854433916</v>
      </c>
      <c r="D10" s="58">
        <v>199916.0467812265</v>
      </c>
      <c r="E10" s="58">
        <v>174930.34858646369</v>
      </c>
      <c r="F10" s="58">
        <v>200681.26409467094</v>
      </c>
      <c r="G10" s="58">
        <v>194584.41485396394</v>
      </c>
      <c r="H10" s="58">
        <v>235997.19810754716</v>
      </c>
      <c r="I10" s="58">
        <v>245274.01808069414</v>
      </c>
      <c r="J10" s="58">
        <v>230424.42608735108</v>
      </c>
      <c r="K10" s="58">
        <v>260077.38707415728</v>
      </c>
      <c r="L10" s="58">
        <v>271939.27670513483</v>
      </c>
      <c r="M10" s="58">
        <v>248557.60302379122</v>
      </c>
      <c r="N10" s="58">
        <v>281288.93743632082</v>
      </c>
      <c r="O10" s="58">
        <v>291733.33752728323</v>
      </c>
      <c r="P10" s="58">
        <v>333066.61408809893</v>
      </c>
      <c r="Q10" s="58">
        <v>335018.72950523591</v>
      </c>
      <c r="R10" s="58">
        <v>334775.01399436127</v>
      </c>
      <c r="S10" s="58">
        <v>317580.69860950619</v>
      </c>
      <c r="T10" s="58">
        <v>335320.82831577084</v>
      </c>
      <c r="U10" s="58">
        <v>331303.9762163327</v>
      </c>
      <c r="V10" s="58">
        <v>345653.30341343477</v>
      </c>
      <c r="W10" s="58">
        <v>420888.47017434507</v>
      </c>
      <c r="X10" s="58">
        <v>438066.55244438228</v>
      </c>
      <c r="Y10" s="58">
        <v>391818.22117242863</v>
      </c>
      <c r="Z10" s="58">
        <v>438906.47881692596</v>
      </c>
      <c r="AA10" s="58">
        <v>413537.00506771728</v>
      </c>
      <c r="AB10" s="58">
        <v>478905.83017108392</v>
      </c>
      <c r="AC10" s="58">
        <v>340447.37155074219</v>
      </c>
    </row>
    <row r="11" spans="1:30" x14ac:dyDescent="0.2">
      <c r="B11" s="82" t="s">
        <v>359</v>
      </c>
      <c r="C11" s="48">
        <v>75110.538448470354</v>
      </c>
      <c r="D11" s="48">
        <v>87924.662890656138</v>
      </c>
      <c r="E11" s="48">
        <v>88863.858510216814</v>
      </c>
      <c r="F11" s="48">
        <v>96430.872208647401</v>
      </c>
      <c r="G11" s="48">
        <v>106500.30797865873</v>
      </c>
      <c r="H11" s="48">
        <v>117098.67284048215</v>
      </c>
      <c r="I11" s="48">
        <v>135611.56617370085</v>
      </c>
      <c r="J11" s="48">
        <v>143929.66238540475</v>
      </c>
      <c r="K11" s="48">
        <v>150410.32771048674</v>
      </c>
      <c r="L11" s="48">
        <v>148877.45340529969</v>
      </c>
      <c r="M11" s="48">
        <v>149312.56058232512</v>
      </c>
      <c r="N11" s="48">
        <v>179331.29101511629</v>
      </c>
      <c r="O11" s="48">
        <v>199555.33581855841</v>
      </c>
      <c r="P11" s="48">
        <v>200510.3585443561</v>
      </c>
      <c r="Q11" s="48">
        <v>188726.49374860749</v>
      </c>
      <c r="R11" s="48">
        <v>196209.2946918396</v>
      </c>
      <c r="S11" s="48">
        <v>189272.6914644872</v>
      </c>
      <c r="T11" s="48">
        <v>213840.36195619288</v>
      </c>
      <c r="U11" s="48">
        <v>214150.89923085173</v>
      </c>
      <c r="V11" s="48">
        <v>237983.30269107665</v>
      </c>
      <c r="W11" s="48">
        <v>202897.47203767471</v>
      </c>
      <c r="X11" s="48">
        <v>235443.68735534407</v>
      </c>
      <c r="Y11" s="48">
        <v>273260.60329854785</v>
      </c>
      <c r="Z11" s="48">
        <v>309720.79498230707</v>
      </c>
      <c r="AA11" s="48">
        <v>275460.69213049609</v>
      </c>
      <c r="AB11" s="48">
        <v>289148.17522471159</v>
      </c>
      <c r="AC11" s="48">
        <v>201610.65138850201</v>
      </c>
    </row>
    <row r="12" spans="1:30" x14ac:dyDescent="0.2">
      <c r="B12" s="82" t="s">
        <v>336</v>
      </c>
      <c r="C12" s="48">
        <v>78082.315493461239</v>
      </c>
      <c r="D12" s="48">
        <v>105049.93125696096</v>
      </c>
      <c r="E12" s="48">
        <v>75962.064546291003</v>
      </c>
      <c r="F12" s="48">
        <v>94766.517355248492</v>
      </c>
      <c r="G12" s="48">
        <v>79005.894079863021</v>
      </c>
      <c r="H12" s="48">
        <v>108436.68032987328</v>
      </c>
      <c r="I12" s="48">
        <v>98604.676114039859</v>
      </c>
      <c r="J12" s="48">
        <v>72443.914570077075</v>
      </c>
      <c r="K12" s="48">
        <v>97942.854490124926</v>
      </c>
      <c r="L12" s="48">
        <v>113288.95966975461</v>
      </c>
      <c r="M12" s="48">
        <v>88863.836436243277</v>
      </c>
      <c r="N12" s="48">
        <v>88531.21087665853</v>
      </c>
      <c r="O12" s="48">
        <v>78408.770847222084</v>
      </c>
      <c r="P12" s="48">
        <v>108683.1542598939</v>
      </c>
      <c r="Q12" s="48">
        <v>104741.01520407305</v>
      </c>
      <c r="R12" s="48">
        <v>102255.68043061445</v>
      </c>
      <c r="S12" s="48">
        <v>94510.520148623706</v>
      </c>
      <c r="T12" s="48">
        <v>93921.797034593212</v>
      </c>
      <c r="U12" s="48">
        <v>95361.568371707937</v>
      </c>
      <c r="V12" s="48">
        <v>86239.804374386455</v>
      </c>
      <c r="W12" s="48">
        <v>162772.20746501116</v>
      </c>
      <c r="X12" s="48">
        <v>138810.64163274577</v>
      </c>
      <c r="Y12" s="48">
        <v>94175.756849463418</v>
      </c>
      <c r="Z12" s="48">
        <v>106390.81201522081</v>
      </c>
      <c r="AA12" s="48">
        <v>114525.9520193573</v>
      </c>
      <c r="AB12" s="48">
        <v>164503.31008444718</v>
      </c>
      <c r="AC12" s="48">
        <v>123075.689394021</v>
      </c>
    </row>
    <row r="13" spans="1:30" x14ac:dyDescent="0.2">
      <c r="B13" s="82" t="s">
        <v>268</v>
      </c>
      <c r="C13" s="48">
        <v>0</v>
      </c>
      <c r="D13" s="48">
        <v>0</v>
      </c>
      <c r="E13" s="48">
        <v>2123.5499823957371</v>
      </c>
      <c r="F13" s="48">
        <v>0</v>
      </c>
      <c r="G13" s="48">
        <v>0</v>
      </c>
      <c r="H13" s="48">
        <v>0</v>
      </c>
      <c r="I13" s="48">
        <v>0</v>
      </c>
      <c r="J13" s="48">
        <v>1558.5203692509454</v>
      </c>
      <c r="K13" s="48">
        <v>1486.3613778723313</v>
      </c>
      <c r="L13" s="48">
        <v>477.11710787118665</v>
      </c>
      <c r="M13" s="48">
        <v>0</v>
      </c>
      <c r="N13" s="48">
        <v>2262.9656582436028</v>
      </c>
      <c r="O13" s="48">
        <v>1313.3740607452619</v>
      </c>
      <c r="P13" s="48">
        <v>3595.1287414529406</v>
      </c>
      <c r="Q13" s="48">
        <v>3904.9026390133863</v>
      </c>
      <c r="R13" s="48">
        <v>2609.2516817727046</v>
      </c>
      <c r="S13" s="48">
        <v>2832.0613851302082</v>
      </c>
      <c r="T13" s="48">
        <v>2923.3779172903232</v>
      </c>
      <c r="U13" s="48">
        <v>3215.2363497912593</v>
      </c>
      <c r="V13" s="48">
        <v>3275.4537695356066</v>
      </c>
      <c r="W13" s="48">
        <v>3332.4445846217477</v>
      </c>
      <c r="X13" s="48">
        <v>3314.2370333903723</v>
      </c>
      <c r="Y13" s="48">
        <v>3425.5615987808151</v>
      </c>
      <c r="Z13" s="48">
        <v>2996.9795228699668</v>
      </c>
      <c r="AA13" s="48">
        <v>3975.0282977542656</v>
      </c>
      <c r="AB13" s="48">
        <v>4167.0234041177528</v>
      </c>
      <c r="AC13" s="48">
        <v>2886.6323201946402</v>
      </c>
    </row>
    <row r="14" spans="1:30" x14ac:dyDescent="0.2">
      <c r="B14" s="82" t="s">
        <v>269</v>
      </c>
      <c r="C14" s="48">
        <v>10427.754602407556</v>
      </c>
      <c r="D14" s="48">
        <v>6941.4526336094232</v>
      </c>
      <c r="E14" s="48">
        <v>7980.8755475601456</v>
      </c>
      <c r="F14" s="48">
        <v>9483.8745307750578</v>
      </c>
      <c r="G14" s="48">
        <v>9078.2127954421994</v>
      </c>
      <c r="H14" s="48">
        <v>10461.844937191714</v>
      </c>
      <c r="I14" s="48">
        <v>11057.775792953405</v>
      </c>
      <c r="J14" s="48">
        <v>12492.328762618308</v>
      </c>
      <c r="K14" s="48">
        <v>10237.843495673267</v>
      </c>
      <c r="L14" s="48">
        <v>9295.7465222093015</v>
      </c>
      <c r="M14" s="48">
        <v>10381.206005222848</v>
      </c>
      <c r="N14" s="48">
        <v>11163.469886302353</v>
      </c>
      <c r="O14" s="48">
        <v>12455.856800757503</v>
      </c>
      <c r="P14" s="48">
        <v>20277.972542396034</v>
      </c>
      <c r="Q14" s="48">
        <v>37646.317913541941</v>
      </c>
      <c r="R14" s="48">
        <v>33700.787190134572</v>
      </c>
      <c r="S14" s="48">
        <v>30965.425611265084</v>
      </c>
      <c r="T14" s="48">
        <v>24635.291407694338</v>
      </c>
      <c r="U14" s="48">
        <v>18576.272263981788</v>
      </c>
      <c r="V14" s="48">
        <v>18154.742578436068</v>
      </c>
      <c r="W14" s="48">
        <v>51886.346087037462</v>
      </c>
      <c r="X14" s="48">
        <v>60497.986422902075</v>
      </c>
      <c r="Y14" s="48">
        <v>20956.2994256366</v>
      </c>
      <c r="Z14" s="48">
        <v>19797.892296528138</v>
      </c>
      <c r="AA14" s="48">
        <v>19575.332620109664</v>
      </c>
      <c r="AB14" s="48">
        <v>21087.32145780736</v>
      </c>
      <c r="AC14" s="48">
        <v>12874.3984480245</v>
      </c>
    </row>
    <row r="15" spans="1:30" x14ac:dyDescent="0.2">
      <c r="B15" s="83" t="s">
        <v>323</v>
      </c>
      <c r="C15" s="58">
        <v>12776.890266273847</v>
      </c>
      <c r="D15" s="58">
        <v>15002.918005566778</v>
      </c>
      <c r="E15" s="58">
        <v>19379.452757136289</v>
      </c>
      <c r="F15" s="58">
        <v>15716.531193581224</v>
      </c>
      <c r="G15" s="58">
        <v>22407.953080241037</v>
      </c>
      <c r="H15" s="58">
        <v>22641.645937458903</v>
      </c>
      <c r="I15" s="58">
        <v>19445.349848559628</v>
      </c>
      <c r="J15" s="58">
        <v>20586.401955816746</v>
      </c>
      <c r="K15" s="58">
        <v>22466.353373450245</v>
      </c>
      <c r="L15" s="58">
        <v>25861.706564790213</v>
      </c>
      <c r="M15" s="58">
        <v>27132.060118212059</v>
      </c>
      <c r="N15" s="58">
        <v>17922.583291096074</v>
      </c>
      <c r="O15" s="58">
        <v>27107.997884045006</v>
      </c>
      <c r="P15" s="58">
        <v>28226.445786232198</v>
      </c>
      <c r="Q15" s="58">
        <v>24913.966897150895</v>
      </c>
      <c r="R15" s="58">
        <v>24771.771397443419</v>
      </c>
      <c r="S15" s="58">
        <v>25648.431161565335</v>
      </c>
      <c r="T15" s="58">
        <v>26764.255830294507</v>
      </c>
      <c r="U15" s="58">
        <v>25059.341692203339</v>
      </c>
      <c r="V15" s="58">
        <v>25873.119114086563</v>
      </c>
      <c r="W15" s="58">
        <v>23958.402872295745</v>
      </c>
      <c r="X15" s="58">
        <v>27833.403933738096</v>
      </c>
      <c r="Y15" s="58">
        <v>30455.581491803976</v>
      </c>
      <c r="Z15" s="58">
        <v>29380.318731554406</v>
      </c>
      <c r="AA15" s="58">
        <v>33246.140569672847</v>
      </c>
      <c r="AB15" s="58">
        <v>32703.589097618842</v>
      </c>
      <c r="AC15" s="58">
        <v>21475.807086425961</v>
      </c>
    </row>
    <row r="16" spans="1:30" x14ac:dyDescent="0.2">
      <c r="B16" s="82" t="s">
        <v>1</v>
      </c>
      <c r="C16" s="48">
        <v>7193.1957490997183</v>
      </c>
      <c r="D16" s="48">
        <v>7752.0569821939753</v>
      </c>
      <c r="E16" s="48">
        <v>12994.277870729609</v>
      </c>
      <c r="F16" s="48">
        <v>8469.3363788186289</v>
      </c>
      <c r="G16" s="48">
        <v>14686.180196040155</v>
      </c>
      <c r="H16" s="48">
        <v>15329.479016279945</v>
      </c>
      <c r="I16" s="48">
        <v>9864.1341423755712</v>
      </c>
      <c r="J16" s="48">
        <v>9277.4152645646209</v>
      </c>
      <c r="K16" s="48">
        <v>11491.422798249045</v>
      </c>
      <c r="L16" s="48">
        <v>12017.309206415983</v>
      </c>
      <c r="M16" s="48">
        <v>11048.421868274636</v>
      </c>
      <c r="N16" s="48">
        <v>8652.5187479702654</v>
      </c>
      <c r="O16" s="48">
        <v>12170.048082922032</v>
      </c>
      <c r="P16" s="48">
        <v>15199.760861944462</v>
      </c>
      <c r="Q16" s="48">
        <v>13741.824450151742</v>
      </c>
      <c r="R16" s="48">
        <v>13702.557919519406</v>
      </c>
      <c r="S16" s="48">
        <v>13683.952898026771</v>
      </c>
      <c r="T16" s="48">
        <v>13230.690573549775</v>
      </c>
      <c r="U16" s="48">
        <v>14254.879904840453</v>
      </c>
      <c r="V16" s="48">
        <v>14935.090493339563</v>
      </c>
      <c r="W16" s="48">
        <v>12921.52720488199</v>
      </c>
      <c r="X16" s="48">
        <v>15458.295104733452</v>
      </c>
      <c r="Y16" s="48">
        <v>19159.40430490259</v>
      </c>
      <c r="Z16" s="48">
        <v>16428.412794516771</v>
      </c>
      <c r="AA16" s="48">
        <v>17461.645081999788</v>
      </c>
      <c r="AB16" s="48">
        <v>16454.703390945026</v>
      </c>
      <c r="AC16" s="48">
        <v>11325.875448888</v>
      </c>
    </row>
    <row r="17" spans="2:29" x14ac:dyDescent="0.2">
      <c r="B17" s="82" t="s">
        <v>337</v>
      </c>
      <c r="C17" s="48">
        <v>1657.4123327011375</v>
      </c>
      <c r="D17" s="48">
        <v>2022.8980641181292</v>
      </c>
      <c r="E17" s="48">
        <v>1115.1968973997862</v>
      </c>
      <c r="F17" s="48">
        <v>1606.0739828581723</v>
      </c>
      <c r="G17" s="48">
        <v>2095.2513149211704</v>
      </c>
      <c r="H17" s="48">
        <v>1547.6802765632997</v>
      </c>
      <c r="I17" s="48">
        <v>2835.1685626129079</v>
      </c>
      <c r="J17" s="48">
        <v>4222.4590696498981</v>
      </c>
      <c r="K17" s="48">
        <v>3363.2628768188438</v>
      </c>
      <c r="L17" s="48">
        <v>5435.5043281562093</v>
      </c>
      <c r="M17" s="48">
        <v>7062.3103131759799</v>
      </c>
      <c r="N17" s="48">
        <v>3238.0295625954664</v>
      </c>
      <c r="O17" s="48">
        <v>4600.0512007543812</v>
      </c>
      <c r="P17" s="48">
        <v>5078.7884963648467</v>
      </c>
      <c r="Q17" s="48">
        <v>5149.071149539388</v>
      </c>
      <c r="R17" s="48">
        <v>5085.651006065541</v>
      </c>
      <c r="S17" s="48">
        <v>5866.3517558552103</v>
      </c>
      <c r="T17" s="48">
        <v>7124.7077590259687</v>
      </c>
      <c r="U17" s="48">
        <v>4021.6998176682332</v>
      </c>
      <c r="V17" s="48">
        <v>4129.1754680819131</v>
      </c>
      <c r="W17" s="48">
        <v>4274.0591743231635</v>
      </c>
      <c r="X17" s="48">
        <v>5524.7487404082485</v>
      </c>
      <c r="Y17" s="48">
        <v>4257.5141062359608</v>
      </c>
      <c r="Z17" s="48">
        <v>5589.7971010382234</v>
      </c>
      <c r="AA17" s="48">
        <v>8022.3999790301059</v>
      </c>
      <c r="AB17" s="48">
        <v>7507.2250254337659</v>
      </c>
      <c r="AC17" s="48">
        <v>4657.6577672373005</v>
      </c>
    </row>
    <row r="18" spans="2:29" x14ac:dyDescent="0.2">
      <c r="B18" s="82" t="s">
        <v>271</v>
      </c>
      <c r="C18" s="48">
        <v>3926.2821844729915</v>
      </c>
      <c r="D18" s="48">
        <v>5092.4902151552042</v>
      </c>
      <c r="E18" s="48">
        <v>5161.597188905791</v>
      </c>
      <c r="F18" s="48">
        <v>5243.0795863679577</v>
      </c>
      <c r="G18" s="48">
        <v>5521.4870574791903</v>
      </c>
      <c r="H18" s="48">
        <v>5637.987411772694</v>
      </c>
      <c r="I18" s="48">
        <v>6640.005271793234</v>
      </c>
      <c r="J18" s="48">
        <v>6971.7393425045902</v>
      </c>
      <c r="K18" s="48">
        <v>7493.1041755737788</v>
      </c>
      <c r="L18" s="48">
        <v>8303.191360851637</v>
      </c>
      <c r="M18" s="48">
        <v>8793.3294749078905</v>
      </c>
      <c r="N18" s="48">
        <v>5932.7317197494049</v>
      </c>
      <c r="O18" s="48">
        <v>10064.331089885332</v>
      </c>
      <c r="P18" s="48">
        <v>7367.1491624063528</v>
      </c>
      <c r="Q18" s="48">
        <v>5364.8420923631629</v>
      </c>
      <c r="R18" s="48">
        <v>5338.0330421202025</v>
      </c>
      <c r="S18" s="48">
        <v>5415.9379960410815</v>
      </c>
      <c r="T18" s="48">
        <v>5567.7814631496858</v>
      </c>
      <c r="U18" s="48">
        <v>5840.0227638666893</v>
      </c>
      <c r="V18" s="48">
        <v>5856.792278227721</v>
      </c>
      <c r="W18" s="48">
        <v>5883.1731055219943</v>
      </c>
      <c r="X18" s="48">
        <v>5951.5649032181027</v>
      </c>
      <c r="Y18" s="48">
        <v>5923.5930604279192</v>
      </c>
      <c r="Z18" s="48">
        <v>6156.067128842179</v>
      </c>
      <c r="AA18" s="48">
        <v>6495.4732267012596</v>
      </c>
      <c r="AB18" s="48">
        <v>6727.454130124951</v>
      </c>
      <c r="AC18" s="48">
        <v>4312.1994679277996</v>
      </c>
    </row>
    <row r="19" spans="2:29" x14ac:dyDescent="0.2">
      <c r="B19" s="82" t="s">
        <v>270</v>
      </c>
      <c r="C19" s="48">
        <v>0</v>
      </c>
      <c r="D19" s="48">
        <v>135.47274409946809</v>
      </c>
      <c r="E19" s="48">
        <v>108.38080010110173</v>
      </c>
      <c r="F19" s="48">
        <v>398.04124553646488</v>
      </c>
      <c r="G19" s="48">
        <v>105.03451180052174</v>
      </c>
      <c r="H19" s="48">
        <v>126.49923284296398</v>
      </c>
      <c r="I19" s="48">
        <v>106.04187177791351</v>
      </c>
      <c r="J19" s="48">
        <v>114.78827909763739</v>
      </c>
      <c r="K19" s="48">
        <v>118.5635228085777</v>
      </c>
      <c r="L19" s="48">
        <v>105.70166936638152</v>
      </c>
      <c r="M19" s="48">
        <v>227.9984618535544</v>
      </c>
      <c r="N19" s="48">
        <v>99.303260780935858</v>
      </c>
      <c r="O19" s="48">
        <v>273.56751048326146</v>
      </c>
      <c r="P19" s="48">
        <v>580.74726551653862</v>
      </c>
      <c r="Q19" s="48">
        <v>658.22920509660355</v>
      </c>
      <c r="R19" s="48">
        <v>645.52942973826703</v>
      </c>
      <c r="S19" s="48">
        <v>682.18851164227192</v>
      </c>
      <c r="T19" s="48">
        <v>841.07603456907566</v>
      </c>
      <c r="U19" s="48">
        <v>942.73920582796393</v>
      </c>
      <c r="V19" s="48">
        <v>952.06087443736567</v>
      </c>
      <c r="W19" s="48">
        <v>879.64338756859456</v>
      </c>
      <c r="X19" s="48">
        <v>898.7951853782896</v>
      </c>
      <c r="Y19" s="48">
        <v>1115.0700202375049</v>
      </c>
      <c r="Z19" s="48">
        <v>1206.0417071572317</v>
      </c>
      <c r="AA19" s="48">
        <v>1266.6222819416905</v>
      </c>
      <c r="AB19" s="48">
        <v>2014.2065511150993</v>
      </c>
      <c r="AC19" s="48">
        <v>1180.07440237286</v>
      </c>
    </row>
    <row r="20" spans="2:29" x14ac:dyDescent="0.2">
      <c r="B20" s="84" t="s">
        <v>322</v>
      </c>
      <c r="C20" s="46">
        <v>176397.498810613</v>
      </c>
      <c r="D20" s="46">
        <v>214918.96478679328</v>
      </c>
      <c r="E20" s="46">
        <v>194309.80134359997</v>
      </c>
      <c r="F20" s="46">
        <v>216397.79528825215</v>
      </c>
      <c r="G20" s="46">
        <v>216992.36793420499</v>
      </c>
      <c r="H20" s="46">
        <v>258638.84404500606</v>
      </c>
      <c r="I20" s="46">
        <v>264719.36792925379</v>
      </c>
      <c r="J20" s="46">
        <v>251010.8280431678</v>
      </c>
      <c r="K20" s="46">
        <v>282543.74044760753</v>
      </c>
      <c r="L20" s="46">
        <v>297800.983269925</v>
      </c>
      <c r="M20" s="46">
        <v>275689.66314200329</v>
      </c>
      <c r="N20" s="46">
        <v>299211.52072741691</v>
      </c>
      <c r="O20" s="46">
        <v>318841.33541132824</v>
      </c>
      <c r="P20" s="46">
        <v>361293.05987433117</v>
      </c>
      <c r="Q20" s="46">
        <v>359932.69640238682</v>
      </c>
      <c r="R20" s="46">
        <v>359546.78539180476</v>
      </c>
      <c r="S20" s="46">
        <v>343229.12977107149</v>
      </c>
      <c r="T20" s="46">
        <v>362085.08414606529</v>
      </c>
      <c r="U20" s="46">
        <v>356363.317908536</v>
      </c>
      <c r="V20" s="46">
        <v>371526.42252752127</v>
      </c>
      <c r="W20" s="46">
        <v>444846.87304664083</v>
      </c>
      <c r="X20" s="46">
        <v>465899.95637812035</v>
      </c>
      <c r="Y20" s="46">
        <v>422273.80266423267</v>
      </c>
      <c r="Z20" s="46">
        <v>468286.79754848039</v>
      </c>
      <c r="AA20" s="46">
        <v>446783.14563739015</v>
      </c>
      <c r="AB20" s="46">
        <v>511609.41926870274</v>
      </c>
      <c r="AC20" s="46">
        <v>361923.17863716814</v>
      </c>
    </row>
    <row r="21" spans="2:29" x14ac:dyDescent="0.2">
      <c r="B21" s="114" t="s">
        <v>372</v>
      </c>
      <c r="C21" s="115"/>
      <c r="D21" s="116">
        <v>0.21837875387075845</v>
      </c>
      <c r="E21" s="116">
        <v>-9.5892716883492657E-2</v>
      </c>
      <c r="F21" s="116">
        <v>0.11367411109434333</v>
      </c>
      <c r="G21" s="116">
        <v>2.7475910517518187E-3</v>
      </c>
      <c r="H21" s="116">
        <v>0.1919259949429597</v>
      </c>
      <c r="I21" s="116">
        <v>2.3509708708679744E-2</v>
      </c>
      <c r="J21" s="116">
        <v>-5.178517912504832E-2</v>
      </c>
      <c r="K21" s="116">
        <v>0.12562371372687098</v>
      </c>
      <c r="L21" s="116">
        <v>5.3999578253430158E-2</v>
      </c>
      <c r="M21" s="116">
        <v>-7.4248647150637948E-2</v>
      </c>
      <c r="N21" s="116">
        <v>8.5320056317446547E-2</v>
      </c>
      <c r="O21" s="116">
        <v>6.5605143265169197E-2</v>
      </c>
      <c r="P21" s="116">
        <v>0.13314372933558682</v>
      </c>
      <c r="Q21" s="116">
        <v>-3.7652632254201457E-3</v>
      </c>
      <c r="R21" s="116">
        <v>-1.0721754773581615E-3</v>
      </c>
      <c r="S21" s="116">
        <v>-4.5383956368714617E-2</v>
      </c>
      <c r="T21" s="116">
        <v>5.493692912245085E-2</v>
      </c>
      <c r="U21" s="116">
        <v>-1.5802269930625279E-2</v>
      </c>
      <c r="V21" s="116">
        <v>4.2549566290874585E-2</v>
      </c>
      <c r="W21" s="116">
        <v>0.1973492222176696</v>
      </c>
      <c r="X21" s="116">
        <v>4.7326584960106333E-2</v>
      </c>
      <c r="Y21" s="116">
        <v>-9.3638458464419871E-2</v>
      </c>
      <c r="Z21" s="116">
        <v>0.10896483417616731</v>
      </c>
      <c r="AA21" s="116">
        <v>-4.5919833793443665E-2</v>
      </c>
      <c r="AB21" s="116">
        <v>0.14509561129220772</v>
      </c>
      <c r="AC21" s="116">
        <v>-0.2925791336005833</v>
      </c>
    </row>
    <row r="22" spans="2:29" x14ac:dyDescent="0.2">
      <c r="B22" s="44" t="s">
        <v>383</v>
      </c>
      <c r="V22" s="53"/>
      <c r="W22" s="53"/>
      <c r="X22" s="53"/>
      <c r="Y22" s="53"/>
    </row>
    <row r="23" spans="2:29" x14ac:dyDescent="0.2">
      <c r="B23" s="44" t="s">
        <v>388</v>
      </c>
      <c r="V23" s="53"/>
      <c r="W23" s="53"/>
      <c r="X23" s="53"/>
      <c r="Y23" s="54"/>
    </row>
    <row r="24" spans="2:29" x14ac:dyDescent="0.2">
      <c r="B24" s="3" t="s">
        <v>389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4"/>
      <c r="AB24" s="3"/>
    </row>
    <row r="25" spans="2:29" x14ac:dyDescent="0.2">
      <c r="B25" s="44" t="s">
        <v>391</v>
      </c>
      <c r="V25" s="56"/>
      <c r="W25" s="56"/>
      <c r="X25" s="56"/>
    </row>
    <row r="27" spans="2:29" hidden="1" x14ac:dyDescent="0.2">
      <c r="B27" s="96" t="s">
        <v>367</v>
      </c>
      <c r="C27" s="74">
        <f>'CUADRO 1A'!C27</f>
        <v>0.26795890219979607</v>
      </c>
      <c r="D27" s="74">
        <f>'CUADRO 1A'!D27</f>
        <v>0.28845321366125209</v>
      </c>
      <c r="E27" s="74">
        <f>'CUADRO 1A'!E27</f>
        <v>0.30862140200845395</v>
      </c>
      <c r="F27" s="74">
        <f>'CUADRO 1A'!F27</f>
        <v>0.32865513379069061</v>
      </c>
      <c r="G27" s="74">
        <f>'CUADRO 1A'!G27</f>
        <v>0.34672125005125309</v>
      </c>
      <c r="H27" s="74">
        <f>'CUADRO 1A'!H27</f>
        <v>0.36355514027576163</v>
      </c>
      <c r="I27" s="74">
        <f>'CUADRO 1A'!I27</f>
        <v>0.37983495170055293</v>
      </c>
      <c r="J27" s="74">
        <f>'CUADRO 1A'!J27</f>
        <v>0.40146450575151543</v>
      </c>
      <c r="K27" s="74">
        <f>'CUADRO 1A'!K27</f>
        <v>0.4322743828871124</v>
      </c>
      <c r="L27" s="74">
        <f>'CUADRO 1A'!L27</f>
        <v>0.44092768606569727</v>
      </c>
      <c r="M27" s="74">
        <f>'CUADRO 1A'!M27</f>
        <v>0.45491048281992202</v>
      </c>
      <c r="N27" s="74">
        <f>'CUADRO 1A'!N27</f>
        <v>0.4718635643771899</v>
      </c>
      <c r="O27" s="74">
        <f>'CUADRO 1A'!O27</f>
        <v>0.48337703534799331</v>
      </c>
      <c r="P27" s="74">
        <f>'CUADRO 1A'!P27</f>
        <v>0.49275454983374445</v>
      </c>
      <c r="Q27" s="74">
        <f>'CUADRO 1A'!Q27</f>
        <v>0.51078936635765948</v>
      </c>
      <c r="R27" s="74">
        <f>'CUADRO 1A'!R27</f>
        <v>0.54536980646007305</v>
      </c>
      <c r="S27" s="74">
        <f>'CUADRO 1A'!S27</f>
        <v>0.57672857033152736</v>
      </c>
      <c r="T27" s="74">
        <f>'CUADRO 1A'!T27</f>
        <v>0.60031676885808682</v>
      </c>
      <c r="U27" s="74">
        <f>'CUADRO 1A'!U27</f>
        <v>0.61940684210777397</v>
      </c>
      <c r="V27" s="74">
        <f>'CUADRO 1A'!V27</f>
        <v>0.64294430210786935</v>
      </c>
      <c r="W27" s="74">
        <f>'CUADRO 1A'!W27</f>
        <v>0.65329570537180603</v>
      </c>
      <c r="X27" s="74">
        <f>'CUADRO 1A'!X27</f>
        <v>0.69001092401370157</v>
      </c>
      <c r="Y27" s="74">
        <f>'CUADRO 1A'!Y27</f>
        <v>0.78054035724429915</v>
      </c>
      <c r="Z27" s="74">
        <f>'CUADRO 1A'!Z27</f>
        <v>0.85297450239657013</v>
      </c>
      <c r="AA27" s="74">
        <f>'CUADRO 1A'!AA27</f>
        <v>0.89732917652119182</v>
      </c>
      <c r="AB27" s="74">
        <f>'CUADRO 1A'!AB27</f>
        <v>0.94310211786038411</v>
      </c>
      <c r="AC27" s="74">
        <f>'CUADRO 1A'!AC27</f>
        <v>1</v>
      </c>
    </row>
  </sheetData>
  <mergeCells count="2">
    <mergeCell ref="D2:V2"/>
    <mergeCell ref="D4:V4"/>
  </mergeCells>
  <phoneticPr fontId="21" type="noConversion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5E145-00DD-474D-B11D-61ECC67D8729}">
  <sheetPr>
    <pageSetUpPr fitToPage="1"/>
  </sheetPr>
  <dimension ref="A1:AD51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9.42578125" style="3" customWidth="1"/>
    <col min="3" max="6" width="9.85546875" style="3" bestFit="1" customWidth="1"/>
    <col min="7" max="7" width="10.7109375" style="3" customWidth="1"/>
    <col min="8" max="8" width="11.140625" style="3" customWidth="1"/>
    <col min="9" max="9" width="11.42578125" style="3" customWidth="1"/>
    <col min="10" max="10" width="11" style="3" customWidth="1"/>
    <col min="11" max="11" width="10.85546875" style="3" customWidth="1"/>
    <col min="12" max="12" width="11.42578125" style="3" customWidth="1"/>
    <col min="13" max="13" width="11.85546875" style="3" customWidth="1"/>
    <col min="14" max="14" width="11.42578125" style="3" customWidth="1"/>
    <col min="15" max="15" width="10.5703125" style="3" customWidth="1"/>
    <col min="16" max="29" width="10.7109375" style="3" bestFit="1" customWidth="1"/>
    <col min="30" max="16384" width="11.42578125" style="3"/>
  </cols>
  <sheetData>
    <row r="1" spans="1:30" s="76" customFormat="1" x14ac:dyDescent="0.25"/>
    <row r="2" spans="1:30" s="76" customFormat="1" ht="18" x14ac:dyDescent="0.25">
      <c r="A2" s="77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</row>
    <row r="3" spans="1:30" s="76" customFormat="1" ht="15" x14ac:dyDescent="0.25">
      <c r="A3" s="77"/>
    </row>
    <row r="4" spans="1:30" s="76" customFormat="1" ht="15" x14ac:dyDescent="0.25">
      <c r="A4" s="77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78"/>
      <c r="X4" s="78"/>
      <c r="Y4" s="78"/>
      <c r="Z4" s="78"/>
      <c r="AA4" s="78"/>
      <c r="AB4" s="78"/>
      <c r="AC4" s="78"/>
      <c r="AD4" s="78"/>
    </row>
    <row r="5" spans="1:30" s="76" customFormat="1" ht="18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" customHeight="1" x14ac:dyDescent="0.25">
      <c r="A7" s="118"/>
      <c r="B7" s="118" t="s">
        <v>342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376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98" t="s">
        <v>368</v>
      </c>
      <c r="C9" s="97">
        <v>2000</v>
      </c>
      <c r="D9" s="97">
        <v>2001</v>
      </c>
      <c r="E9" s="97">
        <v>2002</v>
      </c>
      <c r="F9" s="97">
        <v>2003</v>
      </c>
      <c r="G9" s="97">
        <v>2004</v>
      </c>
      <c r="H9" s="80" t="s">
        <v>325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 t="s">
        <v>326</v>
      </c>
      <c r="Q9" s="80">
        <v>2014</v>
      </c>
      <c r="R9" s="80">
        <v>2015</v>
      </c>
      <c r="S9" s="80">
        <v>2016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x14ac:dyDescent="0.2">
      <c r="B10" s="99" t="s">
        <v>102</v>
      </c>
      <c r="C10" s="50">
        <v>70875500.101278037</v>
      </c>
      <c r="D10" s="50">
        <v>85979523.976201504</v>
      </c>
      <c r="E10" s="50">
        <v>92538973.326097056</v>
      </c>
      <c r="F10" s="50">
        <v>96523843.132796898</v>
      </c>
      <c r="G10" s="50">
        <v>105522612.16926174</v>
      </c>
      <c r="H10" s="50">
        <v>106668292.38223664</v>
      </c>
      <c r="I10" s="50">
        <v>121371518.84944054</v>
      </c>
      <c r="J10" s="50">
        <v>134124076.29711545</v>
      </c>
      <c r="K10" s="50">
        <v>152602260.53512615</v>
      </c>
      <c r="L10" s="50">
        <v>170213763.77988979</v>
      </c>
      <c r="M10" s="50">
        <v>155311507.7982676</v>
      </c>
      <c r="N10" s="50">
        <v>158266537.7583285</v>
      </c>
      <c r="O10" s="50">
        <v>183962582.13182026</v>
      </c>
      <c r="P10" s="50">
        <v>206128576.81331006</v>
      </c>
      <c r="Q10" s="50">
        <v>202229899.67881897</v>
      </c>
      <c r="R10" s="50">
        <v>201036713.6403687</v>
      </c>
      <c r="S10" s="50">
        <v>202181059.87377813</v>
      </c>
      <c r="T10" s="50">
        <v>207305492.81111515</v>
      </c>
      <c r="U10" s="50">
        <v>221773483.28475934</v>
      </c>
      <c r="V10" s="50">
        <v>222230736.26043755</v>
      </c>
      <c r="W10" s="50">
        <v>206632457.38493383</v>
      </c>
      <c r="X10" s="50">
        <v>217927845.43946445</v>
      </c>
      <c r="Y10" s="50">
        <v>216986520.20755205</v>
      </c>
      <c r="Z10" s="50">
        <v>321425729.8778342</v>
      </c>
      <c r="AA10" s="50">
        <v>320357085.80708456</v>
      </c>
      <c r="AB10" s="50">
        <v>323264758.53405821</v>
      </c>
      <c r="AC10" s="50">
        <v>321462624.51611203</v>
      </c>
    </row>
    <row r="11" spans="1:30" x14ac:dyDescent="0.2">
      <c r="B11" s="100" t="s">
        <v>103</v>
      </c>
      <c r="C11" s="47">
        <v>25803583.845273949</v>
      </c>
      <c r="D11" s="47">
        <v>34578023.497818381</v>
      </c>
      <c r="E11" s="47">
        <v>39045794.00489182</v>
      </c>
      <c r="F11" s="47">
        <v>40541871.946302213</v>
      </c>
      <c r="G11" s="47">
        <v>46068188.775965892</v>
      </c>
      <c r="H11" s="47">
        <v>44700622.270594999</v>
      </c>
      <c r="I11" s="47">
        <v>51084964.438178517</v>
      </c>
      <c r="J11" s="47">
        <v>58962689.505236901</v>
      </c>
      <c r="K11" s="47">
        <v>61072453.157360293</v>
      </c>
      <c r="L11" s="47">
        <v>71646995.637495503</v>
      </c>
      <c r="M11" s="47">
        <v>65819002.04716222</v>
      </c>
      <c r="N11" s="47">
        <v>70860662.175548002</v>
      </c>
      <c r="O11" s="47">
        <v>89727761.962494418</v>
      </c>
      <c r="P11" s="47">
        <v>98196242.847151116</v>
      </c>
      <c r="Q11" s="47">
        <v>96680679.140202075</v>
      </c>
      <c r="R11" s="47">
        <v>93048782.694448918</v>
      </c>
      <c r="S11" s="47">
        <v>85539344.908070654</v>
      </c>
      <c r="T11" s="47">
        <v>93038815.562649116</v>
      </c>
      <c r="U11" s="47">
        <v>97893880.200618744</v>
      </c>
      <c r="V11" s="47">
        <v>101549161.85732985</v>
      </c>
      <c r="W11" s="47">
        <v>100181045.82939525</v>
      </c>
      <c r="X11" s="47">
        <v>105625591.5139001</v>
      </c>
      <c r="Y11" s="47">
        <v>103900144.62073135</v>
      </c>
      <c r="Z11" s="47">
        <v>174296588.68147406</v>
      </c>
      <c r="AA11" s="47">
        <v>163486638.83719757</v>
      </c>
      <c r="AB11" s="47">
        <v>158463839.88517782</v>
      </c>
      <c r="AC11" s="47">
        <v>165244304</v>
      </c>
    </row>
    <row r="12" spans="1:30" x14ac:dyDescent="0.2">
      <c r="B12" s="101" t="s">
        <v>104</v>
      </c>
      <c r="C12" s="48">
        <v>25803583.845273949</v>
      </c>
      <c r="D12" s="48">
        <v>34578023.497818381</v>
      </c>
      <c r="E12" s="48">
        <v>36952141.407259271</v>
      </c>
      <c r="F12" s="48">
        <v>35651671.905609816</v>
      </c>
      <c r="G12" s="48">
        <v>44802561.128583059</v>
      </c>
      <c r="H12" s="48">
        <v>43427211.586183161</v>
      </c>
      <c r="I12" s="48">
        <v>49866361.468842223</v>
      </c>
      <c r="J12" s="48">
        <v>56065795.798972785</v>
      </c>
      <c r="K12" s="48">
        <v>54179671.354978748</v>
      </c>
      <c r="L12" s="48">
        <v>66966913.018023677</v>
      </c>
      <c r="M12" s="48">
        <v>61130167.47298874</v>
      </c>
      <c r="N12" s="48">
        <v>64059037.997342758</v>
      </c>
      <c r="O12" s="48">
        <v>80890147.248496756</v>
      </c>
      <c r="P12" s="48">
        <v>89770810.750378445</v>
      </c>
      <c r="Q12" s="48">
        <v>88566939.362193376</v>
      </c>
      <c r="R12" s="48">
        <v>77029822.905116335</v>
      </c>
      <c r="S12" s="48">
        <v>69570370.118585452</v>
      </c>
      <c r="T12" s="48">
        <v>88355443.140206203</v>
      </c>
      <c r="U12" s="48">
        <v>97893880.200618744</v>
      </c>
      <c r="V12" s="48">
        <v>98609560.411600083</v>
      </c>
      <c r="W12" s="48">
        <v>98874646.609283626</v>
      </c>
      <c r="X12" s="48">
        <v>103946618.09524594</v>
      </c>
      <c r="Y12" s="48">
        <v>102942186.46640882</v>
      </c>
      <c r="Z12" s="48">
        <v>169805940.96663868</v>
      </c>
      <c r="AA12" s="48">
        <v>158461323.58167216</v>
      </c>
      <c r="AB12" s="48">
        <v>154425541.24511069</v>
      </c>
      <c r="AC12" s="48">
        <v>151060894</v>
      </c>
    </row>
    <row r="13" spans="1:30" x14ac:dyDescent="0.2">
      <c r="B13" s="101" t="s">
        <v>105</v>
      </c>
      <c r="C13" s="48">
        <v>0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  <c r="Z13" s="48">
        <v>0</v>
      </c>
      <c r="AA13" s="48">
        <v>0</v>
      </c>
      <c r="AB13" s="48">
        <v>0</v>
      </c>
      <c r="AC13" s="48">
        <v>0</v>
      </c>
    </row>
    <row r="14" spans="1:30" x14ac:dyDescent="0.2">
      <c r="B14" s="101" t="s">
        <v>106</v>
      </c>
      <c r="C14" s="48">
        <v>0</v>
      </c>
      <c r="D14" s="48">
        <v>0</v>
      </c>
      <c r="E14" s="48">
        <v>2093652.597632553</v>
      </c>
      <c r="F14" s="48">
        <v>4890200.0406923955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v>0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  <c r="Z14" s="48">
        <v>0</v>
      </c>
      <c r="AA14" s="48">
        <v>0</v>
      </c>
      <c r="AB14" s="48">
        <v>0</v>
      </c>
      <c r="AC14" s="48">
        <v>0</v>
      </c>
    </row>
    <row r="15" spans="1:30" x14ac:dyDescent="0.2">
      <c r="B15" s="101" t="s">
        <v>107</v>
      </c>
      <c r="C15" s="48">
        <v>0</v>
      </c>
      <c r="D15" s="48">
        <v>0</v>
      </c>
      <c r="E15" s="48">
        <v>0</v>
      </c>
      <c r="F15" s="48">
        <v>0</v>
      </c>
      <c r="G15" s="48">
        <v>1265627.6473828261</v>
      </c>
      <c r="H15" s="48">
        <v>1273410.6844118396</v>
      </c>
      <c r="I15" s="48">
        <v>1218602.9693362897</v>
      </c>
      <c r="J15" s="48">
        <v>2896893.7062641182</v>
      </c>
      <c r="K15" s="48">
        <v>6892781.8023815434</v>
      </c>
      <c r="L15" s="48">
        <v>4680082.6194718275</v>
      </c>
      <c r="M15" s="48">
        <v>4688834.5741734775</v>
      </c>
      <c r="N15" s="48">
        <v>5418560.9152589152</v>
      </c>
      <c r="O15" s="48">
        <v>7072923.9289133167</v>
      </c>
      <c r="P15" s="48">
        <v>6679861.2029266171</v>
      </c>
      <c r="Q15" s="48">
        <v>6729961.949898866</v>
      </c>
      <c r="R15" s="48">
        <v>0</v>
      </c>
      <c r="S15" s="48">
        <v>0</v>
      </c>
      <c r="T15" s="48">
        <v>0</v>
      </c>
      <c r="U15" s="48">
        <v>0</v>
      </c>
      <c r="V15" s="48">
        <v>1244275.7442242343</v>
      </c>
      <c r="W15" s="48">
        <v>1306399.2201116229</v>
      </c>
      <c r="X15" s="48">
        <v>1336523.7678203592</v>
      </c>
      <c r="Y15" s="48">
        <v>0</v>
      </c>
      <c r="Z15" s="48">
        <v>2080544.0197964071</v>
      </c>
      <c r="AA15" s="48">
        <v>2197123.4766302495</v>
      </c>
      <c r="AB15" s="48">
        <v>1494452.1630356992</v>
      </c>
      <c r="AC15" s="48">
        <v>11109335</v>
      </c>
    </row>
    <row r="16" spans="1:30" x14ac:dyDescent="0.2">
      <c r="B16" s="101" t="s">
        <v>108</v>
      </c>
      <c r="C16" s="48">
        <v>0</v>
      </c>
      <c r="D16" s="48">
        <v>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1383063.2629463258</v>
      </c>
      <c r="O16" s="48">
        <v>1764690.7850843584</v>
      </c>
      <c r="P16" s="48">
        <v>1745570.8938460555</v>
      </c>
      <c r="Q16" s="48">
        <v>1383777.8281098334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v>0</v>
      </c>
      <c r="AB16" s="48">
        <v>0</v>
      </c>
      <c r="AC16" s="48">
        <v>0</v>
      </c>
    </row>
    <row r="17" spans="2:29" x14ac:dyDescent="0.2">
      <c r="B17" s="101" t="s">
        <v>109</v>
      </c>
      <c r="C17" s="48">
        <v>0</v>
      </c>
      <c r="D17" s="48">
        <v>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48">
        <v>8896284.580718169</v>
      </c>
      <c r="S17" s="48">
        <v>7505603.5415614787</v>
      </c>
      <c r="T17" s="48">
        <v>4683372.4224429121</v>
      </c>
      <c r="U17" s="48">
        <v>0</v>
      </c>
      <c r="V17" s="48">
        <v>139981.02122522634</v>
      </c>
      <c r="W17" s="48">
        <v>0</v>
      </c>
      <c r="X17" s="48">
        <v>0</v>
      </c>
      <c r="Y17" s="48">
        <v>0</v>
      </c>
      <c r="Z17" s="48">
        <v>0</v>
      </c>
      <c r="AA17" s="48">
        <v>25969.288205184828</v>
      </c>
      <c r="AB17" s="48">
        <v>0</v>
      </c>
      <c r="AC17" s="48">
        <v>0</v>
      </c>
    </row>
    <row r="18" spans="2:29" x14ac:dyDescent="0.2">
      <c r="B18" s="101" t="s">
        <v>110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8">
        <v>0</v>
      </c>
      <c r="R18" s="48">
        <v>7122675.208614408</v>
      </c>
      <c r="S18" s="48">
        <v>8463371.2479237169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v>0</v>
      </c>
      <c r="AB18" s="48">
        <v>0</v>
      </c>
      <c r="AC18" s="48">
        <v>0</v>
      </c>
    </row>
    <row r="19" spans="2:29" x14ac:dyDescent="0.2">
      <c r="B19" s="101" t="s">
        <v>111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1555344.6802802926</v>
      </c>
      <c r="W19" s="48">
        <v>0</v>
      </c>
      <c r="X19" s="48">
        <v>0</v>
      </c>
      <c r="Y19" s="48">
        <v>461218.9448742682</v>
      </c>
      <c r="Z19" s="48">
        <v>10381.318521386562</v>
      </c>
      <c r="AA19" s="48">
        <v>0</v>
      </c>
      <c r="AB19" s="48">
        <v>0</v>
      </c>
      <c r="AC19" s="48">
        <v>0</v>
      </c>
    </row>
    <row r="20" spans="2:29" x14ac:dyDescent="0.2">
      <c r="B20" s="101" t="s">
        <v>112</v>
      </c>
      <c r="C20" s="48">
        <v>0</v>
      </c>
      <c r="D20" s="48">
        <v>0</v>
      </c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342449.65083380026</v>
      </c>
      <c r="Y20" s="48">
        <v>496739.20944826561</v>
      </c>
      <c r="Z20" s="48">
        <v>2399722.3765175827</v>
      </c>
      <c r="AA20" s="48">
        <v>2802222.4906899766</v>
      </c>
      <c r="AB20" s="48">
        <v>2543846.4770314102</v>
      </c>
      <c r="AC20" s="48">
        <v>3074075</v>
      </c>
    </row>
    <row r="21" spans="2:29" x14ac:dyDescent="0.2">
      <c r="B21" s="100" t="s">
        <v>113</v>
      </c>
      <c r="C21" s="47">
        <v>45071916.256004095</v>
      </c>
      <c r="D21" s="47">
        <v>51401500.478383124</v>
      </c>
      <c r="E21" s="47">
        <v>53493179.321205243</v>
      </c>
      <c r="F21" s="47">
        <v>55981971.186494686</v>
      </c>
      <c r="G21" s="47">
        <v>59454423.393295847</v>
      </c>
      <c r="H21" s="47">
        <v>61967670.111641645</v>
      </c>
      <c r="I21" s="47">
        <v>70286554.411262035</v>
      </c>
      <c r="J21" s="47">
        <v>75161386.791878551</v>
      </c>
      <c r="K21" s="47">
        <v>91529807.377765849</v>
      </c>
      <c r="L21" s="47">
        <v>98566768.142394289</v>
      </c>
      <c r="M21" s="47">
        <v>89492505.751105383</v>
      </c>
      <c r="N21" s="47">
        <v>87405875.58278051</v>
      </c>
      <c r="O21" s="47">
        <v>94234820.169325814</v>
      </c>
      <c r="P21" s="47">
        <v>107932333.96615891</v>
      </c>
      <c r="Q21" s="47">
        <v>105549220.53861693</v>
      </c>
      <c r="R21" s="47">
        <v>107987930.94591977</v>
      </c>
      <c r="S21" s="47">
        <v>116641714.9657075</v>
      </c>
      <c r="T21" s="47">
        <v>114266677.24846604</v>
      </c>
      <c r="U21" s="47">
        <v>123879603.08414063</v>
      </c>
      <c r="V21" s="47">
        <v>120681574.40310773</v>
      </c>
      <c r="W21" s="47">
        <v>106451411.55553858</v>
      </c>
      <c r="X21" s="47">
        <v>112302253.92556435</v>
      </c>
      <c r="Y21" s="47">
        <v>113086375.58682068</v>
      </c>
      <c r="Z21" s="47">
        <v>147129141.19636014</v>
      </c>
      <c r="AA21" s="47">
        <v>156870446.96988702</v>
      </c>
      <c r="AB21" s="47">
        <v>164800918.64888042</v>
      </c>
      <c r="AC21" s="47">
        <v>156218320.516112</v>
      </c>
    </row>
    <row r="22" spans="2:29" x14ac:dyDescent="0.2">
      <c r="B22" s="101" t="s">
        <v>114</v>
      </c>
      <c r="C22" s="48">
        <v>6712969.7324210377</v>
      </c>
      <c r="D22" s="48">
        <v>7242096.4685567515</v>
      </c>
      <c r="E22" s="48">
        <v>7445397.4515255978</v>
      </c>
      <c r="F22" s="48">
        <v>7101507.8117915913</v>
      </c>
      <c r="G22" s="48">
        <v>5869354.7041007075</v>
      </c>
      <c r="H22" s="48">
        <v>5772117.5346558746</v>
      </c>
      <c r="I22" s="48">
        <v>8119710.9065187443</v>
      </c>
      <c r="J22" s="48">
        <v>9427829.7228663843</v>
      </c>
      <c r="K22" s="48">
        <v>10875812.18345697</v>
      </c>
      <c r="L22" s="48">
        <v>11643945.62249154</v>
      </c>
      <c r="M22" s="48">
        <v>9802064.7322940156</v>
      </c>
      <c r="N22" s="48">
        <v>9572661.1270822529</v>
      </c>
      <c r="O22" s="48">
        <v>8491131.5595395286</v>
      </c>
      <c r="P22" s="48">
        <v>9577987.6646342352</v>
      </c>
      <c r="Q22" s="48">
        <v>7052153.465304778</v>
      </c>
      <c r="R22" s="48">
        <v>7796768.2655554218</v>
      </c>
      <c r="S22" s="48">
        <v>9801995.7581611928</v>
      </c>
      <c r="T22" s="48">
        <v>6944177.1682134541</v>
      </c>
      <c r="U22" s="48">
        <v>7075961.5523223355</v>
      </c>
      <c r="V22" s="48">
        <v>6264298.457573506</v>
      </c>
      <c r="W22" s="48">
        <v>4682632.956019463</v>
      </c>
      <c r="X22" s="48">
        <v>4972392.2920557568</v>
      </c>
      <c r="Y22" s="48">
        <v>5250425.5058234297</v>
      </c>
      <c r="Z22" s="48">
        <v>6665353.9865799174</v>
      </c>
      <c r="AA22" s="48">
        <v>6332547.9084829492</v>
      </c>
      <c r="AB22" s="48">
        <v>5676556.0151064545</v>
      </c>
      <c r="AC22" s="48">
        <v>6287747</v>
      </c>
    </row>
    <row r="23" spans="2:29" x14ac:dyDescent="0.2">
      <c r="B23" s="101" t="s">
        <v>378</v>
      </c>
      <c r="C23" s="48">
        <v>29167533.289013259</v>
      </c>
      <c r="D23" s="48">
        <v>33563831.295600258</v>
      </c>
      <c r="E23" s="48">
        <v>35478417.662363112</v>
      </c>
      <c r="F23" s="48">
        <v>38553930.632447384</v>
      </c>
      <c r="G23" s="48">
        <v>42093168.497294568</v>
      </c>
      <c r="H23" s="48">
        <v>44409887.830917358</v>
      </c>
      <c r="I23" s="48">
        <v>49954728.79746674</v>
      </c>
      <c r="J23" s="48">
        <v>53336510.932434209</v>
      </c>
      <c r="K23" s="48">
        <v>67778580.364433393</v>
      </c>
      <c r="L23" s="48">
        <v>74407554.882166386</v>
      </c>
      <c r="M23" s="48">
        <v>67536588.318545848</v>
      </c>
      <c r="N23" s="48">
        <v>67715376.672860548</v>
      </c>
      <c r="O23" s="48">
        <v>71523387.483872369</v>
      </c>
      <c r="P23" s="48">
        <v>77472378.515592024</v>
      </c>
      <c r="Q23" s="48">
        <v>76650017.754256442</v>
      </c>
      <c r="R23" s="48">
        <v>77668595.69095172</v>
      </c>
      <c r="S23" s="48">
        <v>84696048.562187478</v>
      </c>
      <c r="T23" s="48">
        <v>87329606.956793547</v>
      </c>
      <c r="U23" s="48">
        <v>96000952.371729851</v>
      </c>
      <c r="V23" s="48">
        <v>92740995.505207986</v>
      </c>
      <c r="W23" s="48">
        <v>85328872.578879431</v>
      </c>
      <c r="X23" s="48">
        <v>89508710.442928568</v>
      </c>
      <c r="Y23" s="48">
        <v>88202106.862300649</v>
      </c>
      <c r="Z23" s="48">
        <v>115424769.11487558</v>
      </c>
      <c r="AA23" s="48">
        <v>120551208.88788497</v>
      </c>
      <c r="AB23" s="48">
        <v>126415028.30094329</v>
      </c>
      <c r="AC23" s="48">
        <v>118018198</v>
      </c>
    </row>
    <row r="24" spans="2:29" x14ac:dyDescent="0.2">
      <c r="B24" s="101" t="s">
        <v>115</v>
      </c>
      <c r="C24" s="48">
        <v>1865211.4033044444</v>
      </c>
      <c r="D24" s="48">
        <v>1480292.0535371322</v>
      </c>
      <c r="E24" s="48">
        <v>1590165.1564221617</v>
      </c>
      <c r="F24" s="48">
        <v>1453140.2400187545</v>
      </c>
      <c r="G24" s="48">
        <v>1579216.7336702331</v>
      </c>
      <c r="H24" s="48">
        <v>1644655.6072524984</v>
      </c>
      <c r="I24" s="48">
        <v>1754635.7885606603</v>
      </c>
      <c r="J24" s="48">
        <v>1862909.3961868307</v>
      </c>
      <c r="K24" s="48">
        <v>1522105.0010077206</v>
      </c>
      <c r="L24" s="48">
        <v>890769.64865726046</v>
      </c>
      <c r="M24" s="48">
        <v>197267.38202145038</v>
      </c>
      <c r="N24" s="48">
        <v>202630.60600197091</v>
      </c>
      <c r="O24" s="48">
        <v>175846.169313374</v>
      </c>
      <c r="P24" s="48">
        <v>84656.752563877191</v>
      </c>
      <c r="Q24" s="48">
        <v>124583.64286981158</v>
      </c>
      <c r="R24" s="48">
        <v>124216.6309860786</v>
      </c>
      <c r="S24" s="48">
        <v>147044.90875361106</v>
      </c>
      <c r="T24" s="48">
        <v>186911.32052405682</v>
      </c>
      <c r="U24" s="48">
        <v>187132.25641093584</v>
      </c>
      <c r="V24" s="48">
        <v>132451.59762798945</v>
      </c>
      <c r="W24" s="48">
        <v>80628.113068678416</v>
      </c>
      <c r="X24" s="48">
        <v>86663.845337632025</v>
      </c>
      <c r="Y24" s="48">
        <v>116132.36799186921</v>
      </c>
      <c r="Z24" s="48">
        <v>647020.51286336221</v>
      </c>
      <c r="AA24" s="48">
        <v>656450.29205855611</v>
      </c>
      <c r="AB24" s="48">
        <v>1415683.4712968506</v>
      </c>
      <c r="AC24" s="48">
        <v>277537</v>
      </c>
    </row>
    <row r="25" spans="2:29" x14ac:dyDescent="0.2">
      <c r="B25" s="101" t="s">
        <v>116</v>
      </c>
      <c r="C25" s="48">
        <v>92178.314649099193</v>
      </c>
      <c r="D25" s="48">
        <v>115665.20468439414</v>
      </c>
      <c r="E25" s="48">
        <v>96325.140792360442</v>
      </c>
      <c r="F25" s="48">
        <v>126953.74485332887</v>
      </c>
      <c r="G25" s="48">
        <v>141165.27323538676</v>
      </c>
      <c r="H25" s="48">
        <v>147014.83785777021</v>
      </c>
      <c r="I25" s="48">
        <v>137952.02301790629</v>
      </c>
      <c r="J25" s="48">
        <v>133421.50858325989</v>
      </c>
      <c r="K25" s="48">
        <v>147360.10858324476</v>
      </c>
      <c r="L25" s="48">
        <v>153131.68606504711</v>
      </c>
      <c r="M25" s="48">
        <v>153619.23419923353</v>
      </c>
      <c r="N25" s="48">
        <v>178873.73887705099</v>
      </c>
      <c r="O25" s="48">
        <v>188931.19308875155</v>
      </c>
      <c r="P25" s="48">
        <v>245221.4800264542</v>
      </c>
      <c r="Q25" s="48">
        <v>300517.21924946486</v>
      </c>
      <c r="R25" s="48">
        <v>288310.79047188023</v>
      </c>
      <c r="S25" s="48">
        <v>376253.2518117869</v>
      </c>
      <c r="T25" s="48">
        <v>412845.37240469491</v>
      </c>
      <c r="U25" s="48">
        <v>399540.30723628972</v>
      </c>
      <c r="V25" s="48">
        <v>452975.4739954719</v>
      </c>
      <c r="W25" s="48">
        <v>496741.36433410132</v>
      </c>
      <c r="X25" s="48">
        <v>524727.92444197647</v>
      </c>
      <c r="Y25" s="48">
        <v>335646.96247730561</v>
      </c>
      <c r="Z25" s="48">
        <v>529870.46943387901</v>
      </c>
      <c r="AA25" s="48">
        <v>586253.08723322919</v>
      </c>
      <c r="AB25" s="48">
        <v>636306.49177360721</v>
      </c>
      <c r="AC25" s="48">
        <v>661797</v>
      </c>
    </row>
    <row r="26" spans="2:29" x14ac:dyDescent="0.2">
      <c r="B26" s="101" t="s">
        <v>117</v>
      </c>
      <c r="C26" s="48">
        <v>9781.3507164084604</v>
      </c>
      <c r="D26" s="48">
        <v>7155.4065000776136</v>
      </c>
      <c r="E26" s="48">
        <v>13129.355169895201</v>
      </c>
      <c r="F26" s="48">
        <v>9398.9099283849318</v>
      </c>
      <c r="G26" s="48">
        <v>10331.065660009304</v>
      </c>
      <c r="H26" s="48">
        <v>11263.765922533472</v>
      </c>
      <c r="I26" s="48">
        <v>9430.4117721739021</v>
      </c>
      <c r="J26" s="48">
        <v>9121.6033984000005</v>
      </c>
      <c r="K26" s="48">
        <v>12029.396619040388</v>
      </c>
      <c r="L26" s="48">
        <v>13052.026855810813</v>
      </c>
      <c r="M26" s="48">
        <v>15462.382744836492</v>
      </c>
      <c r="N26" s="48">
        <v>20304.598030674202</v>
      </c>
      <c r="O26" s="48">
        <v>28106.424191664697</v>
      </c>
      <c r="P26" s="48">
        <v>31971.292817723155</v>
      </c>
      <c r="Q26" s="48">
        <v>32986.19961520924</v>
      </c>
      <c r="R26" s="48">
        <v>34156.639732059994</v>
      </c>
      <c r="S26" s="48">
        <v>27786.034582590852</v>
      </c>
      <c r="T26" s="48">
        <v>69576.600499517008</v>
      </c>
      <c r="U26" s="48">
        <v>45566.174089967761</v>
      </c>
      <c r="V26" s="48">
        <v>52030.945589416631</v>
      </c>
      <c r="W26" s="48">
        <v>59423.320375121788</v>
      </c>
      <c r="X26" s="48">
        <v>81630.591690286819</v>
      </c>
      <c r="Y26" s="48">
        <v>53658.980744913817</v>
      </c>
      <c r="Z26" s="48">
        <v>145565.89868881323</v>
      </c>
      <c r="AA26" s="48">
        <v>92719.59741970466</v>
      </c>
      <c r="AB26" s="48">
        <v>100635.9737748467</v>
      </c>
      <c r="AC26" s="48">
        <v>106360</v>
      </c>
    </row>
    <row r="27" spans="2:29" x14ac:dyDescent="0.2">
      <c r="B27" s="101" t="s">
        <v>118</v>
      </c>
      <c r="C27" s="48">
        <v>3731915.5728380242</v>
      </c>
      <c r="D27" s="48">
        <v>4887101.038352428</v>
      </c>
      <c r="E27" s="48">
        <v>5362136.2265558913</v>
      </c>
      <c r="F27" s="48">
        <v>5201437.0817305101</v>
      </c>
      <c r="G27" s="48">
        <v>6432859.2483740067</v>
      </c>
      <c r="H27" s="48">
        <v>6473645.2308577374</v>
      </c>
      <c r="I27" s="48">
        <v>6953233.2087283144</v>
      </c>
      <c r="J27" s="48">
        <v>7071192.9929792657</v>
      </c>
      <c r="K27" s="48">
        <v>7910764.8645768287</v>
      </c>
      <c r="L27" s="48">
        <v>8474176.4195847511</v>
      </c>
      <c r="M27" s="48">
        <v>8697643.0516028665</v>
      </c>
      <c r="N27" s="48">
        <v>6753615.3256635098</v>
      </c>
      <c r="O27" s="48">
        <v>10326624.218724838</v>
      </c>
      <c r="P27" s="48">
        <v>11271272.892099954</v>
      </c>
      <c r="Q27" s="48">
        <v>11934153.057909662</v>
      </c>
      <c r="R27" s="48">
        <v>12679387.303972885</v>
      </c>
      <c r="S27" s="48">
        <v>12643249.138513144</v>
      </c>
      <c r="T27" s="48">
        <v>12488146.906607956</v>
      </c>
      <c r="U27" s="48">
        <v>12902698.931778066</v>
      </c>
      <c r="V27" s="48">
        <v>11730151.391457042</v>
      </c>
      <c r="W27" s="48">
        <v>11735208.018299736</v>
      </c>
      <c r="X27" s="48">
        <v>12707311.862537831</v>
      </c>
      <c r="Y27" s="48">
        <v>13047458.604132773</v>
      </c>
      <c r="Z27" s="48">
        <v>16335334.714989984</v>
      </c>
      <c r="AA27" s="48">
        <v>16596768.933488796</v>
      </c>
      <c r="AB27" s="48">
        <v>16808198.921197515</v>
      </c>
      <c r="AC27" s="48">
        <v>16608427</v>
      </c>
    </row>
    <row r="28" spans="2:29" x14ac:dyDescent="0.2">
      <c r="B28" s="101" t="s">
        <v>119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25964.989933097946</v>
      </c>
      <c r="L28" s="48">
        <v>41641.748931284506</v>
      </c>
      <c r="M28" s="48">
        <v>52245.443658875309</v>
      </c>
      <c r="N28" s="48">
        <v>48026.594360832773</v>
      </c>
      <c r="O28" s="48">
        <v>71784.54387064428</v>
      </c>
      <c r="P28" s="48">
        <v>78764.642585431342</v>
      </c>
      <c r="Q28" s="48">
        <v>101397.96051222816</v>
      </c>
      <c r="R28" s="48">
        <v>96528.996245145288</v>
      </c>
      <c r="S28" s="48">
        <v>24013.919029603006</v>
      </c>
      <c r="T28" s="48">
        <v>232627.18492045466</v>
      </c>
      <c r="U28" s="48">
        <v>296276.99845147826</v>
      </c>
      <c r="V28" s="48">
        <v>218021.99590297032</v>
      </c>
      <c r="W28" s="48">
        <v>269597.6700164621</v>
      </c>
      <c r="X28" s="48">
        <v>219126.9655855443</v>
      </c>
      <c r="Y28" s="48">
        <v>211221.62162384993</v>
      </c>
      <c r="Z28" s="48">
        <v>359234.65371950623</v>
      </c>
      <c r="AA28" s="48">
        <v>362652.86866253451</v>
      </c>
      <c r="AB28" s="48">
        <v>393615.91175533237</v>
      </c>
      <c r="AC28" s="48">
        <v>413623</v>
      </c>
    </row>
    <row r="29" spans="2:29" x14ac:dyDescent="0.2">
      <c r="B29" s="101" t="s">
        <v>120</v>
      </c>
      <c r="C29" s="48">
        <v>0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v>0</v>
      </c>
      <c r="O29" s="48">
        <v>0</v>
      </c>
      <c r="P29" s="48">
        <v>1455255.9692080861</v>
      </c>
      <c r="Q29" s="48">
        <v>2556265.0399533329</v>
      </c>
      <c r="R29" s="48">
        <v>3426709.6892112563</v>
      </c>
      <c r="S29" s="48">
        <v>3442520.6277863262</v>
      </c>
      <c r="T29" s="48">
        <v>3854463.3767293599</v>
      </c>
      <c r="U29" s="48">
        <v>4103947.2398299747</v>
      </c>
      <c r="V29" s="48">
        <v>6178928.6987622809</v>
      </c>
      <c r="W29" s="48">
        <v>1775907.8935620841</v>
      </c>
      <c r="X29" s="48">
        <v>2758069.3779888768</v>
      </c>
      <c r="Y29" s="48">
        <v>2943458.3089480349</v>
      </c>
      <c r="Z29" s="48">
        <v>4024626.7506879745</v>
      </c>
      <c r="AA29" s="48">
        <v>4971700.594084762</v>
      </c>
      <c r="AB29" s="48">
        <v>4629325.8357906975</v>
      </c>
      <c r="AC29" s="48">
        <v>6672319.5161119998</v>
      </c>
    </row>
    <row r="30" spans="2:29" x14ac:dyDescent="0.2">
      <c r="B30" s="101" t="s">
        <v>121</v>
      </c>
      <c r="C30" s="48">
        <v>3268411.6586915413</v>
      </c>
      <c r="D30" s="48">
        <v>3870343.4287650916</v>
      </c>
      <c r="E30" s="48">
        <v>3506869.5591317192</v>
      </c>
      <c r="F30" s="48">
        <v>3504305.5214633709</v>
      </c>
      <c r="G30" s="48">
        <v>3328327.8709609318</v>
      </c>
      <c r="H30" s="48">
        <v>3509085.3041778724</v>
      </c>
      <c r="I30" s="48">
        <v>3356863.2751974938</v>
      </c>
      <c r="J30" s="48">
        <v>3320400.6354301926</v>
      </c>
      <c r="K30" s="48">
        <v>3257190.4691555514</v>
      </c>
      <c r="L30" s="48">
        <v>2942496.1076422087</v>
      </c>
      <c r="M30" s="48">
        <v>3037615.2060382562</v>
      </c>
      <c r="N30" s="48">
        <v>2914386.9199036583</v>
      </c>
      <c r="O30" s="48">
        <v>3429008.5767246429</v>
      </c>
      <c r="P30" s="48">
        <v>7714824.7566311313</v>
      </c>
      <c r="Q30" s="48">
        <v>6797146.1989459982</v>
      </c>
      <c r="R30" s="48">
        <v>5873256.9387933314</v>
      </c>
      <c r="S30" s="48">
        <v>5482802.7648817552</v>
      </c>
      <c r="T30" s="48">
        <v>1605668.9567968168</v>
      </c>
      <c r="U30" s="48">
        <v>1827353.0788719619</v>
      </c>
      <c r="V30" s="48">
        <v>2435375.8091743654</v>
      </c>
      <c r="W30" s="48">
        <v>1554060.4226415218</v>
      </c>
      <c r="X30" s="48">
        <v>865306.59040427592</v>
      </c>
      <c r="Y30" s="48">
        <v>2289963.5917743635</v>
      </c>
      <c r="Z30" s="48">
        <v>2288736.6439616685</v>
      </c>
      <c r="AA30" s="48">
        <v>2478820.5467957044</v>
      </c>
      <c r="AB30" s="48">
        <v>2802151.4849267094</v>
      </c>
      <c r="AC30" s="48">
        <v>2622357</v>
      </c>
    </row>
    <row r="31" spans="2:29" x14ac:dyDescent="0.2">
      <c r="B31" s="101" t="s">
        <v>122</v>
      </c>
      <c r="C31" s="48">
        <v>223914.93437028144</v>
      </c>
      <c r="D31" s="48">
        <v>235015.58238699686</v>
      </c>
      <c r="E31" s="48">
        <v>738.7692445054555</v>
      </c>
      <c r="F31" s="48">
        <v>31297.244261368534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  <c r="Z31" s="48">
        <v>0</v>
      </c>
      <c r="AA31" s="48">
        <v>0</v>
      </c>
      <c r="AB31" s="48">
        <v>0</v>
      </c>
      <c r="AC31" s="48">
        <v>0</v>
      </c>
    </row>
    <row r="32" spans="2:29" x14ac:dyDescent="0.2">
      <c r="B32" s="101" t="s">
        <v>123</v>
      </c>
      <c r="C32" s="48">
        <v>0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1142653.4049761945</v>
      </c>
      <c r="U32" s="48">
        <v>1040174.1734197639</v>
      </c>
      <c r="V32" s="48">
        <v>476344.52781668329</v>
      </c>
      <c r="W32" s="48">
        <v>468339.21834197373</v>
      </c>
      <c r="X32" s="48">
        <v>578314.03259360022</v>
      </c>
      <c r="Y32" s="48">
        <v>636302.78100348345</v>
      </c>
      <c r="Z32" s="48">
        <v>708628.45055945078</v>
      </c>
      <c r="AA32" s="48">
        <v>758385.01389008213</v>
      </c>
      <c r="AB32" s="48">
        <v>789681.18711218087</v>
      </c>
      <c r="AC32" s="48">
        <v>611032</v>
      </c>
    </row>
    <row r="33" spans="2:29" x14ac:dyDescent="0.2">
      <c r="B33" s="101" t="s">
        <v>124</v>
      </c>
      <c r="C33" s="48">
        <v>0</v>
      </c>
      <c r="D33" s="48">
        <v>0</v>
      </c>
      <c r="E33" s="48">
        <v>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0</v>
      </c>
      <c r="P33" s="48">
        <v>0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v>1787065.4849504149</v>
      </c>
      <c r="AB33" s="48">
        <v>2474811.5350383753</v>
      </c>
      <c r="AC33" s="48">
        <v>1696112</v>
      </c>
    </row>
    <row r="34" spans="2:29" x14ac:dyDescent="0.2">
      <c r="B34" s="101" t="s">
        <v>125</v>
      </c>
      <c r="C34" s="48">
        <v>0</v>
      </c>
      <c r="D34" s="48">
        <v>0</v>
      </c>
      <c r="E34" s="48">
        <v>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v>286255.04075976484</v>
      </c>
      <c r="AB34" s="48">
        <v>71201.197334116063</v>
      </c>
      <c r="AC34" s="48">
        <v>74476</v>
      </c>
    </row>
    <row r="35" spans="2:29" x14ac:dyDescent="0.2">
      <c r="B35" s="101" t="s">
        <v>126</v>
      </c>
      <c r="C35" s="48">
        <v>0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1409618.7141755417</v>
      </c>
      <c r="AB35" s="48">
        <v>1895871.0474072902</v>
      </c>
      <c r="AC35" s="48">
        <v>1299335</v>
      </c>
    </row>
    <row r="36" spans="2:29" x14ac:dyDescent="0.2">
      <c r="B36" s="101" t="s">
        <v>356</v>
      </c>
      <c r="C36" s="48">
        <v>0</v>
      </c>
      <c r="D36" s="48">
        <v>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48">
        <v>0</v>
      </c>
      <c r="Q36" s="48">
        <v>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  <c r="Z36" s="48">
        <v>0</v>
      </c>
      <c r="AA36" s="48">
        <v>0</v>
      </c>
      <c r="AB36" s="48">
        <v>691851.27542317042</v>
      </c>
      <c r="AC36" s="48">
        <v>0</v>
      </c>
    </row>
    <row r="37" spans="2:29" x14ac:dyDescent="0.2">
      <c r="B37" s="101" t="s">
        <v>363</v>
      </c>
      <c r="C37" s="48">
        <v>0</v>
      </c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v>0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v>0</v>
      </c>
      <c r="AB37" s="48">
        <v>0</v>
      </c>
      <c r="AC37" s="48">
        <v>869000</v>
      </c>
    </row>
    <row r="38" spans="2:29" x14ac:dyDescent="0.2">
      <c r="B38" s="102" t="s">
        <v>127</v>
      </c>
      <c r="C38" s="50">
        <v>2459040.4332179767</v>
      </c>
      <c r="D38" s="50">
        <v>2521677.573868922</v>
      </c>
      <c r="E38" s="50">
        <v>1855833.7052214898</v>
      </c>
      <c r="F38" s="50">
        <v>512204.9205755273</v>
      </c>
      <c r="G38" s="50">
        <v>581167.14787516883</v>
      </c>
      <c r="H38" s="50">
        <v>596759.54474316223</v>
      </c>
      <c r="I38" s="50">
        <v>566935.71519918274</v>
      </c>
      <c r="J38" s="50">
        <v>565768.57168186305</v>
      </c>
      <c r="K38" s="50">
        <v>569082.99390075682</v>
      </c>
      <c r="L38" s="50">
        <v>872002.39892105991</v>
      </c>
      <c r="M38" s="50">
        <v>1117659.4499390023</v>
      </c>
      <c r="N38" s="50">
        <v>919573.0138069028</v>
      </c>
      <c r="O38" s="50">
        <v>1195673.2689709053</v>
      </c>
      <c r="P38" s="50">
        <v>1052966.4316139983</v>
      </c>
      <c r="Q38" s="50">
        <v>1096142.78749874</v>
      </c>
      <c r="R38" s="50">
        <v>1688652.3402857704</v>
      </c>
      <c r="S38" s="50">
        <v>891877.09168685426</v>
      </c>
      <c r="T38" s="50">
        <v>1154390.5417105269</v>
      </c>
      <c r="U38" s="50">
        <v>1194468.5620235163</v>
      </c>
      <c r="V38" s="50">
        <v>2065199.9553193459</v>
      </c>
      <c r="W38" s="50">
        <v>1002245.9884798399</v>
      </c>
      <c r="X38" s="50">
        <v>2040851.623850577</v>
      </c>
      <c r="Y38" s="50">
        <v>1915134.871761838</v>
      </c>
      <c r="Z38" s="50">
        <v>1718691.468362812</v>
      </c>
      <c r="AA38" s="50">
        <v>1715586.6991511376</v>
      </c>
      <c r="AB38" s="50">
        <v>1349970.460132587</v>
      </c>
      <c r="AC38" s="50">
        <v>1356064</v>
      </c>
    </row>
    <row r="39" spans="2:29" x14ac:dyDescent="0.2">
      <c r="B39" s="103" t="s">
        <v>128</v>
      </c>
      <c r="C39" s="48">
        <v>0</v>
      </c>
      <c r="D39" s="48">
        <v>0</v>
      </c>
      <c r="E39" s="48">
        <v>0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48">
        <v>0</v>
      </c>
      <c r="Q39" s="48">
        <v>0</v>
      </c>
      <c r="R39" s="48">
        <v>0</v>
      </c>
      <c r="S39" s="48">
        <v>0</v>
      </c>
      <c r="T39" s="48">
        <v>0</v>
      </c>
      <c r="U39" s="48">
        <v>0</v>
      </c>
      <c r="V39" s="48">
        <v>2036384.7936867422</v>
      </c>
      <c r="W39" s="48">
        <v>0</v>
      </c>
      <c r="X39" s="48">
        <v>0</v>
      </c>
      <c r="Y39" s="48">
        <v>1902830.5022479959</v>
      </c>
      <c r="Z39" s="48">
        <v>0</v>
      </c>
      <c r="AA39" s="48">
        <v>0</v>
      </c>
      <c r="AB39" s="48">
        <v>0</v>
      </c>
      <c r="AC39" s="48">
        <v>0</v>
      </c>
    </row>
    <row r="40" spans="2:29" x14ac:dyDescent="0.2">
      <c r="B40" s="103" t="s">
        <v>129</v>
      </c>
      <c r="C40" s="48">
        <v>2459040.4332179767</v>
      </c>
      <c r="D40" s="48">
        <v>2521677.573868922</v>
      </c>
      <c r="E40" s="48">
        <v>1855833.7052214898</v>
      </c>
      <c r="F40" s="48">
        <v>92102.623351314949</v>
      </c>
      <c r="G40" s="48">
        <v>167783.1975726916</v>
      </c>
      <c r="H40" s="48">
        <v>169800.92745539348</v>
      </c>
      <c r="I40" s="48">
        <v>11262.786588877709</v>
      </c>
      <c r="J40" s="48">
        <v>0</v>
      </c>
      <c r="K40" s="48">
        <v>0</v>
      </c>
      <c r="L40" s="48">
        <v>0</v>
      </c>
      <c r="M40" s="48">
        <v>0</v>
      </c>
      <c r="N40" s="48">
        <v>0</v>
      </c>
      <c r="O40" s="48">
        <v>1195673.2689709053</v>
      </c>
      <c r="P40" s="48">
        <v>1052966.4316139983</v>
      </c>
      <c r="Q40" s="48">
        <v>1096142.78749874</v>
      </c>
      <c r="R40" s="48">
        <v>1688652.3402857704</v>
      </c>
      <c r="S40" s="48">
        <v>891877.09168685426</v>
      </c>
      <c r="T40" s="48">
        <v>1154390.5417105269</v>
      </c>
      <c r="U40" s="48">
        <v>1194468.5620235163</v>
      </c>
      <c r="V40" s="48">
        <v>0</v>
      </c>
      <c r="W40" s="48">
        <v>985561.35407864396</v>
      </c>
      <c r="X40" s="48">
        <v>1994171.3270218845</v>
      </c>
      <c r="Y40" s="48">
        <v>0</v>
      </c>
      <c r="Z40" s="48">
        <v>1718691.468362812</v>
      </c>
      <c r="AA40" s="48">
        <v>1715586.6991511376</v>
      </c>
      <c r="AB40" s="48">
        <v>1349970.460132587</v>
      </c>
      <c r="AC40" s="48">
        <v>1356064</v>
      </c>
    </row>
    <row r="41" spans="2:29" x14ac:dyDescent="0.2">
      <c r="B41" s="103" t="s">
        <v>130</v>
      </c>
      <c r="C41" s="48">
        <v>0</v>
      </c>
      <c r="D41" s="48">
        <v>0</v>
      </c>
      <c r="E41" s="48">
        <v>0</v>
      </c>
      <c r="F41" s="48">
        <v>420102.29722421238</v>
      </c>
      <c r="G41" s="48">
        <v>413383.95030247729</v>
      </c>
      <c r="H41" s="48">
        <v>426958.61728776875</v>
      </c>
      <c r="I41" s="48">
        <v>555672.92861030507</v>
      </c>
      <c r="J41" s="48">
        <v>565768.57168186305</v>
      </c>
      <c r="K41" s="48">
        <v>569082.99390075682</v>
      </c>
      <c r="L41" s="48">
        <v>872002.39892105991</v>
      </c>
      <c r="M41" s="48">
        <v>1117659.4499390023</v>
      </c>
      <c r="N41" s="48">
        <v>919573.0138069028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0</v>
      </c>
      <c r="U41" s="48">
        <v>0</v>
      </c>
      <c r="V41" s="48">
        <v>0</v>
      </c>
      <c r="W41" s="48">
        <v>0</v>
      </c>
      <c r="X41" s="48">
        <v>0</v>
      </c>
      <c r="Y41" s="48">
        <v>0</v>
      </c>
      <c r="Z41" s="48">
        <v>0</v>
      </c>
      <c r="AA41" s="48">
        <v>0</v>
      </c>
      <c r="AB41" s="48">
        <v>0</v>
      </c>
      <c r="AC41" s="48">
        <v>0</v>
      </c>
    </row>
    <row r="42" spans="2:29" x14ac:dyDescent="0.2">
      <c r="B42" s="103" t="s">
        <v>131</v>
      </c>
      <c r="C42" s="48">
        <v>0</v>
      </c>
      <c r="D42" s="48">
        <v>0</v>
      </c>
      <c r="E42" s="48">
        <v>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v>0</v>
      </c>
      <c r="O42" s="48">
        <v>0</v>
      </c>
      <c r="P42" s="48">
        <v>0</v>
      </c>
      <c r="Q42" s="48">
        <v>0</v>
      </c>
      <c r="R42" s="48">
        <v>0</v>
      </c>
      <c r="S42" s="48">
        <v>0</v>
      </c>
      <c r="T42" s="48">
        <v>0</v>
      </c>
      <c r="U42" s="48">
        <v>0</v>
      </c>
      <c r="V42" s="48">
        <v>3521.0265937160279</v>
      </c>
      <c r="W42" s="48">
        <v>0</v>
      </c>
      <c r="X42" s="48">
        <v>0</v>
      </c>
      <c r="Y42" s="48">
        <v>12304.369513841873</v>
      </c>
      <c r="Z42" s="48">
        <v>0</v>
      </c>
      <c r="AA42" s="48">
        <v>0</v>
      </c>
      <c r="AB42" s="48">
        <v>0</v>
      </c>
      <c r="AC42" s="48">
        <v>0</v>
      </c>
    </row>
    <row r="43" spans="2:29" x14ac:dyDescent="0.2">
      <c r="B43" s="103" t="s">
        <v>132</v>
      </c>
      <c r="C43" s="48">
        <v>0</v>
      </c>
      <c r="D43" s="48">
        <v>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48">
        <v>0</v>
      </c>
      <c r="V43" s="48">
        <v>25294.135038887922</v>
      </c>
      <c r="W43" s="48">
        <v>16684.634401195937</v>
      </c>
      <c r="X43" s="48">
        <v>46680.296828692539</v>
      </c>
      <c r="Y43" s="48">
        <v>0</v>
      </c>
      <c r="Z43" s="48">
        <v>0</v>
      </c>
      <c r="AA43" s="48">
        <v>0</v>
      </c>
      <c r="AB43" s="48">
        <v>0</v>
      </c>
      <c r="AC43" s="48">
        <v>0</v>
      </c>
    </row>
    <row r="44" spans="2:29" x14ac:dyDescent="0.2">
      <c r="B44" s="107" t="s">
        <v>328</v>
      </c>
      <c r="C44" s="46">
        <v>73334540.534496024</v>
      </c>
      <c r="D44" s="46">
        <v>88501201.55007042</v>
      </c>
      <c r="E44" s="46">
        <v>94394807.03131856</v>
      </c>
      <c r="F44" s="46">
        <v>97036048.053372428</v>
      </c>
      <c r="G44" s="46">
        <v>106103779.3171369</v>
      </c>
      <c r="H44" s="46">
        <v>107265051.92697981</v>
      </c>
      <c r="I44" s="46">
        <v>121938454.56463973</v>
      </c>
      <c r="J44" s="46">
        <v>134689844.8687973</v>
      </c>
      <c r="K44" s="46">
        <v>153171343.5290269</v>
      </c>
      <c r="L44" s="46">
        <v>171085766.17881086</v>
      </c>
      <c r="M44" s="46">
        <v>156429167.24820662</v>
      </c>
      <c r="N44" s="46">
        <v>159186110.77213541</v>
      </c>
      <c r="O44" s="46">
        <v>185158255.40079117</v>
      </c>
      <c r="P44" s="46">
        <v>207181543.24492404</v>
      </c>
      <c r="Q44" s="46">
        <v>203326042.46631774</v>
      </c>
      <c r="R44" s="46">
        <v>202725365.98065448</v>
      </c>
      <c r="S44" s="46">
        <v>203072936.96546501</v>
      </c>
      <c r="T44" s="46">
        <v>208459883.35282567</v>
      </c>
      <c r="U44" s="46">
        <v>222967951.84678286</v>
      </c>
      <c r="V44" s="46">
        <v>224295936.21575692</v>
      </c>
      <c r="W44" s="46">
        <v>207634703.37341368</v>
      </c>
      <c r="X44" s="46">
        <v>219968697.06331503</v>
      </c>
      <c r="Y44" s="46">
        <v>218901655.07931384</v>
      </c>
      <c r="Z44" s="46">
        <v>323144421.34619701</v>
      </c>
      <c r="AA44" s="46">
        <v>322072672.50623572</v>
      </c>
      <c r="AB44" s="46">
        <v>324614728.99419075</v>
      </c>
      <c r="AC44" s="46">
        <v>322818688.51611203</v>
      </c>
    </row>
    <row r="45" spans="2:29" s="44" customFormat="1" x14ac:dyDescent="0.2">
      <c r="B45" s="114" t="s">
        <v>372</v>
      </c>
      <c r="C45" s="115"/>
      <c r="D45" s="116">
        <v>0.20681470020856141</v>
      </c>
      <c r="E45" s="116">
        <v>6.6593508088291564E-2</v>
      </c>
      <c r="F45" s="116">
        <v>2.7980787345404989E-2</v>
      </c>
      <c r="G45" s="116">
        <v>9.3447037937663957E-2</v>
      </c>
      <c r="H45" s="116">
        <v>1.0944686582482044E-2</v>
      </c>
      <c r="I45" s="116">
        <v>0.13679574450445209</v>
      </c>
      <c r="J45" s="116">
        <v>0.10457234635033075</v>
      </c>
      <c r="K45" s="116">
        <v>0.1372152345875266</v>
      </c>
      <c r="L45" s="116">
        <v>0.116956750767085</v>
      </c>
      <c r="M45" s="116">
        <v>-8.566813743748769E-2</v>
      </c>
      <c r="N45" s="116">
        <v>1.762422937120367E-2</v>
      </c>
      <c r="O45" s="116">
        <v>0.16315584634034552</v>
      </c>
      <c r="P45" s="116">
        <v>0.11894305115622061</v>
      </c>
      <c r="Q45" s="116">
        <v>-1.8609286899887723E-2</v>
      </c>
      <c r="R45" s="116">
        <v>-2.954252580619432E-3</v>
      </c>
      <c r="S45" s="116">
        <v>1.7144918354405903E-3</v>
      </c>
      <c r="T45" s="116">
        <v>2.6527150628036456E-2</v>
      </c>
      <c r="U45" s="116">
        <v>6.9596453095014832E-2</v>
      </c>
      <c r="V45" s="116">
        <v>5.9559428069133613E-3</v>
      </c>
      <c r="W45" s="116">
        <v>-7.4282366071564909E-2</v>
      </c>
      <c r="X45" s="116">
        <v>5.9402371036789914E-2</v>
      </c>
      <c r="Y45" s="116">
        <v>-4.8508810491979526E-3</v>
      </c>
      <c r="Z45" s="116">
        <v>0.47620821427372606</v>
      </c>
      <c r="AA45" s="116">
        <v>-3.3166249180365259E-3</v>
      </c>
      <c r="AB45" s="116">
        <v>7.892804031381484E-3</v>
      </c>
      <c r="AC45" s="116">
        <v>-5.5328372918989066E-3</v>
      </c>
    </row>
    <row r="46" spans="2:29" x14ac:dyDescent="0.2">
      <c r="B46" s="3" t="s">
        <v>383</v>
      </c>
    </row>
    <row r="47" spans="2:29" x14ac:dyDescent="0.2">
      <c r="B47" s="3" t="s">
        <v>386</v>
      </c>
    </row>
    <row r="48" spans="2:29" x14ac:dyDescent="0.2">
      <c r="B48" s="3" t="s">
        <v>387</v>
      </c>
    </row>
    <row r="49" spans="2:29" x14ac:dyDescent="0.2">
      <c r="B49" s="3" t="s">
        <v>391</v>
      </c>
    </row>
    <row r="50" spans="2:29" x14ac:dyDescent="0.2">
      <c r="B50" s="3" t="s">
        <v>393</v>
      </c>
    </row>
    <row r="51" spans="2:29" hidden="1" x14ac:dyDescent="0.2">
      <c r="B51" s="3" t="e">
        <f>'[1]CUADRO 2A'!B48</f>
        <v>#REF!</v>
      </c>
      <c r="C51" s="75">
        <f>'CUADRO 1B'!C27</f>
        <v>0.26795890219979607</v>
      </c>
      <c r="D51" s="75">
        <f>'CUADRO 1B'!D27</f>
        <v>0.28845321366125209</v>
      </c>
      <c r="E51" s="75">
        <f>'CUADRO 1B'!E27</f>
        <v>0.30862140200845395</v>
      </c>
      <c r="F51" s="75">
        <f>'CUADRO 1B'!F27</f>
        <v>0.32865513379069061</v>
      </c>
      <c r="G51" s="75">
        <f>'CUADRO 1B'!G27</f>
        <v>0.34672125005125309</v>
      </c>
      <c r="H51" s="75">
        <f>'CUADRO 1B'!H27</f>
        <v>0.36355514027576163</v>
      </c>
      <c r="I51" s="75">
        <f>'CUADRO 1B'!I27</f>
        <v>0.37983495170055293</v>
      </c>
      <c r="J51" s="75">
        <f>'CUADRO 1B'!J27</f>
        <v>0.40146450575151543</v>
      </c>
      <c r="K51" s="75">
        <f>'CUADRO 1B'!K27</f>
        <v>0.4322743828871124</v>
      </c>
      <c r="L51" s="75">
        <f>'CUADRO 1B'!L27</f>
        <v>0.44092768606569727</v>
      </c>
      <c r="M51" s="75">
        <f>'CUADRO 1B'!M27</f>
        <v>0.45491048281992202</v>
      </c>
      <c r="N51" s="75">
        <f>'CUADRO 1B'!N27</f>
        <v>0.4718635643771899</v>
      </c>
      <c r="O51" s="75">
        <f>'CUADRO 1B'!O27</f>
        <v>0.48337703534799331</v>
      </c>
      <c r="P51" s="75">
        <f>'CUADRO 1B'!P27</f>
        <v>0.49275454983374445</v>
      </c>
      <c r="Q51" s="75">
        <f>'CUADRO 1B'!Q27</f>
        <v>0.51078936635765948</v>
      </c>
      <c r="R51" s="75">
        <f>'CUADRO 1B'!R27</f>
        <v>0.54536980646007305</v>
      </c>
      <c r="S51" s="75">
        <f>'CUADRO 1B'!S27</f>
        <v>0.57672857033152736</v>
      </c>
      <c r="T51" s="75">
        <f>'CUADRO 1B'!T27</f>
        <v>0.60031676885808682</v>
      </c>
      <c r="U51" s="75">
        <f>'CUADRO 1B'!U27</f>
        <v>0.61940684210777397</v>
      </c>
      <c r="V51" s="75">
        <f>'CUADRO 1B'!V27</f>
        <v>0.64294430210786935</v>
      </c>
      <c r="W51" s="75">
        <f>'CUADRO 1B'!W27</f>
        <v>0.65329570537180603</v>
      </c>
      <c r="X51" s="75">
        <f>'CUADRO 1B'!X27</f>
        <v>0.69001092401370157</v>
      </c>
      <c r="Y51" s="75">
        <f>'CUADRO 1B'!Y27</f>
        <v>0.78054035724429915</v>
      </c>
      <c r="Z51" s="75">
        <f>'CUADRO 1B'!Z27</f>
        <v>0.85297450239657013</v>
      </c>
      <c r="AA51" s="75">
        <f>'CUADRO 1B'!AA27</f>
        <v>0.89732917652119182</v>
      </c>
      <c r="AB51" s="75">
        <f>'CUADRO 1B'!AB27</f>
        <v>0.94310211786038411</v>
      </c>
      <c r="AC51" s="75">
        <f>'CUADRO 1B'!AC27</f>
        <v>1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32" orientation="landscape" r:id="rId1"/>
  <headerFooter alignWithMargins="0">
    <oddFooter>&amp;L&amp;8&amp;Z&amp;F&amp;A&amp;R&amp;8&amp;D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C48EC-AF7A-402A-8290-84D9A634D7C0}">
  <sheetPr>
    <pageSetUpPr fitToPage="1"/>
  </sheetPr>
  <dimension ref="A1:AD51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9.28515625" style="3" customWidth="1"/>
    <col min="3" max="6" width="9.85546875" style="3" bestFit="1" customWidth="1"/>
    <col min="7" max="28" width="10.7109375" style="3" bestFit="1" customWidth="1"/>
    <col min="29" max="29" width="11" style="3" customWidth="1"/>
    <col min="30" max="16384" width="11.42578125" style="3"/>
  </cols>
  <sheetData>
    <row r="1" spans="1:30" s="76" customFormat="1" x14ac:dyDescent="0.25"/>
    <row r="2" spans="1:30" s="76" customFormat="1" ht="18" x14ac:dyDescent="0.25">
      <c r="A2" s="77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</row>
    <row r="3" spans="1:30" s="76" customFormat="1" ht="15" x14ac:dyDescent="0.25">
      <c r="A3" s="77"/>
    </row>
    <row r="4" spans="1:30" s="76" customFormat="1" ht="15" x14ac:dyDescent="0.25">
      <c r="A4" s="77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78"/>
      <c r="X4" s="78"/>
      <c r="Y4" s="78"/>
      <c r="Z4" s="78"/>
      <c r="AA4" s="78"/>
      <c r="AB4" s="78"/>
      <c r="AC4" s="78"/>
      <c r="AD4" s="78"/>
    </row>
    <row r="5" spans="1:30" s="76" customFormat="1" ht="18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.75" customHeight="1" x14ac:dyDescent="0.25">
      <c r="A7" s="118"/>
      <c r="B7" s="118" t="s">
        <v>369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376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98" t="s">
        <v>368</v>
      </c>
      <c r="C9" s="97">
        <v>2000</v>
      </c>
      <c r="D9" s="97">
        <v>2001</v>
      </c>
      <c r="E9" s="97">
        <v>2002</v>
      </c>
      <c r="F9" s="97">
        <v>2003</v>
      </c>
      <c r="G9" s="97">
        <v>2004</v>
      </c>
      <c r="H9" s="80">
        <v>2005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>
        <v>2013</v>
      </c>
      <c r="Q9" s="80">
        <v>2014</v>
      </c>
      <c r="R9" s="80">
        <v>2015</v>
      </c>
      <c r="S9" s="80">
        <v>2016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s="45" customFormat="1" x14ac:dyDescent="0.2">
      <c r="B10" s="99" t="s">
        <v>102</v>
      </c>
      <c r="C10" s="50">
        <v>73308893.137503415</v>
      </c>
      <c r="D10" s="50">
        <v>85982730.73541303</v>
      </c>
      <c r="E10" s="50">
        <v>87802746.184588343</v>
      </c>
      <c r="F10" s="50">
        <v>95457815.12112394</v>
      </c>
      <c r="G10" s="50">
        <v>105953552.81640093</v>
      </c>
      <c r="H10" s="50">
        <v>116321686.63266583</v>
      </c>
      <c r="I10" s="50">
        <v>135004119.32678479</v>
      </c>
      <c r="J10" s="50">
        <v>142975671.36926678</v>
      </c>
      <c r="K10" s="50">
        <v>148849581.53257781</v>
      </c>
      <c r="L10" s="50">
        <v>147797819.03463313</v>
      </c>
      <c r="M10" s="50">
        <v>147934531.62374175</v>
      </c>
      <c r="N10" s="50">
        <v>178123928.04931927</v>
      </c>
      <c r="O10" s="50">
        <v>197083704.07978973</v>
      </c>
      <c r="P10" s="50">
        <v>198514775.17293766</v>
      </c>
      <c r="Q10" s="50">
        <v>187503081.12901816</v>
      </c>
      <c r="R10" s="50">
        <v>194961166.72751889</v>
      </c>
      <c r="S10" s="50">
        <v>188140507.29295975</v>
      </c>
      <c r="T10" s="50">
        <v>204760768.14371201</v>
      </c>
      <c r="U10" s="50">
        <v>212816595.90342319</v>
      </c>
      <c r="V10" s="50">
        <v>235686123.21689984</v>
      </c>
      <c r="W10" s="50">
        <v>200359549.66105321</v>
      </c>
      <c r="X10" s="50">
        <v>234148723.03891149</v>
      </c>
      <c r="Y10" s="50">
        <v>271866709.5210799</v>
      </c>
      <c r="Z10" s="50">
        <v>308224035.21389699</v>
      </c>
      <c r="AA10" s="50">
        <v>273621421.54768258</v>
      </c>
      <c r="AB10" s="50">
        <v>288327056.72907472</v>
      </c>
      <c r="AC10" s="50">
        <v>201154704.640791</v>
      </c>
    </row>
    <row r="11" spans="1:30" x14ac:dyDescent="0.2">
      <c r="B11" s="100" t="s">
        <v>103</v>
      </c>
      <c r="C11" s="47">
        <v>26509754.788672801</v>
      </c>
      <c r="D11" s="47">
        <v>33289202.009989213</v>
      </c>
      <c r="E11" s="47">
        <v>36795483.482668303</v>
      </c>
      <c r="F11" s="47">
        <v>39435204.274807274</v>
      </c>
      <c r="G11" s="47">
        <v>45089675.475394189</v>
      </c>
      <c r="H11" s="47">
        <v>48992122.204711109</v>
      </c>
      <c r="I11" s="47">
        <v>56827028.969223663</v>
      </c>
      <c r="J11" s="47">
        <v>61557187.982316412</v>
      </c>
      <c r="K11" s="47">
        <v>63959466.425237365</v>
      </c>
      <c r="L11" s="47">
        <v>68354408.445836544</v>
      </c>
      <c r="M11" s="47">
        <v>61966876.067051195</v>
      </c>
      <c r="N11" s="47">
        <v>79882327.718296036</v>
      </c>
      <c r="O11" s="47">
        <v>98994107.085684597</v>
      </c>
      <c r="P11" s="47">
        <v>99499464.827960163</v>
      </c>
      <c r="Q11" s="47">
        <v>81356875.724194199</v>
      </c>
      <c r="R11" s="47">
        <v>87906718.39936164</v>
      </c>
      <c r="S11" s="47">
        <v>87256684.861745074</v>
      </c>
      <c r="T11" s="47">
        <v>94346258.900530487</v>
      </c>
      <c r="U11" s="47">
        <v>98553526.567872584</v>
      </c>
      <c r="V11" s="47">
        <v>113120070.69731803</v>
      </c>
      <c r="W11" s="47">
        <v>97280217.216891587</v>
      </c>
      <c r="X11" s="47">
        <v>107516194.24075137</v>
      </c>
      <c r="Y11" s="47">
        <v>123586916.23065151</v>
      </c>
      <c r="Z11" s="47">
        <v>165793832.00108263</v>
      </c>
      <c r="AA11" s="47">
        <v>133434307.38168167</v>
      </c>
      <c r="AB11" s="47">
        <v>137520281.84808573</v>
      </c>
      <c r="AC11" s="47">
        <v>100553533.01375701</v>
      </c>
    </row>
    <row r="12" spans="1:30" x14ac:dyDescent="0.2">
      <c r="B12" s="101" t="s">
        <v>104</v>
      </c>
      <c r="C12" s="48">
        <v>26509754.788672801</v>
      </c>
      <c r="D12" s="48">
        <v>33289202.009989213</v>
      </c>
      <c r="E12" s="48">
        <v>34710947.744555824</v>
      </c>
      <c r="F12" s="48">
        <v>35666555.556236483</v>
      </c>
      <c r="G12" s="48">
        <v>44371076.288144581</v>
      </c>
      <c r="H12" s="48">
        <v>47745272.840429895</v>
      </c>
      <c r="I12" s="48">
        <v>56796622.820502244</v>
      </c>
      <c r="J12" s="48">
        <v>58564549.759487756</v>
      </c>
      <c r="K12" s="48">
        <v>56531961.383534551</v>
      </c>
      <c r="L12" s="48">
        <v>63777004.808725685</v>
      </c>
      <c r="M12" s="48">
        <v>57633635.290051289</v>
      </c>
      <c r="N12" s="48">
        <v>70915766.989689097</v>
      </c>
      <c r="O12" s="48">
        <v>90337263.404506251</v>
      </c>
      <c r="P12" s="48">
        <v>90850668.495381385</v>
      </c>
      <c r="Q12" s="48">
        <v>73256102.119835943</v>
      </c>
      <c r="R12" s="48">
        <v>71028275.673739448</v>
      </c>
      <c r="S12" s="48">
        <v>69735399.917959094</v>
      </c>
      <c r="T12" s="48">
        <v>87969255.191608623</v>
      </c>
      <c r="U12" s="48">
        <v>97726120.695980668</v>
      </c>
      <c r="V12" s="48">
        <v>109845121.97909963</v>
      </c>
      <c r="W12" s="48">
        <v>94519457.342048198</v>
      </c>
      <c r="X12" s="48">
        <v>105370844.04767446</v>
      </c>
      <c r="Y12" s="48">
        <v>122307324.80315226</v>
      </c>
      <c r="Z12" s="48">
        <v>163564272.78860477</v>
      </c>
      <c r="AA12" s="48">
        <v>130442077.99230821</v>
      </c>
      <c r="AB12" s="48">
        <v>134446562.02505302</v>
      </c>
      <c r="AC12" s="48">
        <v>93156678.304487601</v>
      </c>
    </row>
    <row r="13" spans="1:30" x14ac:dyDescent="0.2">
      <c r="B13" s="101" t="s">
        <v>105</v>
      </c>
      <c r="C13" s="48">
        <v>0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  <c r="Z13" s="48">
        <v>0</v>
      </c>
      <c r="AA13" s="48">
        <v>0</v>
      </c>
      <c r="AB13" s="48">
        <v>0</v>
      </c>
      <c r="AC13" s="48">
        <v>0</v>
      </c>
    </row>
    <row r="14" spans="1:30" x14ac:dyDescent="0.2">
      <c r="B14" s="101" t="s">
        <v>106</v>
      </c>
      <c r="C14" s="48">
        <v>0</v>
      </c>
      <c r="D14" s="48">
        <v>0</v>
      </c>
      <c r="E14" s="48">
        <v>2084535.7381124767</v>
      </c>
      <c r="F14" s="48">
        <v>3768648.7185707972</v>
      </c>
      <c r="G14" s="48">
        <v>718599.18724961206</v>
      </c>
      <c r="H14" s="48">
        <v>20862.762562638643</v>
      </c>
      <c r="I14" s="48">
        <v>7785.7486304509948</v>
      </c>
      <c r="J14" s="48">
        <v>23868.219637655551</v>
      </c>
      <c r="K14" s="48">
        <v>21361.668342052712</v>
      </c>
      <c r="L14" s="48">
        <v>6134.2983021415293</v>
      </c>
      <c r="M14" s="48">
        <v>6559.8190758362425</v>
      </c>
      <c r="N14" s="48">
        <v>5681.2618675873973</v>
      </c>
      <c r="O14" s="48">
        <v>5374.2470246436051</v>
      </c>
      <c r="P14" s="48">
        <v>8445.8776817061844</v>
      </c>
      <c r="Q14" s="48">
        <v>334.10099003608786</v>
      </c>
      <c r="R14" s="48">
        <v>1350.539487656662</v>
      </c>
      <c r="S14" s="48">
        <v>288.54252166550424</v>
      </c>
      <c r="T14" s="48">
        <v>298.20879123621438</v>
      </c>
      <c r="U14" s="48">
        <v>43.155690545873789</v>
      </c>
      <c r="V14" s="48">
        <v>1576.7951480032125</v>
      </c>
      <c r="W14" s="48">
        <v>0</v>
      </c>
      <c r="X14" s="48">
        <v>0</v>
      </c>
      <c r="Y14" s="48">
        <v>0</v>
      </c>
      <c r="Z14" s="48">
        <v>0</v>
      </c>
      <c r="AA14" s="48">
        <v>0</v>
      </c>
      <c r="AB14" s="48">
        <v>0</v>
      </c>
      <c r="AC14" s="48">
        <v>0</v>
      </c>
    </row>
    <row r="15" spans="1:30" x14ac:dyDescent="0.2">
      <c r="B15" s="101" t="s">
        <v>107</v>
      </c>
      <c r="C15" s="48">
        <v>0</v>
      </c>
      <c r="D15" s="48">
        <v>0</v>
      </c>
      <c r="E15" s="48">
        <v>0</v>
      </c>
      <c r="F15" s="48">
        <v>0</v>
      </c>
      <c r="G15" s="48">
        <v>0</v>
      </c>
      <c r="H15" s="48">
        <v>1225986.6017185727</v>
      </c>
      <c r="I15" s="48">
        <v>22620.400090967967</v>
      </c>
      <c r="J15" s="48">
        <v>2968770.0031910008</v>
      </c>
      <c r="K15" s="48">
        <v>7406143.3733607614</v>
      </c>
      <c r="L15" s="48">
        <v>4571269.3388087228</v>
      </c>
      <c r="M15" s="48">
        <v>4326680.957924067</v>
      </c>
      <c r="N15" s="48">
        <v>8960879.4667393453</v>
      </c>
      <c r="O15" s="48">
        <v>8651469.4341537058</v>
      </c>
      <c r="P15" s="48">
        <v>6924307.1447056243</v>
      </c>
      <c r="Q15" s="48">
        <v>6466698.0120473458</v>
      </c>
      <c r="R15" s="48">
        <v>210264.7756470457</v>
      </c>
      <c r="S15" s="48">
        <v>59902.823923116164</v>
      </c>
      <c r="T15" s="48">
        <v>33801.054797449469</v>
      </c>
      <c r="U15" s="48">
        <v>29788.175954294045</v>
      </c>
      <c r="V15" s="48">
        <v>1337381.5075131305</v>
      </c>
      <c r="W15" s="48">
        <v>1422477.9555762028</v>
      </c>
      <c r="X15" s="48">
        <v>1433761.6983283516</v>
      </c>
      <c r="Y15" s="48">
        <v>93923.493225673883</v>
      </c>
      <c r="Z15" s="48">
        <v>1420007.6390558593</v>
      </c>
      <c r="AA15" s="48">
        <v>1634665.6460984454</v>
      </c>
      <c r="AB15" s="48">
        <v>1316125.8808893294</v>
      </c>
      <c r="AC15" s="48">
        <v>6064823.3772936398</v>
      </c>
    </row>
    <row r="16" spans="1:30" x14ac:dyDescent="0.2">
      <c r="B16" s="101" t="s">
        <v>108</v>
      </c>
      <c r="C16" s="48">
        <v>0</v>
      </c>
      <c r="D16" s="48">
        <v>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1716042.6346003332</v>
      </c>
      <c r="Q16" s="48">
        <v>1633742.1983402777</v>
      </c>
      <c r="R16" s="48">
        <v>31915.418677059246</v>
      </c>
      <c r="S16" s="48">
        <v>6312.7090372983675</v>
      </c>
      <c r="T16" s="48">
        <v>2604.638919173075</v>
      </c>
      <c r="U16" s="48">
        <v>2483.4441088275053</v>
      </c>
      <c r="V16" s="48">
        <v>1665.7934730718121</v>
      </c>
      <c r="W16" s="48">
        <v>0</v>
      </c>
      <c r="X16" s="48">
        <v>0</v>
      </c>
      <c r="Y16" s="48">
        <v>0</v>
      </c>
      <c r="Z16" s="48">
        <v>0</v>
      </c>
      <c r="AA16" s="48">
        <v>0</v>
      </c>
      <c r="AB16" s="48">
        <v>0</v>
      </c>
      <c r="AC16" s="48">
        <v>0</v>
      </c>
    </row>
    <row r="17" spans="2:29" x14ac:dyDescent="0.2">
      <c r="B17" s="101" t="s">
        <v>109</v>
      </c>
      <c r="C17" s="48">
        <v>0</v>
      </c>
      <c r="D17" s="48">
        <v>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48">
        <v>9512236.6363030318</v>
      </c>
      <c r="S17" s="48">
        <v>7628167.0274095386</v>
      </c>
      <c r="T17" s="48">
        <v>6340299.8064139904</v>
      </c>
      <c r="U17" s="48">
        <v>795091.09613824682</v>
      </c>
      <c r="V17" s="48">
        <v>109212.87266376503</v>
      </c>
      <c r="W17" s="48">
        <v>40250.756124341162</v>
      </c>
      <c r="X17" s="48">
        <v>72499.597188995569</v>
      </c>
      <c r="Y17" s="48">
        <v>18054.313264149834</v>
      </c>
      <c r="Z17" s="48">
        <v>12349.297306547902</v>
      </c>
      <c r="AA17" s="48">
        <v>6529.6392063338035</v>
      </c>
      <c r="AB17" s="48">
        <v>9042.0832649030472</v>
      </c>
      <c r="AC17" s="48">
        <v>3076.5515890000001</v>
      </c>
    </row>
    <row r="18" spans="2:29" x14ac:dyDescent="0.2">
      <c r="B18" s="101" t="s">
        <v>110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8">
        <v>0</v>
      </c>
      <c r="R18" s="48">
        <v>7122675.649345004</v>
      </c>
      <c r="S18" s="48">
        <v>9826613.8408943545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v>0</v>
      </c>
      <c r="AB18" s="48">
        <v>0</v>
      </c>
      <c r="AC18" s="48">
        <v>0</v>
      </c>
    </row>
    <row r="19" spans="2:29" x14ac:dyDescent="0.2">
      <c r="B19" s="101" t="s">
        <v>111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1751802.1923632105</v>
      </c>
      <c r="W19" s="48">
        <v>951686.6311652197</v>
      </c>
      <c r="X19" s="48">
        <v>202238.2506312741</v>
      </c>
      <c r="Y19" s="48">
        <v>307029.83711192384</v>
      </c>
      <c r="Z19" s="48">
        <v>6786.9585781691922</v>
      </c>
      <c r="AA19" s="48">
        <v>969.88432759318221</v>
      </c>
      <c r="AB19" s="48">
        <v>1272.7582615583706</v>
      </c>
      <c r="AC19" s="48">
        <v>319692.645387</v>
      </c>
    </row>
    <row r="20" spans="2:29" x14ac:dyDescent="0.2">
      <c r="B20" s="101" t="s">
        <v>112</v>
      </c>
      <c r="C20" s="48">
        <v>0</v>
      </c>
      <c r="D20" s="48">
        <v>0</v>
      </c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73309.557057233469</v>
      </c>
      <c r="W20" s="48">
        <v>346344.53197763948</v>
      </c>
      <c r="X20" s="48">
        <v>436850.64692827163</v>
      </c>
      <c r="Y20" s="48">
        <v>860583.78389749303</v>
      </c>
      <c r="Z20" s="48">
        <v>790415.31753729365</v>
      </c>
      <c r="AA20" s="48">
        <v>1350064.2197410925</v>
      </c>
      <c r="AB20" s="48">
        <v>1747279.1006169152</v>
      </c>
      <c r="AC20" s="48">
        <v>1009262.135</v>
      </c>
    </row>
    <row r="21" spans="2:29" x14ac:dyDescent="0.2">
      <c r="B21" s="100" t="s">
        <v>113</v>
      </c>
      <c r="C21" s="47">
        <v>46799138.348830625</v>
      </c>
      <c r="D21" s="47">
        <v>52693529.76545383</v>
      </c>
      <c r="E21" s="47">
        <v>51007262.701920047</v>
      </c>
      <c r="F21" s="47">
        <v>56022611.871707618</v>
      </c>
      <c r="G21" s="47">
        <v>60863877.341006748</v>
      </c>
      <c r="H21" s="47">
        <v>67329564.427954704</v>
      </c>
      <c r="I21" s="47">
        <v>78177090.357561141</v>
      </c>
      <c r="J21" s="47">
        <v>81418483.386950359</v>
      </c>
      <c r="K21" s="47">
        <v>84890114.826866895</v>
      </c>
      <c r="L21" s="47">
        <v>79443410.588796616</v>
      </c>
      <c r="M21" s="47">
        <v>85967655.556690559</v>
      </c>
      <c r="N21" s="47">
        <v>98241600.331023231</v>
      </c>
      <c r="O21" s="47">
        <v>98089596.99410513</v>
      </c>
      <c r="P21" s="47">
        <v>99015311.003139079</v>
      </c>
      <c r="Q21" s="47">
        <v>106146205.40482396</v>
      </c>
      <c r="R21" s="47">
        <v>107054448.75829288</v>
      </c>
      <c r="S21" s="47">
        <v>100883822.43121469</v>
      </c>
      <c r="T21" s="47">
        <v>110414509.24318153</v>
      </c>
      <c r="U21" s="47">
        <v>114263069.33555059</v>
      </c>
      <c r="V21" s="47">
        <v>122566052.51958184</v>
      </c>
      <c r="W21" s="47">
        <v>103079332.44416161</v>
      </c>
      <c r="X21" s="47">
        <v>126632528.79816012</v>
      </c>
      <c r="Y21" s="47">
        <v>148279793.2904284</v>
      </c>
      <c r="Z21" s="47">
        <v>142430203.21281436</v>
      </c>
      <c r="AA21" s="47">
        <v>140187114.16600093</v>
      </c>
      <c r="AB21" s="47">
        <v>150806774.88098899</v>
      </c>
      <c r="AC21" s="47">
        <v>100601171.62703399</v>
      </c>
    </row>
    <row r="22" spans="2:29" x14ac:dyDescent="0.2">
      <c r="B22" s="101" t="s">
        <v>380</v>
      </c>
      <c r="C22" s="48">
        <v>6508824.315990489</v>
      </c>
      <c r="D22" s="48">
        <v>7453813.7372255903</v>
      </c>
      <c r="E22" s="48">
        <v>6750868.7474124013</v>
      </c>
      <c r="F22" s="48">
        <v>6569004.5413529268</v>
      </c>
      <c r="G22" s="48">
        <v>6440727.9619287625</v>
      </c>
      <c r="H22" s="48">
        <v>7763665.4531526612</v>
      </c>
      <c r="I22" s="48">
        <v>9195471.6354211569</v>
      </c>
      <c r="J22" s="48">
        <v>10610617.742298178</v>
      </c>
      <c r="K22" s="48">
        <v>31544354.297714576</v>
      </c>
      <c r="L22" s="48">
        <v>27963808.535138924</v>
      </c>
      <c r="M22" s="48">
        <v>30637797.309736196</v>
      </c>
      <c r="N22" s="48">
        <v>33852005.781877585</v>
      </c>
      <c r="O22" s="48">
        <v>32485569.294338197</v>
      </c>
      <c r="P22" s="48">
        <v>30324949.137268629</v>
      </c>
      <c r="Q22" s="48">
        <v>31929954.801294647</v>
      </c>
      <c r="R22" s="48">
        <v>34062882.827061363</v>
      </c>
      <c r="S22" s="48">
        <v>30298079.16547009</v>
      </c>
      <c r="T22" s="48">
        <v>32147910.714725032</v>
      </c>
      <c r="U22" s="48">
        <v>33856617.616479509</v>
      </c>
      <c r="V22" s="48">
        <v>37235425.76194483</v>
      </c>
      <c r="W22" s="48">
        <v>31506454.385810956</v>
      </c>
      <c r="X22" s="48">
        <v>43420242.621622719</v>
      </c>
      <c r="Y22" s="48">
        <v>56822960.219683044</v>
      </c>
      <c r="Z22" s="48">
        <v>45328634.854505904</v>
      </c>
      <c r="AA22" s="48">
        <v>41431094.936082244</v>
      </c>
      <c r="AB22" s="48">
        <v>47591812.748909101</v>
      </c>
      <c r="AC22" s="48">
        <v>29914327.276919998</v>
      </c>
    </row>
    <row r="23" spans="2:29" x14ac:dyDescent="0.2">
      <c r="B23" s="101" t="s">
        <v>379</v>
      </c>
      <c r="C23" s="48">
        <v>31518923.175647594</v>
      </c>
      <c r="D23" s="48">
        <v>34705801.585405521</v>
      </c>
      <c r="E23" s="48">
        <v>34438650.101860598</v>
      </c>
      <c r="F23" s="48">
        <v>39772516.763285257</v>
      </c>
      <c r="G23" s="48">
        <v>43134267.977256186</v>
      </c>
      <c r="H23" s="48">
        <v>47937563.744945705</v>
      </c>
      <c r="I23" s="48">
        <v>56769289.901365891</v>
      </c>
      <c r="J23" s="48">
        <v>58231351.756584913</v>
      </c>
      <c r="K23" s="48">
        <v>40992843.20016665</v>
      </c>
      <c r="L23" s="48">
        <v>39873417.133410916</v>
      </c>
      <c r="M23" s="48">
        <v>44056680.243524946</v>
      </c>
      <c r="N23" s="48">
        <v>49664352.421998926</v>
      </c>
      <c r="O23" s="48">
        <v>50531157.958899461</v>
      </c>
      <c r="P23" s="48">
        <v>47877515.829187959</v>
      </c>
      <c r="Q23" s="48">
        <v>51827751.221450277</v>
      </c>
      <c r="R23" s="48">
        <v>50641716.063756295</v>
      </c>
      <c r="S23" s="48">
        <v>48859084.57278958</v>
      </c>
      <c r="T23" s="48">
        <v>59928547.432856657</v>
      </c>
      <c r="U23" s="48">
        <v>62271940.052976854</v>
      </c>
      <c r="V23" s="48">
        <v>64934780.246173836</v>
      </c>
      <c r="W23" s="48">
        <v>55383994.768765822</v>
      </c>
      <c r="X23" s="48">
        <v>63452173.783959843</v>
      </c>
      <c r="Y23" s="48">
        <v>68711459.808640555</v>
      </c>
      <c r="Z23" s="48">
        <v>72634198.173866451</v>
      </c>
      <c r="AA23" s="48">
        <v>72302357.086775258</v>
      </c>
      <c r="AB23" s="48">
        <v>75504832.533275977</v>
      </c>
      <c r="AC23" s="48">
        <v>51898367.874465205</v>
      </c>
    </row>
    <row r="24" spans="2:29" x14ac:dyDescent="0.2">
      <c r="B24" s="101" t="s">
        <v>115</v>
      </c>
      <c r="C24" s="48">
        <v>1498352.8026870145</v>
      </c>
      <c r="D24" s="48">
        <v>1456496.5135174422</v>
      </c>
      <c r="E24" s="48">
        <v>1656397.607464496</v>
      </c>
      <c r="F24" s="48">
        <v>1486482.1807747409</v>
      </c>
      <c r="G24" s="48">
        <v>1648555.7495985792</v>
      </c>
      <c r="H24" s="48">
        <v>1742751.56101607</v>
      </c>
      <c r="I24" s="48">
        <v>1879953.3766022315</v>
      </c>
      <c r="J24" s="48">
        <v>1892537.9665849381</v>
      </c>
      <c r="K24" s="48">
        <v>1784517.0104897236</v>
      </c>
      <c r="L24" s="48">
        <v>1379178.8987716043</v>
      </c>
      <c r="M24" s="48">
        <v>785121.49859906198</v>
      </c>
      <c r="N24" s="48">
        <v>293098.25878761068</v>
      </c>
      <c r="O24" s="48">
        <v>129231.01958914632</v>
      </c>
      <c r="P24" s="48">
        <v>122813.46651475551</v>
      </c>
      <c r="Q24" s="48">
        <v>156681.60747097727</v>
      </c>
      <c r="R24" s="48">
        <v>204547.44421419845</v>
      </c>
      <c r="S24" s="48">
        <v>183623.61919945071</v>
      </c>
      <c r="T24" s="48">
        <v>132247.96456879872</v>
      </c>
      <c r="U24" s="48">
        <v>132803.82925716406</v>
      </c>
      <c r="V24" s="48">
        <v>133424.60955755942</v>
      </c>
      <c r="W24" s="48">
        <v>63620.061003379284</v>
      </c>
      <c r="X24" s="48">
        <v>120491.37531965956</v>
      </c>
      <c r="Y24" s="48">
        <v>172144.78674283996</v>
      </c>
      <c r="Z24" s="48">
        <v>252202.00767500108</v>
      </c>
      <c r="AA24" s="48">
        <v>278002.79889830219</v>
      </c>
      <c r="AB24" s="48">
        <v>853719.95995658753</v>
      </c>
      <c r="AC24" s="48">
        <v>473631.478</v>
      </c>
    </row>
    <row r="25" spans="2:29" x14ac:dyDescent="0.2">
      <c r="B25" s="101" t="s">
        <v>116</v>
      </c>
      <c r="C25" s="48">
        <v>103926.00010816581</v>
      </c>
      <c r="D25" s="48">
        <v>125485.74324260444</v>
      </c>
      <c r="E25" s="48">
        <v>135235.35043709227</v>
      </c>
      <c r="F25" s="48">
        <v>113136.23520233971</v>
      </c>
      <c r="G25" s="48">
        <v>127639.6571120405</v>
      </c>
      <c r="H25" s="48">
        <v>125528.50545142632</v>
      </c>
      <c r="I25" s="48">
        <v>159108.02625042372</v>
      </c>
      <c r="J25" s="48">
        <v>209744.30038434884</v>
      </c>
      <c r="K25" s="48">
        <v>174007.47433058807</v>
      </c>
      <c r="L25" s="48">
        <v>198473.05351100329</v>
      </c>
      <c r="M25" s="48">
        <v>203040.9290778274</v>
      </c>
      <c r="N25" s="48">
        <v>216991.25213268868</v>
      </c>
      <c r="O25" s="48">
        <v>242647.17954910788</v>
      </c>
      <c r="P25" s="48">
        <v>214587.14640113685</v>
      </c>
      <c r="Q25" s="48">
        <v>385745.08346760418</v>
      </c>
      <c r="R25" s="48">
        <v>401976.62501884345</v>
      </c>
      <c r="S25" s="48">
        <v>378655.80926997465</v>
      </c>
      <c r="T25" s="48">
        <v>420897.3713671671</v>
      </c>
      <c r="U25" s="48">
        <v>484367.70916521095</v>
      </c>
      <c r="V25" s="48">
        <v>523951.42201210716</v>
      </c>
      <c r="W25" s="48">
        <v>148222.44237146791</v>
      </c>
      <c r="X25" s="48">
        <v>339366.87879792199</v>
      </c>
      <c r="Y25" s="48">
        <v>573077.43062880181</v>
      </c>
      <c r="Z25" s="48">
        <v>619143.52989749296</v>
      </c>
      <c r="AA25" s="48">
        <v>725751.19242054422</v>
      </c>
      <c r="AB25" s="48">
        <v>774944.88109843759</v>
      </c>
      <c r="AC25" s="48">
        <v>532450.88695299998</v>
      </c>
    </row>
    <row r="26" spans="2:29" x14ac:dyDescent="0.2">
      <c r="B26" s="101" t="s">
        <v>117</v>
      </c>
      <c r="C26" s="48">
        <v>10502.381648442737</v>
      </c>
      <c r="D26" s="48">
        <v>9347.9850779773606</v>
      </c>
      <c r="E26" s="48">
        <v>8881.3458955283913</v>
      </c>
      <c r="F26" s="48">
        <v>8277.9411981820758</v>
      </c>
      <c r="G26" s="48">
        <v>9398.0737999713583</v>
      </c>
      <c r="H26" s="48">
        <v>9465.5155952128025</v>
      </c>
      <c r="I26" s="48">
        <v>12946.814493988129</v>
      </c>
      <c r="J26" s="48">
        <v>9962.8954208859141</v>
      </c>
      <c r="K26" s="48">
        <v>13005.071622456313</v>
      </c>
      <c r="L26" s="48">
        <v>20565.488062024084</v>
      </c>
      <c r="M26" s="48">
        <v>19454.887913636841</v>
      </c>
      <c r="N26" s="48">
        <v>31505.676153703567</v>
      </c>
      <c r="O26" s="48">
        <v>40629.755978914298</v>
      </c>
      <c r="P26" s="48">
        <v>33846.456909686902</v>
      </c>
      <c r="Q26" s="48">
        <v>28328.181874616701</v>
      </c>
      <c r="R26" s="48">
        <v>36371.124771760144</v>
      </c>
      <c r="S26" s="48">
        <v>48582.290672531861</v>
      </c>
      <c r="T26" s="48">
        <v>48666.539603038182</v>
      </c>
      <c r="U26" s="48">
        <v>53994.709689016927</v>
      </c>
      <c r="V26" s="48">
        <v>62540.044499334945</v>
      </c>
      <c r="W26" s="48">
        <v>88399.248374260511</v>
      </c>
      <c r="X26" s="48">
        <v>84901.230286662423</v>
      </c>
      <c r="Y26" s="48">
        <v>90635.594640826239</v>
      </c>
      <c r="Z26" s="48">
        <v>86155.254862264817</v>
      </c>
      <c r="AA26" s="48">
        <v>81621.630161682682</v>
      </c>
      <c r="AB26" s="48">
        <v>136693.59293274814</v>
      </c>
      <c r="AC26" s="48">
        <v>122694.91033155</v>
      </c>
    </row>
    <row r="27" spans="2:29" x14ac:dyDescent="0.2">
      <c r="B27" s="101" t="s">
        <v>118</v>
      </c>
      <c r="C27" s="48">
        <v>3868444.3200388243</v>
      </c>
      <c r="D27" s="48">
        <v>4926039.5515845614</v>
      </c>
      <c r="E27" s="48">
        <v>4676375.0888706548</v>
      </c>
      <c r="F27" s="48">
        <v>4933121.5685483515</v>
      </c>
      <c r="G27" s="48">
        <v>6453712.1148450738</v>
      </c>
      <c r="H27" s="48">
        <v>6605593.2754559061</v>
      </c>
      <c r="I27" s="48">
        <v>7035172.6411545761</v>
      </c>
      <c r="J27" s="48">
        <v>7446541.1600530148</v>
      </c>
      <c r="K27" s="48">
        <v>7401869.3713237671</v>
      </c>
      <c r="L27" s="48">
        <v>7078932.4435389014</v>
      </c>
      <c r="M27" s="48">
        <v>7091007.7072920175</v>
      </c>
      <c r="N27" s="48">
        <v>10743665.743749371</v>
      </c>
      <c r="O27" s="48">
        <v>10973150.713033805</v>
      </c>
      <c r="P27" s="48">
        <v>12035709.153644556</v>
      </c>
      <c r="Q27" s="48">
        <v>12622960.082307739</v>
      </c>
      <c r="R27" s="48">
        <v>12418011.860537082</v>
      </c>
      <c r="S27" s="48">
        <v>12194687.60661038</v>
      </c>
      <c r="T27" s="48">
        <v>11238741.920925627</v>
      </c>
      <c r="U27" s="48">
        <v>10969498.69633144</v>
      </c>
      <c r="V27" s="48">
        <v>12571676.778378077</v>
      </c>
      <c r="W27" s="48">
        <v>11456243.134060984</v>
      </c>
      <c r="X27" s="48">
        <v>14120498.987645777</v>
      </c>
      <c r="Y27" s="48">
        <v>15635652.916253019</v>
      </c>
      <c r="Z27" s="48">
        <v>15967302.547418756</v>
      </c>
      <c r="AA27" s="48">
        <v>15700677.358580543</v>
      </c>
      <c r="AB27" s="48">
        <v>15659203.935947765</v>
      </c>
      <c r="AC27" s="48">
        <v>11765605.217</v>
      </c>
    </row>
    <row r="28" spans="2:29" x14ac:dyDescent="0.2">
      <c r="B28" s="101" t="s">
        <v>119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55771.352943394784</v>
      </c>
      <c r="N28" s="48">
        <v>42332.205948905859</v>
      </c>
      <c r="O28" s="48">
        <v>97534.296975980076</v>
      </c>
      <c r="P28" s="48">
        <v>100794.53353958405</v>
      </c>
      <c r="Q28" s="48">
        <v>105993.22221616203</v>
      </c>
      <c r="R28" s="48">
        <v>148268.86781624556</v>
      </c>
      <c r="S28" s="48">
        <v>199657.57280553668</v>
      </c>
      <c r="T28" s="48">
        <v>202626.46582133934</v>
      </c>
      <c r="U28" s="48">
        <v>212277.27013729376</v>
      </c>
      <c r="V28" s="48">
        <v>250795.54487901324</v>
      </c>
      <c r="W28" s="48">
        <v>141937.33008258007</v>
      </c>
      <c r="X28" s="48">
        <v>192021.12322249118</v>
      </c>
      <c r="Y28" s="48">
        <v>354503.55769364157</v>
      </c>
      <c r="Z28" s="48">
        <v>438297.36014186777</v>
      </c>
      <c r="AA28" s="48">
        <v>412638.74729884637</v>
      </c>
      <c r="AB28" s="48">
        <v>438303.77169327292</v>
      </c>
      <c r="AC28" s="48">
        <v>276824.77228770003</v>
      </c>
    </row>
    <row r="29" spans="2:29" x14ac:dyDescent="0.2">
      <c r="B29" s="101" t="s">
        <v>120</v>
      </c>
      <c r="C29" s="48">
        <v>0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v>0</v>
      </c>
      <c r="O29" s="48">
        <v>0</v>
      </c>
      <c r="P29" s="48">
        <v>2453452.8293201961</v>
      </c>
      <c r="Q29" s="48">
        <v>3248110.0781320543</v>
      </c>
      <c r="R29" s="48">
        <v>3097693.8494938142</v>
      </c>
      <c r="S29" s="48">
        <v>2937572.8995428719</v>
      </c>
      <c r="T29" s="48">
        <v>3251036.5401992709</v>
      </c>
      <c r="U29" s="48">
        <v>3359865.8570854049</v>
      </c>
      <c r="V29" s="48">
        <v>3708397.4534616033</v>
      </c>
      <c r="W29" s="48">
        <v>2013148.8601482525</v>
      </c>
      <c r="X29" s="48">
        <v>1912579.8831772329</v>
      </c>
      <c r="Y29" s="48">
        <v>3340723.0756383101</v>
      </c>
      <c r="Z29" s="48">
        <v>3906108.1216680426</v>
      </c>
      <c r="AA29" s="48">
        <v>3896579.9109034366</v>
      </c>
      <c r="AB29" s="48">
        <v>4434713.3774830056</v>
      </c>
      <c r="AC29" s="48">
        <v>3377009.6090970002</v>
      </c>
    </row>
    <row r="30" spans="2:29" x14ac:dyDescent="0.2">
      <c r="B30" s="101" t="s">
        <v>121</v>
      </c>
      <c r="C30" s="48">
        <v>3108700.9706096416</v>
      </c>
      <c r="D30" s="48">
        <v>3835748.8553355206</v>
      </c>
      <c r="E30" s="48">
        <v>3164055.7323832368</v>
      </c>
      <c r="F30" s="48">
        <v>3118883.6663078316</v>
      </c>
      <c r="G30" s="48">
        <v>3049575.8064661445</v>
      </c>
      <c r="H30" s="48">
        <v>3144996.3723377166</v>
      </c>
      <c r="I30" s="48">
        <v>3125147.9622728783</v>
      </c>
      <c r="J30" s="48">
        <v>3017727.5656240922</v>
      </c>
      <c r="K30" s="48">
        <v>2979518.0674709347</v>
      </c>
      <c r="L30" s="48">
        <v>2929035.0363632427</v>
      </c>
      <c r="M30" s="48">
        <v>3118781.6276034769</v>
      </c>
      <c r="N30" s="48">
        <v>3397648.9903744315</v>
      </c>
      <c r="O30" s="48">
        <v>3589676.775740528</v>
      </c>
      <c r="P30" s="48">
        <v>5851642.4677821202</v>
      </c>
      <c r="Q30" s="48">
        <v>5840680.4966864279</v>
      </c>
      <c r="R30" s="48">
        <v>6042979.3716500467</v>
      </c>
      <c r="S30" s="48">
        <v>5783878.8948542736</v>
      </c>
      <c r="T30" s="48">
        <v>2253250.1658632923</v>
      </c>
      <c r="U30" s="48">
        <v>2449998.4514797367</v>
      </c>
      <c r="V30" s="48">
        <v>2465441.5010478692</v>
      </c>
      <c r="W30" s="48">
        <v>1845774.0206186264</v>
      </c>
      <c r="X30" s="48">
        <v>2511047.5283976733</v>
      </c>
      <c r="Y30" s="48">
        <v>2114960.0487195784</v>
      </c>
      <c r="Z30" s="48">
        <v>2547454.454845774</v>
      </c>
      <c r="AA30" s="48">
        <v>2446151.1577163809</v>
      </c>
      <c r="AB30" s="48">
        <v>1601425.5576336056</v>
      </c>
      <c r="AC30" s="48">
        <v>430814.18800000002</v>
      </c>
    </row>
    <row r="31" spans="2:29" x14ac:dyDescent="0.2">
      <c r="B31" s="101" t="s">
        <v>122</v>
      </c>
      <c r="C31" s="48">
        <v>181464.38210044662</v>
      </c>
      <c r="D31" s="48">
        <v>180794.58049388751</v>
      </c>
      <c r="E31" s="48">
        <v>176798.72759603805</v>
      </c>
      <c r="F31" s="48">
        <v>21188.19058349065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  <c r="Z31" s="48">
        <v>0</v>
      </c>
      <c r="AA31" s="48">
        <v>0</v>
      </c>
      <c r="AB31" s="48">
        <v>0</v>
      </c>
      <c r="AC31" s="48">
        <v>0</v>
      </c>
    </row>
    <row r="32" spans="2:29" x14ac:dyDescent="0.2">
      <c r="B32" s="101" t="s">
        <v>123</v>
      </c>
      <c r="C32" s="48">
        <v>0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790584.12725131505</v>
      </c>
      <c r="U32" s="48">
        <v>471705.14294894156</v>
      </c>
      <c r="V32" s="48">
        <v>679619.15762757615</v>
      </c>
      <c r="W32" s="48">
        <v>431538.19292528718</v>
      </c>
      <c r="X32" s="48">
        <v>479205.38573014556</v>
      </c>
      <c r="Y32" s="48">
        <v>463675.85178779473</v>
      </c>
      <c r="Z32" s="48">
        <v>650706.90793281072</v>
      </c>
      <c r="AA32" s="48">
        <v>589218.67897996888</v>
      </c>
      <c r="AB32" s="48">
        <v>360016.52585649694</v>
      </c>
      <c r="AC32" s="48">
        <v>112672.466</v>
      </c>
    </row>
    <row r="33" spans="1:29" x14ac:dyDescent="0.2">
      <c r="B33" s="101" t="s">
        <v>124</v>
      </c>
      <c r="C33" s="48">
        <v>0</v>
      </c>
      <c r="D33" s="48">
        <v>0</v>
      </c>
      <c r="E33" s="48">
        <v>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0</v>
      </c>
      <c r="P33" s="48">
        <v>0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v>2018901.4740904458</v>
      </c>
      <c r="AB33" s="48">
        <v>2204865.5431551412</v>
      </c>
      <c r="AC33" s="48">
        <v>1180020.150691</v>
      </c>
    </row>
    <row r="34" spans="1:29" x14ac:dyDescent="0.2">
      <c r="B34" s="101" t="s">
        <v>125</v>
      </c>
      <c r="C34" s="48">
        <v>0</v>
      </c>
      <c r="D34" s="48">
        <v>0</v>
      </c>
      <c r="E34" s="48">
        <v>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v>73.345436348291614</v>
      </c>
      <c r="AB34" s="48">
        <v>84029.461344854979</v>
      </c>
      <c r="AC34" s="48">
        <v>116399.31121699999</v>
      </c>
    </row>
    <row r="35" spans="1:29" x14ac:dyDescent="0.2">
      <c r="B35" s="101" t="s">
        <v>126</v>
      </c>
      <c r="C35" s="48">
        <v>0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304045.84865691897</v>
      </c>
      <c r="AB35" s="48">
        <v>430680.41009227152</v>
      </c>
      <c r="AC35" s="48">
        <v>347810.64607199997</v>
      </c>
    </row>
    <row r="36" spans="1:29" x14ac:dyDescent="0.2">
      <c r="B36" s="101" t="s">
        <v>356</v>
      </c>
      <c r="C36" s="48">
        <v>0</v>
      </c>
      <c r="D36" s="48">
        <v>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48">
        <v>0</v>
      </c>
      <c r="Q36" s="48">
        <v>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  <c r="Z36" s="48">
        <v>0</v>
      </c>
      <c r="AA36" s="48">
        <v>0</v>
      </c>
      <c r="AB36" s="48">
        <v>731532.58160971873</v>
      </c>
      <c r="AC36" s="48">
        <v>52542.84</v>
      </c>
    </row>
    <row r="37" spans="1:29" x14ac:dyDescent="0.2">
      <c r="A37" s="48"/>
      <c r="B37" s="101" t="s">
        <v>363</v>
      </c>
      <c r="C37" s="48">
        <v>0</v>
      </c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v>0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v>0</v>
      </c>
      <c r="AB37" s="48">
        <v>0</v>
      </c>
      <c r="AC37" s="48">
        <v>0</v>
      </c>
    </row>
    <row r="38" spans="1:29" x14ac:dyDescent="0.2">
      <c r="B38" s="102" t="s">
        <v>127</v>
      </c>
      <c r="C38" s="50">
        <v>1801645.3109669345</v>
      </c>
      <c r="D38" s="50">
        <v>1941932.3287838176</v>
      </c>
      <c r="E38" s="50">
        <v>1061112.3256284806</v>
      </c>
      <c r="F38" s="50">
        <v>973056.84658700088</v>
      </c>
      <c r="G38" s="50">
        <v>546755.16225780663</v>
      </c>
      <c r="H38" s="50">
        <v>776986.20781630999</v>
      </c>
      <c r="I38" s="50">
        <v>607446.84691604925</v>
      </c>
      <c r="J38" s="50">
        <v>953991.01613796095</v>
      </c>
      <c r="K38" s="50">
        <v>1560746.7921306754</v>
      </c>
      <c r="L38" s="50">
        <v>1079634.3706665596</v>
      </c>
      <c r="M38" s="50">
        <v>1378028.9585833959</v>
      </c>
      <c r="N38" s="50">
        <v>1207362.9657970243</v>
      </c>
      <c r="O38" s="50">
        <v>2471631.7387686591</v>
      </c>
      <c r="P38" s="50">
        <v>1995583.371418454</v>
      </c>
      <c r="Q38" s="50">
        <v>1223412.5424933471</v>
      </c>
      <c r="R38" s="50">
        <v>1248127.9643207195</v>
      </c>
      <c r="S38" s="50">
        <v>1132184.1715274644</v>
      </c>
      <c r="T38" s="50">
        <v>9079593.8124808464</v>
      </c>
      <c r="U38" s="50">
        <v>1334303.32742854</v>
      </c>
      <c r="V38" s="50">
        <v>2297179.4741767924</v>
      </c>
      <c r="W38" s="50">
        <v>2537922.3766215276</v>
      </c>
      <c r="X38" s="50">
        <v>1294964.316432578</v>
      </c>
      <c r="Y38" s="50">
        <v>1393893.7774679253</v>
      </c>
      <c r="Z38" s="50">
        <v>1496759.7684100054</v>
      </c>
      <c r="AA38" s="50">
        <v>1839270.5828135216</v>
      </c>
      <c r="AB38" s="50">
        <v>821118.49563683325</v>
      </c>
      <c r="AC38" s="50">
        <v>455946.74771104997</v>
      </c>
    </row>
    <row r="39" spans="1:29" x14ac:dyDescent="0.2">
      <c r="B39" s="103" t="s">
        <v>128</v>
      </c>
      <c r="C39" s="48">
        <v>0</v>
      </c>
      <c r="D39" s="48">
        <v>0</v>
      </c>
      <c r="E39" s="48">
        <v>0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48">
        <v>0</v>
      </c>
      <c r="Q39" s="48">
        <v>0</v>
      </c>
      <c r="R39" s="48">
        <v>0</v>
      </c>
      <c r="S39" s="48">
        <v>0</v>
      </c>
      <c r="T39" s="48">
        <v>0</v>
      </c>
      <c r="U39" s="48">
        <v>0</v>
      </c>
      <c r="V39" s="48">
        <v>2297179.4741767924</v>
      </c>
      <c r="W39" s="48">
        <v>2537922.3766215276</v>
      </c>
      <c r="X39" s="48">
        <v>1294964.316432578</v>
      </c>
      <c r="Y39" s="48">
        <v>106070.88339134652</v>
      </c>
      <c r="Z39" s="48">
        <v>48119.738009363318</v>
      </c>
      <c r="AA39" s="48">
        <v>54299.071213092669</v>
      </c>
      <c r="AB39" s="48">
        <v>32281.456990733859</v>
      </c>
      <c r="AC39" s="48">
        <v>14941.024756520001</v>
      </c>
    </row>
    <row r="40" spans="1:29" x14ac:dyDescent="0.2">
      <c r="B40" s="103" t="s">
        <v>129</v>
      </c>
      <c r="C40" s="48">
        <v>1801645.3109669345</v>
      </c>
      <c r="D40" s="48">
        <v>1941932.3287838176</v>
      </c>
      <c r="E40" s="48">
        <v>1061112.3256284806</v>
      </c>
      <c r="F40" s="48">
        <v>432309.73767927062</v>
      </c>
      <c r="G40" s="48">
        <v>97246.881138712415</v>
      </c>
      <c r="H40" s="48">
        <v>81280.204454229519</v>
      </c>
      <c r="I40" s="48">
        <v>13363.607925691087</v>
      </c>
      <c r="J40" s="48">
        <v>0</v>
      </c>
      <c r="K40" s="48">
        <v>64450.954912592388</v>
      </c>
      <c r="L40" s="48">
        <v>32778.433592979265</v>
      </c>
      <c r="M40" s="48">
        <v>0</v>
      </c>
      <c r="N40" s="48">
        <v>0</v>
      </c>
      <c r="O40" s="48">
        <v>2471631.7387645212</v>
      </c>
      <c r="P40" s="48">
        <v>1995583.371418454</v>
      </c>
      <c r="Q40" s="48">
        <v>1223412.5424933471</v>
      </c>
      <c r="R40" s="48">
        <v>1248127.9643207195</v>
      </c>
      <c r="S40" s="48">
        <v>1132184.1715274644</v>
      </c>
      <c r="T40" s="48">
        <v>9079593.8124808464</v>
      </c>
      <c r="U40" s="48">
        <v>1334303.32742854</v>
      </c>
      <c r="V40" s="48">
        <v>0</v>
      </c>
      <c r="W40" s="48">
        <v>0</v>
      </c>
      <c r="X40" s="48">
        <v>0</v>
      </c>
      <c r="Y40" s="48">
        <v>253448.77799478429</v>
      </c>
      <c r="Z40" s="48">
        <v>323040.07361188612</v>
      </c>
      <c r="AA40" s="48">
        <v>275913.18681414</v>
      </c>
      <c r="AB40" s="48">
        <v>314848.86699644534</v>
      </c>
      <c r="AC40" s="48">
        <v>224471.74597073</v>
      </c>
    </row>
    <row r="41" spans="1:29" x14ac:dyDescent="0.2">
      <c r="B41" s="103" t="s">
        <v>130</v>
      </c>
      <c r="C41" s="48">
        <v>0</v>
      </c>
      <c r="D41" s="48">
        <v>0</v>
      </c>
      <c r="E41" s="48">
        <v>0</v>
      </c>
      <c r="F41" s="48">
        <v>540747.10890773032</v>
      </c>
      <c r="G41" s="48">
        <v>449508.28111909417</v>
      </c>
      <c r="H41" s="48">
        <v>695706.00336208055</v>
      </c>
      <c r="I41" s="48">
        <v>594083.23899035819</v>
      </c>
      <c r="J41" s="48">
        <v>953991.01613796095</v>
      </c>
      <c r="K41" s="48">
        <v>1496295.837218083</v>
      </c>
      <c r="L41" s="48">
        <v>1046855.9370735803</v>
      </c>
      <c r="M41" s="48">
        <v>1378028.9585833959</v>
      </c>
      <c r="N41" s="48">
        <v>1207362.9657970243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0</v>
      </c>
      <c r="U41" s="48">
        <v>0</v>
      </c>
      <c r="V41" s="48">
        <v>0</v>
      </c>
      <c r="W41" s="48">
        <v>0</v>
      </c>
      <c r="X41" s="48">
        <v>0</v>
      </c>
      <c r="Y41" s="48">
        <v>213080.00011639981</v>
      </c>
      <c r="Z41" s="48">
        <v>420351.78270253976</v>
      </c>
      <c r="AA41" s="48">
        <v>854608.51864214323</v>
      </c>
      <c r="AB41" s="48">
        <v>322813.57888117887</v>
      </c>
      <c r="AC41" s="48">
        <v>135795.48258201999</v>
      </c>
    </row>
    <row r="42" spans="1:29" x14ac:dyDescent="0.2">
      <c r="B42" s="103" t="s">
        <v>131</v>
      </c>
      <c r="C42" s="48">
        <v>0</v>
      </c>
      <c r="D42" s="48">
        <v>0</v>
      </c>
      <c r="E42" s="48">
        <v>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v>0</v>
      </c>
      <c r="O42" s="48">
        <v>0</v>
      </c>
      <c r="P42" s="48">
        <v>0</v>
      </c>
      <c r="Q42" s="48">
        <v>0</v>
      </c>
      <c r="R42" s="48">
        <v>0</v>
      </c>
      <c r="S42" s="48">
        <v>0</v>
      </c>
      <c r="T42" s="48">
        <v>0</v>
      </c>
      <c r="U42" s="48">
        <v>0</v>
      </c>
      <c r="V42" s="48">
        <v>0</v>
      </c>
      <c r="W42" s="48">
        <v>0</v>
      </c>
      <c r="X42" s="48">
        <v>0</v>
      </c>
      <c r="Y42" s="48">
        <v>35373.476456987715</v>
      </c>
      <c r="Z42" s="48">
        <v>23833.262884801265</v>
      </c>
      <c r="AA42" s="48">
        <v>31706.283623118194</v>
      </c>
      <c r="AB42" s="48">
        <v>45103.021652600197</v>
      </c>
      <c r="AC42" s="48">
        <v>45148.475534500001</v>
      </c>
    </row>
    <row r="43" spans="1:29" x14ac:dyDescent="0.2">
      <c r="B43" s="103" t="s">
        <v>132</v>
      </c>
      <c r="C43" s="48">
        <v>0</v>
      </c>
      <c r="D43" s="48">
        <v>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48">
        <v>0</v>
      </c>
      <c r="V43" s="48">
        <v>0</v>
      </c>
      <c r="W43" s="48">
        <v>0</v>
      </c>
      <c r="X43" s="48">
        <v>0</v>
      </c>
      <c r="Y43" s="48">
        <v>785920.6395084071</v>
      </c>
      <c r="Z43" s="48">
        <v>681414.911201415</v>
      </c>
      <c r="AA43" s="48">
        <v>622743.5225210276</v>
      </c>
      <c r="AB43" s="48">
        <v>106071.57111587495</v>
      </c>
      <c r="AC43" s="48">
        <v>35590.01886728</v>
      </c>
    </row>
    <row r="44" spans="1:29" x14ac:dyDescent="0.2">
      <c r="B44" s="107" t="s">
        <v>329</v>
      </c>
      <c r="C44" s="46">
        <v>75110538.448470369</v>
      </c>
      <c r="D44" s="46">
        <v>87924662.890656143</v>
      </c>
      <c r="E44" s="46">
        <v>88863858.510216832</v>
      </c>
      <c r="F44" s="46">
        <v>96430872.2086474</v>
      </c>
      <c r="G44" s="46">
        <v>106500307.97865874</v>
      </c>
      <c r="H44" s="46">
        <v>117098672.84048215</v>
      </c>
      <c r="I44" s="46">
        <v>135611566.17370084</v>
      </c>
      <c r="J44" s="46">
        <v>143929662.38540474</v>
      </c>
      <c r="K44" s="46">
        <v>150410327.71048674</v>
      </c>
      <c r="L44" s="46">
        <v>148877453.40529969</v>
      </c>
      <c r="M44" s="46">
        <v>149312560.58232513</v>
      </c>
      <c r="N44" s="46">
        <v>179331291.01511627</v>
      </c>
      <c r="O44" s="46">
        <v>199555335.81855839</v>
      </c>
      <c r="P44" s="46">
        <v>200510358.54435611</v>
      </c>
      <c r="Q44" s="46">
        <v>188726493.74860749</v>
      </c>
      <c r="R44" s="46">
        <v>196209294.69183961</v>
      </c>
      <c r="S44" s="46">
        <v>189272691.46448722</v>
      </c>
      <c r="T44" s="46">
        <v>213840361.95619288</v>
      </c>
      <c r="U44" s="46">
        <v>214150899.23085174</v>
      </c>
      <c r="V44" s="46">
        <v>237983302.69107664</v>
      </c>
      <c r="W44" s="46">
        <v>202897472.03767473</v>
      </c>
      <c r="X44" s="46">
        <v>235443687.35534406</v>
      </c>
      <c r="Y44" s="46">
        <v>273260603.29854786</v>
      </c>
      <c r="Z44" s="46">
        <v>309720794.98230702</v>
      </c>
      <c r="AA44" s="46">
        <v>275460692.13049608</v>
      </c>
      <c r="AB44" s="46">
        <v>289148175.2247116</v>
      </c>
      <c r="AC44" s="46">
        <v>201610651.388502</v>
      </c>
    </row>
    <row r="45" spans="1:29" s="44" customFormat="1" x14ac:dyDescent="0.2">
      <c r="B45" s="114" t="s">
        <v>372</v>
      </c>
      <c r="C45" s="115"/>
      <c r="D45" s="116">
        <v>0.17060354920737142</v>
      </c>
      <c r="E45" s="116">
        <v>1.0681822240577565E-2</v>
      </c>
      <c r="F45" s="116">
        <v>8.5152882457389278E-2</v>
      </c>
      <c r="G45" s="116">
        <v>0.10442128686987395</v>
      </c>
      <c r="H45" s="116">
        <v>9.9514875242869616E-2</v>
      </c>
      <c r="I45" s="116">
        <v>0.15809652564071253</v>
      </c>
      <c r="J45" s="116">
        <v>6.1337660543271832E-2</v>
      </c>
      <c r="K45" s="116">
        <v>4.502661381730011E-2</v>
      </c>
      <c r="L45" s="116">
        <v>-1.0191283594152889E-2</v>
      </c>
      <c r="M45" s="116">
        <v>2.9225861073867154E-3</v>
      </c>
      <c r="N45" s="116">
        <v>0.20104625033364143</v>
      </c>
      <c r="O45" s="116">
        <v>0.1127747683572824</v>
      </c>
      <c r="P45" s="116">
        <v>4.7857538956814771E-3</v>
      </c>
      <c r="Q45" s="116">
        <v>-5.8769356761894431E-2</v>
      </c>
      <c r="R45" s="116">
        <v>3.96489162417204E-2</v>
      </c>
      <c r="S45" s="116">
        <v>-3.5353081709237122E-2</v>
      </c>
      <c r="T45" s="116">
        <v>0.12980039699131773</v>
      </c>
      <c r="U45" s="116">
        <v>1.4521920549426248E-3</v>
      </c>
      <c r="V45" s="116">
        <v>0.1112878981401515</v>
      </c>
      <c r="W45" s="116">
        <v>-0.14742979972400172</v>
      </c>
      <c r="X45" s="116">
        <v>0.16040719970934902</v>
      </c>
      <c r="Y45" s="116">
        <v>0.16061979137341886</v>
      </c>
      <c r="Z45" s="116">
        <v>0.13342644802670289</v>
      </c>
      <c r="AA45" s="116">
        <v>-0.11061608844755821</v>
      </c>
      <c r="AB45" s="116">
        <v>4.9689423882414596E-2</v>
      </c>
      <c r="AC45" s="116">
        <v>-0.30274278496891704</v>
      </c>
    </row>
    <row r="46" spans="1:29" x14ac:dyDescent="0.2">
      <c r="B46" s="3" t="s">
        <v>383</v>
      </c>
    </row>
    <row r="47" spans="1:29" x14ac:dyDescent="0.2">
      <c r="B47" s="3" t="s">
        <v>388</v>
      </c>
    </row>
    <row r="48" spans="1:29" x14ac:dyDescent="0.2">
      <c r="B48" s="3" t="s">
        <v>394</v>
      </c>
    </row>
    <row r="49" spans="2:29" x14ac:dyDescent="0.2">
      <c r="B49" s="3" t="s">
        <v>395</v>
      </c>
    </row>
    <row r="50" spans="2:29" x14ac:dyDescent="0.2">
      <c r="B50" s="3" t="s">
        <v>396</v>
      </c>
    </row>
    <row r="51" spans="2:29" hidden="1" x14ac:dyDescent="0.2">
      <c r="B51" s="3">
        <f>'[2]CUADRO 2B'!B51</f>
        <v>0</v>
      </c>
      <c r="C51" s="75">
        <f>'CUADRO 2A'!C51</f>
        <v>0.26795890219979607</v>
      </c>
      <c r="D51" s="75">
        <f>'CUADRO 2A'!D51</f>
        <v>0.28845321366125209</v>
      </c>
      <c r="E51" s="75">
        <f>'CUADRO 2A'!E51</f>
        <v>0.30862140200845395</v>
      </c>
      <c r="F51" s="75">
        <f>'CUADRO 2A'!F51</f>
        <v>0.32865513379069061</v>
      </c>
      <c r="G51" s="75">
        <f>'CUADRO 2A'!G51</f>
        <v>0.34672125005125309</v>
      </c>
      <c r="H51" s="75">
        <f>'CUADRO 2A'!H51</f>
        <v>0.36355514027576163</v>
      </c>
      <c r="I51" s="75">
        <f>'CUADRO 2A'!I51</f>
        <v>0.37983495170055293</v>
      </c>
      <c r="J51" s="75">
        <f>'CUADRO 2A'!J51</f>
        <v>0.40146450575151543</v>
      </c>
      <c r="K51" s="75">
        <f>'CUADRO 2A'!K51</f>
        <v>0.4322743828871124</v>
      </c>
      <c r="L51" s="75">
        <f>'CUADRO 2A'!L51</f>
        <v>0.44092768606569727</v>
      </c>
      <c r="M51" s="75">
        <f>'CUADRO 2A'!M51</f>
        <v>0.45491048281992202</v>
      </c>
      <c r="N51" s="75">
        <f>'CUADRO 2A'!N51</f>
        <v>0.4718635643771899</v>
      </c>
      <c r="O51" s="75">
        <f>'CUADRO 2A'!O51</f>
        <v>0.48337703534799331</v>
      </c>
      <c r="P51" s="75">
        <f>'CUADRO 2A'!P51</f>
        <v>0.49275454983374445</v>
      </c>
      <c r="Q51" s="75">
        <f>'CUADRO 2A'!Q51</f>
        <v>0.51078936635765948</v>
      </c>
      <c r="R51" s="75">
        <f>'CUADRO 2A'!R51</f>
        <v>0.54536980646007305</v>
      </c>
      <c r="S51" s="75">
        <f>'CUADRO 2A'!S51</f>
        <v>0.57672857033152736</v>
      </c>
      <c r="T51" s="75">
        <f>'CUADRO 2A'!T51</f>
        <v>0.60031676885808682</v>
      </c>
      <c r="U51" s="75">
        <f>'CUADRO 2A'!U51</f>
        <v>0.61940684210777397</v>
      </c>
      <c r="V51" s="75">
        <f>'CUADRO 2A'!V51</f>
        <v>0.64294430210786935</v>
      </c>
      <c r="W51" s="75">
        <f>'CUADRO 2A'!W51</f>
        <v>0.65329570537180603</v>
      </c>
      <c r="X51" s="75">
        <f>'CUADRO 2A'!X51</f>
        <v>0.69001092401370157</v>
      </c>
      <c r="Y51" s="75">
        <f>'CUADRO 2A'!Y51</f>
        <v>0.78054035724429915</v>
      </c>
      <c r="Z51" s="75">
        <f>'CUADRO 2A'!Z51</f>
        <v>0.85297450239657013</v>
      </c>
      <c r="AA51" s="75">
        <f>'CUADRO 2A'!AA51</f>
        <v>0.89732917652119182</v>
      </c>
      <c r="AB51" s="75">
        <f>'CUADRO 2A'!AB51</f>
        <v>0.94310211786038411</v>
      </c>
      <c r="AC51" s="75">
        <f>'CUADRO 2A'!AC51</f>
        <v>1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32" orientation="landscape" r:id="rId1"/>
  <headerFooter alignWithMargins="0">
    <oddFooter>&amp;L&amp;8&amp;Z&amp;F&amp;A&amp;R&amp;8&amp;D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C1E14-D0F4-433D-8601-2EE12CE4B03E}">
  <sheetPr>
    <pageSetUpPr fitToPage="1"/>
  </sheetPr>
  <dimension ref="A1:AD26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5" sqref="A5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80.42578125" style="3" customWidth="1"/>
    <col min="3" max="7" width="9.85546875" style="3" bestFit="1" customWidth="1"/>
    <col min="8" max="29" width="10.7109375" style="3" bestFit="1" customWidth="1"/>
    <col min="30" max="16384" width="11.42578125" style="3"/>
  </cols>
  <sheetData>
    <row r="1" spans="1:30" s="76" customFormat="1" x14ac:dyDescent="0.25"/>
    <row r="2" spans="1:30" s="76" customFormat="1" ht="15" customHeight="1" x14ac:dyDescent="0.25">
      <c r="A2" s="77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</row>
    <row r="3" spans="1:30" s="76" customFormat="1" ht="16.5" customHeight="1" x14ac:dyDescent="0.25">
      <c r="A3" s="77"/>
    </row>
    <row r="4" spans="1:30" s="76" customFormat="1" ht="20.25" customHeight="1" x14ac:dyDescent="0.25">
      <c r="A4" s="77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78"/>
      <c r="X4" s="78"/>
      <c r="Y4" s="78"/>
      <c r="Z4" s="78"/>
      <c r="AA4" s="78"/>
      <c r="AB4" s="78"/>
      <c r="AC4" s="78"/>
      <c r="AD4" s="78"/>
    </row>
    <row r="5" spans="1:30" s="76" customFormat="1" ht="18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.75" customHeight="1" x14ac:dyDescent="0.25">
      <c r="A7" s="118"/>
      <c r="B7" s="118" t="s">
        <v>344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376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98" t="s">
        <v>368</v>
      </c>
      <c r="C9" s="97">
        <v>2000</v>
      </c>
      <c r="D9" s="97">
        <v>2001</v>
      </c>
      <c r="E9" s="97">
        <v>2002</v>
      </c>
      <c r="F9" s="97">
        <v>2003</v>
      </c>
      <c r="G9" s="97">
        <v>2004</v>
      </c>
      <c r="H9" s="80">
        <v>2005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>
        <v>2013</v>
      </c>
      <c r="Q9" s="80">
        <v>2014</v>
      </c>
      <c r="R9" s="80">
        <v>2015</v>
      </c>
      <c r="S9" s="80">
        <v>2016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x14ac:dyDescent="0.2">
      <c r="B10" s="105" t="s">
        <v>134</v>
      </c>
      <c r="C10" s="48">
        <v>9357808.1542159282</v>
      </c>
      <c r="D10" s="48">
        <v>2903961.7529923273</v>
      </c>
      <c r="E10" s="48">
        <v>0</v>
      </c>
      <c r="F10" s="48">
        <v>0</v>
      </c>
      <c r="G10" s="48">
        <v>865248.38023528515</v>
      </c>
      <c r="H10" s="48">
        <v>1182764.1872257369</v>
      </c>
      <c r="I10" s="48">
        <v>2632722.437792826</v>
      </c>
      <c r="J10" s="48">
        <v>958988.88814418367</v>
      </c>
      <c r="K10" s="48">
        <v>1295473.4820505034</v>
      </c>
      <c r="L10" s="48">
        <v>7014755.702002232</v>
      </c>
      <c r="M10" s="48">
        <v>3077528.5531377723</v>
      </c>
      <c r="N10" s="48">
        <v>5858023.9962444156</v>
      </c>
      <c r="O10" s="48">
        <v>10579733.057277584</v>
      </c>
      <c r="P10" s="48">
        <v>3186170.6732646478</v>
      </c>
      <c r="Q10" s="48">
        <v>0</v>
      </c>
      <c r="R10" s="48">
        <v>0</v>
      </c>
      <c r="S10" s="48">
        <v>0</v>
      </c>
      <c r="T10" s="48">
        <v>1080429.5892546144</v>
      </c>
      <c r="U10" s="48">
        <v>0</v>
      </c>
      <c r="V10" s="48">
        <v>3888361.7007007319</v>
      </c>
      <c r="W10" s="48">
        <v>535745.14132280531</v>
      </c>
      <c r="X10" s="48">
        <v>20289533.850513361</v>
      </c>
      <c r="Y10" s="48">
        <v>9096262.5239091776</v>
      </c>
      <c r="Z10" s="48">
        <v>0</v>
      </c>
      <c r="AA10" s="48">
        <v>0</v>
      </c>
      <c r="AB10" s="48">
        <v>0</v>
      </c>
      <c r="AC10" s="48">
        <v>0</v>
      </c>
    </row>
    <row r="11" spans="1:30" x14ac:dyDescent="0.2">
      <c r="B11" s="106" t="s">
        <v>135</v>
      </c>
      <c r="C11" s="48">
        <v>5615643.3085847497</v>
      </c>
      <c r="D11" s="48">
        <v>6572504.3445916399</v>
      </c>
      <c r="E11" s="48">
        <v>8820547.7075936273</v>
      </c>
      <c r="F11" s="48">
        <v>6056111.088371438</v>
      </c>
      <c r="G11" s="48">
        <v>8237433.931660682</v>
      </c>
      <c r="H11" s="48">
        <v>6227173.6779262275</v>
      </c>
      <c r="I11" s="48">
        <v>7067803.9947951743</v>
      </c>
      <c r="J11" s="48">
        <v>18401170.948279068</v>
      </c>
      <c r="K11" s="48">
        <v>13604784.907033946</v>
      </c>
      <c r="L11" s="48">
        <v>21727496.674025051</v>
      </c>
      <c r="M11" s="48">
        <v>11012320.822736628</v>
      </c>
      <c r="N11" s="48">
        <v>14705628.549722448</v>
      </c>
      <c r="O11" s="48">
        <v>14055644.97930426</v>
      </c>
      <c r="P11" s="48">
        <v>26015526.847722106</v>
      </c>
      <c r="Q11" s="48">
        <v>26608094.786981847</v>
      </c>
      <c r="R11" s="48">
        <v>17514080.41909134</v>
      </c>
      <c r="S11" s="48">
        <v>6309205.1063472126</v>
      </c>
      <c r="T11" s="48">
        <v>3421060.5242737997</v>
      </c>
      <c r="U11" s="48">
        <v>4825003.3091787994</v>
      </c>
      <c r="V11" s="48">
        <v>13531976.826199969</v>
      </c>
      <c r="W11" s="48">
        <v>17512774.36116872</v>
      </c>
      <c r="X11" s="48">
        <v>12465089.269165263</v>
      </c>
      <c r="Y11" s="48">
        <v>12763629.88951109</v>
      </c>
      <c r="Z11" s="48">
        <v>33237033.728727084</v>
      </c>
      <c r="AA11" s="48">
        <v>32863543.298229709</v>
      </c>
      <c r="AB11" s="48">
        <v>20703994.393926922</v>
      </c>
      <c r="AC11" s="48">
        <v>20437986.337319002</v>
      </c>
    </row>
    <row r="12" spans="1:30" x14ac:dyDescent="0.2">
      <c r="B12" s="106" t="s">
        <v>136</v>
      </c>
      <c r="C12" s="48">
        <v>0</v>
      </c>
      <c r="D12" s="48">
        <v>0</v>
      </c>
      <c r="E12" s="48">
        <v>0</v>
      </c>
      <c r="F12" s="48">
        <v>0</v>
      </c>
      <c r="G12" s="48">
        <v>3749409.6476862356</v>
      </c>
      <c r="H12" s="48">
        <v>3575798.7055661813</v>
      </c>
      <c r="I12" s="48">
        <v>1303197.6067074488</v>
      </c>
      <c r="J12" s="48">
        <v>1260385.3958466414</v>
      </c>
      <c r="K12" s="48">
        <v>0</v>
      </c>
      <c r="L12" s="48">
        <v>0</v>
      </c>
      <c r="M12" s="48">
        <v>0</v>
      </c>
      <c r="N12" s="48">
        <v>0</v>
      </c>
      <c r="O12" s="48">
        <v>0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  <c r="Z12" s="48">
        <v>0</v>
      </c>
      <c r="AA12" s="48">
        <v>0</v>
      </c>
      <c r="AB12" s="48">
        <v>0</v>
      </c>
      <c r="AC12" s="48">
        <v>0</v>
      </c>
    </row>
    <row r="13" spans="1:30" x14ac:dyDescent="0.2">
      <c r="B13" s="106" t="s">
        <v>137</v>
      </c>
      <c r="C13" s="48">
        <v>1845421.0550216844</v>
      </c>
      <c r="D13" s="48">
        <v>2354430.3472297532</v>
      </c>
      <c r="E13" s="48">
        <v>2734725.4419409344</v>
      </c>
      <c r="F13" s="48">
        <v>2097423.4969322295</v>
      </c>
      <c r="G13" s="48">
        <v>1994158.7129366694</v>
      </c>
      <c r="H13" s="48">
        <v>1728890.4222980822</v>
      </c>
      <c r="I13" s="48">
        <v>1470913.2972640726</v>
      </c>
      <c r="J13" s="48">
        <v>1399874.6886676135</v>
      </c>
      <c r="K13" s="48">
        <v>1452940.5971392456</v>
      </c>
      <c r="L13" s="48">
        <v>1527354.1979050438</v>
      </c>
      <c r="M13" s="48">
        <v>1799282.8042654959</v>
      </c>
      <c r="N13" s="48">
        <v>1227751.1976320017</v>
      </c>
      <c r="O13" s="48">
        <v>1164271.2806884616</v>
      </c>
      <c r="P13" s="48">
        <v>1330598.5321499708</v>
      </c>
      <c r="Q13" s="48">
        <v>1756135.7679887593</v>
      </c>
      <c r="R13" s="48">
        <v>1684473.558866255</v>
      </c>
      <c r="S13" s="48">
        <v>874994.07166514313</v>
      </c>
      <c r="T13" s="48">
        <v>2861822.4396229223</v>
      </c>
      <c r="U13" s="48">
        <v>3117340.5717191477</v>
      </c>
      <c r="V13" s="48">
        <v>4298873.6398557946</v>
      </c>
      <c r="W13" s="48">
        <v>3110042.7416902538</v>
      </c>
      <c r="X13" s="48">
        <v>613699.88162331085</v>
      </c>
      <c r="Y13" s="48">
        <v>728497.05711889127</v>
      </c>
      <c r="Z13" s="48">
        <v>1460316.7589913281</v>
      </c>
      <c r="AA13" s="48">
        <v>1477130.1710467641</v>
      </c>
      <c r="AB13" s="48">
        <v>0</v>
      </c>
      <c r="AC13" s="48">
        <v>1702657</v>
      </c>
    </row>
    <row r="14" spans="1:30" x14ac:dyDescent="0.2">
      <c r="B14" s="106" t="s">
        <v>138</v>
      </c>
      <c r="C14" s="48">
        <v>17807973.666805208</v>
      </c>
      <c r="D14" s="48">
        <v>30144938.535781179</v>
      </c>
      <c r="E14" s="48">
        <v>29085082.127464108</v>
      </c>
      <c r="F14" s="48">
        <v>34526715.406997919</v>
      </c>
      <c r="G14" s="48">
        <v>26328908.146185335</v>
      </c>
      <c r="H14" s="48">
        <v>17156704.59568207</v>
      </c>
      <c r="I14" s="48">
        <v>26129038.731273115</v>
      </c>
      <c r="J14" s="48">
        <v>23509294.756537449</v>
      </c>
      <c r="K14" s="48">
        <v>13712574.737876566</v>
      </c>
      <c r="L14" s="48">
        <v>19813681.615039922</v>
      </c>
      <c r="M14" s="48">
        <v>19512212.479644526</v>
      </c>
      <c r="N14" s="48">
        <v>16526031.609994257</v>
      </c>
      <c r="O14" s="48">
        <v>16316405.275066491</v>
      </c>
      <c r="P14" s="48">
        <v>9761452.2313855756</v>
      </c>
      <c r="Q14" s="48">
        <v>20660898.879569534</v>
      </c>
      <c r="R14" s="48">
        <v>18139636.032559238</v>
      </c>
      <c r="S14" s="48">
        <v>24671117.477247309</v>
      </c>
      <c r="T14" s="48">
        <v>30342505.785573021</v>
      </c>
      <c r="U14" s="48">
        <v>18895438.927551534</v>
      </c>
      <c r="V14" s="48">
        <v>21275748.308303691</v>
      </c>
      <c r="W14" s="48">
        <v>61141581.68404182</v>
      </c>
      <c r="X14" s="48">
        <v>52610761.274381146</v>
      </c>
      <c r="Y14" s="48">
        <v>50365108.780270085</v>
      </c>
      <c r="Z14" s="48">
        <v>32206120.960023742</v>
      </c>
      <c r="AA14" s="48">
        <v>30569225.4500678</v>
      </c>
      <c r="AB14" s="48">
        <v>36431518.954047583</v>
      </c>
      <c r="AC14" s="48">
        <v>57726334</v>
      </c>
    </row>
    <row r="15" spans="1:30" x14ac:dyDescent="0.2">
      <c r="B15" s="106" t="s">
        <v>139</v>
      </c>
      <c r="C15" s="48">
        <v>49292386.035928652</v>
      </c>
      <c r="D15" s="48">
        <v>54963464.15457087</v>
      </c>
      <c r="E15" s="48">
        <v>51457639.721554309</v>
      </c>
      <c r="F15" s="48">
        <v>39503811.379674107</v>
      </c>
      <c r="G15" s="48">
        <v>49283509.367095523</v>
      </c>
      <c r="H15" s="48">
        <v>73767667.240434855</v>
      </c>
      <c r="I15" s="48">
        <v>75796266.181004241</v>
      </c>
      <c r="J15" s="48">
        <v>61582742.552212968</v>
      </c>
      <c r="K15" s="48">
        <v>56938372.881623283</v>
      </c>
      <c r="L15" s="48">
        <v>57833483.711484373</v>
      </c>
      <c r="M15" s="48">
        <v>57447599.99502594</v>
      </c>
      <c r="N15" s="48">
        <v>59339186.395874925</v>
      </c>
      <c r="O15" s="48">
        <v>56891407.719032764</v>
      </c>
      <c r="P15" s="48">
        <v>61595110.127584264</v>
      </c>
      <c r="Q15" s="48">
        <v>64997437.665436931</v>
      </c>
      <c r="R15" s="48">
        <v>63217654.500871398</v>
      </c>
      <c r="S15" s="48">
        <v>67695623.224556133</v>
      </c>
      <c r="T15" s="48">
        <v>69033553.866619989</v>
      </c>
      <c r="U15" s="48">
        <v>69582699.237443671</v>
      </c>
      <c r="V15" s="48">
        <v>72634596.569089666</v>
      </c>
      <c r="W15" s="48">
        <v>71560243.876688987</v>
      </c>
      <c r="X15" s="48">
        <v>80190034.786900371</v>
      </c>
      <c r="Y15" s="48">
        <v>80563185.631140247</v>
      </c>
      <c r="Z15" s="48">
        <v>54969521.202221975</v>
      </c>
      <c r="AA15" s="48">
        <v>82141539.502543151</v>
      </c>
      <c r="AB15" s="48">
        <v>101590271.28193091</v>
      </c>
      <c r="AC15" s="48">
        <v>85250000</v>
      </c>
    </row>
    <row r="16" spans="1:30" x14ac:dyDescent="0.2">
      <c r="B16" s="106" t="s">
        <v>140</v>
      </c>
      <c r="C16" s="48">
        <v>0</v>
      </c>
      <c r="D16" s="48">
        <v>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85971.663681881866</v>
      </c>
      <c r="W16" s="48">
        <v>144651.82426879354</v>
      </c>
      <c r="X16" s="48">
        <v>263416.66040694562</v>
      </c>
      <c r="Y16" s="48">
        <v>248565.54067360752</v>
      </c>
      <c r="Z16" s="48">
        <v>115565.80290271099</v>
      </c>
      <c r="AA16" s="48">
        <v>86866.192246407067</v>
      </c>
      <c r="AB16" s="48">
        <v>146503.09092239168</v>
      </c>
      <c r="AC16" s="48">
        <v>55225.892097999997</v>
      </c>
    </row>
    <row r="17" spans="2:29" x14ac:dyDescent="0.2">
      <c r="B17" s="106" t="s">
        <v>141</v>
      </c>
      <c r="C17" s="48">
        <v>616956.55058600928</v>
      </c>
      <c r="D17" s="48">
        <v>79694.033247957457</v>
      </c>
      <c r="E17" s="48">
        <v>260569.8885095375</v>
      </c>
      <c r="F17" s="48">
        <v>368647.91606195166</v>
      </c>
      <c r="G17" s="48">
        <v>401897.29137571325</v>
      </c>
      <c r="H17" s="48">
        <v>303131.45872840082</v>
      </c>
      <c r="I17" s="48">
        <v>321494.32974317361</v>
      </c>
      <c r="J17" s="48">
        <v>91928.425729478549</v>
      </c>
      <c r="K17" s="48">
        <v>80047.785417893727</v>
      </c>
      <c r="L17" s="48">
        <v>78705.088368683864</v>
      </c>
      <c r="M17" s="48">
        <v>53785.856611454801</v>
      </c>
      <c r="N17" s="48">
        <v>222937.05728232578</v>
      </c>
      <c r="O17" s="48">
        <v>409306.03552062466</v>
      </c>
      <c r="P17" s="48">
        <v>350507.54394510173</v>
      </c>
      <c r="Q17" s="48">
        <v>467256.98813565576</v>
      </c>
      <c r="R17" s="48">
        <v>348800.67695116624</v>
      </c>
      <c r="S17" s="48">
        <v>350580.50222442247</v>
      </c>
      <c r="T17" s="48">
        <v>335019.49466539669</v>
      </c>
      <c r="U17" s="48">
        <v>324694.21851656976</v>
      </c>
      <c r="V17" s="48">
        <v>365081.33399651613</v>
      </c>
      <c r="W17" s="48">
        <v>410568.18700246658</v>
      </c>
      <c r="X17" s="48">
        <v>270286.12397924392</v>
      </c>
      <c r="Y17" s="48">
        <v>296433.93149059353</v>
      </c>
      <c r="Z17" s="48">
        <v>298235.2209160513</v>
      </c>
      <c r="AA17" s="48">
        <v>194497.18627964199</v>
      </c>
      <c r="AB17" s="48">
        <v>0</v>
      </c>
      <c r="AC17" s="48">
        <v>888035.42226300004</v>
      </c>
    </row>
    <row r="18" spans="2:29" x14ac:dyDescent="0.2">
      <c r="B18" s="106" t="s">
        <v>142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2970881.6757847937</v>
      </c>
      <c r="X18" s="48">
        <v>19310120.037763953</v>
      </c>
      <c r="Y18" s="48">
        <v>989058.40400815289</v>
      </c>
      <c r="Z18" s="48">
        <v>760160.00608133455</v>
      </c>
      <c r="AA18" s="48">
        <v>6566512.2166690668</v>
      </c>
      <c r="AB18" s="48">
        <v>0</v>
      </c>
      <c r="AC18" s="48">
        <v>0</v>
      </c>
    </row>
    <row r="19" spans="2:29" x14ac:dyDescent="0.2">
      <c r="B19" s="106" t="s">
        <v>143</v>
      </c>
      <c r="C19" s="48">
        <v>3319507.4050190556</v>
      </c>
      <c r="D19" s="48">
        <v>444775.76925409766</v>
      </c>
      <c r="E19" s="48">
        <v>2545227.0480596251</v>
      </c>
      <c r="F19" s="48">
        <v>706722.56757724553</v>
      </c>
      <c r="G19" s="48">
        <v>528000.30276176706</v>
      </c>
      <c r="H19" s="48">
        <v>402929.24998636404</v>
      </c>
      <c r="I19" s="48">
        <v>1192831.0256218596</v>
      </c>
      <c r="J19" s="48">
        <v>378992.40859458136</v>
      </c>
      <c r="K19" s="48">
        <v>463033.5844936496</v>
      </c>
      <c r="L19" s="48">
        <v>367865.31017658132</v>
      </c>
      <c r="M19" s="48">
        <v>974415.08677976707</v>
      </c>
      <c r="N19" s="48">
        <v>520186.46699279983</v>
      </c>
      <c r="O19" s="48">
        <v>624098.57367307052</v>
      </c>
      <c r="P19" s="48">
        <v>644314.46739988669</v>
      </c>
      <c r="Q19" s="48">
        <v>1019791.4617280068</v>
      </c>
      <c r="R19" s="48">
        <v>1208333.6427064287</v>
      </c>
      <c r="S19" s="48">
        <v>1221654.8585324774</v>
      </c>
      <c r="T19" s="48">
        <v>885267.93809191615</v>
      </c>
      <c r="U19" s="48">
        <v>916274.57903387106</v>
      </c>
      <c r="V19" s="48">
        <v>2828645.2500311229</v>
      </c>
      <c r="W19" s="48">
        <v>782187.90633129573</v>
      </c>
      <c r="X19" s="48">
        <v>2089821.9866028761</v>
      </c>
      <c r="Y19" s="48">
        <v>768698.24145711365</v>
      </c>
      <c r="Z19" s="48">
        <v>2342833.4202877525</v>
      </c>
      <c r="AA19" s="48">
        <v>2228836.4764352082</v>
      </c>
      <c r="AB19" s="48">
        <v>0</v>
      </c>
      <c r="AC19" s="48">
        <v>1929474</v>
      </c>
    </row>
    <row r="20" spans="2:29" x14ac:dyDescent="0.2">
      <c r="B20" s="106" t="s">
        <v>144</v>
      </c>
      <c r="C20" s="48">
        <v>36699.104904779997</v>
      </c>
      <c r="D20" s="48">
        <v>62559.889693071797</v>
      </c>
      <c r="E20" s="48">
        <v>17575.064365923077</v>
      </c>
      <c r="F20" s="48">
        <v>12955083.717505654</v>
      </c>
      <c r="G20" s="48">
        <v>4898779.3315348346</v>
      </c>
      <c r="H20" s="48">
        <v>9444314.3844920006</v>
      </c>
      <c r="I20" s="48">
        <v>9348666.6743992288</v>
      </c>
      <c r="J20" s="48">
        <v>16807723.318720736</v>
      </c>
      <c r="K20" s="48">
        <v>17437273.240684863</v>
      </c>
      <c r="L20" s="48">
        <v>1585165.2442165979</v>
      </c>
      <c r="M20" s="48">
        <v>29033495.766189866</v>
      </c>
      <c r="N20" s="48">
        <v>17259445.310462512</v>
      </c>
      <c r="O20" s="48">
        <v>10122012.832621446</v>
      </c>
      <c r="P20" s="48">
        <v>20362242.907330588</v>
      </c>
      <c r="Q20" s="48">
        <v>1416265.3329209271</v>
      </c>
      <c r="R20" s="48">
        <v>14893865.832797376</v>
      </c>
      <c r="S20" s="48">
        <v>3237646.3418882503</v>
      </c>
      <c r="T20" s="48">
        <v>14888026.837220078</v>
      </c>
      <c r="U20" s="48">
        <v>12626813.651592111</v>
      </c>
      <c r="V20" s="48">
        <v>3304853.0468110559</v>
      </c>
      <c r="W20" s="48">
        <v>1249706.9662601738</v>
      </c>
      <c r="X20" s="48">
        <v>6327992.4447867107</v>
      </c>
      <c r="Y20" s="48">
        <v>32299829.667259831</v>
      </c>
      <c r="Z20" s="48">
        <v>1784159.9367919387</v>
      </c>
      <c r="AA20" s="48">
        <v>884246.73029146867</v>
      </c>
      <c r="AB20" s="48">
        <v>7201402.1682829363</v>
      </c>
      <c r="AC20" s="48">
        <v>8254807.9222860001</v>
      </c>
    </row>
    <row r="21" spans="2:29" x14ac:dyDescent="0.2">
      <c r="B21" s="107" t="s">
        <v>327</v>
      </c>
      <c r="C21" s="46">
        <v>87892395.28106606</v>
      </c>
      <c r="D21" s="46">
        <v>97526328.827360883</v>
      </c>
      <c r="E21" s="46">
        <v>94921366.999488056</v>
      </c>
      <c r="F21" s="46">
        <v>96214515.573120534</v>
      </c>
      <c r="G21" s="46">
        <v>96287345.11147204</v>
      </c>
      <c r="H21" s="46">
        <v>113789373.92233993</v>
      </c>
      <c r="I21" s="46">
        <v>125262934.27860115</v>
      </c>
      <c r="J21" s="46">
        <v>124391101.38273272</v>
      </c>
      <c r="K21" s="46">
        <v>104984501.21631996</v>
      </c>
      <c r="L21" s="46">
        <v>109948507.54321848</v>
      </c>
      <c r="M21" s="46">
        <v>122910641.36439143</v>
      </c>
      <c r="N21" s="46">
        <v>115659190.58420569</v>
      </c>
      <c r="O21" s="46">
        <v>110162879.75318469</v>
      </c>
      <c r="P21" s="46">
        <v>123245923.33078213</v>
      </c>
      <c r="Q21" s="46">
        <v>116925880.88276166</v>
      </c>
      <c r="R21" s="46">
        <v>117006844.66384321</v>
      </c>
      <c r="S21" s="46">
        <v>104360821.58246094</v>
      </c>
      <c r="T21" s="46">
        <v>122847686.47532174</v>
      </c>
      <c r="U21" s="46">
        <v>110288264.49503571</v>
      </c>
      <c r="V21" s="46">
        <v>122214108.33867045</v>
      </c>
      <c r="W21" s="46">
        <v>159418384.36456013</v>
      </c>
      <c r="X21" s="46">
        <v>194430756.31612316</v>
      </c>
      <c r="Y21" s="46">
        <v>188119269.66683879</v>
      </c>
      <c r="Z21" s="46">
        <v>127173947.03694393</v>
      </c>
      <c r="AA21" s="46">
        <v>157012397.22380921</v>
      </c>
      <c r="AB21" s="46">
        <v>166073689.88911074</v>
      </c>
      <c r="AC21" s="46">
        <v>176244520.57396603</v>
      </c>
    </row>
    <row r="22" spans="2:29" s="44" customFormat="1" x14ac:dyDescent="0.2">
      <c r="B22" s="114" t="s">
        <v>372</v>
      </c>
      <c r="C22" s="115"/>
      <c r="D22" s="116">
        <v>0.10961054725482233</v>
      </c>
      <c r="E22" s="116">
        <v>-2.6710344367458783E-2</v>
      </c>
      <c r="F22" s="116">
        <v>1.3623366524414315E-2</v>
      </c>
      <c r="G22" s="116">
        <v>7.569495924568681E-4</v>
      </c>
      <c r="H22" s="116">
        <v>0.1817687338933871</v>
      </c>
      <c r="I22" s="116">
        <v>0.10083156239256419</v>
      </c>
      <c r="J22" s="116">
        <v>-6.9600229380653023E-3</v>
      </c>
      <c r="K22" s="116">
        <v>-0.15601276900589189</v>
      </c>
      <c r="L22" s="116">
        <v>4.7283230090032102E-2</v>
      </c>
      <c r="M22" s="116">
        <v>0.11789276735819088</v>
      </c>
      <c r="N22" s="116">
        <v>-5.8997745839495463E-2</v>
      </c>
      <c r="O22" s="116">
        <v>-4.7521608989813946E-2</v>
      </c>
      <c r="P22" s="116">
        <v>0.11876090754807289</v>
      </c>
      <c r="Q22" s="116">
        <v>-5.1279931029101777E-2</v>
      </c>
      <c r="R22" s="116">
        <v>6.9243678534047781E-4</v>
      </c>
      <c r="S22" s="116">
        <v>-0.1080793445692334</v>
      </c>
      <c r="T22" s="116">
        <v>0.17714372704754311</v>
      </c>
      <c r="U22" s="116">
        <v>-0.10223572246766754</v>
      </c>
      <c r="V22" s="116">
        <v>0.10813338933419825</v>
      </c>
      <c r="W22" s="116">
        <v>0.30441883127594416</v>
      </c>
      <c r="X22" s="116">
        <v>0.21962568552630835</v>
      </c>
      <c r="Y22" s="116">
        <v>-3.2461359349045482E-2</v>
      </c>
      <c r="Z22" s="116">
        <v>-0.32397171612365749</v>
      </c>
      <c r="AA22" s="116">
        <v>0.23462706695890501</v>
      </c>
      <c r="AB22" s="116">
        <v>5.7710682885666387E-2</v>
      </c>
      <c r="AC22" s="116">
        <v>6.1242877734856593E-2</v>
      </c>
    </row>
    <row r="23" spans="2:29" x14ac:dyDescent="0.2">
      <c r="B23" s="3" t="s">
        <v>383</v>
      </c>
    </row>
    <row r="24" spans="2:29" x14ac:dyDescent="0.2">
      <c r="B24" s="3" t="s">
        <v>392</v>
      </c>
    </row>
    <row r="26" spans="2:29" hidden="1" x14ac:dyDescent="0.2">
      <c r="B26" s="102" t="s">
        <v>367</v>
      </c>
      <c r="C26" s="75">
        <f>'CUADRO 2B'!C51</f>
        <v>0.26795890219979607</v>
      </c>
      <c r="D26" s="75">
        <f>'CUADRO 2B'!D51</f>
        <v>0.28845321366125209</v>
      </c>
      <c r="E26" s="75">
        <f>'CUADRO 2B'!E51</f>
        <v>0.30862140200845395</v>
      </c>
      <c r="F26" s="75">
        <f>'CUADRO 2B'!F51</f>
        <v>0.32865513379069061</v>
      </c>
      <c r="G26" s="75">
        <f>'CUADRO 2B'!G51</f>
        <v>0.34672125005125309</v>
      </c>
      <c r="H26" s="75">
        <f>'CUADRO 2B'!H51</f>
        <v>0.36355514027576163</v>
      </c>
      <c r="I26" s="75">
        <f>'CUADRO 2B'!I51</f>
        <v>0.37983495170055293</v>
      </c>
      <c r="J26" s="75">
        <f>'CUADRO 2B'!J51</f>
        <v>0.40146450575151543</v>
      </c>
      <c r="K26" s="75">
        <f>'CUADRO 2B'!K51</f>
        <v>0.4322743828871124</v>
      </c>
      <c r="L26" s="75">
        <f>'CUADRO 2B'!L51</f>
        <v>0.44092768606569727</v>
      </c>
      <c r="M26" s="75">
        <f>'CUADRO 2B'!M51</f>
        <v>0.45491048281992202</v>
      </c>
      <c r="N26" s="75">
        <f>'CUADRO 2B'!N51</f>
        <v>0.4718635643771899</v>
      </c>
      <c r="O26" s="75">
        <f>'CUADRO 2B'!O51</f>
        <v>0.48337703534799331</v>
      </c>
      <c r="P26" s="75">
        <f>'CUADRO 2B'!P51</f>
        <v>0.49275454983374445</v>
      </c>
      <c r="Q26" s="75">
        <f>'CUADRO 2B'!Q51</f>
        <v>0.51078936635765948</v>
      </c>
      <c r="R26" s="75">
        <f>'CUADRO 2B'!R51</f>
        <v>0.54536980646007305</v>
      </c>
      <c r="S26" s="75">
        <f>'CUADRO 2B'!S51</f>
        <v>0.57672857033152736</v>
      </c>
      <c r="T26" s="75">
        <f>'CUADRO 2B'!T51</f>
        <v>0.60031676885808682</v>
      </c>
      <c r="U26" s="75">
        <f>'CUADRO 2B'!U51</f>
        <v>0.61940684210777397</v>
      </c>
      <c r="V26" s="75">
        <f>'CUADRO 2B'!V51</f>
        <v>0.64294430210786935</v>
      </c>
      <c r="W26" s="75">
        <f>'CUADRO 2B'!W51</f>
        <v>0.65329570537180603</v>
      </c>
      <c r="X26" s="75">
        <f>'CUADRO 2B'!X51</f>
        <v>0.69001092401370157</v>
      </c>
      <c r="Y26" s="75">
        <f>'CUADRO 2B'!Y51</f>
        <v>0.78054035724429915</v>
      </c>
      <c r="Z26" s="75">
        <f>'CUADRO 2B'!Z51</f>
        <v>0.85297450239657013</v>
      </c>
      <c r="AA26" s="75">
        <f>'CUADRO 2B'!AA51</f>
        <v>0.89732917652119182</v>
      </c>
      <c r="AB26" s="75">
        <f>'CUADRO 2B'!AB51</f>
        <v>0.94310211786038411</v>
      </c>
      <c r="AC26" s="75">
        <f>'CUADRO 2B'!AC51</f>
        <v>1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693E8-BABA-487E-B812-AF6799E8B220}">
  <sheetPr>
    <pageSetUpPr fitToPage="1"/>
  </sheetPr>
  <dimension ref="A1:AD26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80.42578125" style="3" customWidth="1"/>
    <col min="3" max="3" width="9.85546875" style="3" bestFit="1" customWidth="1"/>
    <col min="4" max="4" width="10.7109375" style="3" bestFit="1" customWidth="1"/>
    <col min="5" max="7" width="9.85546875" style="3" bestFit="1" customWidth="1"/>
    <col min="8" max="8" width="10.7109375" style="3" bestFit="1" customWidth="1"/>
    <col min="9" max="10" width="9.85546875" style="3" bestFit="1" customWidth="1"/>
    <col min="11" max="11" width="9.85546875" style="3" customWidth="1"/>
    <col min="12" max="12" width="10.7109375" style="3" bestFit="1" customWidth="1"/>
    <col min="13" max="15" width="9.85546875" style="3" customWidth="1"/>
    <col min="16" max="17" width="10.7109375" style="3" bestFit="1" customWidth="1"/>
    <col min="18" max="20" width="9.85546875" style="3" customWidth="1"/>
    <col min="21" max="22" width="9.85546875" style="3" bestFit="1" customWidth="1"/>
    <col min="23" max="24" width="10.7109375" style="3" bestFit="1" customWidth="1"/>
    <col min="25" max="25" width="9.85546875" style="3" bestFit="1" customWidth="1"/>
    <col min="26" max="29" width="10.7109375" style="3" bestFit="1" customWidth="1"/>
    <col min="30" max="16384" width="11.42578125" style="3"/>
  </cols>
  <sheetData>
    <row r="1" spans="1:30" s="76" customFormat="1" x14ac:dyDescent="0.25"/>
    <row r="2" spans="1:30" s="76" customFormat="1" ht="18" x14ac:dyDescent="0.25">
      <c r="A2" s="77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</row>
    <row r="3" spans="1:30" s="76" customFormat="1" ht="15" x14ac:dyDescent="0.25">
      <c r="A3" s="77"/>
    </row>
    <row r="4" spans="1:30" s="76" customFormat="1" ht="15" x14ac:dyDescent="0.25">
      <c r="A4" s="77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78"/>
      <c r="X4" s="78"/>
      <c r="Y4" s="78"/>
      <c r="Z4" s="78"/>
      <c r="AA4" s="78"/>
      <c r="AB4" s="78"/>
      <c r="AC4" s="78"/>
      <c r="AD4" s="78"/>
    </row>
    <row r="5" spans="1:30" s="76" customFormat="1" ht="24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.75" customHeight="1" x14ac:dyDescent="0.25">
      <c r="A7" s="118"/>
      <c r="B7" s="118" t="s">
        <v>345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376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98" t="s">
        <v>368</v>
      </c>
      <c r="C9" s="97">
        <v>2000</v>
      </c>
      <c r="D9" s="97">
        <v>2001</v>
      </c>
      <c r="E9" s="97">
        <v>2002</v>
      </c>
      <c r="F9" s="97">
        <v>2003</v>
      </c>
      <c r="G9" s="97">
        <v>2004</v>
      </c>
      <c r="H9" s="80">
        <v>2005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>
        <v>2013</v>
      </c>
      <c r="Q9" s="80">
        <v>2014</v>
      </c>
      <c r="R9" s="80">
        <v>2015</v>
      </c>
      <c r="S9" s="80">
        <v>2016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x14ac:dyDescent="0.2">
      <c r="B10" s="106" t="s">
        <v>134</v>
      </c>
      <c r="C10" s="48">
        <v>2790293.5964281205</v>
      </c>
      <c r="D10" s="48">
        <v>10001.959116282</v>
      </c>
      <c r="E10" s="48">
        <v>8836.9885894215877</v>
      </c>
      <c r="F10" s="48">
        <v>6223.736207640336</v>
      </c>
      <c r="G10" s="48">
        <v>66179.167678958562</v>
      </c>
      <c r="H10" s="48">
        <v>38296.880130588142</v>
      </c>
      <c r="I10" s="48">
        <v>27405.004735336595</v>
      </c>
      <c r="J10" s="48">
        <v>4674414.8739229264</v>
      </c>
      <c r="K10" s="48">
        <v>2763575.715910451</v>
      </c>
      <c r="L10" s="48">
        <v>2168191.8688715673</v>
      </c>
      <c r="M10" s="48">
        <v>30585.162867103492</v>
      </c>
      <c r="N10" s="48">
        <v>17783.107650122336</v>
      </c>
      <c r="O10" s="48">
        <v>1725074.9490893285</v>
      </c>
      <c r="P10" s="48">
        <v>75441.932657978788</v>
      </c>
      <c r="Q10" s="48">
        <v>80615.353638268876</v>
      </c>
      <c r="R10" s="48">
        <v>33780.829061076322</v>
      </c>
      <c r="S10" s="48">
        <v>21592.230990744196</v>
      </c>
      <c r="T10" s="48">
        <v>21702.042323674963</v>
      </c>
      <c r="U10" s="48">
        <v>117608.91493727609</v>
      </c>
      <c r="V10" s="48">
        <v>550038.99809994374</v>
      </c>
      <c r="W10" s="48">
        <v>82102.591835765648</v>
      </c>
      <c r="X10" s="48">
        <v>19757465.367557358</v>
      </c>
      <c r="Y10" s="48">
        <v>216465.44071111712</v>
      </c>
      <c r="Z10" s="48">
        <v>310.71817768918305</v>
      </c>
      <c r="AA10" s="48">
        <v>12544.966515021313</v>
      </c>
      <c r="AB10" s="48">
        <v>1903.0448113845666</v>
      </c>
      <c r="AC10" s="48">
        <v>858027.77442540007</v>
      </c>
    </row>
    <row r="11" spans="1:30" x14ac:dyDescent="0.2">
      <c r="B11" s="106" t="s">
        <v>135</v>
      </c>
      <c r="C11" s="48">
        <v>5673955.8817022089</v>
      </c>
      <c r="D11" s="48">
        <v>9906495.982203912</v>
      </c>
      <c r="E11" s="48">
        <v>8527981.3863294702</v>
      </c>
      <c r="F11" s="48">
        <v>8766732.5201466624</v>
      </c>
      <c r="G11" s="48">
        <v>7154790.2556860726</v>
      </c>
      <c r="H11" s="48">
        <v>1520698.4591516149</v>
      </c>
      <c r="I11" s="48">
        <v>2543184.2845245823</v>
      </c>
      <c r="J11" s="48">
        <v>3466889.1146144522</v>
      </c>
      <c r="K11" s="48">
        <v>3927556.8217452583</v>
      </c>
      <c r="L11" s="48">
        <v>540716.17331254727</v>
      </c>
      <c r="M11" s="48">
        <v>8407080.0250429269</v>
      </c>
      <c r="N11" s="48">
        <v>12977923.232587902</v>
      </c>
      <c r="O11" s="48">
        <v>13758187.984213552</v>
      </c>
      <c r="P11" s="48">
        <v>27118899.467588209</v>
      </c>
      <c r="Q11" s="48">
        <v>21788870.75037894</v>
      </c>
      <c r="R11" s="48">
        <v>10519967.972804928</v>
      </c>
      <c r="S11" s="48">
        <v>2667887.6895214543</v>
      </c>
      <c r="T11" s="48">
        <v>4091809.0986187863</v>
      </c>
      <c r="U11" s="48">
        <v>8972081.756581232</v>
      </c>
      <c r="V11" s="48">
        <v>23953807.924971249</v>
      </c>
      <c r="W11" s="48">
        <v>23836925.708712544</v>
      </c>
      <c r="X11" s="48">
        <v>13130193.361899884</v>
      </c>
      <c r="Y11" s="48">
        <v>14992085.282735389</v>
      </c>
      <c r="Z11" s="48">
        <v>23803062.354541775</v>
      </c>
      <c r="AA11" s="48">
        <v>27899747.527968351</v>
      </c>
      <c r="AB11" s="48">
        <v>23122789.367622547</v>
      </c>
      <c r="AC11" s="48">
        <v>22078752</v>
      </c>
    </row>
    <row r="12" spans="1:30" x14ac:dyDescent="0.2">
      <c r="B12" s="106" t="s">
        <v>136</v>
      </c>
      <c r="C12" s="48">
        <v>0</v>
      </c>
      <c r="D12" s="48">
        <v>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v>0</v>
      </c>
      <c r="O12" s="48">
        <v>0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  <c r="Z12" s="48">
        <v>0</v>
      </c>
      <c r="AA12" s="48">
        <v>0</v>
      </c>
      <c r="AB12" s="48">
        <v>0</v>
      </c>
      <c r="AC12" s="48">
        <v>0</v>
      </c>
    </row>
    <row r="13" spans="1:30" x14ac:dyDescent="0.2">
      <c r="B13" s="106" t="s">
        <v>137</v>
      </c>
      <c r="C13" s="48">
        <v>2253601.0258421618</v>
      </c>
      <c r="D13" s="48">
        <v>3259160.590542194</v>
      </c>
      <c r="E13" s="48">
        <v>3217138.2602714067</v>
      </c>
      <c r="F13" s="48">
        <v>2489316.9270102973</v>
      </c>
      <c r="G13" s="48">
        <v>618646.86613610329</v>
      </c>
      <c r="H13" s="48">
        <v>4815857.4851395898</v>
      </c>
      <c r="I13" s="48">
        <v>8032349.2466650708</v>
      </c>
      <c r="J13" s="48">
        <v>9520109.8299374953</v>
      </c>
      <c r="K13" s="48">
        <v>15467408.840081738</v>
      </c>
      <c r="L13" s="48">
        <v>21081649.598113447</v>
      </c>
      <c r="M13" s="48">
        <v>3455143.7533726725</v>
      </c>
      <c r="N13" s="48">
        <v>171369.29239319533</v>
      </c>
      <c r="O13" s="48">
        <v>185477.44767786723</v>
      </c>
      <c r="P13" s="48">
        <v>575105.11786108196</v>
      </c>
      <c r="Q13" s="48">
        <v>687500.64208429283</v>
      </c>
      <c r="R13" s="48">
        <v>546413.269684589</v>
      </c>
      <c r="S13" s="48">
        <v>850237.83628130797</v>
      </c>
      <c r="T13" s="48">
        <v>732476.90098246792</v>
      </c>
      <c r="U13" s="48">
        <v>809255.06505321001</v>
      </c>
      <c r="V13" s="48">
        <v>599655.5903952868</v>
      </c>
      <c r="W13" s="48">
        <v>535444.95484569017</v>
      </c>
      <c r="X13" s="48">
        <v>385370.57059085026</v>
      </c>
      <c r="Y13" s="48">
        <v>561806.07976640633</v>
      </c>
      <c r="Z13" s="48">
        <v>1149750.3548664029</v>
      </c>
      <c r="AA13" s="48">
        <v>940390.82325130596</v>
      </c>
      <c r="AB13" s="48">
        <v>1127980.9109666788</v>
      </c>
      <c r="AC13" s="48">
        <v>826885.95261530008</v>
      </c>
    </row>
    <row r="14" spans="1:30" x14ac:dyDescent="0.2">
      <c r="B14" s="106" t="s">
        <v>138</v>
      </c>
      <c r="C14" s="48">
        <v>21455829.0903439</v>
      </c>
      <c r="D14" s="48">
        <v>40187918.93205452</v>
      </c>
      <c r="E14" s="48">
        <v>19126215.837861136</v>
      </c>
      <c r="F14" s="48">
        <v>39464458.272674605</v>
      </c>
      <c r="G14" s="48">
        <v>20530633.992429774</v>
      </c>
      <c r="H14" s="48">
        <v>19664276.067977879</v>
      </c>
      <c r="I14" s="48">
        <v>26580453.046339031</v>
      </c>
      <c r="J14" s="48">
        <v>6239306.1253548805</v>
      </c>
      <c r="K14" s="48">
        <v>13751547.312921338</v>
      </c>
      <c r="L14" s="48">
        <v>26853476.97974629</v>
      </c>
      <c r="M14" s="48">
        <v>14140133.410716163</v>
      </c>
      <c r="N14" s="48">
        <v>11671532.221878706</v>
      </c>
      <c r="O14" s="48">
        <v>6910798.7328544855</v>
      </c>
      <c r="P14" s="48">
        <v>17162027.414974418</v>
      </c>
      <c r="Q14" s="48">
        <v>21834452.556318119</v>
      </c>
      <c r="R14" s="48">
        <v>34199908.920796491</v>
      </c>
      <c r="S14" s="48">
        <v>25024869.33974589</v>
      </c>
      <c r="T14" s="48">
        <v>25154187.515196316</v>
      </c>
      <c r="U14" s="48">
        <v>20038969.248039272</v>
      </c>
      <c r="V14" s="48">
        <v>19098894.6759727</v>
      </c>
      <c r="W14" s="48">
        <v>74104853.796247318</v>
      </c>
      <c r="X14" s="48">
        <v>47284421.178296044</v>
      </c>
      <c r="Y14" s="48">
        <v>26565647.109732814</v>
      </c>
      <c r="Z14" s="48">
        <v>31853297.66579533</v>
      </c>
      <c r="AA14" s="48">
        <v>30177538.924016345</v>
      </c>
      <c r="AB14" s="48">
        <v>45363898.527600825</v>
      </c>
      <c r="AC14" s="48">
        <v>19888124.858268999</v>
      </c>
    </row>
    <row r="15" spans="1:30" x14ac:dyDescent="0.2">
      <c r="B15" s="106" t="s">
        <v>139</v>
      </c>
      <c r="C15" s="48">
        <v>45141961.108557656</v>
      </c>
      <c r="D15" s="48">
        <v>48557188.37137188</v>
      </c>
      <c r="E15" s="48">
        <v>43581498.853205144</v>
      </c>
      <c r="F15" s="48">
        <v>42540283.982638411</v>
      </c>
      <c r="G15" s="48">
        <v>48479227.611573532</v>
      </c>
      <c r="H15" s="48">
        <v>78937417.467523888</v>
      </c>
      <c r="I15" s="48">
        <v>60480190.932751797</v>
      </c>
      <c r="J15" s="48">
        <v>47689336.257851057</v>
      </c>
      <c r="K15" s="48">
        <v>54755652.739691108</v>
      </c>
      <c r="L15" s="48">
        <v>58613802.315650538</v>
      </c>
      <c r="M15" s="48">
        <v>60758742.421537712</v>
      </c>
      <c r="N15" s="48">
        <v>62354059.428751566</v>
      </c>
      <c r="O15" s="48">
        <v>52732668.196342193</v>
      </c>
      <c r="P15" s="48">
        <v>61692996.82581643</v>
      </c>
      <c r="Q15" s="48">
        <v>58897110.827643961</v>
      </c>
      <c r="R15" s="48">
        <v>55709400.757162027</v>
      </c>
      <c r="S15" s="48">
        <v>63483483.407321036</v>
      </c>
      <c r="T15" s="48">
        <v>62174570.847550131</v>
      </c>
      <c r="U15" s="48">
        <v>62923049.397403061</v>
      </c>
      <c r="V15" s="48">
        <v>39835428.411642842</v>
      </c>
      <c r="W15" s="48">
        <v>62117516.423855007</v>
      </c>
      <c r="X15" s="48">
        <v>56494465.023289464</v>
      </c>
      <c r="Y15" s="48">
        <v>46761914.903716005</v>
      </c>
      <c r="Z15" s="48">
        <v>45090114.970324405</v>
      </c>
      <c r="AA15" s="48">
        <v>53177102.899609305</v>
      </c>
      <c r="AB15" s="48">
        <v>90987364.977838784</v>
      </c>
      <c r="AC15" s="48">
        <v>77469283.520109087</v>
      </c>
    </row>
    <row r="16" spans="1:30" x14ac:dyDescent="0.2">
      <c r="B16" s="106" t="s">
        <v>140</v>
      </c>
      <c r="C16" s="48">
        <v>0</v>
      </c>
      <c r="D16" s="48">
        <v>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307806.23780502396</v>
      </c>
      <c r="W16" s="48">
        <v>210538.09004766174</v>
      </c>
      <c r="X16" s="48">
        <v>160882.66657866078</v>
      </c>
      <c r="Y16" s="48">
        <v>175005.88410831679</v>
      </c>
      <c r="Z16" s="48">
        <v>49410.101035089821</v>
      </c>
      <c r="AA16" s="48">
        <v>128254.67600262749</v>
      </c>
      <c r="AB16" s="48">
        <v>94496.306507799818</v>
      </c>
      <c r="AC16" s="48">
        <v>2421.3819938000001</v>
      </c>
    </row>
    <row r="17" spans="2:29" x14ac:dyDescent="0.2">
      <c r="B17" s="106" t="s">
        <v>141</v>
      </c>
      <c r="C17" s="48">
        <v>133664.84310080615</v>
      </c>
      <c r="D17" s="48">
        <v>467216.84435892169</v>
      </c>
      <c r="E17" s="48">
        <v>373185.44590386219</v>
      </c>
      <c r="F17" s="48">
        <v>444629.19332051289</v>
      </c>
      <c r="G17" s="48">
        <v>997162.91612323245</v>
      </c>
      <c r="H17" s="48">
        <v>143383.76687360342</v>
      </c>
      <c r="I17" s="48">
        <v>274911.12237433414</v>
      </c>
      <c r="J17" s="48">
        <v>215754.73977919167</v>
      </c>
      <c r="K17" s="48">
        <v>132268.66433565991</v>
      </c>
      <c r="L17" s="48">
        <v>182129.42965671379</v>
      </c>
      <c r="M17" s="48">
        <v>89806.949595338854</v>
      </c>
      <c r="N17" s="48">
        <v>34927.584271362961</v>
      </c>
      <c r="O17" s="48">
        <v>81648.492062923251</v>
      </c>
      <c r="P17" s="48">
        <v>303776.73372599919</v>
      </c>
      <c r="Q17" s="48">
        <v>285250.83399627265</v>
      </c>
      <c r="R17" s="48">
        <v>247916.77330664353</v>
      </c>
      <c r="S17" s="48">
        <v>716609.37262410007</v>
      </c>
      <c r="T17" s="48">
        <v>506328.32249074598</v>
      </c>
      <c r="U17" s="48">
        <v>918432.44883516629</v>
      </c>
      <c r="V17" s="48">
        <v>615577.79732964805</v>
      </c>
      <c r="W17" s="48">
        <v>427707.360163612</v>
      </c>
      <c r="X17" s="48">
        <v>371668.03551535885</v>
      </c>
      <c r="Y17" s="48">
        <v>2700513.1202101787</v>
      </c>
      <c r="Z17" s="48">
        <v>3137673.4368896903</v>
      </c>
      <c r="AA17" s="48">
        <v>1052415.7670243853</v>
      </c>
      <c r="AB17" s="48">
        <v>1063708.4748626028</v>
      </c>
      <c r="AC17" s="48">
        <v>619733.29165290005</v>
      </c>
    </row>
    <row r="18" spans="2:29" x14ac:dyDescent="0.2">
      <c r="B18" s="106" t="s">
        <v>142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v>0</v>
      </c>
      <c r="AB18" s="48">
        <v>0</v>
      </c>
      <c r="AC18" s="48">
        <v>0</v>
      </c>
    </row>
    <row r="19" spans="2:29" x14ac:dyDescent="0.2">
      <c r="B19" s="106" t="s">
        <v>143</v>
      </c>
      <c r="C19" s="48">
        <v>609276.9576629661</v>
      </c>
      <c r="D19" s="48">
        <v>896511.57834799308</v>
      </c>
      <c r="E19" s="48">
        <v>1122747.0881086476</v>
      </c>
      <c r="F19" s="48">
        <v>1040550.114007338</v>
      </c>
      <c r="G19" s="48">
        <v>1110508.2918312133</v>
      </c>
      <c r="H19" s="48">
        <v>2970732.1051375759</v>
      </c>
      <c r="I19" s="48">
        <v>634238.48264738114</v>
      </c>
      <c r="J19" s="48">
        <v>568573.52791053895</v>
      </c>
      <c r="K19" s="48">
        <v>1018934.545455184</v>
      </c>
      <c r="L19" s="48">
        <v>729438.03088626626</v>
      </c>
      <c r="M19" s="48">
        <v>1067514.5985352811</v>
      </c>
      <c r="N19" s="48">
        <v>1192771.8385626157</v>
      </c>
      <c r="O19" s="48">
        <v>2245000.9581937725</v>
      </c>
      <c r="P19" s="48">
        <v>1633188.7014160026</v>
      </c>
      <c r="Q19" s="48">
        <v>845469.4743146823</v>
      </c>
      <c r="R19" s="48">
        <v>854827.54934549285</v>
      </c>
      <c r="S19" s="48">
        <v>1538324.1117986811</v>
      </c>
      <c r="T19" s="48">
        <v>941110.59471399838</v>
      </c>
      <c r="U19" s="48">
        <v>1005464.4736600716</v>
      </c>
      <c r="V19" s="48">
        <v>1278594.7381697439</v>
      </c>
      <c r="W19" s="48">
        <v>1457118.5393035985</v>
      </c>
      <c r="X19" s="48">
        <v>1226175.4290181492</v>
      </c>
      <c r="Y19" s="48">
        <v>2202319.0284831808</v>
      </c>
      <c r="Z19" s="48">
        <v>1307192.4135904433</v>
      </c>
      <c r="AA19" s="48">
        <v>1034713.6112392225</v>
      </c>
      <c r="AB19" s="48">
        <v>2639011.1381693003</v>
      </c>
      <c r="AC19" s="48">
        <v>1232306.9655264199</v>
      </c>
    </row>
    <row r="20" spans="2:29" x14ac:dyDescent="0.2">
      <c r="B20" s="106" t="s">
        <v>144</v>
      </c>
      <c r="C20" s="48">
        <v>23732.989823410462</v>
      </c>
      <c r="D20" s="48">
        <v>1765436.9989652399</v>
      </c>
      <c r="E20" s="48">
        <v>4460.686021905537</v>
      </c>
      <c r="F20" s="48">
        <v>14322.609243030587</v>
      </c>
      <c r="G20" s="48">
        <v>48744.978404126283</v>
      </c>
      <c r="H20" s="48">
        <v>346018.09793854511</v>
      </c>
      <c r="I20" s="48">
        <v>31943.994002335876</v>
      </c>
      <c r="J20" s="48">
        <v>69530.1007065296</v>
      </c>
      <c r="K20" s="48">
        <v>6125909.8499841923</v>
      </c>
      <c r="L20" s="48">
        <v>3119555.2735172398</v>
      </c>
      <c r="M20" s="48">
        <v>914830.11457605986</v>
      </c>
      <c r="N20" s="48">
        <v>110844.1705630628</v>
      </c>
      <c r="O20" s="48">
        <v>769914.08678797714</v>
      </c>
      <c r="P20" s="48">
        <v>121718.06585379335</v>
      </c>
      <c r="Q20" s="48">
        <v>321744.76569851872</v>
      </c>
      <c r="R20" s="48">
        <v>143464.35845319959</v>
      </c>
      <c r="S20" s="48">
        <v>207516.16034049209</v>
      </c>
      <c r="T20" s="48">
        <v>299611.71271710529</v>
      </c>
      <c r="U20" s="48">
        <v>576707.06719864742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v>103242.82373070937</v>
      </c>
      <c r="AB20" s="48">
        <v>102157.33606725161</v>
      </c>
      <c r="AC20" s="48">
        <v>100153.3</v>
      </c>
    </row>
    <row r="21" spans="2:29" x14ac:dyDescent="0.2">
      <c r="B21" s="107" t="s">
        <v>327</v>
      </c>
      <c r="C21" s="60">
        <v>78082315.493461236</v>
      </c>
      <c r="D21" s="60">
        <v>105049931.25696094</v>
      </c>
      <c r="E21" s="60">
        <v>75962064.546290979</v>
      </c>
      <c r="F21" s="60">
        <v>94766517.355248496</v>
      </c>
      <c r="G21" s="60">
        <v>79005894.079863027</v>
      </c>
      <c r="H21" s="60">
        <v>108436680.32987328</v>
      </c>
      <c r="I21" s="60">
        <v>98604676.114039883</v>
      </c>
      <c r="J21" s="60">
        <v>72443914.570077062</v>
      </c>
      <c r="K21" s="60">
        <v>97942854.490124926</v>
      </c>
      <c r="L21" s="60">
        <v>113288959.66975461</v>
      </c>
      <c r="M21" s="60">
        <v>88863836.436243251</v>
      </c>
      <c r="N21" s="60">
        <v>88531210.876658529</v>
      </c>
      <c r="O21" s="60">
        <v>78408770.84722209</v>
      </c>
      <c r="P21" s="60">
        <v>108683154.25989391</v>
      </c>
      <c r="Q21" s="60">
        <v>104741015.20407306</v>
      </c>
      <c r="R21" s="60">
        <v>102255680.43061444</v>
      </c>
      <c r="S21" s="60">
        <v>94510520.14862372</v>
      </c>
      <c r="T21" s="60">
        <v>93921797.034593225</v>
      </c>
      <c r="U21" s="60">
        <v>95361568.371707931</v>
      </c>
      <c r="V21" s="60">
        <v>86239804.374386445</v>
      </c>
      <c r="W21" s="60">
        <v>162772207.46501121</v>
      </c>
      <c r="X21" s="60">
        <v>138810641.6327458</v>
      </c>
      <c r="Y21" s="60">
        <v>94175756.849463403</v>
      </c>
      <c r="Z21" s="60">
        <v>106390812.01522081</v>
      </c>
      <c r="AA21" s="60">
        <v>114525952.01935728</v>
      </c>
      <c r="AB21" s="60">
        <v>164503310.08444718</v>
      </c>
      <c r="AC21" s="60">
        <v>123075689.0445919</v>
      </c>
    </row>
    <row r="22" spans="2:29" s="44" customFormat="1" x14ac:dyDescent="0.2">
      <c r="B22" s="114" t="s">
        <v>372</v>
      </c>
      <c r="C22" s="116"/>
      <c r="D22" s="116">
        <v>0.34537418099182804</v>
      </c>
      <c r="E22" s="116">
        <v>-0.27689562822767211</v>
      </c>
      <c r="F22" s="116">
        <v>0.24755057568897643</v>
      </c>
      <c r="G22" s="116">
        <v>-0.16631003982455195</v>
      </c>
      <c r="H22" s="116">
        <v>0.37251380536571332</v>
      </c>
      <c r="I22" s="116">
        <v>-9.067046488258057E-2</v>
      </c>
      <c r="J22" s="116">
        <v>-0.26530954286292618</v>
      </c>
      <c r="K22" s="116">
        <v>0.35198180649641753</v>
      </c>
      <c r="L22" s="116">
        <v>0.15668427533094764</v>
      </c>
      <c r="M22" s="116">
        <v>-0.21560020768760113</v>
      </c>
      <c r="N22" s="116">
        <v>-3.7430924988633985E-3</v>
      </c>
      <c r="O22" s="116">
        <v>-0.11433753056353202</v>
      </c>
      <c r="P22" s="116">
        <v>0.38610965438625278</v>
      </c>
      <c r="Q22" s="116">
        <v>-3.6271849880194162E-2</v>
      </c>
      <c r="R22" s="116">
        <v>-2.3728381557275302E-2</v>
      </c>
      <c r="S22" s="116">
        <v>-7.5743080965034459E-2</v>
      </c>
      <c r="T22" s="116">
        <v>-6.2291807632069984E-3</v>
      </c>
      <c r="U22" s="116">
        <v>1.5329469649994154E-2</v>
      </c>
      <c r="V22" s="116">
        <v>-9.5654508971223628E-2</v>
      </c>
      <c r="W22" s="116">
        <v>0.8874371138225261</v>
      </c>
      <c r="X22" s="116">
        <v>-0.14720919624694573</v>
      </c>
      <c r="Y22" s="116">
        <v>-0.32155232666796429</v>
      </c>
      <c r="Z22" s="116">
        <v>0.12970487920030993</v>
      </c>
      <c r="AA22" s="116">
        <v>7.6464685719032088E-2</v>
      </c>
      <c r="AB22" s="116">
        <v>0.4363845677235032</v>
      </c>
      <c r="AC22" s="116">
        <v>-0.25183457414071819</v>
      </c>
    </row>
    <row r="23" spans="2:29" x14ac:dyDescent="0.2">
      <c r="B23" s="3" t="s">
        <v>383</v>
      </c>
    </row>
    <row r="24" spans="2:29" x14ac:dyDescent="0.2">
      <c r="B24" s="3" t="s">
        <v>392</v>
      </c>
    </row>
    <row r="26" spans="2:29" hidden="1" x14ac:dyDescent="0.2">
      <c r="B26" s="102" t="s">
        <v>367</v>
      </c>
      <c r="C26" s="75">
        <f>'CUADRO 3A'!C26</f>
        <v>0.26795890219979607</v>
      </c>
      <c r="D26" s="75">
        <f>'CUADRO 3A'!D26</f>
        <v>0.28845321366125209</v>
      </c>
      <c r="E26" s="75">
        <f>'CUADRO 3A'!E26</f>
        <v>0.30862140200845395</v>
      </c>
      <c r="F26" s="75">
        <f>'CUADRO 3A'!F26</f>
        <v>0.32865513379069061</v>
      </c>
      <c r="G26" s="75">
        <f>'CUADRO 3A'!G26</f>
        <v>0.34672125005125309</v>
      </c>
      <c r="H26" s="75">
        <f>'CUADRO 3A'!H26</f>
        <v>0.36355514027576163</v>
      </c>
      <c r="I26" s="75">
        <f>'CUADRO 3A'!I26</f>
        <v>0.37983495170055293</v>
      </c>
      <c r="J26" s="75">
        <f>'CUADRO 3A'!J26</f>
        <v>0.40146450575151543</v>
      </c>
      <c r="K26" s="75">
        <f>'CUADRO 3A'!K26</f>
        <v>0.4322743828871124</v>
      </c>
      <c r="L26" s="75">
        <f>'CUADRO 3A'!L26</f>
        <v>0.44092768606569727</v>
      </c>
      <c r="M26" s="75">
        <f>'CUADRO 3A'!M26</f>
        <v>0.45491048281992202</v>
      </c>
      <c r="N26" s="75">
        <f>'CUADRO 3A'!N26</f>
        <v>0.4718635643771899</v>
      </c>
      <c r="O26" s="75">
        <f>'CUADRO 3A'!O26</f>
        <v>0.48337703534799331</v>
      </c>
      <c r="P26" s="75">
        <f>'CUADRO 3A'!P26</f>
        <v>0.49275454983374445</v>
      </c>
      <c r="Q26" s="75">
        <f>'CUADRO 3A'!Q26</f>
        <v>0.51078936635765948</v>
      </c>
      <c r="R26" s="75">
        <f>'CUADRO 3A'!R26</f>
        <v>0.54536980646007305</v>
      </c>
      <c r="S26" s="75">
        <f>'CUADRO 3A'!S26</f>
        <v>0.57672857033152736</v>
      </c>
      <c r="T26" s="75">
        <f>'CUADRO 3A'!T26</f>
        <v>0.60031676885808682</v>
      </c>
      <c r="U26" s="75">
        <f>'CUADRO 3A'!U26</f>
        <v>0.61940684210777397</v>
      </c>
      <c r="V26" s="75">
        <f>'CUADRO 3A'!V26</f>
        <v>0.64294430210786935</v>
      </c>
      <c r="W26" s="75">
        <f>'CUADRO 3A'!W26</f>
        <v>0.65329570537180603</v>
      </c>
      <c r="X26" s="75">
        <f>'CUADRO 3A'!X26</f>
        <v>0.69001092401370157</v>
      </c>
      <c r="Y26" s="75">
        <f>'CUADRO 3A'!Y26</f>
        <v>0.78054035724429915</v>
      </c>
      <c r="Z26" s="75">
        <f>'CUADRO 3A'!Z26</f>
        <v>0.85297450239657013</v>
      </c>
      <c r="AA26" s="75">
        <f>'CUADRO 3A'!AA26</f>
        <v>0.89732917652119182</v>
      </c>
      <c r="AB26" s="75">
        <f>'CUADRO 3A'!AB26</f>
        <v>0.94310211786038411</v>
      </c>
      <c r="AC26" s="75">
        <f>'CUADRO 3A'!AC26</f>
        <v>1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7AFB7-E82A-4CD1-8851-16DCA79A3611}">
  <sheetPr>
    <pageSetUpPr fitToPage="1"/>
  </sheetPr>
  <dimension ref="A1:AD85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5" sqref="A5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6.5703125" style="3" customWidth="1"/>
    <col min="3" max="4" width="9.85546875" style="3" bestFit="1" customWidth="1"/>
    <col min="5" max="8" width="9.42578125" style="3" bestFit="1" customWidth="1"/>
    <col min="9" max="10" width="9.85546875" style="3" bestFit="1" customWidth="1"/>
    <col min="11" max="11" width="9.42578125" style="3" bestFit="1" customWidth="1"/>
    <col min="12" max="28" width="9.85546875" style="3" bestFit="1" customWidth="1"/>
    <col min="29" max="16384" width="11.42578125" style="3"/>
  </cols>
  <sheetData>
    <row r="1" spans="1:30" s="76" customFormat="1" x14ac:dyDescent="0.25"/>
    <row r="2" spans="1:30" s="76" customFormat="1" ht="18" x14ac:dyDescent="0.25">
      <c r="A2" s="77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</row>
    <row r="3" spans="1:30" s="76" customFormat="1" ht="15" x14ac:dyDescent="0.25">
      <c r="A3" s="77"/>
    </row>
    <row r="4" spans="1:30" s="76" customFormat="1" ht="15" x14ac:dyDescent="0.25">
      <c r="A4" s="77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78"/>
      <c r="X4" s="78"/>
      <c r="Y4" s="78"/>
      <c r="Z4" s="78"/>
      <c r="AA4" s="78"/>
      <c r="AB4" s="78"/>
      <c r="AC4" s="78"/>
      <c r="AD4" s="78"/>
    </row>
    <row r="5" spans="1:30" s="76" customFormat="1" ht="24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.75" customHeight="1" x14ac:dyDescent="0.25">
      <c r="A7" s="118"/>
      <c r="B7" s="118" t="s">
        <v>354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376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98" t="s">
        <v>368</v>
      </c>
      <c r="C9" s="97">
        <v>2000</v>
      </c>
      <c r="D9" s="97">
        <v>2001</v>
      </c>
      <c r="E9" s="97">
        <v>2002</v>
      </c>
      <c r="F9" s="97">
        <v>2003</v>
      </c>
      <c r="G9" s="97">
        <v>2004</v>
      </c>
      <c r="H9" s="80">
        <v>2005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>
        <v>2013</v>
      </c>
      <c r="Q9" s="80">
        <v>2014</v>
      </c>
      <c r="R9" s="80">
        <v>2015</v>
      </c>
      <c r="S9" s="80">
        <v>2016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ht="11.25" customHeight="1" x14ac:dyDescent="0.2">
      <c r="B10" s="105" t="s">
        <v>272</v>
      </c>
      <c r="C10" s="48">
        <v>483639.07465694426</v>
      </c>
      <c r="D10" s="48">
        <v>465263.51624082454</v>
      </c>
      <c r="E10" s="48">
        <v>465392.94181569951</v>
      </c>
      <c r="F10" s="48">
        <v>441910.08550469182</v>
      </c>
      <c r="G10" s="48">
        <v>448169.45779651502</v>
      </c>
      <c r="H10" s="48">
        <v>484459.66699688148</v>
      </c>
      <c r="I10" s="48">
        <v>500829.38459800265</v>
      </c>
      <c r="J10" s="48">
        <v>462772.55401251302</v>
      </c>
      <c r="K10" s="48">
        <v>492235.96961462172</v>
      </c>
      <c r="L10" s="48">
        <v>571928.24443422654</v>
      </c>
      <c r="M10" s="48">
        <v>621331.84229761572</v>
      </c>
      <c r="N10" s="48">
        <v>600552.83037593798</v>
      </c>
      <c r="O10" s="48">
        <v>725548.91158102662</v>
      </c>
      <c r="P10" s="48">
        <v>821372.42596046592</v>
      </c>
      <c r="Q10" s="48">
        <v>836265.45134634175</v>
      </c>
      <c r="R10" s="48">
        <v>727801.56748384074</v>
      </c>
      <c r="S10" s="48">
        <v>766304.56284825469</v>
      </c>
      <c r="T10" s="48">
        <v>762341.00397782866</v>
      </c>
      <c r="U10" s="48">
        <v>782053.22493630939</v>
      </c>
      <c r="V10" s="48">
        <v>778883.95364608476</v>
      </c>
      <c r="W10" s="48">
        <v>1124372.6942946173</v>
      </c>
      <c r="X10" s="48">
        <v>1367221.7548910384</v>
      </c>
      <c r="Y10" s="48">
        <v>1304784.6998912347</v>
      </c>
      <c r="Z10" s="48">
        <v>1339691.6751782557</v>
      </c>
      <c r="AA10" s="48">
        <v>1397613.0864952235</v>
      </c>
      <c r="AB10" s="48">
        <v>1403963.552752848</v>
      </c>
      <c r="AC10" s="48">
        <v>1394971</v>
      </c>
    </row>
    <row r="11" spans="1:30" ht="11.25" customHeight="1" x14ac:dyDescent="0.2">
      <c r="B11" s="106" t="s">
        <v>273</v>
      </c>
      <c r="C11" s="48">
        <v>12543.875095792799</v>
      </c>
      <c r="D11" s="48">
        <v>12731.969980105432</v>
      </c>
      <c r="E11" s="48">
        <v>12543.0617410453</v>
      </c>
      <c r="F11" s="48">
        <v>10442.092050768413</v>
      </c>
      <c r="G11" s="48">
        <v>12601.230121759621</v>
      </c>
      <c r="H11" s="48">
        <v>12912.087548643492</v>
      </c>
      <c r="I11" s="48">
        <v>23777.776267204037</v>
      </c>
      <c r="J11" s="48">
        <v>29131.930301302487</v>
      </c>
      <c r="K11" s="48">
        <v>26589.97029440368</v>
      </c>
      <c r="L11" s="48">
        <v>46059.026551973082</v>
      </c>
      <c r="M11" s="48">
        <v>29443.37513827331</v>
      </c>
      <c r="N11" s="48">
        <v>29100.360859868462</v>
      </c>
      <c r="O11" s="48">
        <v>39654.910345917357</v>
      </c>
      <c r="P11" s="48">
        <v>74143.548775605988</v>
      </c>
      <c r="Q11" s="48">
        <v>43318.932337574493</v>
      </c>
      <c r="R11" s="48">
        <v>40153.05964431529</v>
      </c>
      <c r="S11" s="48">
        <v>52875.937350338267</v>
      </c>
      <c r="T11" s="48">
        <v>58242.279432752861</v>
      </c>
      <c r="U11" s="48">
        <v>53229.75578507287</v>
      </c>
      <c r="V11" s="48">
        <v>51560.389631446196</v>
      </c>
      <c r="W11" s="48">
        <v>53277.400591805723</v>
      </c>
      <c r="X11" s="48">
        <v>76840.54111866084</v>
      </c>
      <c r="Y11" s="48">
        <v>64576.140504704359</v>
      </c>
      <c r="Z11" s="48">
        <v>74730.825858102835</v>
      </c>
      <c r="AA11" s="48">
        <v>77227.23256214484</v>
      </c>
      <c r="AB11" s="48">
        <v>79890.775954289638</v>
      </c>
      <c r="AC11" s="48">
        <v>86007.501000000004</v>
      </c>
    </row>
    <row r="12" spans="1:30" ht="11.25" customHeight="1" x14ac:dyDescent="0.2">
      <c r="B12" s="106" t="s">
        <v>151</v>
      </c>
      <c r="C12" s="48">
        <v>67587.475610331792</v>
      </c>
      <c r="D12" s="48">
        <v>68232.492372623077</v>
      </c>
      <c r="E12" s="48">
        <v>73711.475458130561</v>
      </c>
      <c r="F12" s="48">
        <v>69935.187121215306</v>
      </c>
      <c r="G12" s="48">
        <v>63562.697690845933</v>
      </c>
      <c r="H12" s="48">
        <v>62716.767483207972</v>
      </c>
      <c r="I12" s="48">
        <v>62381.041802282118</v>
      </c>
      <c r="J12" s="48">
        <v>89086.127136072464</v>
      </c>
      <c r="K12" s="48">
        <v>0</v>
      </c>
      <c r="L12" s="48">
        <v>0</v>
      </c>
      <c r="M12" s="48">
        <v>0</v>
      </c>
      <c r="N12" s="48">
        <v>0</v>
      </c>
      <c r="O12" s="48">
        <v>0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  <c r="Z12" s="48">
        <v>0</v>
      </c>
      <c r="AA12" s="48">
        <v>0</v>
      </c>
      <c r="AB12" s="48">
        <v>0</v>
      </c>
      <c r="AC12" s="48">
        <v>0</v>
      </c>
    </row>
    <row r="13" spans="1:30" ht="11.25" customHeight="1" x14ac:dyDescent="0.2">
      <c r="B13" s="106" t="s">
        <v>152</v>
      </c>
      <c r="C13" s="48">
        <v>14994.064507714114</v>
      </c>
      <c r="D13" s="48">
        <v>15028.270772156471</v>
      </c>
      <c r="E13" s="48">
        <v>17263.546744739546</v>
      </c>
      <c r="F13" s="48">
        <v>39566.71135793571</v>
      </c>
      <c r="G13" s="48">
        <v>41760.835370948938</v>
      </c>
      <c r="H13" s="48">
        <v>36448.933737943524</v>
      </c>
      <c r="I13" s="48">
        <v>43236.033128270152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  <c r="Z13" s="48">
        <v>0</v>
      </c>
      <c r="AA13" s="48">
        <v>0</v>
      </c>
      <c r="AB13" s="48">
        <v>0</v>
      </c>
      <c r="AC13" s="48">
        <v>0</v>
      </c>
    </row>
    <row r="14" spans="1:30" ht="11.25" customHeight="1" x14ac:dyDescent="0.2">
      <c r="B14" s="106" t="s">
        <v>153</v>
      </c>
      <c r="C14" s="48">
        <v>68104.161172421344</v>
      </c>
      <c r="D14" s="48">
        <v>29527.865964435059</v>
      </c>
      <c r="E14" s="48">
        <v>24011.026389534098</v>
      </c>
      <c r="F14" s="48">
        <v>13539.755027329034</v>
      </c>
      <c r="G14" s="48">
        <v>23338.632976213092</v>
      </c>
      <c r="H14" s="48">
        <v>7115.5643626378114</v>
      </c>
      <c r="I14" s="48">
        <v>7827.3470798018507</v>
      </c>
      <c r="J14" s="48">
        <v>8220.8263812062833</v>
      </c>
      <c r="K14" s="48">
        <v>8024.7642176517702</v>
      </c>
      <c r="L14" s="48">
        <v>9023.701903370993</v>
      </c>
      <c r="M14" s="48">
        <v>8031.2504063491788</v>
      </c>
      <c r="N14" s="48">
        <v>7650.9403830852734</v>
      </c>
      <c r="O14" s="48">
        <v>68130.874228004875</v>
      </c>
      <c r="P14" s="48">
        <v>64772.410545511499</v>
      </c>
      <c r="Q14" s="48">
        <v>61669.255616303111</v>
      </c>
      <c r="R14" s="48">
        <v>70244.53017789984</v>
      </c>
      <c r="S14" s="48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  <c r="Z14" s="48">
        <v>0</v>
      </c>
      <c r="AA14" s="48">
        <v>0</v>
      </c>
      <c r="AB14" s="48">
        <v>0</v>
      </c>
      <c r="AC14" s="48">
        <v>0</v>
      </c>
    </row>
    <row r="15" spans="1:30" ht="11.25" customHeight="1" x14ac:dyDescent="0.2">
      <c r="B15" s="106" t="s">
        <v>154</v>
      </c>
      <c r="C15" s="48">
        <v>1081471.7062429455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v>0</v>
      </c>
      <c r="AB15" s="48">
        <v>0</v>
      </c>
      <c r="AC15" s="48">
        <v>0</v>
      </c>
    </row>
    <row r="16" spans="1:30" ht="11.25" customHeight="1" x14ac:dyDescent="0.2">
      <c r="B16" s="106" t="s">
        <v>274</v>
      </c>
      <c r="C16" s="48">
        <v>317532.97351755144</v>
      </c>
      <c r="D16" s="48">
        <v>407047.37762043602</v>
      </c>
      <c r="E16" s="48">
        <v>337389.83103688876</v>
      </c>
      <c r="F16" s="48">
        <v>262964.80027614906</v>
      </c>
      <c r="G16" s="48">
        <v>390302.5594393069</v>
      </c>
      <c r="H16" s="48">
        <v>391106.14235064294</v>
      </c>
      <c r="I16" s="48">
        <v>459617.26028212125</v>
      </c>
      <c r="J16" s="48">
        <v>479153.24975718325</v>
      </c>
      <c r="K16" s="48">
        <v>583079.53132587648</v>
      </c>
      <c r="L16" s="48">
        <v>716004.42953804554</v>
      </c>
      <c r="M16" s="48">
        <v>806574.84666548425</v>
      </c>
      <c r="N16" s="48">
        <v>465824.12825436087</v>
      </c>
      <c r="O16" s="48">
        <v>536124.1016082454</v>
      </c>
      <c r="P16" s="48">
        <v>729445.2018216257</v>
      </c>
      <c r="Q16" s="48">
        <v>650471.36868615379</v>
      </c>
      <c r="R16" s="48">
        <v>734374.9320293942</v>
      </c>
      <c r="S16" s="48">
        <v>893835.71272473806</v>
      </c>
      <c r="T16" s="48">
        <v>1217014.1397361336</v>
      </c>
      <c r="U16" s="48">
        <v>859825.75062729639</v>
      </c>
      <c r="V16" s="48">
        <v>908557.64130248793</v>
      </c>
      <c r="W16" s="48">
        <v>1033949.9580998641</v>
      </c>
      <c r="X16" s="48">
        <v>1096442.636445821</v>
      </c>
      <c r="Y16" s="48">
        <v>1262483.9169213851</v>
      </c>
      <c r="Z16" s="48">
        <v>1263321.4673737157</v>
      </c>
      <c r="AA16" s="48">
        <v>1708765.1778575464</v>
      </c>
      <c r="AB16" s="48">
        <v>1226000.6202214563</v>
      </c>
      <c r="AC16" s="48">
        <v>1261837.0953289999</v>
      </c>
    </row>
    <row r="17" spans="2:29" ht="11.25" customHeight="1" x14ac:dyDescent="0.2">
      <c r="B17" s="106" t="s">
        <v>275</v>
      </c>
      <c r="C17" s="48">
        <v>117803.81148323732</v>
      </c>
      <c r="D17" s="48">
        <v>158730.77099348843</v>
      </c>
      <c r="E17" s="48">
        <v>140286.17026635772</v>
      </c>
      <c r="F17" s="48">
        <v>151895.43511525713</v>
      </c>
      <c r="G17" s="48">
        <v>177585.26992187009</v>
      </c>
      <c r="H17" s="48">
        <v>128107.92101762816</v>
      </c>
      <c r="I17" s="48">
        <v>143799.29955224416</v>
      </c>
      <c r="J17" s="48">
        <v>133580.67582988951</v>
      </c>
      <c r="K17" s="48">
        <v>129531.1547865247</v>
      </c>
      <c r="L17" s="48">
        <v>142479.14564076503</v>
      </c>
      <c r="M17" s="48">
        <v>141632.72508825638</v>
      </c>
      <c r="N17" s="48">
        <v>133253.34852457093</v>
      </c>
      <c r="O17" s="48">
        <v>194615.97572022621</v>
      </c>
      <c r="P17" s="48">
        <v>198102.68628252274</v>
      </c>
      <c r="Q17" s="48">
        <v>167615.0790109653</v>
      </c>
      <c r="R17" s="48">
        <v>135313.87166260858</v>
      </c>
      <c r="S17" s="48">
        <v>57475.730224263425</v>
      </c>
      <c r="T17" s="48">
        <v>56660.398084000313</v>
      </c>
      <c r="U17" s="48">
        <v>5439.3005872120875</v>
      </c>
      <c r="V17" s="48">
        <v>0</v>
      </c>
      <c r="W17" s="48">
        <v>0</v>
      </c>
      <c r="X17" s="48">
        <v>19795.338776011569</v>
      </c>
      <c r="Y17" s="48">
        <v>115687.80417555984</v>
      </c>
      <c r="Z17" s="48">
        <v>11723.679866049195</v>
      </c>
      <c r="AA17" s="48">
        <v>5014.8820719792184</v>
      </c>
      <c r="AB17" s="48">
        <v>6301.5445384460436</v>
      </c>
      <c r="AC17" s="48">
        <v>30546</v>
      </c>
    </row>
    <row r="18" spans="2:29" ht="11.25" customHeight="1" x14ac:dyDescent="0.2">
      <c r="B18" s="106" t="s">
        <v>276</v>
      </c>
      <c r="C18" s="48">
        <v>11736.585913667746</v>
      </c>
      <c r="D18" s="48">
        <v>10718.367823874636</v>
      </c>
      <c r="E18" s="48">
        <v>11370.709730959854</v>
      </c>
      <c r="F18" s="48">
        <v>12124.652215345595</v>
      </c>
      <c r="G18" s="48">
        <v>12149.691215572426</v>
      </c>
      <c r="H18" s="48">
        <v>12092.160063162486</v>
      </c>
      <c r="I18" s="48">
        <v>13041.961983281035</v>
      </c>
      <c r="J18" s="48">
        <v>16958.677298894188</v>
      </c>
      <c r="K18" s="48">
        <v>16434.358086528657</v>
      </c>
      <c r="L18" s="48">
        <v>19110.163109023993</v>
      </c>
      <c r="M18" s="48">
        <v>18716.209719375445</v>
      </c>
      <c r="N18" s="48">
        <v>17210.059460129327</v>
      </c>
      <c r="O18" s="48">
        <v>18031.26620139337</v>
      </c>
      <c r="P18" s="48">
        <v>18572.622014525896</v>
      </c>
      <c r="Q18" s="48">
        <v>22314.090211539668</v>
      </c>
      <c r="R18" s="48">
        <v>28681.455802495297</v>
      </c>
      <c r="S18" s="48">
        <v>23696.003973141345</v>
      </c>
      <c r="T18" s="48">
        <v>25136.580137022978</v>
      </c>
      <c r="U18" s="48">
        <v>25164.824082275616</v>
      </c>
      <c r="V18" s="48">
        <v>35269.009968138038</v>
      </c>
      <c r="W18" s="48">
        <v>36151.162185520232</v>
      </c>
      <c r="X18" s="48">
        <v>44528.264738588245</v>
      </c>
      <c r="Y18" s="48">
        <v>49120.610669461996</v>
      </c>
      <c r="Z18" s="48">
        <v>34763.563174147275</v>
      </c>
      <c r="AA18" s="48">
        <v>37117.154854056411</v>
      </c>
      <c r="AB18" s="48">
        <v>39573.499298964663</v>
      </c>
      <c r="AC18" s="48">
        <v>41654.733</v>
      </c>
    </row>
    <row r="19" spans="2:29" ht="11.25" customHeight="1" x14ac:dyDescent="0.2">
      <c r="B19" s="106" t="s">
        <v>277</v>
      </c>
      <c r="C19" s="48">
        <v>420671.45730038662</v>
      </c>
      <c r="D19" s="48">
        <v>471616.19617023581</v>
      </c>
      <c r="E19" s="48">
        <v>411993.74694862223</v>
      </c>
      <c r="F19" s="48">
        <v>430621.26305056619</v>
      </c>
      <c r="G19" s="48">
        <v>499058.93675228069</v>
      </c>
      <c r="H19" s="48">
        <v>366644.56767106499</v>
      </c>
      <c r="I19" s="48">
        <v>495441.75488715578</v>
      </c>
      <c r="J19" s="48">
        <v>579004.31960944913</v>
      </c>
      <c r="K19" s="48">
        <v>448328.6719551243</v>
      </c>
      <c r="L19" s="48">
        <v>478606.69826153043</v>
      </c>
      <c r="M19" s="48">
        <v>484274.57737483532</v>
      </c>
      <c r="N19" s="48">
        <v>473057.92786655447</v>
      </c>
      <c r="O19" s="48">
        <v>631516.47043438151</v>
      </c>
      <c r="P19" s="48">
        <v>713241.739402671</v>
      </c>
      <c r="Q19" s="48">
        <v>713709.69879732176</v>
      </c>
      <c r="R19" s="48">
        <v>730196.14481564541</v>
      </c>
      <c r="S19" s="48">
        <v>609153.05401126412</v>
      </c>
      <c r="T19" s="48">
        <v>560060.2527321371</v>
      </c>
      <c r="U19" s="48">
        <v>665418.68119739823</v>
      </c>
      <c r="V19" s="48">
        <v>689091.78664696857</v>
      </c>
      <c r="W19" s="48">
        <v>627426.46032200544</v>
      </c>
      <c r="X19" s="48">
        <v>704277.25574725866</v>
      </c>
      <c r="Y19" s="48">
        <v>579005.2952490059</v>
      </c>
      <c r="Z19" s="48">
        <v>527155.26517690206</v>
      </c>
      <c r="AA19" s="48">
        <v>606876.5111496842</v>
      </c>
      <c r="AB19" s="48">
        <v>525839.41117754497</v>
      </c>
      <c r="AC19" s="48">
        <v>513299</v>
      </c>
    </row>
    <row r="20" spans="2:29" ht="11.25" customHeight="1" x14ac:dyDescent="0.2">
      <c r="B20" s="106" t="s">
        <v>278</v>
      </c>
      <c r="C20" s="48">
        <v>244452.41871143124</v>
      </c>
      <c r="D20" s="48">
        <v>322363.33325861261</v>
      </c>
      <c r="E20" s="48">
        <v>252212.6532879525</v>
      </c>
      <c r="F20" s="48">
        <v>227100.97097565609</v>
      </c>
      <c r="G20" s="48">
        <v>244663.26764644581</v>
      </c>
      <c r="H20" s="48">
        <v>232828.84094499319</v>
      </c>
      <c r="I20" s="48">
        <v>247159.98245999051</v>
      </c>
      <c r="J20" s="48">
        <v>251850.40906849419</v>
      </c>
      <c r="K20" s="48">
        <v>264297.41044783563</v>
      </c>
      <c r="L20" s="48">
        <v>307205.3633298442</v>
      </c>
      <c r="M20" s="48">
        <v>350342.99278411898</v>
      </c>
      <c r="N20" s="48">
        <v>306705.68979196221</v>
      </c>
      <c r="O20" s="48">
        <v>306905.92777788622</v>
      </c>
      <c r="P20" s="48">
        <v>359098.01555298077</v>
      </c>
      <c r="Q20" s="48">
        <v>332458.16933489795</v>
      </c>
      <c r="R20" s="48">
        <v>368384.3469517568</v>
      </c>
      <c r="S20" s="48">
        <v>316099.80739328428</v>
      </c>
      <c r="T20" s="48">
        <v>304484.24812069564</v>
      </c>
      <c r="U20" s="48">
        <v>308871.30556867778</v>
      </c>
      <c r="V20" s="48">
        <v>263519.51240960578</v>
      </c>
      <c r="W20" s="48">
        <v>319497.2033854241</v>
      </c>
      <c r="X20" s="48">
        <v>362853.67562532728</v>
      </c>
      <c r="Y20" s="48">
        <v>301535.9780126462</v>
      </c>
      <c r="Z20" s="48">
        <v>312597.85521236254</v>
      </c>
      <c r="AA20" s="48">
        <v>245139.69427896457</v>
      </c>
      <c r="AB20" s="48">
        <v>183785.00311740293</v>
      </c>
      <c r="AC20" s="48">
        <v>82060</v>
      </c>
    </row>
    <row r="21" spans="2:29" ht="11.25" customHeight="1" x14ac:dyDescent="0.2">
      <c r="B21" s="106" t="s">
        <v>279</v>
      </c>
      <c r="C21" s="48">
        <v>1679.3620077771109</v>
      </c>
      <c r="D21" s="48">
        <v>520.01500727308235</v>
      </c>
      <c r="E21" s="48">
        <v>259.21727877384404</v>
      </c>
      <c r="F21" s="48">
        <v>152.13515584954567</v>
      </c>
      <c r="G21" s="48">
        <v>144.20806337254751</v>
      </c>
      <c r="H21" s="48">
        <v>0</v>
      </c>
      <c r="I21" s="48">
        <v>131.63612188964129</v>
      </c>
      <c r="J21" s="48">
        <v>140.73473293544512</v>
      </c>
      <c r="K21" s="48">
        <v>0</v>
      </c>
      <c r="L21" s="48">
        <v>137.66429715859539</v>
      </c>
      <c r="M21" s="48">
        <v>265.98639637833605</v>
      </c>
      <c r="N21" s="48">
        <v>264.48323079304254</v>
      </c>
      <c r="O21" s="48">
        <v>265.92905868492176</v>
      </c>
      <c r="P21" s="48">
        <v>268.69361235664252</v>
      </c>
      <c r="Q21" s="48">
        <v>236.88825173246593</v>
      </c>
      <c r="R21" s="48">
        <v>228.5238356134119</v>
      </c>
      <c r="S21" s="48">
        <v>215.95600843635106</v>
      </c>
      <c r="T21" s="48">
        <v>197.09760935891956</v>
      </c>
      <c r="U21" s="48">
        <v>196.75436516859625</v>
      </c>
      <c r="V21" s="48">
        <v>189.55141153043954</v>
      </c>
      <c r="W21" s="48">
        <v>459.21012113383313</v>
      </c>
      <c r="X21" s="48">
        <v>1014.476692525668</v>
      </c>
      <c r="Y21" s="48">
        <v>896.81461503329922</v>
      </c>
      <c r="Z21" s="48">
        <v>0</v>
      </c>
      <c r="AA21" s="48">
        <v>0</v>
      </c>
      <c r="AB21" s="48">
        <v>0</v>
      </c>
      <c r="AC21" s="48">
        <v>0</v>
      </c>
    </row>
    <row r="22" spans="2:29" ht="11.25" customHeight="1" x14ac:dyDescent="0.2">
      <c r="B22" s="106" t="s">
        <v>161</v>
      </c>
      <c r="C22" s="48">
        <v>1690535.8608546529</v>
      </c>
      <c r="D22" s="48">
        <v>3548406.4170178226</v>
      </c>
      <c r="E22" s="48">
        <v>2500628.7117698332</v>
      </c>
      <c r="F22" s="48">
        <v>1013145.1980392942</v>
      </c>
      <c r="G22" s="48">
        <v>745483.39854794496</v>
      </c>
      <c r="H22" s="48">
        <v>482565.57068324473</v>
      </c>
      <c r="I22" s="48">
        <v>829919.24686940573</v>
      </c>
      <c r="J22" s="48">
        <v>813578.01840933261</v>
      </c>
      <c r="K22" s="48">
        <v>1199843.0857131022</v>
      </c>
      <c r="L22" s="48">
        <v>3846226.4990030895</v>
      </c>
      <c r="M22" s="48">
        <v>4132463.4199431399</v>
      </c>
      <c r="N22" s="48">
        <v>3676866.4419533843</v>
      </c>
      <c r="O22" s="48">
        <v>5049982.8822704405</v>
      </c>
      <c r="P22" s="48">
        <v>1699397.6584945472</v>
      </c>
      <c r="Q22" s="48">
        <v>1731074.7769910791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  <c r="Z22" s="48">
        <v>0</v>
      </c>
      <c r="AA22" s="48">
        <v>0</v>
      </c>
      <c r="AB22" s="48">
        <v>0</v>
      </c>
      <c r="AC22" s="48">
        <v>0</v>
      </c>
    </row>
    <row r="23" spans="2:29" ht="11.25" customHeight="1" x14ac:dyDescent="0.2">
      <c r="B23" s="106" t="s">
        <v>280</v>
      </c>
      <c r="C23" s="48">
        <v>240823.12425613866</v>
      </c>
      <c r="D23" s="48">
        <v>250966.03542442838</v>
      </c>
      <c r="E23" s="48">
        <v>171731.44718767167</v>
      </c>
      <c r="F23" s="48">
        <v>261292.13017159468</v>
      </c>
      <c r="G23" s="48">
        <v>152860.54717490036</v>
      </c>
      <c r="H23" s="48">
        <v>226650.62564511798</v>
      </c>
      <c r="I23" s="48">
        <v>157963.34626756955</v>
      </c>
      <c r="J23" s="48">
        <v>199270.41831567453</v>
      </c>
      <c r="K23" s="48">
        <v>209228.22073317092</v>
      </c>
      <c r="L23" s="48">
        <v>351531.56605572131</v>
      </c>
      <c r="M23" s="48">
        <v>355095.23394505907</v>
      </c>
      <c r="N23" s="48">
        <v>418417.66886916716</v>
      </c>
      <c r="O23" s="48">
        <v>572076.49614119797</v>
      </c>
      <c r="P23" s="48">
        <v>475255.88550123776</v>
      </c>
      <c r="Q23" s="48">
        <v>390777.51642197405</v>
      </c>
      <c r="R23" s="48">
        <v>375601.59651962068</v>
      </c>
      <c r="S23" s="48">
        <v>476827.4265343204</v>
      </c>
      <c r="T23" s="48">
        <v>761264.75838630705</v>
      </c>
      <c r="U23" s="48">
        <v>481105.43788302125</v>
      </c>
      <c r="V23" s="48">
        <v>477397.49616523308</v>
      </c>
      <c r="W23" s="48">
        <v>516161.36035685107</v>
      </c>
      <c r="X23" s="48">
        <v>454506.47507396934</v>
      </c>
      <c r="Y23" s="48">
        <v>460063.265827531</v>
      </c>
      <c r="Z23" s="48">
        <v>439097.71802518307</v>
      </c>
      <c r="AA23" s="48">
        <v>524048.38037481828</v>
      </c>
      <c r="AB23" s="48">
        <v>528531.31231520721</v>
      </c>
      <c r="AC23" s="48">
        <v>568000</v>
      </c>
    </row>
    <row r="24" spans="2:29" ht="11.25" customHeight="1" x14ac:dyDescent="0.2">
      <c r="B24" s="106" t="s">
        <v>163</v>
      </c>
      <c r="C24" s="48">
        <v>4518.0359751485848</v>
      </c>
      <c r="D24" s="48">
        <v>5475.6301722291028</v>
      </c>
      <c r="E24" s="48">
        <v>5197.2597705847465</v>
      </c>
      <c r="F24" s="48">
        <v>5093.112743116425</v>
      </c>
      <c r="G24" s="48">
        <v>4245.4101638777829</v>
      </c>
      <c r="H24" s="48">
        <v>4164.1085499484307</v>
      </c>
      <c r="I24" s="48">
        <v>4308.4390645812646</v>
      </c>
      <c r="J24" s="48">
        <v>4259.7490624949096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  <c r="Z24" s="48">
        <v>0</v>
      </c>
      <c r="AA24" s="48">
        <v>0</v>
      </c>
      <c r="AB24" s="48">
        <v>0</v>
      </c>
      <c r="AC24" s="48">
        <v>0</v>
      </c>
    </row>
    <row r="25" spans="2:29" ht="11.25" customHeight="1" x14ac:dyDescent="0.2">
      <c r="B25" s="106" t="s">
        <v>281</v>
      </c>
      <c r="C25" s="48">
        <v>2149993.9478421947</v>
      </c>
      <c r="D25" s="48">
        <v>2672749.8502526251</v>
      </c>
      <c r="E25" s="48">
        <v>2233233.8301448077</v>
      </c>
      <c r="F25" s="48">
        <v>1800597.4505083556</v>
      </c>
      <c r="G25" s="48">
        <v>2888297.7868387522</v>
      </c>
      <c r="H25" s="48">
        <v>2666155.7288525105</v>
      </c>
      <c r="I25" s="48">
        <v>3738138.0929772216</v>
      </c>
      <c r="J25" s="48">
        <v>4113998.119154437</v>
      </c>
      <c r="K25" s="48">
        <v>365045.92047780252</v>
      </c>
      <c r="L25" s="48">
        <v>1327771.2958985502</v>
      </c>
      <c r="M25" s="48">
        <v>2698223.158963542</v>
      </c>
      <c r="N25" s="48">
        <v>2736845.488645717</v>
      </c>
      <c r="O25" s="48">
        <v>2067537.1954327761</v>
      </c>
      <c r="P25" s="48">
        <v>2280255.9971675659</v>
      </c>
      <c r="Q25" s="48">
        <v>4741680.5429424169</v>
      </c>
      <c r="R25" s="48">
        <v>2355099.2093546195</v>
      </c>
      <c r="S25" s="48">
        <v>2329345.3262628526</v>
      </c>
      <c r="T25" s="48">
        <v>2590937.7968062195</v>
      </c>
      <c r="U25" s="48">
        <v>2510699.534264124</v>
      </c>
      <c r="V25" s="48">
        <v>2560408.7735173837</v>
      </c>
      <c r="W25" s="48">
        <v>3465280.5312895603</v>
      </c>
      <c r="X25" s="48">
        <v>3350393.7914961106</v>
      </c>
      <c r="Y25" s="48">
        <v>2995392.6062893225</v>
      </c>
      <c r="Z25" s="48">
        <v>3456523.937956173</v>
      </c>
      <c r="AA25" s="48">
        <v>3219669.8609540523</v>
      </c>
      <c r="AB25" s="48">
        <v>3307542.4484008905</v>
      </c>
      <c r="AC25" s="48">
        <v>2888359.6</v>
      </c>
    </row>
    <row r="26" spans="2:29" ht="11.25" customHeight="1" x14ac:dyDescent="0.2">
      <c r="B26" s="106" t="s">
        <v>282</v>
      </c>
      <c r="C26" s="48">
        <v>559787.33592570364</v>
      </c>
      <c r="D26" s="48">
        <v>533016.7691615955</v>
      </c>
      <c r="E26" s="48">
        <v>518434.55754768808</v>
      </c>
      <c r="F26" s="48">
        <v>516042.46061165299</v>
      </c>
      <c r="G26" s="48">
        <v>551888.64245186583</v>
      </c>
      <c r="H26" s="48">
        <v>599704.29749562766</v>
      </c>
      <c r="I26" s="48">
        <v>655547.88701041369</v>
      </c>
      <c r="J26" s="48">
        <v>838681.54015189433</v>
      </c>
      <c r="K26" s="48">
        <v>750878.1766852116</v>
      </c>
      <c r="L26" s="48">
        <v>1266620.9949125003</v>
      </c>
      <c r="M26" s="48">
        <v>1272821.3942130834</v>
      </c>
      <c r="N26" s="48">
        <v>1341113.9079370522</v>
      </c>
      <c r="O26" s="48">
        <v>1329857.9407526432</v>
      </c>
      <c r="P26" s="48">
        <v>1777592.9218624865</v>
      </c>
      <c r="Q26" s="48">
        <v>2147987.8444293062</v>
      </c>
      <c r="R26" s="48">
        <v>2450286.5255171261</v>
      </c>
      <c r="S26" s="48">
        <v>2466253.5942711658</v>
      </c>
      <c r="T26" s="48">
        <v>2379801.0089032268</v>
      </c>
      <c r="U26" s="48">
        <v>1994711.57889635</v>
      </c>
      <c r="V26" s="48">
        <v>2006558.0828594915</v>
      </c>
      <c r="W26" s="48">
        <v>2614855.2128255321</v>
      </c>
      <c r="X26" s="48">
        <v>2280341.6921668267</v>
      </c>
      <c r="Y26" s="48">
        <v>1274614.8828568677</v>
      </c>
      <c r="Z26" s="48">
        <v>1271821.661149296</v>
      </c>
      <c r="AA26" s="48">
        <v>1341013.1172387903</v>
      </c>
      <c r="AB26" s="48">
        <v>2491021.7246058462</v>
      </c>
      <c r="AC26" s="48">
        <v>2088682.810455</v>
      </c>
    </row>
    <row r="27" spans="2:29" ht="11.25" customHeight="1" x14ac:dyDescent="0.2">
      <c r="B27" s="106" t="s">
        <v>166</v>
      </c>
      <c r="C27" s="48">
        <v>20266.901347247469</v>
      </c>
      <c r="D27" s="48">
        <v>21082.262266426234</v>
      </c>
      <c r="E27" s="48">
        <v>18932.420674571189</v>
      </c>
      <c r="F27" s="48">
        <v>12104.043597668217</v>
      </c>
      <c r="G27" s="48">
        <v>14183.439864943537</v>
      </c>
      <c r="H27" s="48">
        <v>16241.552782120485</v>
      </c>
      <c r="I27" s="48">
        <v>17660.451727697695</v>
      </c>
      <c r="J27" s="48">
        <v>18567.713691266621</v>
      </c>
      <c r="K27" s="48">
        <v>20470.794361901615</v>
      </c>
      <c r="L27" s="48">
        <v>21023.855595719589</v>
      </c>
      <c r="M27" s="48">
        <v>42209.58567710346</v>
      </c>
      <c r="N27" s="48">
        <v>37191.258924946014</v>
      </c>
      <c r="O27" s="48">
        <v>38873.588577645707</v>
      </c>
      <c r="P27" s="48">
        <v>34119.218190217645</v>
      </c>
      <c r="Q27" s="48">
        <v>38715.958675915099</v>
      </c>
      <c r="R27" s="48">
        <v>41393.398997516211</v>
      </c>
      <c r="S27" s="48">
        <v>43967.304733010948</v>
      </c>
      <c r="T27" s="48">
        <v>47493.865011023881</v>
      </c>
      <c r="U27" s="48">
        <v>45969.719601588869</v>
      </c>
      <c r="V27" s="48">
        <v>45633.392858153915</v>
      </c>
      <c r="W27" s="48">
        <v>0</v>
      </c>
      <c r="X27" s="48">
        <v>0</v>
      </c>
      <c r="Y27" s="48">
        <v>0</v>
      </c>
      <c r="Z27" s="48">
        <v>0</v>
      </c>
      <c r="AA27" s="48">
        <v>0</v>
      </c>
      <c r="AB27" s="48">
        <v>0</v>
      </c>
      <c r="AC27" s="48">
        <v>0</v>
      </c>
    </row>
    <row r="28" spans="2:29" ht="11.25" customHeight="1" x14ac:dyDescent="0.2">
      <c r="B28" s="106" t="s">
        <v>283</v>
      </c>
      <c r="C28" s="48">
        <v>14323.34190240208</v>
      </c>
      <c r="D28" s="48">
        <v>20841.376806638644</v>
      </c>
      <c r="E28" s="48">
        <v>26240.814788917854</v>
      </c>
      <c r="F28" s="48">
        <v>20044.902156299759</v>
      </c>
      <c r="G28" s="48">
        <v>18433.251492532512</v>
      </c>
      <c r="H28" s="48">
        <v>21825.575053020413</v>
      </c>
      <c r="I28" s="48">
        <v>23902.164820149126</v>
      </c>
      <c r="J28" s="48">
        <v>32775.002052470569</v>
      </c>
      <c r="K28" s="48">
        <v>32988.306882214602</v>
      </c>
      <c r="L28" s="48">
        <v>34825.211673625956</v>
      </c>
      <c r="M28" s="48">
        <v>37377.903218666725</v>
      </c>
      <c r="N28" s="48">
        <v>34933.402882582966</v>
      </c>
      <c r="O28" s="48">
        <v>35867.498313233584</v>
      </c>
      <c r="P28" s="48">
        <v>35489.06855532893</v>
      </c>
      <c r="Q28" s="48">
        <v>53209.431891284017</v>
      </c>
      <c r="R28" s="48">
        <v>43274.946138272942</v>
      </c>
      <c r="S28" s="48">
        <v>30477.098212588997</v>
      </c>
      <c r="T28" s="48">
        <v>33844.313625700095</v>
      </c>
      <c r="U28" s="48">
        <v>38684.253016098985</v>
      </c>
      <c r="V28" s="48">
        <v>43573.491837710942</v>
      </c>
      <c r="W28" s="48">
        <v>47971.948863744234</v>
      </c>
      <c r="X28" s="48">
        <v>54638.175553364679</v>
      </c>
      <c r="Y28" s="48">
        <v>44341.367208982694</v>
      </c>
      <c r="Z28" s="48">
        <v>47123.076822421113</v>
      </c>
      <c r="AA28" s="48">
        <v>46422.639619827649</v>
      </c>
      <c r="AB28" s="48">
        <v>46408.654133124728</v>
      </c>
      <c r="AC28" s="48">
        <v>56717.3</v>
      </c>
    </row>
    <row r="29" spans="2:29" ht="11.25" customHeight="1" x14ac:dyDescent="0.2">
      <c r="B29" s="106" t="s">
        <v>284</v>
      </c>
      <c r="C29" s="48">
        <v>11653.913276863606</v>
      </c>
      <c r="D29" s="48">
        <v>13635.015481640059</v>
      </c>
      <c r="E29" s="48">
        <v>12471.617246734448</v>
      </c>
      <c r="F29" s="48">
        <v>13219.714056762643</v>
      </c>
      <c r="G29" s="48">
        <v>13981.276418112291</v>
      </c>
      <c r="H29" s="48">
        <v>18209.357213264975</v>
      </c>
      <c r="I29" s="48">
        <v>31527.164110059879</v>
      </c>
      <c r="J29" s="48">
        <v>27678.459666563078</v>
      </c>
      <c r="K29" s="48">
        <v>30220.379715194704</v>
      </c>
      <c r="L29" s="48">
        <v>26040.996759475831</v>
      </c>
      <c r="M29" s="48">
        <v>30210.288560090641</v>
      </c>
      <c r="N29" s="48">
        <v>34237.481381558777</v>
      </c>
      <c r="O29" s="48">
        <v>36305.642835030172</v>
      </c>
      <c r="P29" s="48">
        <v>32651.956243587338</v>
      </c>
      <c r="Q29" s="48">
        <v>25619.722848413534</v>
      </c>
      <c r="R29" s="48">
        <v>22607.468878830656</v>
      </c>
      <c r="S29" s="48">
        <v>21157.524205859445</v>
      </c>
      <c r="T29" s="48">
        <v>25895.781732985295</v>
      </c>
      <c r="U29" s="48">
        <v>27529.637777286644</v>
      </c>
      <c r="V29" s="48">
        <v>26900.117547193538</v>
      </c>
      <c r="W29" s="48">
        <v>36099.747604460215</v>
      </c>
      <c r="X29" s="48">
        <v>35504.665429780252</v>
      </c>
      <c r="Y29" s="48">
        <v>30478.791003184549</v>
      </c>
      <c r="Z29" s="48">
        <v>34768.51135488203</v>
      </c>
      <c r="AA29" s="48">
        <v>34152.899116477398</v>
      </c>
      <c r="AB29" s="48">
        <v>33344.503658145135</v>
      </c>
      <c r="AC29" s="48">
        <v>44496.600676000002</v>
      </c>
    </row>
    <row r="30" spans="2:29" ht="11.25" customHeight="1" x14ac:dyDescent="0.2">
      <c r="B30" s="106" t="s">
        <v>169</v>
      </c>
      <c r="C30" s="48">
        <v>62181.17727462716</v>
      </c>
      <c r="D30" s="48">
        <v>65754.292556692148</v>
      </c>
      <c r="E30" s="48">
        <v>41102.330938320738</v>
      </c>
      <c r="F30" s="48">
        <v>31479.219206686412</v>
      </c>
      <c r="G30" s="48">
        <v>28841.612674509503</v>
      </c>
      <c r="H30" s="48">
        <v>28743.920363974306</v>
      </c>
      <c r="I30" s="48">
        <v>21061.779502342608</v>
      </c>
      <c r="J30" s="48">
        <v>20724.12350483015</v>
      </c>
      <c r="K30" s="48">
        <v>17607.335297469268</v>
      </c>
      <c r="L30" s="48">
        <v>20310.922364411537</v>
      </c>
      <c r="M30" s="48">
        <v>20474.080839519655</v>
      </c>
      <c r="N30" s="48">
        <v>19517.419218743122</v>
      </c>
      <c r="O30" s="48">
        <v>19624.113903489309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v>0</v>
      </c>
      <c r="AB30" s="48">
        <v>0</v>
      </c>
      <c r="AC30" s="48">
        <v>0</v>
      </c>
    </row>
    <row r="31" spans="2:29" ht="11.25" customHeight="1" x14ac:dyDescent="0.2">
      <c r="B31" s="106" t="s">
        <v>285</v>
      </c>
      <c r="C31" s="48">
        <v>4578.0081718850006</v>
      </c>
      <c r="D31" s="48">
        <v>4447.8306333126638</v>
      </c>
      <c r="E31" s="48">
        <v>5984.1877166684963</v>
      </c>
      <c r="F31" s="48">
        <v>3910.6287255458828</v>
      </c>
      <c r="G31" s="48">
        <v>5559.2154582826206</v>
      </c>
      <c r="H31" s="48">
        <v>5499.8172285044893</v>
      </c>
      <c r="I31" s="48">
        <v>6336.1038320068237</v>
      </c>
      <c r="J31" s="48">
        <v>13166.822803188863</v>
      </c>
      <c r="K31" s="48">
        <v>16804.141738597958</v>
      </c>
      <c r="L31" s="48">
        <v>14498.023603461179</v>
      </c>
      <c r="M31" s="48">
        <v>14788.470378386681</v>
      </c>
      <c r="N31" s="48">
        <v>11365.428697760344</v>
      </c>
      <c r="O31" s="48">
        <v>9915.655170811784</v>
      </c>
      <c r="P31" s="48">
        <v>9724.9228883159431</v>
      </c>
      <c r="Q31" s="48">
        <v>8414.4273218689141</v>
      </c>
      <c r="R31" s="48">
        <v>7587.8788135715404</v>
      </c>
      <c r="S31" s="48">
        <v>6799.0034024947727</v>
      </c>
      <c r="T31" s="48">
        <v>2256.3334397213939</v>
      </c>
      <c r="U31" s="48">
        <v>3425.9622428109542</v>
      </c>
      <c r="V31" s="48">
        <v>3418.7487046603019</v>
      </c>
      <c r="W31" s="48">
        <v>1915.4052532579267</v>
      </c>
      <c r="X31" s="48">
        <v>3618.9064753856205</v>
      </c>
      <c r="Y31" s="48">
        <v>2049.2252388422958</v>
      </c>
      <c r="Z31" s="48">
        <v>1178.9185845234986</v>
      </c>
      <c r="AA31" s="48">
        <v>695.39698064778486</v>
      </c>
      <c r="AB31" s="48">
        <v>656.34461876124863</v>
      </c>
      <c r="AC31" s="48">
        <v>744</v>
      </c>
    </row>
    <row r="32" spans="2:29" ht="11.25" customHeight="1" x14ac:dyDescent="0.2">
      <c r="B32" s="106" t="s">
        <v>171</v>
      </c>
      <c r="C32" s="48">
        <v>8768.3678195103021</v>
      </c>
      <c r="D32" s="48">
        <v>8194.3262964503174</v>
      </c>
      <c r="E32" s="48">
        <v>36618.96397156029</v>
      </c>
      <c r="F32" s="48">
        <v>36709.196712818062</v>
      </c>
      <c r="G32" s="48">
        <v>31466.406530857999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v>0</v>
      </c>
      <c r="AB32" s="48">
        <v>0</v>
      </c>
      <c r="AC32" s="48">
        <v>0</v>
      </c>
    </row>
    <row r="33" spans="2:29" ht="11.25" customHeight="1" x14ac:dyDescent="0.2">
      <c r="B33" s="106" t="s">
        <v>286</v>
      </c>
      <c r="C33" s="48">
        <v>578711.75291043567</v>
      </c>
      <c r="D33" s="48">
        <v>680979.18725454132</v>
      </c>
      <c r="E33" s="48">
        <v>652167.06842154323</v>
      </c>
      <c r="F33" s="48">
        <v>672180.95287899498</v>
      </c>
      <c r="G33" s="48">
        <v>734181.96306794265</v>
      </c>
      <c r="H33" s="48">
        <v>741034.91642189678</v>
      </c>
      <c r="I33" s="48">
        <v>787785.49646452779</v>
      </c>
      <c r="J33" s="48">
        <v>853455.27460420236</v>
      </c>
      <c r="K33" s="48">
        <v>867513.81725511956</v>
      </c>
      <c r="L33" s="48">
        <v>1051017.4222331573</v>
      </c>
      <c r="M33" s="48">
        <v>1105018.9300627518</v>
      </c>
      <c r="N33" s="48">
        <v>1094801.0505575975</v>
      </c>
      <c r="O33" s="48">
        <v>1098334.7639131984</v>
      </c>
      <c r="P33" s="48">
        <v>1102538.7795674403</v>
      </c>
      <c r="Q33" s="48">
        <v>1224631.9935368402</v>
      </c>
      <c r="R33" s="48">
        <v>1176733.6445806399</v>
      </c>
      <c r="S33" s="48">
        <v>1201769.5432941366</v>
      </c>
      <c r="T33" s="48">
        <v>1382946.5426714714</v>
      </c>
      <c r="U33" s="48">
        <v>1315537.615353334</v>
      </c>
      <c r="V33" s="48">
        <v>1513085.5298205668</v>
      </c>
      <c r="W33" s="48">
        <v>1431553.2473763009</v>
      </c>
      <c r="X33" s="48">
        <v>1523077.3360613221</v>
      </c>
      <c r="Y33" s="48">
        <v>1391912.653736054</v>
      </c>
      <c r="Z33" s="48">
        <v>1550467.2135968856</v>
      </c>
      <c r="AA33" s="48">
        <v>1607505.9607358417</v>
      </c>
      <c r="AB33" s="48">
        <v>1760804.0195768452</v>
      </c>
      <c r="AC33" s="48">
        <v>1810644</v>
      </c>
    </row>
    <row r="34" spans="2:29" ht="11.25" customHeight="1" x14ac:dyDescent="0.2">
      <c r="B34" s="106" t="s">
        <v>287</v>
      </c>
      <c r="C34" s="48">
        <v>618116.13139280153</v>
      </c>
      <c r="D34" s="48">
        <v>670070.19109513157</v>
      </c>
      <c r="E34" s="48">
        <v>642090.92017076572</v>
      </c>
      <c r="F34" s="48">
        <v>664565.00307735859</v>
      </c>
      <c r="G34" s="48">
        <v>759608.87877817603</v>
      </c>
      <c r="H34" s="48">
        <v>758270.12043041992</v>
      </c>
      <c r="I34" s="48">
        <v>808306.34101846686</v>
      </c>
      <c r="J34" s="48">
        <v>880710.48606932873</v>
      </c>
      <c r="K34" s="48">
        <v>936125.33154821931</v>
      </c>
      <c r="L34" s="48">
        <v>1142894.8916691861</v>
      </c>
      <c r="M34" s="48">
        <v>1102135.5166231031</v>
      </c>
      <c r="N34" s="48">
        <v>1091474.8009412033</v>
      </c>
      <c r="O34" s="48">
        <v>1070969.2147855347</v>
      </c>
      <c r="P34" s="48">
        <v>1222877.1915009413</v>
      </c>
      <c r="Q34" s="48">
        <v>1214477.122778689</v>
      </c>
      <c r="R34" s="48">
        <v>1377696.3651085573</v>
      </c>
      <c r="S34" s="48">
        <v>1353871.5377758285</v>
      </c>
      <c r="T34" s="48">
        <v>1310206.6122459683</v>
      </c>
      <c r="U34" s="48">
        <v>1313028.9802392749</v>
      </c>
      <c r="V34" s="48">
        <v>1404875.9698759364</v>
      </c>
      <c r="W34" s="48">
        <v>1521768.2824414058</v>
      </c>
      <c r="X34" s="48">
        <v>1869250.1163566916</v>
      </c>
      <c r="Y34" s="48">
        <v>1661574.559166681</v>
      </c>
      <c r="Z34" s="48">
        <v>1607098.4491898362</v>
      </c>
      <c r="AA34" s="48">
        <v>1510290.8001431671</v>
      </c>
      <c r="AB34" s="48">
        <v>1635683.9527619081</v>
      </c>
      <c r="AC34" s="48">
        <v>1754926</v>
      </c>
    </row>
    <row r="35" spans="2:29" ht="11.25" customHeight="1" x14ac:dyDescent="0.2">
      <c r="B35" s="106" t="s">
        <v>288</v>
      </c>
      <c r="C35" s="48">
        <v>63276.793048500949</v>
      </c>
      <c r="D35" s="48">
        <v>73354.749910495942</v>
      </c>
      <c r="E35" s="48">
        <v>56379.758133311079</v>
      </c>
      <c r="F35" s="48">
        <v>27356.925480817412</v>
      </c>
      <c r="G35" s="48">
        <v>43322.986398380723</v>
      </c>
      <c r="H35" s="48">
        <v>68765.359722426569</v>
      </c>
      <c r="I35" s="48">
        <v>61210.796678683204</v>
      </c>
      <c r="J35" s="48">
        <v>49783.354975770621</v>
      </c>
      <c r="K35" s="48">
        <v>80286.27504642884</v>
      </c>
      <c r="L35" s="48">
        <v>73027.847916091778</v>
      </c>
      <c r="M35" s="48">
        <v>72559.330344265414</v>
      </c>
      <c r="N35" s="48">
        <v>72054.726337848129</v>
      </c>
      <c r="O35" s="48">
        <v>72407.246187859884</v>
      </c>
      <c r="P35" s="48">
        <v>77604.559943489483</v>
      </c>
      <c r="Q35" s="48">
        <v>78898.54929317614</v>
      </c>
      <c r="R35" s="48">
        <v>79564.023321442801</v>
      </c>
      <c r="S35" s="48">
        <v>75798.677660221801</v>
      </c>
      <c r="T35" s="48">
        <v>74751.3518327325</v>
      </c>
      <c r="U35" s="48">
        <v>76179.807506533485</v>
      </c>
      <c r="V35" s="48">
        <v>94216.188427838279</v>
      </c>
      <c r="W35" s="48">
        <v>80631.17370413577</v>
      </c>
      <c r="X35" s="48">
        <v>156475.48139086569</v>
      </c>
      <c r="Y35" s="48">
        <v>69898.325195661731</v>
      </c>
      <c r="Z35" s="48">
        <v>66307.701698103454</v>
      </c>
      <c r="AA35" s="48">
        <v>112705.57410389917</v>
      </c>
      <c r="AB35" s="48">
        <v>128682.65026838392</v>
      </c>
      <c r="AC35" s="48">
        <v>125575.5</v>
      </c>
    </row>
    <row r="36" spans="2:29" ht="11.25" customHeight="1" x14ac:dyDescent="0.2">
      <c r="B36" s="106" t="s">
        <v>289</v>
      </c>
      <c r="C36" s="48">
        <v>44439.650641355191</v>
      </c>
      <c r="D36" s="48">
        <v>45376.162857977652</v>
      </c>
      <c r="E36" s="48">
        <v>44764.656339749119</v>
      </c>
      <c r="F36" s="48">
        <v>45208.543766313334</v>
      </c>
      <c r="G36" s="48">
        <v>45201.440631871526</v>
      </c>
      <c r="H36" s="48">
        <v>46334.608244632967</v>
      </c>
      <c r="I36" s="48">
        <v>46101.207699824503</v>
      </c>
      <c r="J36" s="48">
        <v>46036.017469099104</v>
      </c>
      <c r="K36" s="48">
        <v>45094.240537243633</v>
      </c>
      <c r="L36" s="48">
        <v>47298.236556850352</v>
      </c>
      <c r="M36" s="48">
        <v>48140.759175842279</v>
      </c>
      <c r="N36" s="48">
        <v>44950.631074886456</v>
      </c>
      <c r="O36" s="48">
        <v>45745.472753129208</v>
      </c>
      <c r="P36" s="48">
        <v>46938.363142062844</v>
      </c>
      <c r="Q36" s="48">
        <v>45403.581858751895</v>
      </c>
      <c r="R36" s="48">
        <v>41638.484072664731</v>
      </c>
      <c r="S36" s="48">
        <v>41608.712025841851</v>
      </c>
      <c r="T36" s="48">
        <v>37465.663407641492</v>
      </c>
      <c r="U36" s="48">
        <v>42113.201254340187</v>
      </c>
      <c r="V36" s="48">
        <v>42049.637754568874</v>
      </c>
      <c r="W36" s="48">
        <v>40081.993168923822</v>
      </c>
      <c r="X36" s="48">
        <v>40173.171228589948</v>
      </c>
      <c r="Y36" s="48">
        <v>35046.500473822605</v>
      </c>
      <c r="Z36" s="48">
        <v>36557.920444733551</v>
      </c>
      <c r="AA36" s="48">
        <v>37851.933146406336</v>
      </c>
      <c r="AB36" s="48">
        <v>39803.166899002928</v>
      </c>
      <c r="AC36" s="48">
        <v>37166.178999999996</v>
      </c>
    </row>
    <row r="37" spans="2:29" ht="11.25" customHeight="1" x14ac:dyDescent="0.2">
      <c r="B37" s="106" t="s">
        <v>290</v>
      </c>
      <c r="C37" s="48">
        <v>118954.80888421202</v>
      </c>
      <c r="D37" s="48">
        <v>121555.24133344059</v>
      </c>
      <c r="E37" s="48">
        <v>288919.62585782527</v>
      </c>
      <c r="F37" s="48">
        <v>111058.66377016834</v>
      </c>
      <c r="G37" s="48">
        <v>357922.97121002921</v>
      </c>
      <c r="H37" s="48">
        <v>165525.06988170909</v>
      </c>
      <c r="I37" s="48">
        <v>224252.66452875512</v>
      </c>
      <c r="J37" s="48">
        <v>450244.03754357976</v>
      </c>
      <c r="K37" s="48">
        <v>971605.11153787747</v>
      </c>
      <c r="L37" s="48">
        <v>392354.58662993409</v>
      </c>
      <c r="M37" s="48">
        <v>325338.7327602788</v>
      </c>
      <c r="N37" s="48">
        <v>255370.42716796175</v>
      </c>
      <c r="O37" s="48">
        <v>107880.59048452369</v>
      </c>
      <c r="P37" s="48">
        <v>75088.094087581354</v>
      </c>
      <c r="Q37" s="48">
        <v>82720.985954147793</v>
      </c>
      <c r="R37" s="48">
        <v>60313.254621674998</v>
      </c>
      <c r="S37" s="48">
        <v>39416.321939681977</v>
      </c>
      <c r="T37" s="48">
        <v>14630.275973643887</v>
      </c>
      <c r="U37" s="48">
        <v>153500.95371315998</v>
      </c>
      <c r="V37" s="48">
        <v>0</v>
      </c>
      <c r="W37" s="48">
        <v>38267.51009448609</v>
      </c>
      <c r="X37" s="48">
        <v>0</v>
      </c>
      <c r="Y37" s="48">
        <v>177967.09511654731</v>
      </c>
      <c r="Z37" s="48">
        <v>0</v>
      </c>
      <c r="AA37" s="48">
        <v>0</v>
      </c>
      <c r="AB37" s="48">
        <v>173894.21240201095</v>
      </c>
      <c r="AC37" s="48">
        <v>0</v>
      </c>
    </row>
    <row r="38" spans="2:29" ht="11.25" customHeight="1" x14ac:dyDescent="0.2">
      <c r="B38" s="106" t="s">
        <v>291</v>
      </c>
      <c r="C38" s="48">
        <v>59710.649165408387</v>
      </c>
      <c r="D38" s="48">
        <v>114403.30160007814</v>
      </c>
      <c r="E38" s="48">
        <v>69016.600473535975</v>
      </c>
      <c r="F38" s="48">
        <v>130288.54746955092</v>
      </c>
      <c r="G38" s="48">
        <v>77521.806206071211</v>
      </c>
      <c r="H38" s="48">
        <v>66692.208182254966</v>
      </c>
      <c r="I38" s="48">
        <v>135589.219605577</v>
      </c>
      <c r="J38" s="48">
        <v>127323.83378280024</v>
      </c>
      <c r="K38" s="48">
        <v>278173.55078244908</v>
      </c>
      <c r="L38" s="48">
        <v>147078.33823648206</v>
      </c>
      <c r="M38" s="48">
        <v>252796.90805129931</v>
      </c>
      <c r="N38" s="48">
        <v>283980.39203740144</v>
      </c>
      <c r="O38" s="48">
        <v>378649.78160212433</v>
      </c>
      <c r="P38" s="48">
        <v>402856.82815100782</v>
      </c>
      <c r="Q38" s="48">
        <v>626846.4936558652</v>
      </c>
      <c r="R38" s="48">
        <v>598580.84717768384</v>
      </c>
      <c r="S38" s="48">
        <v>466843.73116148653</v>
      </c>
      <c r="T38" s="48">
        <v>516126.6997428239</v>
      </c>
      <c r="U38" s="48">
        <v>434265.09244823211</v>
      </c>
      <c r="V38" s="48">
        <v>283397.16417368629</v>
      </c>
      <c r="W38" s="48">
        <v>531251.75753065362</v>
      </c>
      <c r="X38" s="48">
        <v>554038.61981815356</v>
      </c>
      <c r="Y38" s="48">
        <v>655307.56385977485</v>
      </c>
      <c r="Z38" s="48">
        <v>529163.53153795633</v>
      </c>
      <c r="AA38" s="48">
        <v>607312.28534295841</v>
      </c>
      <c r="AB38" s="48">
        <v>495209.13271678082</v>
      </c>
      <c r="AC38" s="48">
        <v>768555</v>
      </c>
    </row>
    <row r="39" spans="2:29" ht="11.25" customHeight="1" x14ac:dyDescent="0.2">
      <c r="B39" s="106" t="s">
        <v>292</v>
      </c>
      <c r="C39" s="48">
        <v>0</v>
      </c>
      <c r="D39" s="48">
        <v>12133.68350303859</v>
      </c>
      <c r="E39" s="48">
        <v>10368.691150953762</v>
      </c>
      <c r="F39" s="48">
        <v>37425.248338988233</v>
      </c>
      <c r="G39" s="48">
        <v>9644.6352783559778</v>
      </c>
      <c r="H39" s="48">
        <v>9290.6539498739967</v>
      </c>
      <c r="I39" s="48">
        <v>33079.818336216871</v>
      </c>
      <c r="J39" s="48">
        <v>67377.406314824373</v>
      </c>
      <c r="K39" s="48">
        <v>63650.433276277086</v>
      </c>
      <c r="L39" s="48">
        <v>36702.163441804762</v>
      </c>
      <c r="M39" s="48">
        <v>30995.108999458993</v>
      </c>
      <c r="N39" s="48">
        <v>29669.593197937462</v>
      </c>
      <c r="O39" s="48">
        <v>24825.341550123387</v>
      </c>
      <c r="P39" s="48">
        <v>32470.527173008155</v>
      </c>
      <c r="Q39" s="48">
        <v>31324.066344788884</v>
      </c>
      <c r="R39" s="48">
        <v>33005.127505748329</v>
      </c>
      <c r="S39" s="48">
        <v>32771.04858726784</v>
      </c>
      <c r="T39" s="48">
        <v>27652.067810093427</v>
      </c>
      <c r="U39" s="48">
        <v>27551.055848735221</v>
      </c>
      <c r="V39" s="48">
        <v>26542.443014195782</v>
      </c>
      <c r="W39" s="48">
        <v>35206.109286927203</v>
      </c>
      <c r="X39" s="48">
        <v>34249.32878241031</v>
      </c>
      <c r="Y39" s="48">
        <v>31108.020187097562</v>
      </c>
      <c r="Z39" s="48">
        <v>29309.199665122986</v>
      </c>
      <c r="AA39" s="48">
        <v>40525.819232783171</v>
      </c>
      <c r="AB39" s="48">
        <v>37778.517644336876</v>
      </c>
      <c r="AC39" s="48">
        <v>20824.148014999999</v>
      </c>
    </row>
    <row r="40" spans="2:29" ht="11.25" customHeight="1" x14ac:dyDescent="0.2">
      <c r="B40" s="106" t="s">
        <v>293</v>
      </c>
      <c r="C40" s="48">
        <v>20673.80838823356</v>
      </c>
      <c r="D40" s="48">
        <v>20050.256769862102</v>
      </c>
      <c r="E40" s="48">
        <v>20298.333035984324</v>
      </c>
      <c r="F40" s="48">
        <v>20861.015986339062</v>
      </c>
      <c r="G40" s="48">
        <v>61887.634509935771</v>
      </c>
      <c r="H40" s="48">
        <v>28450.402302535102</v>
      </c>
      <c r="I40" s="48">
        <v>29031.693767595818</v>
      </c>
      <c r="J40" s="48">
        <v>28840.965599998857</v>
      </c>
      <c r="K40" s="48">
        <v>23248.886350557837</v>
      </c>
      <c r="L40" s="48">
        <v>28386.935988716879</v>
      </c>
      <c r="M40" s="48">
        <v>30975.034720353811</v>
      </c>
      <c r="N40" s="48">
        <v>28321.61457017557</v>
      </c>
      <c r="O40" s="48">
        <v>30823.791596291965</v>
      </c>
      <c r="P40" s="48">
        <v>31853.58512731305</v>
      </c>
      <c r="Q40" s="48">
        <v>30048.246676405866</v>
      </c>
      <c r="R40" s="48">
        <v>30278.663769790004</v>
      </c>
      <c r="S40" s="48">
        <v>29112.533804851038</v>
      </c>
      <c r="T40" s="48">
        <v>29011.580058189455</v>
      </c>
      <c r="U40" s="48">
        <v>29708.065441095408</v>
      </c>
      <c r="V40" s="48">
        <v>29070.729670863715</v>
      </c>
      <c r="W40" s="48">
        <v>24832.642961837737</v>
      </c>
      <c r="X40" s="48">
        <v>23974.682753966819</v>
      </c>
      <c r="Y40" s="48">
        <v>21275.031900499835</v>
      </c>
      <c r="Z40" s="48">
        <v>38021.446020811803</v>
      </c>
      <c r="AA40" s="48">
        <v>39024.55522036957</v>
      </c>
      <c r="AB40" s="48">
        <v>22916.611669829294</v>
      </c>
      <c r="AC40" s="48">
        <v>22028.714</v>
      </c>
    </row>
    <row r="41" spans="2:29" ht="11.25" customHeight="1" x14ac:dyDescent="0.2">
      <c r="B41" s="106" t="s">
        <v>294</v>
      </c>
      <c r="C41" s="48">
        <v>35591.259012880291</v>
      </c>
      <c r="D41" s="48">
        <v>38186.161232842016</v>
      </c>
      <c r="E41" s="48">
        <v>39447.896758846655</v>
      </c>
      <c r="F41" s="48">
        <v>33281.216988279484</v>
      </c>
      <c r="G41" s="48">
        <v>37304.797436234476</v>
      </c>
      <c r="H41" s="48">
        <v>33137.011829518029</v>
      </c>
      <c r="I41" s="48">
        <v>33014.865914409595</v>
      </c>
      <c r="J41" s="48">
        <v>32605.366881678776</v>
      </c>
      <c r="K41" s="48">
        <v>29183.930319309493</v>
      </c>
      <c r="L41" s="48">
        <v>31502.671388002524</v>
      </c>
      <c r="M41" s="48">
        <v>32041.468707525833</v>
      </c>
      <c r="N41" s="48">
        <v>31817.163123870458</v>
      </c>
      <c r="O41" s="48">
        <v>35813.749379999106</v>
      </c>
      <c r="P41" s="48">
        <v>29627.755942437827</v>
      </c>
      <c r="Q41" s="48">
        <v>33421.220417589087</v>
      </c>
      <c r="R41" s="48">
        <v>32164.52162957106</v>
      </c>
      <c r="S41" s="48">
        <v>26820.573113116705</v>
      </c>
      <c r="T41" s="48">
        <v>28680.780258314226</v>
      </c>
      <c r="U41" s="48">
        <v>29022.168917004252</v>
      </c>
      <c r="V41" s="48">
        <v>30198.415222509459</v>
      </c>
      <c r="W41" s="48">
        <v>41653.996461698451</v>
      </c>
      <c r="X41" s="48">
        <v>35936.841196310692</v>
      </c>
      <c r="Y41" s="48">
        <v>33145.681180841922</v>
      </c>
      <c r="Z41" s="48">
        <v>36030.190719243212</v>
      </c>
      <c r="AA41" s="48">
        <v>38379.562262218125</v>
      </c>
      <c r="AB41" s="48">
        <v>36091.585021802442</v>
      </c>
      <c r="AC41" s="48">
        <v>41861.905649</v>
      </c>
    </row>
    <row r="42" spans="2:29" ht="11.25" customHeight="1" x14ac:dyDescent="0.2">
      <c r="B42" s="106" t="s">
        <v>295</v>
      </c>
      <c r="C42" s="48">
        <v>0</v>
      </c>
      <c r="D42" s="48">
        <v>187205.40261830966</v>
      </c>
      <c r="E42" s="48">
        <v>165369.28310176614</v>
      </c>
      <c r="F42" s="48">
        <v>94019.526315019219</v>
      </c>
      <c r="G42" s="48">
        <v>137612.56338614068</v>
      </c>
      <c r="H42" s="48">
        <v>159433.77930520879</v>
      </c>
      <c r="I42" s="48">
        <v>691413.59930994909</v>
      </c>
      <c r="J42" s="48">
        <v>512380.24855507049</v>
      </c>
      <c r="K42" s="48">
        <v>283994.99220859335</v>
      </c>
      <c r="L42" s="48">
        <v>287905.35049569421</v>
      </c>
      <c r="M42" s="48">
        <v>976065.51959315455</v>
      </c>
      <c r="N42" s="48">
        <v>496200.63525997975</v>
      </c>
      <c r="O42" s="48">
        <v>602752.20107063279</v>
      </c>
      <c r="P42" s="48">
        <v>632119.45321763819</v>
      </c>
      <c r="Q42" s="48">
        <v>632258.26783141529</v>
      </c>
      <c r="R42" s="48">
        <v>633629.29043688986</v>
      </c>
      <c r="S42" s="48">
        <v>524817.07265864906</v>
      </c>
      <c r="T42" s="48">
        <v>539607.64037157432</v>
      </c>
      <c r="U42" s="48">
        <v>427786.68556246872</v>
      </c>
      <c r="V42" s="48">
        <v>474240.64381994319</v>
      </c>
      <c r="W42" s="48">
        <v>480300.38171982381</v>
      </c>
      <c r="X42" s="48">
        <v>0</v>
      </c>
      <c r="Y42" s="48">
        <v>0</v>
      </c>
      <c r="Z42" s="48">
        <v>0</v>
      </c>
      <c r="AA42" s="48">
        <v>393175.13772569044</v>
      </c>
      <c r="AB42" s="48">
        <v>397059.4227182467</v>
      </c>
      <c r="AC42" s="48">
        <v>469557</v>
      </c>
    </row>
    <row r="43" spans="2:29" ht="11.25" customHeight="1" x14ac:dyDescent="0.2">
      <c r="B43" s="106" t="s">
        <v>182</v>
      </c>
      <c r="C43" s="48">
        <v>3918.5113514799255</v>
      </c>
      <c r="D43" s="48">
        <v>3640.1050509115767</v>
      </c>
      <c r="E43" s="48">
        <v>3606.3603909411054</v>
      </c>
      <c r="F43" s="48">
        <v>3556.0071328272807</v>
      </c>
      <c r="G43" s="48">
        <v>3423.499424464278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48">
        <v>0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v>0</v>
      </c>
      <c r="AB43" s="48">
        <v>0</v>
      </c>
      <c r="AC43" s="48">
        <v>0</v>
      </c>
    </row>
    <row r="44" spans="2:29" ht="11.25" customHeight="1" x14ac:dyDescent="0.2">
      <c r="B44" s="106" t="s">
        <v>296</v>
      </c>
      <c r="C44" s="48">
        <v>0</v>
      </c>
      <c r="D44" s="48">
        <v>0</v>
      </c>
      <c r="E44" s="48">
        <v>20033.234645310305</v>
      </c>
      <c r="F44" s="48">
        <v>15213.515584954566</v>
      </c>
      <c r="G44" s="48">
        <v>14420.806337254751</v>
      </c>
      <c r="H44" s="48">
        <v>13753.071944485313</v>
      </c>
      <c r="I44" s="48">
        <v>13163.612188964129</v>
      </c>
      <c r="J44" s="48">
        <v>13014.849196242492</v>
      </c>
      <c r="K44" s="48">
        <v>12570.719466897206</v>
      </c>
      <c r="L44" s="48">
        <v>12878.597056738032</v>
      </c>
      <c r="M44" s="48">
        <v>99177.347066894596</v>
      </c>
      <c r="N44" s="48">
        <v>42385.133139910664</v>
      </c>
      <c r="O44" s="48">
        <v>124126.70775061694</v>
      </c>
      <c r="P44" s="48">
        <v>125417.41120574399</v>
      </c>
      <c r="Q44" s="48">
        <v>19577.54146549305</v>
      </c>
      <c r="R44" s="48">
        <v>116717.13256949467</v>
      </c>
      <c r="S44" s="48">
        <v>110923.28920557185</v>
      </c>
      <c r="T44" s="48">
        <v>34431.852978750176</v>
      </c>
      <c r="U44" s="48">
        <v>109765.12588824485</v>
      </c>
      <c r="V44" s="48">
        <v>105746.74941064051</v>
      </c>
      <c r="W44" s="48">
        <v>164135.47359686598</v>
      </c>
      <c r="X44" s="48">
        <v>160064.1325466999</v>
      </c>
      <c r="Y44" s="48">
        <v>196434.42978568657</v>
      </c>
      <c r="Z44" s="48">
        <v>433121.068053025</v>
      </c>
      <c r="AA44" s="48">
        <v>448187.81170045026</v>
      </c>
      <c r="AB44" s="48">
        <v>319250.68801995041</v>
      </c>
      <c r="AC44" s="48">
        <v>313980</v>
      </c>
    </row>
    <row r="45" spans="2:29" ht="11.25" customHeight="1" x14ac:dyDescent="0.2">
      <c r="B45" s="106" t="s">
        <v>297</v>
      </c>
      <c r="C45" s="48">
        <v>0</v>
      </c>
      <c r="D45" s="48">
        <v>24267.36700607718</v>
      </c>
      <c r="E45" s="48">
        <v>22681.511892711354</v>
      </c>
      <c r="F45" s="48">
        <v>21298.921818936393</v>
      </c>
      <c r="G45" s="48">
        <v>60567.386616469958</v>
      </c>
      <c r="H45" s="48">
        <v>16503.686333382375</v>
      </c>
      <c r="I45" s="48">
        <v>55287.171193649345</v>
      </c>
      <c r="J45" s="48">
        <v>52308.484807864559</v>
      </c>
      <c r="K45" s="48">
        <v>53206.946584217098</v>
      </c>
      <c r="L45" s="48">
        <v>79378.095560969319</v>
      </c>
      <c r="M45" s="48">
        <v>87929.387232507783</v>
      </c>
      <c r="N45" s="48">
        <v>101353.44962081137</v>
      </c>
      <c r="O45" s="48">
        <v>51719.46156275706</v>
      </c>
      <c r="P45" s="48">
        <v>131911.51664034562</v>
      </c>
      <c r="Q45" s="48">
        <v>58732.624396479157</v>
      </c>
      <c r="R45" s="48">
        <v>36672.363895275921</v>
      </c>
      <c r="S45" s="48">
        <v>29476.604549394353</v>
      </c>
      <c r="T45" s="48">
        <v>99947.23304853047</v>
      </c>
      <c r="U45" s="48">
        <v>165811.85905293858</v>
      </c>
      <c r="V45" s="48">
        <v>77767.234014014641</v>
      </c>
      <c r="W45" s="48">
        <v>76535.020188972179</v>
      </c>
      <c r="X45" s="48">
        <v>86955.145073628693</v>
      </c>
      <c r="Y45" s="48">
        <v>80713.315352996928</v>
      </c>
      <c r="Z45" s="48">
        <v>79627.233650206137</v>
      </c>
      <c r="AA45" s="48">
        <v>78009.276675232279</v>
      </c>
      <c r="AB45" s="48">
        <v>77086.965056272486</v>
      </c>
      <c r="AC45" s="48">
        <v>109000</v>
      </c>
    </row>
    <row r="46" spans="2:29" ht="11.25" customHeight="1" x14ac:dyDescent="0.2">
      <c r="B46" s="106" t="s">
        <v>186</v>
      </c>
      <c r="C46" s="48">
        <v>0</v>
      </c>
      <c r="D46" s="48">
        <v>133182.7768960667</v>
      </c>
      <c r="E46" s="48">
        <v>0</v>
      </c>
      <c r="F46" s="48">
        <v>325569.23351802776</v>
      </c>
      <c r="G46" s="48">
        <v>115366.45069803801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8">
        <v>0</v>
      </c>
      <c r="U46" s="48">
        <v>0</v>
      </c>
      <c r="V46" s="48">
        <v>0</v>
      </c>
      <c r="W46" s="48">
        <v>0</v>
      </c>
      <c r="X46" s="48">
        <v>0</v>
      </c>
      <c r="Y46" s="48">
        <v>0</v>
      </c>
      <c r="Z46" s="48">
        <v>0</v>
      </c>
      <c r="AA46" s="48">
        <v>0</v>
      </c>
      <c r="AB46" s="48">
        <v>0</v>
      </c>
      <c r="AC46" s="48">
        <v>0</v>
      </c>
    </row>
    <row r="47" spans="2:29" ht="11.25" customHeight="1" x14ac:dyDescent="0.2">
      <c r="B47" s="106" t="s">
        <v>298</v>
      </c>
      <c r="C47" s="48">
        <v>0</v>
      </c>
      <c r="D47" s="48">
        <v>0</v>
      </c>
      <c r="E47" s="48">
        <v>3081.445401424071</v>
      </c>
      <c r="F47" s="48">
        <v>1903.2107996778163</v>
      </c>
      <c r="G47" s="48">
        <v>1938.6409108199705</v>
      </c>
      <c r="H47" s="48">
        <v>1318.6790857539763</v>
      </c>
      <c r="I47" s="48">
        <v>1325.2682138552846</v>
      </c>
      <c r="J47" s="48">
        <v>2972.5745885456658</v>
      </c>
      <c r="K47" s="48">
        <v>1684.1166833384061</v>
      </c>
      <c r="L47" s="48">
        <v>1725.3622851132293</v>
      </c>
      <c r="M47" s="48">
        <v>1739.222176406068</v>
      </c>
      <c r="N47" s="48">
        <v>1609.6661012649204</v>
      </c>
      <c r="O47" s="48">
        <v>1653.3677472382178</v>
      </c>
      <c r="P47" s="48">
        <v>6210.7216220176288</v>
      </c>
      <c r="Q47" s="48">
        <v>963.79497582431964</v>
      </c>
      <c r="R47" s="48">
        <v>835.58820565795759</v>
      </c>
      <c r="S47" s="48">
        <v>832.39411691367843</v>
      </c>
      <c r="T47" s="48">
        <v>1005.2162879738803</v>
      </c>
      <c r="U47" s="48">
        <v>779.47212749063112</v>
      </c>
      <c r="V47" s="48">
        <v>763.67423801762379</v>
      </c>
      <c r="W47" s="48">
        <v>333.508935093947</v>
      </c>
      <c r="X47" s="48">
        <v>816.54658410714092</v>
      </c>
      <c r="Y47" s="48">
        <v>721.84103969867488</v>
      </c>
      <c r="Z47" s="48">
        <v>697.19356361664586</v>
      </c>
      <c r="AA47" s="48">
        <v>2258.9951146563749</v>
      </c>
      <c r="AB47" s="48">
        <v>614.90697880698724</v>
      </c>
      <c r="AC47" s="48">
        <v>2224.5390000000002</v>
      </c>
    </row>
    <row r="48" spans="2:29" ht="11.25" customHeight="1" x14ac:dyDescent="0.2">
      <c r="B48" s="106" t="s">
        <v>299</v>
      </c>
      <c r="C48" s="48">
        <v>0</v>
      </c>
      <c r="D48" s="48">
        <v>138670.66860615532</v>
      </c>
      <c r="E48" s="48">
        <v>48603.239770095759</v>
      </c>
      <c r="F48" s="48">
        <v>50989.618834533729</v>
      </c>
      <c r="G48" s="48">
        <v>145505.93594290045</v>
      </c>
      <c r="H48" s="48">
        <v>119472.93598174393</v>
      </c>
      <c r="I48" s="48">
        <v>77665.311914888371</v>
      </c>
      <c r="J48" s="48">
        <v>271760.01473845902</v>
      </c>
      <c r="K48" s="48">
        <v>149904.78863727252</v>
      </c>
      <c r="L48" s="48">
        <v>149684.40877211359</v>
      </c>
      <c r="M48" s="48">
        <v>271099.97385753616</v>
      </c>
      <c r="N48" s="48">
        <v>343743.42976467544</v>
      </c>
      <c r="O48" s="48">
        <v>251801.37056443901</v>
      </c>
      <c r="P48" s="48">
        <v>162352.63586504076</v>
      </c>
      <c r="Q48" s="48">
        <v>153549.34482735812</v>
      </c>
      <c r="R48" s="48">
        <v>165025.63752874164</v>
      </c>
      <c r="S48" s="48">
        <v>159520.44814966354</v>
      </c>
      <c r="T48" s="48">
        <v>216552.338271816</v>
      </c>
      <c r="U48" s="48">
        <v>160951.86107526656</v>
      </c>
      <c r="V48" s="48">
        <v>160850.63614522733</v>
      </c>
      <c r="W48" s="48">
        <v>167419.49951707156</v>
      </c>
      <c r="X48" s="48">
        <v>159765.58654861376</v>
      </c>
      <c r="Y48" s="48">
        <v>154059.9392253632</v>
      </c>
      <c r="Z48" s="48">
        <v>195257.85182564176</v>
      </c>
      <c r="AA48" s="48">
        <v>161111.44469911902</v>
      </c>
      <c r="AB48" s="48">
        <v>254815.46001106137</v>
      </c>
      <c r="AC48" s="48">
        <v>530000</v>
      </c>
    </row>
    <row r="49" spans="2:29" ht="11.25" customHeight="1" x14ac:dyDescent="0.2">
      <c r="B49" s="106" t="s">
        <v>300</v>
      </c>
      <c r="C49" s="48">
        <v>0</v>
      </c>
      <c r="D49" s="48">
        <v>0</v>
      </c>
      <c r="E49" s="48">
        <v>0</v>
      </c>
      <c r="F49" s="48">
        <v>6085.4062339818265</v>
      </c>
      <c r="G49" s="48">
        <v>129787.25703529276</v>
      </c>
      <c r="H49" s="48">
        <v>123777.64750036782</v>
      </c>
      <c r="I49" s="48">
        <v>78981.673133784774</v>
      </c>
      <c r="J49" s="48">
        <v>150852.68842542349</v>
      </c>
      <c r="K49" s="48">
        <v>115667.27518308065</v>
      </c>
      <c r="L49" s="48">
        <v>140612.62642228851</v>
      </c>
      <c r="M49" s="48">
        <v>47321.397973854873</v>
      </c>
      <c r="N49" s="48">
        <v>91975.738913606139</v>
      </c>
      <c r="O49" s="48">
        <v>244531.68304717788</v>
      </c>
      <c r="P49" s="48">
        <v>344861.35147272638</v>
      </c>
      <c r="Q49" s="48">
        <v>237299.85928118843</v>
      </c>
      <c r="R49" s="48">
        <v>192529.9104501986</v>
      </c>
      <c r="S49" s="48">
        <v>223675.41099246303</v>
      </c>
      <c r="T49" s="48">
        <v>234875.99766404659</v>
      </c>
      <c r="U49" s="48">
        <v>179239.22122365364</v>
      </c>
      <c r="V49" s="48">
        <v>154260.64073487971</v>
      </c>
      <c r="W49" s="48">
        <v>205334.46174218366</v>
      </c>
      <c r="X49" s="48">
        <v>196069.35961685376</v>
      </c>
      <c r="Y49" s="48">
        <v>179734.46049003079</v>
      </c>
      <c r="Z49" s="48">
        <v>169405.64998602829</v>
      </c>
      <c r="AA49" s="48">
        <v>196231.22105830858</v>
      </c>
      <c r="AB49" s="48">
        <v>48224.40106399262</v>
      </c>
      <c r="AC49" s="48">
        <v>400000</v>
      </c>
    </row>
    <row r="50" spans="2:29" ht="11.25" customHeight="1" x14ac:dyDescent="0.2">
      <c r="B50" s="106" t="s">
        <v>189</v>
      </c>
      <c r="C50" s="48">
        <v>0</v>
      </c>
      <c r="D50" s="48">
        <v>0</v>
      </c>
      <c r="E50" s="48">
        <v>0</v>
      </c>
      <c r="F50" s="48">
        <v>0</v>
      </c>
      <c r="G50" s="48">
        <v>13343.613826138715</v>
      </c>
      <c r="H50" s="48">
        <v>13219.809903813995</v>
      </c>
      <c r="I50" s="48">
        <v>13194.244409479668</v>
      </c>
      <c r="J50" s="48">
        <v>0</v>
      </c>
      <c r="K50" s="48">
        <v>0</v>
      </c>
      <c r="L50" s="48">
        <v>0</v>
      </c>
      <c r="M50" s="48">
        <v>0</v>
      </c>
      <c r="N50" s="48">
        <v>0</v>
      </c>
      <c r="O50" s="48">
        <v>0</v>
      </c>
      <c r="P50" s="48">
        <v>0</v>
      </c>
      <c r="Q50" s="48">
        <v>0</v>
      </c>
      <c r="R50" s="48">
        <v>0</v>
      </c>
      <c r="S50" s="48">
        <v>0</v>
      </c>
      <c r="T50" s="48">
        <v>0</v>
      </c>
      <c r="U50" s="48">
        <v>0</v>
      </c>
      <c r="V50" s="48">
        <v>0</v>
      </c>
      <c r="W50" s="48">
        <v>0</v>
      </c>
      <c r="X50" s="48">
        <v>0</v>
      </c>
      <c r="Y50" s="48">
        <v>0</v>
      </c>
      <c r="Z50" s="48">
        <v>0</v>
      </c>
      <c r="AA50" s="48">
        <v>0</v>
      </c>
      <c r="AB50" s="48">
        <v>0</v>
      </c>
      <c r="AC50" s="48">
        <v>0</v>
      </c>
    </row>
    <row r="51" spans="2:29" ht="11.25" customHeight="1" x14ac:dyDescent="0.2">
      <c r="B51" s="106" t="s">
        <v>301</v>
      </c>
      <c r="C51" s="48">
        <v>0</v>
      </c>
      <c r="D51" s="48">
        <v>0</v>
      </c>
      <c r="E51" s="48">
        <v>0</v>
      </c>
      <c r="F51" s="48">
        <v>7434.1612644823008</v>
      </c>
      <c r="G51" s="48">
        <v>23868.837254066915</v>
      </c>
      <c r="H51" s="48">
        <v>52365.736461763518</v>
      </c>
      <c r="I51" s="48">
        <v>32222.99714705845</v>
      </c>
      <c r="J51" s="48">
        <v>9686.7027353272333</v>
      </c>
      <c r="K51" s="48">
        <v>65277.645241284255</v>
      </c>
      <c r="L51" s="48">
        <v>76783.031065904914</v>
      </c>
      <c r="M51" s="48">
        <v>9705.6939480284109</v>
      </c>
      <c r="N51" s="48">
        <v>8543.2740252382846</v>
      </c>
      <c r="O51" s="48">
        <v>14102.554040641186</v>
      </c>
      <c r="P51" s="48">
        <v>14249.196252716505</v>
      </c>
      <c r="Q51" s="48">
        <v>24313.865553935426</v>
      </c>
      <c r="R51" s="48">
        <v>25061.403279208906</v>
      </c>
      <c r="S51" s="48">
        <v>25199.522764488102</v>
      </c>
      <c r="T51" s="48">
        <v>30529.35321607269</v>
      </c>
      <c r="U51" s="48">
        <v>30801.566871746621</v>
      </c>
      <c r="V51" s="48">
        <v>34410.445706521197</v>
      </c>
      <c r="W51" s="48">
        <v>31035.523148680128</v>
      </c>
      <c r="X51" s="48">
        <v>34143.642119399512</v>
      </c>
      <c r="Y51" s="48">
        <v>33733.695876994716</v>
      </c>
      <c r="Z51" s="48">
        <v>29234.742250720145</v>
      </c>
      <c r="AA51" s="48">
        <v>37597.701351688112</v>
      </c>
      <c r="AB51" s="48">
        <v>4040.4058137891966</v>
      </c>
      <c r="AC51" s="48">
        <v>46978.275999999998</v>
      </c>
    </row>
    <row r="52" spans="2:29" ht="11.25" customHeight="1" x14ac:dyDescent="0.2">
      <c r="B52" s="106" t="s">
        <v>302</v>
      </c>
      <c r="C52" s="48">
        <v>0</v>
      </c>
      <c r="D52" s="48">
        <v>0</v>
      </c>
      <c r="E52" s="48">
        <v>0</v>
      </c>
      <c r="F52" s="48">
        <v>0</v>
      </c>
      <c r="G52" s="48">
        <v>288416.12674509501</v>
      </c>
      <c r="H52" s="48">
        <v>275061.43888970627</v>
      </c>
      <c r="I52" s="48">
        <v>263272.24377928261</v>
      </c>
      <c r="J52" s="48">
        <v>249088.02289459316</v>
      </c>
      <c r="K52" s="48">
        <v>694003.65109848394</v>
      </c>
      <c r="L52" s="48">
        <v>680383.6762368799</v>
      </c>
      <c r="M52" s="48">
        <v>1099117.3404063473</v>
      </c>
      <c r="N52" s="48">
        <v>1059628.3284977665</v>
      </c>
      <c r="O52" s="48">
        <v>1065420.9081927955</v>
      </c>
      <c r="P52" s="48">
        <v>1107853.7989840719</v>
      </c>
      <c r="Q52" s="48">
        <v>1303668.4861871824</v>
      </c>
      <c r="R52" s="48">
        <v>2082764.7342137164</v>
      </c>
      <c r="S52" s="48">
        <v>2663084.6450300086</v>
      </c>
      <c r="T52" s="48">
        <v>2558444.2742146305</v>
      </c>
      <c r="U52" s="48">
        <v>1824325.9892879664</v>
      </c>
      <c r="V52" s="48">
        <v>1866413.6163363513</v>
      </c>
      <c r="W52" s="48">
        <v>612280.16151177743</v>
      </c>
      <c r="X52" s="48">
        <v>0</v>
      </c>
      <c r="Y52" s="48">
        <v>89681.46150332992</v>
      </c>
      <c r="Z52" s="48">
        <v>1230986.3859351655</v>
      </c>
      <c r="AA52" s="48">
        <v>60858.379989063353</v>
      </c>
      <c r="AB52" s="48">
        <v>0</v>
      </c>
      <c r="AC52" s="48">
        <v>0</v>
      </c>
    </row>
    <row r="53" spans="2:29" ht="11.25" customHeight="1" x14ac:dyDescent="0.2">
      <c r="B53" s="106" t="s">
        <v>303</v>
      </c>
      <c r="C53" s="48">
        <v>0</v>
      </c>
      <c r="D53" s="48">
        <v>0</v>
      </c>
      <c r="E53" s="48">
        <v>0</v>
      </c>
      <c r="F53" s="48">
        <v>0</v>
      </c>
      <c r="G53" s="48">
        <v>173049.67604705703</v>
      </c>
      <c r="H53" s="48">
        <v>632641.30944632448</v>
      </c>
      <c r="I53" s="48">
        <v>842471.18009370426</v>
      </c>
      <c r="J53" s="48">
        <v>259250.81422869256</v>
      </c>
      <c r="K53" s="48">
        <v>231334.5503661613</v>
      </c>
      <c r="L53" s="48">
        <v>22679.455874562664</v>
      </c>
      <c r="M53" s="48">
        <v>44599.983439008756</v>
      </c>
      <c r="N53" s="48">
        <v>2119.2566569955329</v>
      </c>
      <c r="O53" s="48">
        <v>59808.385351172263</v>
      </c>
      <c r="P53" s="48">
        <v>20294.079483130095</v>
      </c>
      <c r="Q53" s="48">
        <v>0</v>
      </c>
      <c r="R53" s="48">
        <v>0</v>
      </c>
      <c r="S53" s="48">
        <v>198801.4586031205</v>
      </c>
      <c r="T53" s="48">
        <v>205275.72285612987</v>
      </c>
      <c r="U53" s="48">
        <v>191881.96177419706</v>
      </c>
      <c r="V53" s="48">
        <v>196160.07107695052</v>
      </c>
      <c r="W53" s="48">
        <v>195429.11265173292</v>
      </c>
      <c r="X53" s="48">
        <v>281154.96907139942</v>
      </c>
      <c r="Y53" s="48">
        <v>194882.55144812498</v>
      </c>
      <c r="Z53" s="48">
        <v>234967.98059717231</v>
      </c>
      <c r="AA53" s="48">
        <v>220651.46791237095</v>
      </c>
      <c r="AB53" s="48">
        <v>193914.06917514047</v>
      </c>
      <c r="AC53" s="48">
        <v>154251.38891400001</v>
      </c>
    </row>
    <row r="54" spans="2:29" ht="11.25" customHeight="1" x14ac:dyDescent="0.2">
      <c r="B54" s="106" t="s">
        <v>304</v>
      </c>
      <c r="C54" s="48">
        <v>0</v>
      </c>
      <c r="D54" s="48">
        <v>0</v>
      </c>
      <c r="E54" s="48">
        <v>0</v>
      </c>
      <c r="F54" s="48">
        <v>0</v>
      </c>
      <c r="G54" s="48">
        <v>0</v>
      </c>
      <c r="H54" s="48">
        <v>331.72409530098577</v>
      </c>
      <c r="I54" s="48">
        <v>631.85338507027825</v>
      </c>
      <c r="J54" s="48">
        <v>130.14849196242491</v>
      </c>
      <c r="K54" s="48">
        <v>134.17403921237357</v>
      </c>
      <c r="L54" s="48">
        <v>137.46018205572432</v>
      </c>
      <c r="M54" s="48">
        <v>138.5644041642197</v>
      </c>
      <c r="N54" s="48">
        <v>137.5936539743108</v>
      </c>
      <c r="O54" s="48">
        <v>138.3458255352503</v>
      </c>
      <c r="P54" s="48">
        <v>140.02914843359767</v>
      </c>
      <c r="Q54" s="48">
        <v>135.08503611190204</v>
      </c>
      <c r="R54" s="48">
        <v>73.344727790551843</v>
      </c>
      <c r="S54" s="48">
        <v>71.090634501480494</v>
      </c>
      <c r="T54" s="48">
        <v>61.467548324846234</v>
      </c>
      <c r="U54" s="48">
        <v>165.31945248060865</v>
      </c>
      <c r="V54" s="48">
        <v>311.06893605605853</v>
      </c>
      <c r="W54" s="48">
        <v>315.32428317856539</v>
      </c>
      <c r="X54" s="48">
        <v>308.69076501138181</v>
      </c>
      <c r="Y54" s="48">
        <v>272.88787571727534</v>
      </c>
      <c r="Z54" s="48">
        <v>261.43806101289704</v>
      </c>
      <c r="AA54" s="48">
        <v>271.91805012509536</v>
      </c>
      <c r="AB54" s="48">
        <v>0</v>
      </c>
      <c r="AC54" s="48">
        <v>261</v>
      </c>
    </row>
    <row r="55" spans="2:29" ht="11.25" customHeight="1" x14ac:dyDescent="0.2">
      <c r="B55" s="106" t="s">
        <v>194</v>
      </c>
      <c r="C55" s="48">
        <v>0</v>
      </c>
      <c r="D55" s="48">
        <v>0</v>
      </c>
      <c r="E55" s="48">
        <v>0</v>
      </c>
      <c r="F55" s="48">
        <v>0</v>
      </c>
      <c r="G55" s="48">
        <v>0</v>
      </c>
      <c r="H55" s="48">
        <v>0</v>
      </c>
      <c r="I55" s="48">
        <v>18449.592299564567</v>
      </c>
      <c r="J55" s="48">
        <v>18241.092039485626</v>
      </c>
      <c r="K55" s="48">
        <v>17618.617483490627</v>
      </c>
      <c r="L55" s="48">
        <v>18309.219981249113</v>
      </c>
      <c r="M55" s="48">
        <v>18456.299243654874</v>
      </c>
      <c r="N55" s="48">
        <v>18326.998846402224</v>
      </c>
      <c r="O55" s="48">
        <v>19269.217027024137</v>
      </c>
      <c r="P55" s="48">
        <v>16737.736876874584</v>
      </c>
      <c r="Q55" s="48">
        <v>16631.168226105368</v>
      </c>
      <c r="R55" s="48">
        <v>16043.93000190887</v>
      </c>
      <c r="S55" s="48">
        <v>15672.226875814782</v>
      </c>
      <c r="T55" s="48">
        <v>15658.676364947873</v>
      </c>
      <c r="U55" s="48">
        <v>15798.296587588155</v>
      </c>
      <c r="V55" s="48">
        <v>15752.638240661743</v>
      </c>
      <c r="W55" s="48">
        <v>15968.131910591625</v>
      </c>
      <c r="X55" s="48">
        <v>15118.473689255467</v>
      </c>
      <c r="Y55" s="48">
        <v>0</v>
      </c>
      <c r="Z55" s="48">
        <v>0</v>
      </c>
      <c r="AA55" s="48">
        <v>0</v>
      </c>
      <c r="AB55" s="48">
        <v>0</v>
      </c>
      <c r="AC55" s="48">
        <v>0</v>
      </c>
    </row>
    <row r="56" spans="2:29" ht="11.25" customHeight="1" x14ac:dyDescent="0.2">
      <c r="B56" s="106" t="s">
        <v>305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1400.8523591574749</v>
      </c>
      <c r="K56" s="48">
        <v>1353.3071196420437</v>
      </c>
      <c r="L56" s="48">
        <v>1386.4518362517022</v>
      </c>
      <c r="M56" s="48">
        <v>1397.5892488977333</v>
      </c>
      <c r="N56" s="48">
        <v>1387.7980616374452</v>
      </c>
      <c r="O56" s="48">
        <v>1395.3846183743824</v>
      </c>
      <c r="P56" s="48">
        <v>1410.4385240775416</v>
      </c>
      <c r="Q56" s="48">
        <v>1401.7519689293024</v>
      </c>
      <c r="R56" s="48">
        <v>991.9874433672137</v>
      </c>
      <c r="S56" s="48">
        <v>972.7279501300136</v>
      </c>
      <c r="T56" s="48">
        <v>841.05596610338387</v>
      </c>
      <c r="U56" s="48">
        <v>839.58872367366291</v>
      </c>
      <c r="V56" s="48">
        <v>808.85233494572549</v>
      </c>
      <c r="W56" s="48">
        <v>820.45541642578189</v>
      </c>
      <c r="X56" s="48">
        <v>801.43658709527779</v>
      </c>
      <c r="Y56" s="48">
        <v>729.73805225259559</v>
      </c>
      <c r="Z56" s="48">
        <v>667.76908149029612</v>
      </c>
      <c r="AA56" s="48">
        <v>693.1681441713497</v>
      </c>
      <c r="AB56" s="48">
        <v>0</v>
      </c>
      <c r="AC56" s="48">
        <v>642</v>
      </c>
    </row>
    <row r="57" spans="2:29" ht="11.25" customHeight="1" x14ac:dyDescent="0.2">
      <c r="B57" s="106" t="s">
        <v>306</v>
      </c>
      <c r="C57" s="48">
        <v>0</v>
      </c>
      <c r="D57" s="48">
        <v>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43389.108266677213</v>
      </c>
      <c r="L57" s="48">
        <v>38555.074986756532</v>
      </c>
      <c r="M57" s="48">
        <v>43964.012163502834</v>
      </c>
      <c r="N57" s="48">
        <v>57819.679372809129</v>
      </c>
      <c r="O57" s="48">
        <v>43444.347712715928</v>
      </c>
      <c r="P57" s="48">
        <v>81176.317932520382</v>
      </c>
      <c r="Q57" s="48">
        <v>83466.396354358425</v>
      </c>
      <c r="R57" s="48">
        <v>25579.999462293905</v>
      </c>
      <c r="S57" s="48">
        <v>7788.5262497363201</v>
      </c>
      <c r="T57" s="48">
        <v>58269.790751537796</v>
      </c>
      <c r="U57" s="48">
        <v>11063.607203111313</v>
      </c>
      <c r="V57" s="48">
        <v>14246.941717920678</v>
      </c>
      <c r="W57" s="48">
        <v>384139.82158687926</v>
      </c>
      <c r="X57" s="48">
        <v>24895.416540766088</v>
      </c>
      <c r="Y57" s="48">
        <v>31804.698479197454</v>
      </c>
      <c r="Z57" s="48">
        <v>23447.35973209839</v>
      </c>
      <c r="AA57" s="48">
        <v>38757.485144782491</v>
      </c>
      <c r="AB57" s="48">
        <v>65929.233772757536</v>
      </c>
      <c r="AC57" s="48">
        <v>65302.796779999997</v>
      </c>
    </row>
    <row r="58" spans="2:29" ht="11.25" customHeight="1" x14ac:dyDescent="0.2">
      <c r="B58" s="106" t="s">
        <v>197</v>
      </c>
      <c r="C58" s="48">
        <v>0</v>
      </c>
      <c r="D58" s="48">
        <v>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34700.182554924198</v>
      </c>
      <c r="L58" s="48">
        <v>124737.00731009465</v>
      </c>
      <c r="M58" s="48">
        <v>117605.55542347915</v>
      </c>
      <c r="N58" s="48">
        <v>126731.54808833289</v>
      </c>
      <c r="O58" s="48">
        <v>171824.463982254</v>
      </c>
      <c r="P58" s="48">
        <v>262767.74114756851</v>
      </c>
      <c r="Q58" s="48">
        <v>127682.74668492816</v>
      </c>
      <c r="R58" s="48">
        <v>110017.09168582776</v>
      </c>
      <c r="S58" s="48">
        <v>97099.403221534332</v>
      </c>
      <c r="T58" s="48">
        <v>68200.007947268386</v>
      </c>
      <c r="U58" s="48">
        <v>531556.93094961322</v>
      </c>
      <c r="V58" s="48">
        <v>186641.36163363513</v>
      </c>
      <c r="W58" s="48">
        <v>77553.410202146028</v>
      </c>
      <c r="X58" s="48">
        <v>127987.42107341821</v>
      </c>
      <c r="Y58" s="48">
        <v>166884.38822033937</v>
      </c>
      <c r="Z58" s="48">
        <v>133846.67382111313</v>
      </c>
      <c r="AA58" s="48">
        <v>177542.42720339936</v>
      </c>
      <c r="AB58" s="48">
        <v>236263.9164733444</v>
      </c>
      <c r="AC58" s="48">
        <v>140000</v>
      </c>
    </row>
    <row r="59" spans="2:29" ht="11.25" customHeight="1" x14ac:dyDescent="0.2">
      <c r="B59" s="106" t="s">
        <v>198</v>
      </c>
      <c r="C59" s="48">
        <v>0</v>
      </c>
      <c r="D59" s="48">
        <v>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96911.346708736106</v>
      </c>
      <c r="N59" s="48">
        <v>96232.40821302768</v>
      </c>
      <c r="O59" s="48">
        <v>96758.473700201124</v>
      </c>
      <c r="P59" s="48">
        <v>97764.594772902463</v>
      </c>
      <c r="Q59" s="48">
        <v>0</v>
      </c>
      <c r="R59" s="48">
        <v>0</v>
      </c>
      <c r="S59" s="48">
        <v>0</v>
      </c>
      <c r="T59" s="48">
        <v>0</v>
      </c>
      <c r="U59" s="48">
        <v>0</v>
      </c>
      <c r="V59" s="48">
        <v>0</v>
      </c>
      <c r="W59" s="48">
        <v>0</v>
      </c>
      <c r="X59" s="48">
        <v>0</v>
      </c>
      <c r="Y59" s="48">
        <v>0</v>
      </c>
      <c r="Z59" s="48">
        <v>0</v>
      </c>
      <c r="AA59" s="48">
        <v>0</v>
      </c>
      <c r="AB59" s="48">
        <v>0</v>
      </c>
      <c r="AC59" s="48">
        <v>0</v>
      </c>
    </row>
    <row r="60" spans="2:29" ht="11.25" customHeight="1" x14ac:dyDescent="0.2">
      <c r="B60" s="106" t="s">
        <v>199</v>
      </c>
      <c r="C60" s="48">
        <v>0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2637881.6169752334</v>
      </c>
      <c r="N60" s="48">
        <v>0</v>
      </c>
      <c r="O60" s="48">
        <v>0</v>
      </c>
      <c r="P60" s="48">
        <v>0</v>
      </c>
      <c r="Q60" s="48">
        <v>0</v>
      </c>
      <c r="R60" s="48">
        <v>0</v>
      </c>
      <c r="S60" s="48">
        <v>0</v>
      </c>
      <c r="T60" s="48">
        <v>0</v>
      </c>
      <c r="U60" s="48">
        <v>0</v>
      </c>
      <c r="V60" s="48">
        <v>0</v>
      </c>
      <c r="W60" s="48">
        <v>0</v>
      </c>
      <c r="X60" s="48">
        <v>0</v>
      </c>
      <c r="Y60" s="48">
        <v>0</v>
      </c>
      <c r="Z60" s="48">
        <v>0</v>
      </c>
      <c r="AA60" s="48">
        <v>0</v>
      </c>
      <c r="AB60" s="48">
        <v>0</v>
      </c>
      <c r="AC60" s="48">
        <v>0</v>
      </c>
    </row>
    <row r="61" spans="2:29" ht="11.25" customHeight="1" x14ac:dyDescent="0.2">
      <c r="B61" s="106" t="s">
        <v>307</v>
      </c>
      <c r="C61" s="48">
        <v>0</v>
      </c>
      <c r="D61" s="48">
        <v>0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2637.8816169752331</v>
      </c>
      <c r="N61" s="48">
        <v>3814.6619825919597</v>
      </c>
      <c r="O61" s="48">
        <v>5171.946156275706</v>
      </c>
      <c r="P61" s="48">
        <v>5105.990397955532</v>
      </c>
      <c r="Q61" s="48">
        <v>7831.0165861972209</v>
      </c>
      <c r="R61" s="48">
        <v>9356.9536478796508</v>
      </c>
      <c r="S61" s="48">
        <v>7455.847033082101</v>
      </c>
      <c r="T61" s="48">
        <v>6579.8595090282561</v>
      </c>
      <c r="U61" s="48">
        <v>6106.5974443044133</v>
      </c>
      <c r="V61" s="48">
        <v>5017.5419385842242</v>
      </c>
      <c r="W61" s="48">
        <v>8744.2714731284323</v>
      </c>
      <c r="X61" s="48">
        <v>8710.8606412159461</v>
      </c>
      <c r="Y61" s="48">
        <v>8008.571167375927</v>
      </c>
      <c r="Z61" s="48">
        <v>7917.4246111992061</v>
      </c>
      <c r="AA61" s="48">
        <v>29001.620231374927</v>
      </c>
      <c r="AB61" s="48">
        <v>37294.459219109609</v>
      </c>
      <c r="AC61" s="48">
        <v>21000</v>
      </c>
    </row>
    <row r="62" spans="2:29" ht="11.25" customHeight="1" x14ac:dyDescent="0.2">
      <c r="B62" s="106" t="s">
        <v>308</v>
      </c>
      <c r="C62" s="48">
        <v>0</v>
      </c>
      <c r="D62" s="48">
        <v>0</v>
      </c>
      <c r="E62" s="48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0</v>
      </c>
      <c r="N62" s="48">
        <v>254310.79883946397</v>
      </c>
      <c r="O62" s="48">
        <v>0</v>
      </c>
      <c r="P62" s="48">
        <v>0</v>
      </c>
      <c r="Q62" s="48">
        <v>199559.75342021033</v>
      </c>
      <c r="R62" s="48">
        <v>27468.00717523168</v>
      </c>
      <c r="S62" s="48">
        <v>59214.683920320982</v>
      </c>
      <c r="T62" s="48">
        <v>250578.50044592106</v>
      </c>
      <c r="U62" s="48">
        <v>392274.48221943114</v>
      </c>
      <c r="V62" s="48">
        <v>380115.03019743261</v>
      </c>
      <c r="W62" s="48">
        <v>519430.83880502853</v>
      </c>
      <c r="X62" s="48">
        <v>479817.86177841114</v>
      </c>
      <c r="Y62" s="48">
        <v>266186.38944375672</v>
      </c>
      <c r="Z62" s="48">
        <v>212006.33722568722</v>
      </c>
      <c r="AA62" s="48">
        <v>365944.86013822927</v>
      </c>
      <c r="AB62" s="48">
        <v>841766.29098241939</v>
      </c>
      <c r="AC62" s="48">
        <v>1037951.070739</v>
      </c>
    </row>
    <row r="63" spans="2:29" ht="11.25" customHeight="1" x14ac:dyDescent="0.2">
      <c r="B63" s="106" t="s">
        <v>202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614584.43052870466</v>
      </c>
      <c r="O63" s="48">
        <v>442097.95743844734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  <c r="AA63" s="48">
        <v>0</v>
      </c>
      <c r="AB63" s="48">
        <v>0</v>
      </c>
      <c r="AC63" s="48">
        <v>0</v>
      </c>
    </row>
    <row r="64" spans="2:29" ht="11.25" customHeight="1" x14ac:dyDescent="0.2">
      <c r="B64" s="106" t="s">
        <v>309</v>
      </c>
      <c r="C64" s="48">
        <v>0</v>
      </c>
      <c r="D64" s="48">
        <v>0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v>0</v>
      </c>
      <c r="O64" s="48">
        <v>0</v>
      </c>
      <c r="P64" s="48">
        <v>10995743.062289558</v>
      </c>
      <c r="Q64" s="48">
        <v>20858463.602442682</v>
      </c>
      <c r="R64" s="48">
        <v>20116399.565228198</v>
      </c>
      <c r="S64" s="48">
        <v>14645293.862313226</v>
      </c>
      <c r="T64" s="48">
        <v>5359298.7711302051</v>
      </c>
      <c r="U64" s="48">
        <v>1222826.7889963205</v>
      </c>
      <c r="V64" s="48">
        <v>0</v>
      </c>
      <c r="W64" s="48">
        <v>0</v>
      </c>
      <c r="X64" s="48">
        <v>0</v>
      </c>
      <c r="Y64" s="48">
        <v>0</v>
      </c>
      <c r="Z64" s="48">
        <v>0</v>
      </c>
      <c r="AA64" s="48">
        <v>0</v>
      </c>
      <c r="AB64" s="48">
        <v>0</v>
      </c>
      <c r="AC64" s="48">
        <v>0</v>
      </c>
    </row>
    <row r="65" spans="2:29" ht="11.25" customHeight="1" x14ac:dyDescent="0.2">
      <c r="B65" s="106" t="s">
        <v>310</v>
      </c>
      <c r="C65" s="48">
        <v>0</v>
      </c>
      <c r="D65" s="48">
        <v>0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v>0</v>
      </c>
      <c r="O65" s="48">
        <v>0</v>
      </c>
      <c r="P65" s="48">
        <v>24352.895379756115</v>
      </c>
      <c r="Q65" s="48">
        <v>19577.54146549305</v>
      </c>
      <c r="R65" s="48">
        <v>43057.067582121708</v>
      </c>
      <c r="S65" s="48">
        <v>52400.0130540229</v>
      </c>
      <c r="T65" s="48">
        <v>60415.103960845205</v>
      </c>
      <c r="U65" s="48">
        <v>60995.451505565186</v>
      </c>
      <c r="V65" s="48">
        <v>62213.787211211711</v>
      </c>
      <c r="W65" s="48">
        <v>78218.790633129567</v>
      </c>
      <c r="X65" s="48">
        <v>90325.236646198959</v>
      </c>
      <c r="Y65" s="48">
        <v>95267.276501279324</v>
      </c>
      <c r="Z65" s="48">
        <v>99604.970325947259</v>
      </c>
      <c r="AA65" s="48">
        <v>69149.651681402334</v>
      </c>
      <c r="AB65" s="48">
        <v>73678.429966463795</v>
      </c>
      <c r="AC65" s="48">
        <v>85605.584212999995</v>
      </c>
    </row>
    <row r="66" spans="2:29" ht="11.25" customHeight="1" x14ac:dyDescent="0.2">
      <c r="B66" s="106" t="s">
        <v>311</v>
      </c>
      <c r="C66" s="48">
        <v>0</v>
      </c>
      <c r="D66" s="48">
        <v>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  <c r="O66" s="48">
        <v>0</v>
      </c>
      <c r="P66" s="48">
        <v>0</v>
      </c>
      <c r="Q66" s="48">
        <v>4166.1008238569211</v>
      </c>
      <c r="R66" s="48">
        <v>3150.0443747535769</v>
      </c>
      <c r="S66" s="48">
        <v>3049.2871004969943</v>
      </c>
      <c r="T66" s="48">
        <v>2762.8746789048769</v>
      </c>
      <c r="U66" s="48">
        <v>1298.873550156902</v>
      </c>
      <c r="V66" s="48">
        <v>2566.318722462483</v>
      </c>
      <c r="W66" s="48">
        <v>2165.255164496979</v>
      </c>
      <c r="X66" s="48">
        <v>3698.4921704650069</v>
      </c>
      <c r="Y66" s="48">
        <v>3436.721721181179</v>
      </c>
      <c r="Z66" s="48">
        <v>3260.8243179429232</v>
      </c>
      <c r="AA66" s="48">
        <v>3062.6442022696192</v>
      </c>
      <c r="AB66" s="48">
        <v>2510.8404065216541</v>
      </c>
      <c r="AC66" s="48">
        <v>2881</v>
      </c>
    </row>
    <row r="67" spans="2:29" ht="11.25" customHeight="1" x14ac:dyDescent="0.2">
      <c r="B67" s="106" t="s">
        <v>206</v>
      </c>
      <c r="C67" s="48">
        <v>0</v>
      </c>
      <c r="D67" s="48">
        <v>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  <c r="O67" s="48">
        <v>0</v>
      </c>
      <c r="P67" s="48">
        <v>0</v>
      </c>
      <c r="Q67" s="48">
        <v>25450.803905140969</v>
      </c>
      <c r="R67" s="48">
        <v>91680.909738189803</v>
      </c>
      <c r="S67" s="48">
        <v>25852.716107733519</v>
      </c>
      <c r="T67" s="48">
        <v>41774.951848677105</v>
      </c>
      <c r="U67" s="48">
        <v>0</v>
      </c>
      <c r="V67" s="48">
        <v>0</v>
      </c>
      <c r="W67" s="48">
        <v>0</v>
      </c>
      <c r="X67" s="48">
        <v>0</v>
      </c>
      <c r="Y67" s="48">
        <v>0</v>
      </c>
      <c r="Z67" s="48">
        <v>0</v>
      </c>
      <c r="AA67" s="48">
        <v>0</v>
      </c>
      <c r="AB67" s="48">
        <v>0</v>
      </c>
      <c r="AC67" s="48">
        <v>0</v>
      </c>
    </row>
    <row r="68" spans="2:29" ht="11.25" customHeight="1" x14ac:dyDescent="0.2">
      <c r="B68" s="106" t="s">
        <v>207</v>
      </c>
      <c r="C68" s="48">
        <v>0</v>
      </c>
      <c r="D68" s="48">
        <v>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  <c r="O68" s="48">
        <v>0</v>
      </c>
      <c r="P68" s="48">
        <v>0</v>
      </c>
      <c r="Q68" s="48">
        <v>22427.712847057424</v>
      </c>
      <c r="R68" s="48">
        <v>15855.296530122545</v>
      </c>
      <c r="S68" s="48">
        <v>19609.640620888382</v>
      </c>
      <c r="T68" s="48">
        <v>18373.633008754852</v>
      </c>
      <c r="U68" s="48">
        <v>8192.2181917342987</v>
      </c>
      <c r="V68" s="48">
        <v>0</v>
      </c>
      <c r="W68" s="48">
        <v>0</v>
      </c>
      <c r="X68" s="48">
        <v>0</v>
      </c>
      <c r="Y68" s="48">
        <v>0</v>
      </c>
      <c r="Z68" s="48">
        <v>0</v>
      </c>
      <c r="AA68" s="48">
        <v>0</v>
      </c>
      <c r="AB68" s="48">
        <v>0</v>
      </c>
      <c r="AC68" s="48">
        <v>0</v>
      </c>
    </row>
    <row r="69" spans="2:29" ht="11.25" customHeight="1" x14ac:dyDescent="0.2">
      <c r="B69" s="106" t="s">
        <v>312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1364719.2535756417</v>
      </c>
      <c r="R69" s="48">
        <v>565028.92701589246</v>
      </c>
      <c r="S69" s="48">
        <v>1243230.4516972951</v>
      </c>
      <c r="T69" s="48">
        <v>1303942.5043697997</v>
      </c>
      <c r="U69" s="48">
        <v>1290079.4642190328</v>
      </c>
      <c r="V69" s="48">
        <v>1280492.9887408412</v>
      </c>
      <c r="W69" s="48">
        <v>1306712.8039884425</v>
      </c>
      <c r="X69" s="48">
        <v>1291143.1746873464</v>
      </c>
      <c r="Y69" s="48">
        <v>1145660.3219814247</v>
      </c>
      <c r="Z69" s="48">
        <v>1175461.3967743751</v>
      </c>
      <c r="AA69" s="48">
        <v>1241164.6117624009</v>
      </c>
      <c r="AB69" s="48">
        <v>1325265.5373477044</v>
      </c>
      <c r="AC69" s="48">
        <v>98519.37</v>
      </c>
    </row>
    <row r="70" spans="2:29" ht="11.25" customHeight="1" x14ac:dyDescent="0.2">
      <c r="B70" s="106" t="s">
        <v>313</v>
      </c>
      <c r="C70" s="48">
        <v>0</v>
      </c>
      <c r="D70" s="48">
        <v>0</v>
      </c>
      <c r="E70" s="48">
        <v>0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v>0</v>
      </c>
      <c r="O70" s="48">
        <v>0</v>
      </c>
      <c r="P70" s="48">
        <v>0</v>
      </c>
      <c r="Q70" s="48">
        <v>0</v>
      </c>
      <c r="R70" s="48">
        <v>91680.909738189803</v>
      </c>
      <c r="S70" s="48">
        <v>86695.895733512807</v>
      </c>
      <c r="T70" s="48">
        <v>120023.31680332069</v>
      </c>
      <c r="U70" s="48">
        <v>119813.93323079756</v>
      </c>
      <c r="V70" s="48">
        <v>139981.02122522634</v>
      </c>
      <c r="W70" s="48">
        <v>142446.97957571503</v>
      </c>
      <c r="X70" s="48">
        <v>144925.24178938114</v>
      </c>
      <c r="Y70" s="48">
        <v>128116.37357618561</v>
      </c>
      <c r="Z70" s="48">
        <v>293091.99665122986</v>
      </c>
      <c r="AA70" s="48">
        <v>122586.00620393644</v>
      </c>
      <c r="AB70" s="48">
        <v>265082.640856724</v>
      </c>
      <c r="AC70" s="48">
        <v>177000</v>
      </c>
    </row>
    <row r="71" spans="2:29" ht="11.25" customHeight="1" x14ac:dyDescent="0.2">
      <c r="B71" s="106" t="s">
        <v>314</v>
      </c>
      <c r="C71" s="48">
        <v>0</v>
      </c>
      <c r="D71" s="48">
        <v>0</v>
      </c>
      <c r="E71" s="48">
        <v>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v>0</v>
      </c>
      <c r="O71" s="48">
        <v>0</v>
      </c>
      <c r="P71" s="48">
        <v>0</v>
      </c>
      <c r="Q71" s="48">
        <v>0</v>
      </c>
      <c r="R71" s="48">
        <v>0</v>
      </c>
      <c r="S71" s="48">
        <v>0</v>
      </c>
      <c r="T71" s="48">
        <v>48141.250585042173</v>
      </c>
      <c r="U71" s="48">
        <v>42944.310898283104</v>
      </c>
      <c r="V71" s="48">
        <v>80877.923374575228</v>
      </c>
      <c r="W71" s="48">
        <v>48789.557188133891</v>
      </c>
      <c r="X71" s="48">
        <v>36486.378872894595</v>
      </c>
      <c r="Y71" s="48">
        <v>44828.958007418347</v>
      </c>
      <c r="Z71" s="48">
        <v>52889.036979707736</v>
      </c>
      <c r="AA71" s="48">
        <v>55623.957524155267</v>
      </c>
      <c r="AB71" s="48">
        <v>41845.46335823444</v>
      </c>
      <c r="AC71" s="48">
        <v>163821.696069</v>
      </c>
    </row>
    <row r="72" spans="2:29" ht="11.25" customHeight="1" x14ac:dyDescent="0.2">
      <c r="B72" s="106" t="s">
        <v>211</v>
      </c>
      <c r="C72" s="48">
        <v>0</v>
      </c>
      <c r="D72" s="48">
        <v>0</v>
      </c>
      <c r="E72" s="48">
        <v>0</v>
      </c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0</v>
      </c>
      <c r="N72" s="48">
        <v>0</v>
      </c>
      <c r="O72" s="48">
        <v>0</v>
      </c>
      <c r="P72" s="48">
        <v>0</v>
      </c>
      <c r="Q72" s="48">
        <v>0</v>
      </c>
      <c r="R72" s="48">
        <v>0</v>
      </c>
      <c r="S72" s="48">
        <v>0</v>
      </c>
      <c r="T72" s="48">
        <v>47211.647833712195</v>
      </c>
      <c r="U72" s="48">
        <v>0</v>
      </c>
      <c r="V72" s="48">
        <v>63769.131891492005</v>
      </c>
      <c r="W72" s="48">
        <v>0</v>
      </c>
      <c r="X72" s="48">
        <v>0</v>
      </c>
      <c r="Y72" s="48">
        <v>0</v>
      </c>
      <c r="Z72" s="48">
        <v>0</v>
      </c>
      <c r="AA72" s="48">
        <v>0</v>
      </c>
      <c r="AB72" s="48">
        <v>0</v>
      </c>
      <c r="AC72" s="48">
        <v>0</v>
      </c>
    </row>
    <row r="73" spans="2:29" ht="11.25" customHeight="1" x14ac:dyDescent="0.2">
      <c r="B73" s="106" t="s">
        <v>212</v>
      </c>
      <c r="C73" s="48">
        <v>0</v>
      </c>
      <c r="D73" s="48">
        <v>0</v>
      </c>
      <c r="E73" s="48">
        <v>0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v>0</v>
      </c>
      <c r="O73" s="48">
        <v>0</v>
      </c>
      <c r="P73" s="48">
        <v>0</v>
      </c>
      <c r="Q73" s="48">
        <v>0</v>
      </c>
      <c r="R73" s="48">
        <v>0</v>
      </c>
      <c r="S73" s="48">
        <v>0</v>
      </c>
      <c r="T73" s="48">
        <v>0</v>
      </c>
      <c r="U73" s="48">
        <v>0</v>
      </c>
      <c r="V73" s="48">
        <v>0</v>
      </c>
      <c r="W73" s="48">
        <v>0</v>
      </c>
      <c r="X73" s="48">
        <v>17717.110808751844</v>
      </c>
      <c r="Y73" s="48">
        <v>0</v>
      </c>
      <c r="Z73" s="48">
        <v>0</v>
      </c>
      <c r="AA73" s="48">
        <v>0</v>
      </c>
      <c r="AB73" s="48">
        <v>0</v>
      </c>
      <c r="AC73" s="48">
        <v>0</v>
      </c>
    </row>
    <row r="74" spans="2:29" ht="11.25" customHeight="1" x14ac:dyDescent="0.2">
      <c r="B74" s="106" t="s">
        <v>315</v>
      </c>
      <c r="C74" s="48">
        <v>0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4275.2946327867439</v>
      </c>
      <c r="Y74" s="48">
        <v>3740.9981084246197</v>
      </c>
      <c r="Z74" s="48">
        <v>3657.7881182073488</v>
      </c>
      <c r="AA74" s="48">
        <v>3635.4768577202922</v>
      </c>
      <c r="AB74" s="48">
        <v>4241.3222537075844</v>
      </c>
      <c r="AC74" s="48">
        <v>4400</v>
      </c>
    </row>
    <row r="75" spans="2:29" ht="11.25" customHeight="1" x14ac:dyDescent="0.2">
      <c r="B75" s="106" t="s">
        <v>316</v>
      </c>
      <c r="C75" s="48">
        <v>0</v>
      </c>
      <c r="D75" s="48">
        <v>0</v>
      </c>
      <c r="E75" s="48">
        <v>0</v>
      </c>
      <c r="F75" s="48">
        <v>0</v>
      </c>
      <c r="G75" s="48">
        <v>0</v>
      </c>
      <c r="H75" s="48">
        <v>0</v>
      </c>
      <c r="I75" s="48">
        <v>0</v>
      </c>
      <c r="J75" s="48">
        <v>0</v>
      </c>
      <c r="K75" s="48">
        <v>0</v>
      </c>
      <c r="L75" s="48">
        <v>0</v>
      </c>
      <c r="M75" s="48">
        <v>0</v>
      </c>
      <c r="N75" s="48">
        <v>0</v>
      </c>
      <c r="O75" s="48">
        <v>0</v>
      </c>
      <c r="P75" s="48">
        <v>0</v>
      </c>
      <c r="Q75" s="48">
        <v>0</v>
      </c>
      <c r="R75" s="48">
        <v>0</v>
      </c>
      <c r="S75" s="48">
        <v>0</v>
      </c>
      <c r="T75" s="48">
        <v>0</v>
      </c>
      <c r="U75" s="48">
        <v>0</v>
      </c>
      <c r="V75" s="48">
        <v>0</v>
      </c>
      <c r="W75" s="48">
        <v>62035154.474090651</v>
      </c>
      <c r="X75" s="48">
        <v>36198684.030277789</v>
      </c>
      <c r="Y75" s="48">
        <v>2075965.7684834397</v>
      </c>
      <c r="Z75" s="48">
        <v>0</v>
      </c>
      <c r="AA75" s="48">
        <v>0</v>
      </c>
      <c r="AB75" s="48">
        <v>0</v>
      </c>
      <c r="AC75" s="48">
        <v>0</v>
      </c>
    </row>
    <row r="76" spans="2:29" ht="11.25" customHeight="1" x14ac:dyDescent="0.2">
      <c r="B76" s="106" t="s">
        <v>317</v>
      </c>
      <c r="C76" s="48">
        <v>0</v>
      </c>
      <c r="D76" s="48">
        <v>0</v>
      </c>
      <c r="E76" s="48">
        <v>0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v>0</v>
      </c>
      <c r="O76" s="48">
        <v>0</v>
      </c>
      <c r="P76" s="48">
        <v>0</v>
      </c>
      <c r="Q76" s="48">
        <v>0</v>
      </c>
      <c r="R76" s="48">
        <v>0</v>
      </c>
      <c r="S76" s="48">
        <v>0</v>
      </c>
      <c r="T76" s="48">
        <v>0</v>
      </c>
      <c r="U76" s="48">
        <v>0</v>
      </c>
      <c r="V76" s="48">
        <v>0</v>
      </c>
      <c r="W76" s="48">
        <v>0</v>
      </c>
      <c r="X76" s="48">
        <v>0</v>
      </c>
      <c r="Y76" s="48">
        <v>0</v>
      </c>
      <c r="Z76" s="48">
        <v>2447.3923606563299</v>
      </c>
      <c r="AA76" s="48">
        <v>4457.6729528704163</v>
      </c>
      <c r="AB76" s="48">
        <v>4495.8015889300395</v>
      </c>
      <c r="AC76" s="48">
        <v>3068.2890000000002</v>
      </c>
    </row>
    <row r="77" spans="2:29" ht="11.25" customHeight="1" x14ac:dyDescent="0.2">
      <c r="B77" s="106" t="s">
        <v>216</v>
      </c>
      <c r="C77" s="48">
        <v>0</v>
      </c>
      <c r="D77" s="48">
        <v>0</v>
      </c>
      <c r="E77" s="48">
        <v>0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48">
        <v>0</v>
      </c>
      <c r="L77" s="48">
        <v>0</v>
      </c>
      <c r="M77" s="48">
        <v>0</v>
      </c>
      <c r="N77" s="48">
        <v>0</v>
      </c>
      <c r="O77" s="48">
        <v>0</v>
      </c>
      <c r="P77" s="48">
        <v>0</v>
      </c>
      <c r="Q77" s="48">
        <v>0</v>
      </c>
      <c r="R77" s="48">
        <v>0</v>
      </c>
      <c r="S77" s="48">
        <v>0</v>
      </c>
      <c r="T77" s="48">
        <v>0</v>
      </c>
      <c r="U77" s="48">
        <v>0</v>
      </c>
      <c r="V77" s="48">
        <v>0</v>
      </c>
      <c r="W77" s="48">
        <v>0</v>
      </c>
      <c r="X77" s="48">
        <v>0</v>
      </c>
      <c r="Y77" s="48">
        <v>0</v>
      </c>
      <c r="Z77" s="48">
        <v>0</v>
      </c>
      <c r="AA77" s="48">
        <v>0</v>
      </c>
      <c r="AB77" s="48">
        <v>0</v>
      </c>
      <c r="AC77" s="48">
        <v>0</v>
      </c>
    </row>
    <row r="78" spans="2:29" ht="11.25" customHeight="1" x14ac:dyDescent="0.2">
      <c r="B78" s="106" t="s">
        <v>318</v>
      </c>
      <c r="C78" s="48">
        <v>0</v>
      </c>
      <c r="D78" s="48">
        <v>0</v>
      </c>
      <c r="E78" s="48">
        <v>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0</v>
      </c>
      <c r="N78" s="48">
        <v>0</v>
      </c>
      <c r="O78" s="48">
        <v>0</v>
      </c>
      <c r="P78" s="48">
        <v>0</v>
      </c>
      <c r="Q78" s="48">
        <v>0</v>
      </c>
      <c r="R78" s="48">
        <v>0</v>
      </c>
      <c r="S78" s="48">
        <v>0</v>
      </c>
      <c r="T78" s="48">
        <v>0</v>
      </c>
      <c r="U78" s="48">
        <v>0</v>
      </c>
      <c r="V78" s="48">
        <v>0</v>
      </c>
      <c r="W78" s="48">
        <v>0</v>
      </c>
      <c r="X78" s="48">
        <v>0</v>
      </c>
      <c r="Y78" s="48">
        <v>0</v>
      </c>
      <c r="Z78" s="48">
        <v>0</v>
      </c>
      <c r="AA78" s="48">
        <v>0</v>
      </c>
      <c r="AB78" s="48">
        <v>0</v>
      </c>
      <c r="AC78" s="48">
        <v>0</v>
      </c>
    </row>
    <row r="79" spans="2:29" ht="11.25" customHeight="1" x14ac:dyDescent="0.2">
      <c r="B79" s="106" t="s">
        <v>361</v>
      </c>
      <c r="C79" s="48">
        <v>0</v>
      </c>
      <c r="D79" s="48">
        <v>0</v>
      </c>
      <c r="E79" s="48">
        <v>0</v>
      </c>
      <c r="F79" s="48">
        <v>0</v>
      </c>
      <c r="G79" s="48">
        <v>0</v>
      </c>
      <c r="H79" s="48">
        <v>0</v>
      </c>
      <c r="I79" s="48">
        <v>0</v>
      </c>
      <c r="J79" s="48">
        <v>0</v>
      </c>
      <c r="K79" s="48">
        <v>0</v>
      </c>
      <c r="L79" s="48">
        <v>0</v>
      </c>
      <c r="M79" s="48">
        <v>0</v>
      </c>
      <c r="N79" s="48">
        <v>0</v>
      </c>
      <c r="O79" s="48">
        <v>0</v>
      </c>
      <c r="P79" s="48">
        <v>0</v>
      </c>
      <c r="Q79" s="48">
        <v>0</v>
      </c>
      <c r="R79" s="48">
        <v>0</v>
      </c>
      <c r="S79" s="48">
        <v>0</v>
      </c>
      <c r="T79" s="48">
        <v>0</v>
      </c>
      <c r="U79" s="48">
        <v>0</v>
      </c>
      <c r="V79" s="48">
        <v>0</v>
      </c>
      <c r="W79" s="48">
        <v>0</v>
      </c>
      <c r="X79" s="48">
        <v>0</v>
      </c>
      <c r="Y79" s="48">
        <v>0</v>
      </c>
      <c r="Z79" s="48">
        <v>0</v>
      </c>
      <c r="AA79" s="48">
        <v>0</v>
      </c>
      <c r="AB79" s="48">
        <v>0</v>
      </c>
      <c r="AC79" s="48">
        <v>17409.2</v>
      </c>
    </row>
    <row r="80" spans="2:29" x14ac:dyDescent="0.2">
      <c r="B80" s="107" t="s">
        <v>348</v>
      </c>
      <c r="C80" s="46">
        <v>9153040.3456618823</v>
      </c>
      <c r="D80" s="46">
        <v>11369425.238008853</v>
      </c>
      <c r="E80" s="46">
        <v>9403839.1480008233</v>
      </c>
      <c r="F80" s="46">
        <v>7642186.8636398111</v>
      </c>
      <c r="G80" s="46">
        <v>9602475.682352446</v>
      </c>
      <c r="H80" s="46">
        <v>9129573.3759572618</v>
      </c>
      <c r="I80" s="46">
        <v>11730059.005426997</v>
      </c>
      <c r="J80" s="46">
        <v>12210062.707242198</v>
      </c>
      <c r="K80" s="46">
        <v>9611329.8439199906</v>
      </c>
      <c r="L80" s="46">
        <v>13784822.7150594</v>
      </c>
      <c r="M80" s="46">
        <v>19620027.862532534</v>
      </c>
      <c r="N80" s="46">
        <v>16597453.495834254</v>
      </c>
      <c r="O80" s="46">
        <v>17742302.108394116</v>
      </c>
      <c r="P80" s="46">
        <v>26375829.628719915</v>
      </c>
      <c r="Q80" s="46">
        <v>40495188.133486934</v>
      </c>
      <c r="R80" s="46">
        <v>35930824.48334185</v>
      </c>
      <c r="S80" s="46">
        <v>31563233.940101024</v>
      </c>
      <c r="T80" s="46">
        <v>23569904.473397907</v>
      </c>
      <c r="U80" s="46">
        <v>18018532.26758847</v>
      </c>
      <c r="V80" s="46">
        <v>16617806.344113849</v>
      </c>
      <c r="W80" s="46">
        <v>80175928.2655503</v>
      </c>
      <c r="X80" s="46">
        <v>53453017.730340466</v>
      </c>
      <c r="Y80" s="46">
        <v>17463131.61562096</v>
      </c>
      <c r="Z80" s="46">
        <v>17089312.322526947</v>
      </c>
      <c r="AA80" s="46">
        <v>16947325.460065268</v>
      </c>
      <c r="AB80" s="46">
        <v>18397103.498817008</v>
      </c>
      <c r="AC80" s="46">
        <v>17482810.297839001</v>
      </c>
    </row>
    <row r="81" spans="2:29" s="44" customFormat="1" x14ac:dyDescent="0.2">
      <c r="B81" s="114" t="s">
        <v>372</v>
      </c>
      <c r="C81" s="115"/>
      <c r="D81" s="116">
        <v>0.24214739678247299</v>
      </c>
      <c r="E81" s="116">
        <v>-0.17288350544202757</v>
      </c>
      <c r="F81" s="116">
        <v>-0.18733330681602789</v>
      </c>
      <c r="G81" s="116">
        <v>0.2565088833458582</v>
      </c>
      <c r="H81" s="116">
        <v>-4.924795667686932E-2</v>
      </c>
      <c r="I81" s="116">
        <v>0.28484196603513978</v>
      </c>
      <c r="J81" s="116">
        <v>4.0920825853742349E-2</v>
      </c>
      <c r="K81" s="116">
        <v>-0.21283534127804371</v>
      </c>
      <c r="L81" s="116">
        <v>0.43422637022279598</v>
      </c>
      <c r="M81" s="116">
        <v>0.42330650658991731</v>
      </c>
      <c r="N81" s="116">
        <v>-0.15405555934353954</v>
      </c>
      <c r="O81" s="116">
        <v>6.8977365283608316E-2</v>
      </c>
      <c r="P81" s="116">
        <v>0.48660695030331858</v>
      </c>
      <c r="Q81" s="116">
        <v>0.53531428976902551</v>
      </c>
      <c r="R81" s="116">
        <v>-0.11271372872992402</v>
      </c>
      <c r="S81" s="116">
        <v>-0.12155553361336635</v>
      </c>
      <c r="T81" s="116">
        <v>-0.25324811398833269</v>
      </c>
      <c r="U81" s="116">
        <v>-0.23552798918107509</v>
      </c>
      <c r="V81" s="116">
        <v>-7.7738070042154939E-2</v>
      </c>
      <c r="W81" s="116">
        <v>3.824699879472913</v>
      </c>
      <c r="X81" s="116">
        <v>-0.33330341304812849</v>
      </c>
      <c r="Y81" s="116">
        <v>-0.673299425231352</v>
      </c>
      <c r="Z81" s="116">
        <v>-2.140620029225615E-2</v>
      </c>
      <c r="AA81" s="116">
        <v>-8.3085182002621272E-3</v>
      </c>
      <c r="AB81" s="116">
        <v>8.554612597533473E-2</v>
      </c>
      <c r="AC81" s="116">
        <v>-4.9697671214210426E-2</v>
      </c>
    </row>
    <row r="82" spans="2:29" x14ac:dyDescent="0.2">
      <c r="B82" s="3" t="s">
        <v>383</v>
      </c>
    </row>
    <row r="83" spans="2:29" x14ac:dyDescent="0.2">
      <c r="B83" s="3" t="s">
        <v>392</v>
      </c>
    </row>
    <row r="85" spans="2:29" hidden="1" x14ac:dyDescent="0.2">
      <c r="B85" s="102" t="s">
        <v>367</v>
      </c>
      <c r="C85" s="75">
        <f>'CUADRO 3B'!C26</f>
        <v>0.26795890219979607</v>
      </c>
      <c r="D85" s="75">
        <f>'CUADRO 3B'!D26</f>
        <v>0.28845321366125209</v>
      </c>
      <c r="E85" s="75">
        <f>'CUADRO 3B'!E26</f>
        <v>0.30862140200845395</v>
      </c>
      <c r="F85" s="75">
        <f>'CUADRO 3B'!F26</f>
        <v>0.32865513379069061</v>
      </c>
      <c r="G85" s="75">
        <f>'CUADRO 3B'!G26</f>
        <v>0.34672125005125309</v>
      </c>
      <c r="H85" s="75">
        <f>'CUADRO 3B'!H26</f>
        <v>0.36355514027576163</v>
      </c>
      <c r="I85" s="75">
        <f>'CUADRO 3B'!I26</f>
        <v>0.37983495170055293</v>
      </c>
      <c r="J85" s="75">
        <f>'CUADRO 3B'!J26</f>
        <v>0.40146450575151543</v>
      </c>
      <c r="K85" s="75">
        <f>'CUADRO 3B'!K26</f>
        <v>0.4322743828871124</v>
      </c>
      <c r="L85" s="75">
        <f>'CUADRO 3B'!L26</f>
        <v>0.44092768606569727</v>
      </c>
      <c r="M85" s="75">
        <f>'CUADRO 3B'!M26</f>
        <v>0.45491048281992202</v>
      </c>
      <c r="N85" s="75">
        <f>'CUADRO 3B'!N26</f>
        <v>0.4718635643771899</v>
      </c>
      <c r="O85" s="75">
        <f>'CUADRO 3B'!O26</f>
        <v>0.48337703534799331</v>
      </c>
      <c r="P85" s="75">
        <f>'CUADRO 3B'!P26</f>
        <v>0.49275454983374445</v>
      </c>
      <c r="Q85" s="75">
        <f>'CUADRO 3B'!Q26</f>
        <v>0.51078936635765948</v>
      </c>
      <c r="R85" s="75">
        <f>'CUADRO 3B'!R26</f>
        <v>0.54536980646007305</v>
      </c>
      <c r="S85" s="75">
        <f>'CUADRO 3B'!S26</f>
        <v>0.57672857033152736</v>
      </c>
      <c r="T85" s="75">
        <f>'CUADRO 3B'!T26</f>
        <v>0.60031676885808682</v>
      </c>
      <c r="U85" s="75">
        <f>'CUADRO 3B'!U26</f>
        <v>0.61940684210777397</v>
      </c>
      <c r="V85" s="75">
        <f>'CUADRO 3B'!V26</f>
        <v>0.64294430210786935</v>
      </c>
      <c r="W85" s="75">
        <f>'CUADRO 3B'!W26</f>
        <v>0.65329570537180603</v>
      </c>
      <c r="X85" s="75">
        <f>'CUADRO 3B'!X26</f>
        <v>0.69001092401370157</v>
      </c>
      <c r="Y85" s="75">
        <f>'CUADRO 3B'!Y26</f>
        <v>0.78054035724429915</v>
      </c>
      <c r="Z85" s="75">
        <f>'CUADRO 3B'!Z26</f>
        <v>0.85297450239657013</v>
      </c>
      <c r="AA85" s="75">
        <f>'CUADRO 3B'!AA26</f>
        <v>0.89732917652119182</v>
      </c>
      <c r="AB85" s="75">
        <f>'CUADRO 3B'!AB26</f>
        <v>0.94310211786038411</v>
      </c>
      <c r="AC85" s="75">
        <f>'CUADRO 3B'!AC26</f>
        <v>1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643E9-60BF-41E6-AD31-90C6889BCAD5}">
  <sheetPr>
    <pageSetUpPr fitToPage="1"/>
  </sheetPr>
  <dimension ref="A1:AJ87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6.5703125" style="3" customWidth="1"/>
    <col min="3" max="3" width="9.85546875" style="3" bestFit="1" customWidth="1"/>
    <col min="4" max="7" width="9.42578125" style="3" bestFit="1" customWidth="1"/>
    <col min="8" max="10" width="9.85546875" style="3" bestFit="1" customWidth="1"/>
    <col min="11" max="12" width="9.42578125" style="3" bestFit="1" customWidth="1"/>
    <col min="13" max="28" width="9.85546875" style="3" bestFit="1" customWidth="1"/>
    <col min="29" max="29" width="11.42578125" style="3" customWidth="1"/>
    <col min="30" max="16384" width="11.42578125" style="3"/>
  </cols>
  <sheetData>
    <row r="1" spans="1:30" s="76" customFormat="1" x14ac:dyDescent="0.25"/>
    <row r="2" spans="1:30" s="76" customFormat="1" ht="18" x14ac:dyDescent="0.25">
      <c r="A2" s="77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</row>
    <row r="3" spans="1:30" s="76" customFormat="1" ht="15" x14ac:dyDescent="0.25">
      <c r="A3" s="77"/>
    </row>
    <row r="4" spans="1:30" s="76" customFormat="1" ht="15" x14ac:dyDescent="0.25">
      <c r="A4" s="77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78"/>
      <c r="X4" s="78"/>
      <c r="Y4" s="78"/>
      <c r="Z4" s="78"/>
      <c r="AA4" s="78"/>
      <c r="AB4" s="78"/>
      <c r="AC4" s="78"/>
      <c r="AD4" s="78"/>
    </row>
    <row r="5" spans="1:30" s="76" customFormat="1" ht="24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.75" customHeight="1" x14ac:dyDescent="0.25">
      <c r="A7" s="118"/>
      <c r="B7" s="118" t="s">
        <v>350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376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98" t="s">
        <v>368</v>
      </c>
      <c r="C9" s="97">
        <v>2000</v>
      </c>
      <c r="D9" s="97">
        <v>2001</v>
      </c>
      <c r="E9" s="97">
        <v>2002</v>
      </c>
      <c r="F9" s="97">
        <v>2003</v>
      </c>
      <c r="G9" s="97">
        <v>2004</v>
      </c>
      <c r="H9" s="80">
        <v>2005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>
        <v>2013</v>
      </c>
      <c r="Q9" s="80">
        <v>2014</v>
      </c>
      <c r="R9" s="80" t="s">
        <v>358</v>
      </c>
      <c r="S9" s="80" t="s">
        <v>357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x14ac:dyDescent="0.2">
      <c r="B10" s="105" t="s">
        <v>149</v>
      </c>
      <c r="C10" s="48">
        <v>127543.5266282637</v>
      </c>
      <c r="D10" s="48">
        <v>175739.92506643219</v>
      </c>
      <c r="E10" s="48">
        <v>183655.8778754021</v>
      </c>
      <c r="F10" s="48">
        <v>185832.69580050599</v>
      </c>
      <c r="G10" s="48">
        <v>130704.01265945197</v>
      </c>
      <c r="H10" s="48">
        <v>159197.59182087047</v>
      </c>
      <c r="I10" s="48">
        <v>193987.29088019507</v>
      </c>
      <c r="J10" s="48">
        <v>153872.31316841466</v>
      </c>
      <c r="K10" s="48">
        <v>156291.17266160864</v>
      </c>
      <c r="L10" s="48">
        <v>150688.9040918609</v>
      </c>
      <c r="M10" s="48">
        <v>255715.14302089333</v>
      </c>
      <c r="N10" s="48">
        <v>258273.17333826172</v>
      </c>
      <c r="O10" s="48">
        <v>248277.327306191</v>
      </c>
      <c r="P10" s="48">
        <v>127597.94575762693</v>
      </c>
      <c r="Q10" s="48">
        <v>562536.70060532039</v>
      </c>
      <c r="R10" s="48">
        <v>713621.92892584123</v>
      </c>
      <c r="S10" s="48">
        <v>742110.48804421129</v>
      </c>
      <c r="T10" s="48">
        <v>740584.21827305085</v>
      </c>
      <c r="U10" s="48">
        <v>685519.01277785515</v>
      </c>
      <c r="V10" s="48">
        <v>758885.80596471252</v>
      </c>
      <c r="W10" s="48">
        <v>1147194.3784246924</v>
      </c>
      <c r="X10" s="48">
        <v>1203931.4067032861</v>
      </c>
      <c r="Y10" s="48">
        <v>1372348.6488844501</v>
      </c>
      <c r="Z10" s="48">
        <v>957057.82452302368</v>
      </c>
      <c r="AA10" s="48">
        <v>1688573.2400090036</v>
      </c>
      <c r="AB10" s="48">
        <v>1359105.3966966628</v>
      </c>
      <c r="AC10" s="48">
        <v>40132.608833999999</v>
      </c>
    </row>
    <row r="11" spans="1:30" x14ac:dyDescent="0.2">
      <c r="B11" s="106" t="s">
        <v>150</v>
      </c>
      <c r="C11" s="48">
        <v>1947.6522545642717</v>
      </c>
      <c r="D11" s="48">
        <v>11620.56196030612</v>
      </c>
      <c r="E11" s="48">
        <v>13279.23559846876</v>
      </c>
      <c r="F11" s="48">
        <v>11080.879695977403</v>
      </c>
      <c r="G11" s="48">
        <v>12459.002721527559</v>
      </c>
      <c r="H11" s="48">
        <v>12873.808260419308</v>
      </c>
      <c r="I11" s="48">
        <v>23777.776261938598</v>
      </c>
      <c r="J11" s="48">
        <v>31622.810527757538</v>
      </c>
      <c r="K11" s="48">
        <v>27951.864552555315</v>
      </c>
      <c r="L11" s="48">
        <v>29825.121931764046</v>
      </c>
      <c r="M11" s="48">
        <v>29443.37513827331</v>
      </c>
      <c r="N11" s="48">
        <v>29100.360881061028</v>
      </c>
      <c r="O11" s="48">
        <v>39654.910345917357</v>
      </c>
      <c r="P11" s="48">
        <v>65249.786766754638</v>
      </c>
      <c r="Q11" s="48">
        <v>29888.587011089152</v>
      </c>
      <c r="R11" s="48">
        <v>14133.698430560835</v>
      </c>
      <c r="S11" s="48">
        <v>60651.133487096864</v>
      </c>
      <c r="T11" s="48">
        <v>59075.173041490612</v>
      </c>
      <c r="U11" s="48">
        <v>42038.50162659221</v>
      </c>
      <c r="V11" s="48">
        <v>17340.598759065575</v>
      </c>
      <c r="W11" s="48">
        <v>50245.793156987478</v>
      </c>
      <c r="X11" s="48">
        <v>67929.858556788953</v>
      </c>
      <c r="Y11" s="48">
        <v>46788.152124425898</v>
      </c>
      <c r="Z11" s="48">
        <v>69208.671040150162</v>
      </c>
      <c r="AA11" s="48">
        <v>68804.355353023464</v>
      </c>
      <c r="AB11" s="48">
        <v>66573.846062865865</v>
      </c>
      <c r="AC11" s="48">
        <v>71991.543694000007</v>
      </c>
    </row>
    <row r="12" spans="1:30" x14ac:dyDescent="0.2">
      <c r="B12" s="106" t="s">
        <v>151</v>
      </c>
      <c r="C12" s="48">
        <v>53560.656911106431</v>
      </c>
      <c r="D12" s="48">
        <v>53554.850049760906</v>
      </c>
      <c r="E12" s="48">
        <v>58094.760468066532</v>
      </c>
      <c r="F12" s="48">
        <v>70604.061699453305</v>
      </c>
      <c r="G12" s="48">
        <v>77372.952350149862</v>
      </c>
      <c r="H12" s="48">
        <v>74796.257977191752</v>
      </c>
      <c r="I12" s="48">
        <v>77152.270197354082</v>
      </c>
      <c r="J12" s="48">
        <v>75931.656000164163</v>
      </c>
      <c r="K12" s="48">
        <v>0</v>
      </c>
      <c r="L12" s="48">
        <v>0</v>
      </c>
      <c r="M12" s="48">
        <v>0</v>
      </c>
      <c r="N12" s="48">
        <v>0</v>
      </c>
      <c r="O12" s="48">
        <v>0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  <c r="Z12" s="48">
        <v>0</v>
      </c>
      <c r="AA12" s="48">
        <v>0</v>
      </c>
      <c r="AB12" s="48">
        <v>0</v>
      </c>
      <c r="AC12" s="48">
        <v>0</v>
      </c>
    </row>
    <row r="13" spans="1:30" x14ac:dyDescent="0.2">
      <c r="B13" s="106" t="s">
        <v>152</v>
      </c>
      <c r="C13" s="48">
        <v>17156.834638664597</v>
      </c>
      <c r="D13" s="48">
        <v>20091.524703226089</v>
      </c>
      <c r="E13" s="48">
        <v>20868.155970672382</v>
      </c>
      <c r="F13" s="48">
        <v>20248.447998497388</v>
      </c>
      <c r="G13" s="48">
        <v>27951.466056860954</v>
      </c>
      <c r="H13" s="48">
        <v>34022.669198454605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  <c r="Z13" s="48">
        <v>0</v>
      </c>
      <c r="AA13" s="48">
        <v>0</v>
      </c>
      <c r="AB13" s="48">
        <v>0</v>
      </c>
      <c r="AC13" s="48">
        <v>0</v>
      </c>
    </row>
    <row r="14" spans="1:30" x14ac:dyDescent="0.2">
      <c r="B14" s="106" t="s">
        <v>153</v>
      </c>
      <c r="C14" s="48">
        <v>28976.641668768225</v>
      </c>
      <c r="D14" s="48">
        <v>37443.431778450853</v>
      </c>
      <c r="E14" s="48">
        <v>24930.814641912733</v>
      </c>
      <c r="F14" s="48">
        <v>1101.3244759794854</v>
      </c>
      <c r="G14" s="48">
        <v>7068.6534460685916</v>
      </c>
      <c r="H14" s="48">
        <v>15191.444097890579</v>
      </c>
      <c r="I14" s="48">
        <v>8034.5047772378484</v>
      </c>
      <c r="J14" s="48">
        <v>4392.6773718110771</v>
      </c>
      <c r="K14" s="48">
        <v>8442.0968751993059</v>
      </c>
      <c r="L14" s="48">
        <v>7674.5004882632984</v>
      </c>
      <c r="M14" s="48">
        <v>7779.6219050879472</v>
      </c>
      <c r="N14" s="48">
        <v>7784.6435348072582</v>
      </c>
      <c r="O14" s="48">
        <v>67598.909455568224</v>
      </c>
      <c r="P14" s="48">
        <v>10941.55861474865</v>
      </c>
      <c r="Q14" s="48">
        <v>61870.370152011885</v>
      </c>
      <c r="R14" s="48">
        <v>54172.586574414527</v>
      </c>
      <c r="S14" s="48">
        <v>573.57375725264421</v>
      </c>
      <c r="T14" s="48">
        <v>0</v>
      </c>
      <c r="U14" s="48">
        <v>39654.449031088167</v>
      </c>
      <c r="V14" s="48">
        <v>0</v>
      </c>
      <c r="W14" s="48">
        <v>0</v>
      </c>
      <c r="X14" s="48">
        <v>0</v>
      </c>
      <c r="Y14" s="48">
        <v>0</v>
      </c>
      <c r="Z14" s="48">
        <v>0</v>
      </c>
      <c r="AA14" s="48">
        <v>0</v>
      </c>
      <c r="AB14" s="48">
        <v>0</v>
      </c>
      <c r="AC14" s="48">
        <v>0</v>
      </c>
    </row>
    <row r="15" spans="1:30" x14ac:dyDescent="0.2">
      <c r="B15" s="106" t="s">
        <v>154</v>
      </c>
      <c r="C15" s="48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v>0</v>
      </c>
      <c r="AB15" s="48">
        <v>0</v>
      </c>
      <c r="AC15" s="48">
        <v>0</v>
      </c>
    </row>
    <row r="16" spans="1:30" x14ac:dyDescent="0.2">
      <c r="B16" s="106" t="s">
        <v>155</v>
      </c>
      <c r="C16" s="48">
        <v>305273.46883966395</v>
      </c>
      <c r="D16" s="48">
        <v>381005.37803355791</v>
      </c>
      <c r="E16" s="48">
        <v>368558.19376999734</v>
      </c>
      <c r="F16" s="48">
        <v>311296.41053213325</v>
      </c>
      <c r="G16" s="48">
        <v>328521.09456562664</v>
      </c>
      <c r="H16" s="48">
        <v>462626.7568777196</v>
      </c>
      <c r="I16" s="48">
        <v>499651.27348159131</v>
      </c>
      <c r="J16" s="48">
        <v>458119.94497923495</v>
      </c>
      <c r="K16" s="48">
        <v>504563.35584650858</v>
      </c>
      <c r="L16" s="48">
        <v>773868.19763265888</v>
      </c>
      <c r="M16" s="48">
        <v>619504.67816666933</v>
      </c>
      <c r="N16" s="48">
        <v>579674.76007096935</v>
      </c>
      <c r="O16" s="48">
        <v>641410.43894338817</v>
      </c>
      <c r="P16" s="48">
        <v>695702.89070269256</v>
      </c>
      <c r="Q16" s="48">
        <v>754404.39547719574</v>
      </c>
      <c r="R16" s="48">
        <v>816102.84342555457</v>
      </c>
      <c r="S16" s="48">
        <v>750425.09724807565</v>
      </c>
      <c r="T16" s="48">
        <v>674244.73324000079</v>
      </c>
      <c r="U16" s="48">
        <v>1048101.1937542047</v>
      </c>
      <c r="V16" s="48">
        <v>1092533.964443469</v>
      </c>
      <c r="W16" s="48">
        <v>1052969.7530233411</v>
      </c>
      <c r="X16" s="48">
        <v>2031864.6964495743</v>
      </c>
      <c r="Y16" s="48">
        <v>1688739.4061193075</v>
      </c>
      <c r="Z16" s="48">
        <v>1374642.0779942118</v>
      </c>
      <c r="AA16" s="48">
        <v>1388826.4934788267</v>
      </c>
      <c r="AB16" s="48">
        <v>1496763.6848691732</v>
      </c>
      <c r="AC16" s="48">
        <v>1054747.7973013001</v>
      </c>
    </row>
    <row r="17" spans="2:29" x14ac:dyDescent="0.2">
      <c r="B17" s="106" t="s">
        <v>156</v>
      </c>
      <c r="C17" s="48">
        <v>113852.33907717964</v>
      </c>
      <c r="D17" s="48">
        <v>160988.28297518793</v>
      </c>
      <c r="E17" s="48">
        <v>150196.08665937645</v>
      </c>
      <c r="F17" s="48">
        <v>138273.6158868036</v>
      </c>
      <c r="G17" s="48">
        <v>169984.62604841142</v>
      </c>
      <c r="H17" s="48">
        <v>181767.19830415706</v>
      </c>
      <c r="I17" s="48">
        <v>185865.52580779057</v>
      </c>
      <c r="J17" s="48">
        <v>224632.73834179944</v>
      </c>
      <c r="K17" s="48">
        <v>104104.52299633983</v>
      </c>
      <c r="L17" s="48">
        <v>148199.6590734919</v>
      </c>
      <c r="M17" s="48">
        <v>116655.46334971375</v>
      </c>
      <c r="N17" s="48">
        <v>152429.42093379173</v>
      </c>
      <c r="O17" s="48">
        <v>233022.06004834277</v>
      </c>
      <c r="P17" s="48">
        <v>190960.85981791202</v>
      </c>
      <c r="Q17" s="48">
        <v>146834.28404735686</v>
      </c>
      <c r="R17" s="48">
        <v>79008.989923160683</v>
      </c>
      <c r="S17" s="48">
        <v>70336.310063001714</v>
      </c>
      <c r="T17" s="48">
        <v>44640.273352125936</v>
      </c>
      <c r="U17" s="48">
        <v>4275.2037868823618</v>
      </c>
      <c r="V17" s="48">
        <v>13894.658435749216</v>
      </c>
      <c r="W17" s="48">
        <v>8161.7751427975527</v>
      </c>
      <c r="X17" s="48">
        <v>12851.27161816342</v>
      </c>
      <c r="Y17" s="48">
        <v>9964.2257194470076</v>
      </c>
      <c r="Z17" s="48">
        <v>6433.3254981034997</v>
      </c>
      <c r="AA17" s="48">
        <v>8158.9614592645503</v>
      </c>
      <c r="AB17" s="48">
        <v>23070.591223283649</v>
      </c>
      <c r="AC17" s="48">
        <v>6068.5170171099999</v>
      </c>
    </row>
    <row r="18" spans="2:29" x14ac:dyDescent="0.2">
      <c r="B18" s="106" t="s">
        <v>157</v>
      </c>
      <c r="C18" s="48">
        <v>21243.332638956945</v>
      </c>
      <c r="D18" s="48">
        <v>26218.426232828999</v>
      </c>
      <c r="E18" s="48">
        <v>26158.44858283308</v>
      </c>
      <c r="F18" s="48">
        <v>31897.127968420446</v>
      </c>
      <c r="G18" s="48">
        <v>33890.753105738382</v>
      </c>
      <c r="H18" s="48">
        <v>30096.520075883218</v>
      </c>
      <c r="I18" s="48">
        <v>34948.793476134117</v>
      </c>
      <c r="J18" s="48">
        <v>34663.407500869631</v>
      </c>
      <c r="K18" s="48">
        <v>35680.879880008826</v>
      </c>
      <c r="L18" s="48">
        <v>26983.816296868317</v>
      </c>
      <c r="M18" s="48">
        <v>17599.260354194212</v>
      </c>
      <c r="N18" s="48">
        <v>17222.533924030282</v>
      </c>
      <c r="O18" s="48">
        <v>19574.804006665519</v>
      </c>
      <c r="P18" s="48">
        <v>25319.872157831051</v>
      </c>
      <c r="Q18" s="48">
        <v>26015.584298313835</v>
      </c>
      <c r="R18" s="48">
        <v>22155.490259973903</v>
      </c>
      <c r="S18" s="48">
        <v>28648.456003319297</v>
      </c>
      <c r="T18" s="48">
        <v>28524.171769118042</v>
      </c>
      <c r="U18" s="48">
        <v>41931.471363745251</v>
      </c>
      <c r="V18" s="48">
        <v>47922.999232117894</v>
      </c>
      <c r="W18" s="48">
        <v>44740.807560100366</v>
      </c>
      <c r="X18" s="48">
        <v>35054.831446320248</v>
      </c>
      <c r="Y18" s="48">
        <v>35757.547033758899</v>
      </c>
      <c r="Z18" s="48">
        <v>32139.516438328923</v>
      </c>
      <c r="AA18" s="48">
        <v>37488.260588822566</v>
      </c>
      <c r="AB18" s="48">
        <v>42272.547782987713</v>
      </c>
      <c r="AC18" s="48">
        <v>23973.56164435</v>
      </c>
    </row>
    <row r="19" spans="2:29" x14ac:dyDescent="0.2">
      <c r="B19" s="106" t="s">
        <v>158</v>
      </c>
      <c r="C19" s="48">
        <v>429163.57918295544</v>
      </c>
      <c r="D19" s="48">
        <v>405501.84900128341</v>
      </c>
      <c r="E19" s="48">
        <v>442739.59559440118</v>
      </c>
      <c r="F19" s="48">
        <v>417908.97682880034</v>
      </c>
      <c r="G19" s="48">
        <v>500982.56829174183</v>
      </c>
      <c r="H19" s="48">
        <v>443548.65130688646</v>
      </c>
      <c r="I19" s="48">
        <v>399359.26183430047</v>
      </c>
      <c r="J19" s="48">
        <v>439779.04436781839</v>
      </c>
      <c r="K19" s="48">
        <v>436957.05886260449</v>
      </c>
      <c r="L19" s="48">
        <v>463681.25032987248</v>
      </c>
      <c r="M19" s="48">
        <v>426991.14638536854</v>
      </c>
      <c r="N19" s="48">
        <v>501212.378328363</v>
      </c>
      <c r="O19" s="48">
        <v>546707.76531098422</v>
      </c>
      <c r="P19" s="48">
        <v>654858.82832151197</v>
      </c>
      <c r="Q19" s="48">
        <v>638486.91349789978</v>
      </c>
      <c r="R19" s="48">
        <v>604421.8510571738</v>
      </c>
      <c r="S19" s="48">
        <v>632385.5156746906</v>
      </c>
      <c r="T19" s="48">
        <v>588097.58885659056</v>
      </c>
      <c r="U19" s="48">
        <v>710465.3654239265</v>
      </c>
      <c r="V19" s="48">
        <v>692934.34837174066</v>
      </c>
      <c r="W19" s="48">
        <v>604846.20814472449</v>
      </c>
      <c r="X19" s="48">
        <v>615721.22839934006</v>
      </c>
      <c r="Y19" s="48">
        <v>615859.02472247975</v>
      </c>
      <c r="Z19" s="48">
        <v>582384.84930442099</v>
      </c>
      <c r="AA19" s="48">
        <v>594598.82027902536</v>
      </c>
      <c r="AB19" s="48">
        <v>663861.94730464567</v>
      </c>
      <c r="AC19" s="48">
        <v>481726.13329358003</v>
      </c>
    </row>
    <row r="20" spans="2:29" x14ac:dyDescent="0.2">
      <c r="B20" s="106" t="s">
        <v>159</v>
      </c>
      <c r="C20" s="48">
        <v>246392.10405770296</v>
      </c>
      <c r="D20" s="48">
        <v>259770.19773819062</v>
      </c>
      <c r="E20" s="48">
        <v>232444.63855761671</v>
      </c>
      <c r="F20" s="48">
        <v>267717.88413332944</v>
      </c>
      <c r="G20" s="48">
        <v>229621.65828956597</v>
      </c>
      <c r="H20" s="48">
        <v>250394.53526348382</v>
      </c>
      <c r="I20" s="48">
        <v>277371.48906733072</v>
      </c>
      <c r="J20" s="48">
        <v>327479.81286637997</v>
      </c>
      <c r="K20" s="48">
        <v>261957.62356700134</v>
      </c>
      <c r="L20" s="48">
        <v>306219.75138998689</v>
      </c>
      <c r="M20" s="48">
        <v>322025.71774102148</v>
      </c>
      <c r="N20" s="48">
        <v>424607.82402419654</v>
      </c>
      <c r="O20" s="48">
        <v>416631.81575263484</v>
      </c>
      <c r="P20" s="48">
        <v>401416.31064587366</v>
      </c>
      <c r="Q20" s="48">
        <v>398280.90661034058</v>
      </c>
      <c r="R20" s="48">
        <v>381798.23901478504</v>
      </c>
      <c r="S20" s="48">
        <v>350716.84003543947</v>
      </c>
      <c r="T20" s="48">
        <v>327780.55264252727</v>
      </c>
      <c r="U20" s="48">
        <v>338221.45385655679</v>
      </c>
      <c r="V20" s="48">
        <v>312962.37617793051</v>
      </c>
      <c r="W20" s="48">
        <v>244820.98983106599</v>
      </c>
      <c r="X20" s="48">
        <v>357142.21584887052</v>
      </c>
      <c r="Y20" s="48">
        <v>2367249.4338202588</v>
      </c>
      <c r="Z20" s="48">
        <v>278862.69464746717</v>
      </c>
      <c r="AA20" s="48">
        <v>257877.69109257878</v>
      </c>
      <c r="AB20" s="48">
        <v>279862.02644735569</v>
      </c>
      <c r="AC20" s="48">
        <v>155516.01726105</v>
      </c>
    </row>
    <row r="21" spans="2:29" x14ac:dyDescent="0.2">
      <c r="B21" s="106" t="s">
        <v>160</v>
      </c>
      <c r="C21" s="48">
        <v>45.729986574072946</v>
      </c>
      <c r="D21" s="48">
        <v>191.26037217525698</v>
      </c>
      <c r="E21" s="48">
        <v>154.58919144788641</v>
      </c>
      <c r="F21" s="48">
        <v>1213.6366847506042</v>
      </c>
      <c r="G21" s="48">
        <v>40.05488846716797</v>
      </c>
      <c r="H21" s="48">
        <v>69.564660757696174</v>
      </c>
      <c r="I21" s="48">
        <v>858.60939215806582</v>
      </c>
      <c r="J21" s="48">
        <v>2764.7947380110581</v>
      </c>
      <c r="K21" s="48">
        <v>3487.68893481647</v>
      </c>
      <c r="L21" s="48">
        <v>75.011052935042912</v>
      </c>
      <c r="M21" s="48">
        <v>475.25423168932076</v>
      </c>
      <c r="N21" s="48">
        <v>13.078142636728478</v>
      </c>
      <c r="O21" s="48">
        <v>217.86606582206386</v>
      </c>
      <c r="P21" s="48">
        <v>220.31688177537663</v>
      </c>
      <c r="Q21" s="48">
        <v>196.1661881579565</v>
      </c>
      <c r="R21" s="48">
        <v>248.26570594151971</v>
      </c>
      <c r="S21" s="48">
        <v>208.60617487848978</v>
      </c>
      <c r="T21" s="48">
        <v>350498.52800029039</v>
      </c>
      <c r="U21" s="48">
        <v>1092.9116607049241</v>
      </c>
      <c r="V21" s="48">
        <v>6358.8479820823968</v>
      </c>
      <c r="W21" s="48">
        <v>2970.3134206670156</v>
      </c>
      <c r="X21" s="48">
        <v>19.975962003358514</v>
      </c>
      <c r="Y21" s="48">
        <v>2438.9860784663538</v>
      </c>
      <c r="Z21" s="48">
        <v>64.372952351712399</v>
      </c>
      <c r="AA21" s="48">
        <v>3.7333010980289738E-2</v>
      </c>
      <c r="AB21" s="48">
        <v>0</v>
      </c>
      <c r="AC21" s="48">
        <v>0</v>
      </c>
    </row>
    <row r="22" spans="2:29" x14ac:dyDescent="0.2">
      <c r="B22" s="106" t="s">
        <v>161</v>
      </c>
      <c r="C22" s="48">
        <v>2576317.0802038214</v>
      </c>
      <c r="D22" s="48">
        <v>1849937.348712164</v>
      </c>
      <c r="E22" s="48">
        <v>1896908.2254897011</v>
      </c>
      <c r="F22" s="48">
        <v>2077636.9077102838</v>
      </c>
      <c r="G22" s="48">
        <v>947890.93141657067</v>
      </c>
      <c r="H22" s="48">
        <v>925996.90826443979</v>
      </c>
      <c r="I22" s="48">
        <v>1447958.4623839119</v>
      </c>
      <c r="J22" s="48">
        <v>1118837.0705105714</v>
      </c>
      <c r="K22" s="48">
        <v>1255699.4706502256</v>
      </c>
      <c r="L22" s="48">
        <v>1394108.516650077</v>
      </c>
      <c r="M22" s="48">
        <v>1901670.6956178213</v>
      </c>
      <c r="N22" s="48">
        <v>2138860.9376290883</v>
      </c>
      <c r="O22" s="48">
        <v>687292.74258171313</v>
      </c>
      <c r="P22" s="48">
        <v>199304.50263104719</v>
      </c>
      <c r="Q22" s="48">
        <v>716272.99635152973</v>
      </c>
      <c r="R22" s="48">
        <v>80859.729358318422</v>
      </c>
      <c r="S22" s="48">
        <v>10198.808141772508</v>
      </c>
      <c r="T22" s="48">
        <v>50769.957731540439</v>
      </c>
      <c r="U22" s="48">
        <v>12545.290283599976</v>
      </c>
      <c r="V22" s="48">
        <v>0</v>
      </c>
      <c r="W22" s="48">
        <v>0</v>
      </c>
      <c r="X22" s="48">
        <v>0</v>
      </c>
      <c r="Y22" s="48">
        <v>0</v>
      </c>
      <c r="Z22" s="48">
        <v>0</v>
      </c>
      <c r="AA22" s="48">
        <v>0</v>
      </c>
      <c r="AB22" s="48">
        <v>0</v>
      </c>
      <c r="AC22" s="48">
        <v>0</v>
      </c>
    </row>
    <row r="23" spans="2:29" x14ac:dyDescent="0.2">
      <c r="B23" s="106" t="s">
        <v>162</v>
      </c>
      <c r="C23" s="48">
        <v>203225.7592598894</v>
      </c>
      <c r="D23" s="48">
        <v>242103.16014025046</v>
      </c>
      <c r="E23" s="48">
        <v>215373.54459357698</v>
      </c>
      <c r="F23" s="48">
        <v>227434.25606004414</v>
      </c>
      <c r="G23" s="48">
        <v>283005.84626265359</v>
      </c>
      <c r="H23" s="48">
        <v>294332.54541755171</v>
      </c>
      <c r="I23" s="48">
        <v>349415.61894396564</v>
      </c>
      <c r="J23" s="48">
        <v>403687.3947464489</v>
      </c>
      <c r="K23" s="48">
        <v>342673.22557183215</v>
      </c>
      <c r="L23" s="48">
        <v>382775.05507751834</v>
      </c>
      <c r="M23" s="48">
        <v>359190.51692568336</v>
      </c>
      <c r="N23" s="48">
        <v>364084.92277426796</v>
      </c>
      <c r="O23" s="48">
        <v>378184.81360363803</v>
      </c>
      <c r="P23" s="48">
        <v>415671.62758454023</v>
      </c>
      <c r="Q23" s="48">
        <v>427981.73015461379</v>
      </c>
      <c r="R23" s="48">
        <v>433982.45694121975</v>
      </c>
      <c r="S23" s="48">
        <v>519546.3573824793</v>
      </c>
      <c r="T23" s="48">
        <v>502505.8623004785</v>
      </c>
      <c r="U23" s="48">
        <v>512280.89321221836</v>
      </c>
      <c r="V23" s="48">
        <v>506605.81333568273</v>
      </c>
      <c r="W23" s="48">
        <v>532123.34487214067</v>
      </c>
      <c r="X23" s="48">
        <v>525826.58436028659</v>
      </c>
      <c r="Y23" s="48">
        <v>512137.78553188272</v>
      </c>
      <c r="Z23" s="48">
        <v>533691.33669871883</v>
      </c>
      <c r="AA23" s="48">
        <v>582567.98744320602</v>
      </c>
      <c r="AB23" s="48">
        <v>623850.40681114187</v>
      </c>
      <c r="AC23" s="48">
        <v>419077.01371089002</v>
      </c>
    </row>
    <row r="24" spans="2:29" x14ac:dyDescent="0.2">
      <c r="B24" s="106" t="s">
        <v>163</v>
      </c>
      <c r="C24" s="48">
        <v>2944.2276465655727</v>
      </c>
      <c r="D24" s="48">
        <v>4458.8363383963597</v>
      </c>
      <c r="E24" s="48">
        <v>5365.8547113807654</v>
      </c>
      <c r="F24" s="48">
        <v>5874.7184251490617</v>
      </c>
      <c r="G24" s="48">
        <v>443.84390335825003</v>
      </c>
      <c r="H24" s="48">
        <v>0</v>
      </c>
      <c r="I24" s="48">
        <v>0</v>
      </c>
      <c r="J24" s="48">
        <v>7.1900154525406732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  <c r="Z24" s="48">
        <v>0</v>
      </c>
      <c r="AA24" s="48">
        <v>0</v>
      </c>
      <c r="AB24" s="48">
        <v>0</v>
      </c>
      <c r="AC24" s="48">
        <v>0</v>
      </c>
    </row>
    <row r="25" spans="2:29" x14ac:dyDescent="0.2">
      <c r="B25" s="106" t="s">
        <v>164</v>
      </c>
      <c r="C25" s="48">
        <v>4382262.0323822694</v>
      </c>
      <c r="D25" s="48">
        <v>890071.35315715289</v>
      </c>
      <c r="E25" s="48">
        <v>1844362.8691130364</v>
      </c>
      <c r="F25" s="48">
        <v>2703510.8912245692</v>
      </c>
      <c r="G25" s="48">
        <v>2274463.5556269675</v>
      </c>
      <c r="H25" s="48">
        <v>3201299.1917490275</v>
      </c>
      <c r="I25" s="48">
        <v>3382454.4562209384</v>
      </c>
      <c r="J25" s="48">
        <v>4578899.3351377016</v>
      </c>
      <c r="K25" s="48">
        <v>1281183.6790653167</v>
      </c>
      <c r="L25" s="48">
        <v>860826.38657089463</v>
      </c>
      <c r="M25" s="48">
        <v>1277754.8835978252</v>
      </c>
      <c r="N25" s="48">
        <v>1376918.0712065964</v>
      </c>
      <c r="O25" s="48">
        <v>3631329.12497157</v>
      </c>
      <c r="P25" s="48">
        <v>3732540.4689146262</v>
      </c>
      <c r="Q25" s="48">
        <v>2371521.812574741</v>
      </c>
      <c r="R25" s="48">
        <v>2490680.8654353428</v>
      </c>
      <c r="S25" s="48">
        <v>2519848.1913879025</v>
      </c>
      <c r="T25" s="48">
        <v>1507246.0316428344</v>
      </c>
      <c r="U25" s="48">
        <v>2599943.4669132275</v>
      </c>
      <c r="V25" s="48">
        <v>2993961.7729876284</v>
      </c>
      <c r="W25" s="48">
        <v>2939720.4334058715</v>
      </c>
      <c r="X25" s="48">
        <v>3070616.6426463239</v>
      </c>
      <c r="Y25" s="48">
        <v>3219082.7505099792</v>
      </c>
      <c r="Z25" s="48">
        <v>2605250.1268203156</v>
      </c>
      <c r="AA25" s="48">
        <v>2797803.0131437383</v>
      </c>
      <c r="AB25" s="48">
        <v>3010585.5565332593</v>
      </c>
      <c r="AC25" s="48">
        <v>2029739.6647113999</v>
      </c>
    </row>
    <row r="26" spans="2:29" x14ac:dyDescent="0.2">
      <c r="B26" s="106" t="s">
        <v>165</v>
      </c>
      <c r="C26" s="48">
        <v>701926.25174944894</v>
      </c>
      <c r="D26" s="48">
        <v>840719.72311527806</v>
      </c>
      <c r="E26" s="48">
        <v>919949.8728322892</v>
      </c>
      <c r="F26" s="48">
        <v>1035046.5048893621</v>
      </c>
      <c r="G26" s="48">
        <v>1182170.1711429863</v>
      </c>
      <c r="H26" s="48">
        <v>1029396.9089176729</v>
      </c>
      <c r="I26" s="48">
        <v>693940.20922486973</v>
      </c>
      <c r="J26" s="48">
        <v>733812.85683905799</v>
      </c>
      <c r="K26" s="48">
        <v>746555.02146486624</v>
      </c>
      <c r="L26" s="48">
        <v>810543.52490070101</v>
      </c>
      <c r="M26" s="48">
        <v>794910.38558930252</v>
      </c>
      <c r="N26" s="48">
        <v>750323.06273882114</v>
      </c>
      <c r="O26" s="48">
        <v>933134.9191865006</v>
      </c>
      <c r="P26" s="48">
        <v>3028335.8053210219</v>
      </c>
      <c r="Q26" s="48">
        <v>2078382.291100099</v>
      </c>
      <c r="R26" s="48">
        <v>1704658.1482154932</v>
      </c>
      <c r="S26" s="48">
        <v>1569461.6796112261</v>
      </c>
      <c r="T26" s="48">
        <v>1480556.1432133347</v>
      </c>
      <c r="U26" s="48">
        <v>2330127.7249540989</v>
      </c>
      <c r="V26" s="48">
        <v>2238141.2939881273</v>
      </c>
      <c r="W26" s="48">
        <v>1501494.8688232156</v>
      </c>
      <c r="X26" s="48">
        <v>3521540.8636379926</v>
      </c>
      <c r="Y26" s="48">
        <v>2527230.7136372444</v>
      </c>
      <c r="Z26" s="48">
        <v>2963697.2468669135</v>
      </c>
      <c r="AA26" s="48">
        <v>2801618.2132850424</v>
      </c>
      <c r="AB26" s="48">
        <v>3637532.7253521523</v>
      </c>
      <c r="AC26" s="48">
        <v>2018874.3865596799</v>
      </c>
    </row>
    <row r="27" spans="2:29" x14ac:dyDescent="0.2">
      <c r="B27" s="106" t="s">
        <v>166</v>
      </c>
      <c r="C27" s="48">
        <v>19139.33022525983</v>
      </c>
      <c r="D27" s="48">
        <v>17325.178165180259</v>
      </c>
      <c r="E27" s="48">
        <v>14946.659252988688</v>
      </c>
      <c r="F27" s="48">
        <v>6456.7809013793312</v>
      </c>
      <c r="G27" s="48">
        <v>11926.499680618739</v>
      </c>
      <c r="H27" s="48">
        <v>18482.862813886048</v>
      </c>
      <c r="I27" s="48">
        <v>19800.254779947496</v>
      </c>
      <c r="J27" s="48">
        <v>16670.704652885088</v>
      </c>
      <c r="K27" s="48">
        <v>17220.611455812301</v>
      </c>
      <c r="L27" s="48">
        <v>19669.116587765806</v>
      </c>
      <c r="M27" s="48">
        <v>34744.34335305632</v>
      </c>
      <c r="N27" s="48">
        <v>35139.703428162255</v>
      </c>
      <c r="O27" s="48">
        <v>48431.435823727501</v>
      </c>
      <c r="P27" s="48">
        <v>33226.798811079752</v>
      </c>
      <c r="Q27" s="48">
        <v>39134.495319609254</v>
      </c>
      <c r="R27" s="48">
        <v>49147.793218934501</v>
      </c>
      <c r="S27" s="48">
        <v>52937.145378561509</v>
      </c>
      <c r="T27" s="48">
        <v>49650.07251889044</v>
      </c>
      <c r="U27" s="48">
        <v>47440.444206276872</v>
      </c>
      <c r="V27" s="48">
        <v>45884.951458128671</v>
      </c>
      <c r="W27" s="48">
        <v>0</v>
      </c>
      <c r="X27" s="48">
        <v>0</v>
      </c>
      <c r="Y27" s="48">
        <v>0</v>
      </c>
      <c r="Z27" s="48">
        <v>0</v>
      </c>
      <c r="AA27" s="48">
        <v>0</v>
      </c>
      <c r="AB27" s="48">
        <v>0</v>
      </c>
      <c r="AC27" s="48">
        <v>0</v>
      </c>
    </row>
    <row r="28" spans="2:29" x14ac:dyDescent="0.2">
      <c r="B28" s="106" t="s">
        <v>167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15189.90298641138</v>
      </c>
      <c r="I28" s="48">
        <v>0</v>
      </c>
      <c r="J28" s="48">
        <v>11035.10535434994</v>
      </c>
      <c r="K28" s="48">
        <v>20014.777519812964</v>
      </c>
      <c r="L28" s="48">
        <v>34360.50988356991</v>
      </c>
      <c r="M28" s="48">
        <v>30328.793169317989</v>
      </c>
      <c r="N28" s="48">
        <v>36710.265235552826</v>
      </c>
      <c r="O28" s="48">
        <v>33677.903615405135</v>
      </c>
      <c r="P28" s="48">
        <v>35232.262099979715</v>
      </c>
      <c r="Q28" s="48">
        <v>43772.051104964688</v>
      </c>
      <c r="R28" s="48">
        <v>32171.710259622741</v>
      </c>
      <c r="S28" s="48">
        <v>24276.274233564935</v>
      </c>
      <c r="T28" s="48">
        <v>33193.472839970913</v>
      </c>
      <c r="U28" s="48">
        <v>28799.307487172035</v>
      </c>
      <c r="V28" s="48">
        <v>20541.979800676654</v>
      </c>
      <c r="W28" s="48">
        <v>58698.263083385245</v>
      </c>
      <c r="X28" s="48">
        <v>43109.047955463</v>
      </c>
      <c r="Y28" s="48">
        <v>39913.386612114911</v>
      </c>
      <c r="Z28" s="48">
        <v>43326.604883023763</v>
      </c>
      <c r="AA28" s="48">
        <v>48154.51078804805</v>
      </c>
      <c r="AB28" s="48">
        <v>48946.535099111839</v>
      </c>
      <c r="AC28" s="48">
        <v>44084.3064247</v>
      </c>
    </row>
    <row r="29" spans="2:29" x14ac:dyDescent="0.2">
      <c r="B29" s="106" t="s">
        <v>168</v>
      </c>
      <c r="C29" s="48">
        <v>17771.212200479094</v>
      </c>
      <c r="D29" s="48">
        <v>9885.076466329645</v>
      </c>
      <c r="E29" s="48">
        <v>22614.968662506479</v>
      </c>
      <c r="F29" s="48">
        <v>8901.5486910457857</v>
      </c>
      <c r="G29" s="48">
        <v>9739.0461141359046</v>
      </c>
      <c r="H29" s="48">
        <v>21147.223464282219</v>
      </c>
      <c r="I29" s="48">
        <v>36421.092448348958</v>
      </c>
      <c r="J29" s="48">
        <v>25708.293186915293</v>
      </c>
      <c r="K29" s="48">
        <v>22725.425553531863</v>
      </c>
      <c r="L29" s="48">
        <v>24296.396827764165</v>
      </c>
      <c r="M29" s="48">
        <v>24772.909942945975</v>
      </c>
      <c r="N29" s="48">
        <v>24428.237361819094</v>
      </c>
      <c r="O29" s="48">
        <v>23444.149846406319</v>
      </c>
      <c r="P29" s="48">
        <v>25174.855144078243</v>
      </c>
      <c r="Q29" s="48">
        <v>21318.90425137608</v>
      </c>
      <c r="R29" s="48">
        <v>24054.904324741779</v>
      </c>
      <c r="S29" s="48">
        <v>24279.635584813557</v>
      </c>
      <c r="T29" s="48">
        <v>24761.190879733596</v>
      </c>
      <c r="U29" s="48">
        <v>26668.985459020449</v>
      </c>
      <c r="V29" s="48">
        <v>28474.072464473793</v>
      </c>
      <c r="W29" s="48">
        <v>33373.102218637236</v>
      </c>
      <c r="X29" s="48">
        <v>33536.993749537345</v>
      </c>
      <c r="Y29" s="48">
        <v>30586.059663354288</v>
      </c>
      <c r="Z29" s="48">
        <v>32801.350144745556</v>
      </c>
      <c r="AA29" s="48">
        <v>33312.578492285371</v>
      </c>
      <c r="AB29" s="48">
        <v>35369.788824775162</v>
      </c>
      <c r="AC29" s="48">
        <v>17763.698875090002</v>
      </c>
    </row>
    <row r="30" spans="2:29" x14ac:dyDescent="0.2">
      <c r="B30" s="106" t="s">
        <v>169</v>
      </c>
      <c r="C30" s="48">
        <v>29836.879701942908</v>
      </c>
      <c r="D30" s="48">
        <v>30517.509981142877</v>
      </c>
      <c r="E30" s="48">
        <v>26221.358934719396</v>
      </c>
      <c r="F30" s="48">
        <v>27073.52484159503</v>
      </c>
      <c r="G30" s="48">
        <v>26844.760122502219</v>
      </c>
      <c r="H30" s="48">
        <v>32422.791478230887</v>
      </c>
      <c r="I30" s="48">
        <v>22020.203068605137</v>
      </c>
      <c r="J30" s="48">
        <v>24721.894685113231</v>
      </c>
      <c r="K30" s="48">
        <v>25794.641383854327</v>
      </c>
      <c r="L30" s="48">
        <v>44313.852718898444</v>
      </c>
      <c r="M30" s="48">
        <v>27714.159897675316</v>
      </c>
      <c r="N30" s="48">
        <v>28996.309304934774</v>
      </c>
      <c r="O30" s="48">
        <v>35751.300226910425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v>0</v>
      </c>
      <c r="AB30" s="48">
        <v>0</v>
      </c>
      <c r="AC30" s="48">
        <v>0</v>
      </c>
    </row>
    <row r="31" spans="2:29" x14ac:dyDescent="0.2">
      <c r="B31" s="106" t="s">
        <v>170</v>
      </c>
      <c r="C31" s="48">
        <v>6481.5530469109444</v>
      </c>
      <c r="D31" s="48">
        <v>5753.8147380430737</v>
      </c>
      <c r="E31" s="48">
        <v>7113.5948243144267</v>
      </c>
      <c r="F31" s="48">
        <v>8934.8653165118394</v>
      </c>
      <c r="G31" s="48">
        <v>10148.263587766456</v>
      </c>
      <c r="H31" s="48">
        <v>12600.412711879937</v>
      </c>
      <c r="I31" s="48">
        <v>14573.764747600351</v>
      </c>
      <c r="J31" s="48">
        <v>17906.712855082489</v>
      </c>
      <c r="K31" s="48">
        <v>11905.637314492446</v>
      </c>
      <c r="L31" s="48">
        <v>57.62364624165216</v>
      </c>
      <c r="M31" s="48">
        <v>736.59875438096958</v>
      </c>
      <c r="N31" s="48">
        <v>1153.4241669376704</v>
      </c>
      <c r="O31" s="48">
        <v>1223.1434728055592</v>
      </c>
      <c r="P31" s="48">
        <v>1741.0059562503318</v>
      </c>
      <c r="Q31" s="48">
        <v>1494.9595141244847</v>
      </c>
      <c r="R31" s="48">
        <v>1773.301222866291</v>
      </c>
      <c r="S31" s="48">
        <v>1345.5781448696116</v>
      </c>
      <c r="T31" s="48">
        <v>1037.6803977755626</v>
      </c>
      <c r="U31" s="48">
        <v>485.60635831282002</v>
      </c>
      <c r="V31" s="48">
        <v>136.13232215146917</v>
      </c>
      <c r="W31" s="48">
        <v>41.547403307285514</v>
      </c>
      <c r="X31" s="48">
        <v>28.867869604343344</v>
      </c>
      <c r="Y31" s="48">
        <v>62.040020032998342</v>
      </c>
      <c r="Z31" s="48">
        <v>630.25022077396363</v>
      </c>
      <c r="AA31" s="48">
        <v>661.34863904760675</v>
      </c>
      <c r="AB31" s="48">
        <v>6.2527410323056678</v>
      </c>
      <c r="AC31" s="48">
        <v>1.3051399399999999</v>
      </c>
    </row>
    <row r="32" spans="2:29" x14ac:dyDescent="0.2">
      <c r="B32" s="106" t="s">
        <v>171</v>
      </c>
      <c r="C32" s="48">
        <v>0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v>0</v>
      </c>
      <c r="AB32" s="48">
        <v>0</v>
      </c>
      <c r="AC32" s="48">
        <v>0</v>
      </c>
    </row>
    <row r="33" spans="2:29" x14ac:dyDescent="0.2">
      <c r="B33" s="106" t="s">
        <v>172</v>
      </c>
      <c r="C33" s="48">
        <v>510519.35780062363</v>
      </c>
      <c r="D33" s="48">
        <v>589448.45457563328</v>
      </c>
      <c r="E33" s="48">
        <v>557031.04030125192</v>
      </c>
      <c r="F33" s="48">
        <v>599902.06425488286</v>
      </c>
      <c r="G33" s="48">
        <v>618965.16651712614</v>
      </c>
      <c r="H33" s="48">
        <v>704031.44064709172</v>
      </c>
      <c r="I33" s="48">
        <v>761014.90497610578</v>
      </c>
      <c r="J33" s="48">
        <v>824428.35096823657</v>
      </c>
      <c r="K33" s="48">
        <v>885378.89672946068</v>
      </c>
      <c r="L33" s="48">
        <v>989730.70109727106</v>
      </c>
      <c r="M33" s="48">
        <v>1028125.7157161243</v>
      </c>
      <c r="N33" s="48">
        <v>1011795.1061885362</v>
      </c>
      <c r="O33" s="48">
        <v>1081932.5925408821</v>
      </c>
      <c r="P33" s="48">
        <v>1131911.9471703237</v>
      </c>
      <c r="Q33" s="48">
        <v>1161128.8606895767</v>
      </c>
      <c r="R33" s="48">
        <v>1177796.5604796382</v>
      </c>
      <c r="S33" s="48">
        <v>1245187.8693492436</v>
      </c>
      <c r="T33" s="48">
        <v>1298477.1007153243</v>
      </c>
      <c r="U33" s="48">
        <v>1427226.9795164163</v>
      </c>
      <c r="V33" s="48">
        <v>1412718.2106123571</v>
      </c>
      <c r="W33" s="48">
        <v>1519691.4757147066</v>
      </c>
      <c r="X33" s="48">
        <v>1489638.5770783096</v>
      </c>
      <c r="Y33" s="48">
        <v>1473173.8213492588</v>
      </c>
      <c r="Z33" s="48">
        <v>1555169.3206792674</v>
      </c>
      <c r="AA33" s="48">
        <v>1727912.9146128932</v>
      </c>
      <c r="AB33" s="48">
        <v>1724594.406902828</v>
      </c>
      <c r="AC33" s="48">
        <v>1253158.58287094</v>
      </c>
    </row>
    <row r="34" spans="2:29" x14ac:dyDescent="0.2">
      <c r="B34" s="106" t="s">
        <v>173</v>
      </c>
      <c r="C34" s="48">
        <v>491461.13053115888</v>
      </c>
      <c r="D34" s="48">
        <v>601911.59877974621</v>
      </c>
      <c r="E34" s="48">
        <v>518963.24246369896</v>
      </c>
      <c r="F34" s="48">
        <v>553672.58733249817</v>
      </c>
      <c r="G34" s="48">
        <v>654957.14178877533</v>
      </c>
      <c r="H34" s="48">
        <v>713505.34080261551</v>
      </c>
      <c r="I34" s="48">
        <v>723581.93294879957</v>
      </c>
      <c r="J34" s="48">
        <v>847163.38012334018</v>
      </c>
      <c r="K34" s="48">
        <v>895391.01765620604</v>
      </c>
      <c r="L34" s="48">
        <v>953277.21816582023</v>
      </c>
      <c r="M34" s="48">
        <v>984316.6518636893</v>
      </c>
      <c r="N34" s="48">
        <v>1011073.3493047226</v>
      </c>
      <c r="O34" s="48">
        <v>1203845.9424697941</v>
      </c>
      <c r="P34" s="48">
        <v>1226102.1095596708</v>
      </c>
      <c r="Q34" s="48">
        <v>1264146.9820154123</v>
      </c>
      <c r="R34" s="48">
        <v>1210939.2894281342</v>
      </c>
      <c r="S34" s="48">
        <v>1281070.0952990768</v>
      </c>
      <c r="T34" s="48">
        <v>1414701.1865225688</v>
      </c>
      <c r="U34" s="48">
        <v>1418734.5385861711</v>
      </c>
      <c r="V34" s="48">
        <v>1489556.38819764</v>
      </c>
      <c r="W34" s="48">
        <v>1555232.8879505261</v>
      </c>
      <c r="X34" s="48">
        <v>1537566.1624094998</v>
      </c>
      <c r="Y34" s="48">
        <v>1495309.9351668337</v>
      </c>
      <c r="Z34" s="48">
        <v>1587769.6654795527</v>
      </c>
      <c r="AA34" s="48">
        <v>1718898.9187954632</v>
      </c>
      <c r="AB34" s="48">
        <v>1773186.1515593745</v>
      </c>
      <c r="AC34" s="48">
        <v>1248228.68606958</v>
      </c>
    </row>
    <row r="35" spans="2:29" x14ac:dyDescent="0.2">
      <c r="B35" s="106" t="s">
        <v>174</v>
      </c>
      <c r="C35" s="48">
        <v>0</v>
      </c>
      <c r="D35" s="48">
        <v>48175.696240706187</v>
      </c>
      <c r="E35" s="48">
        <v>50534.407197634289</v>
      </c>
      <c r="F35" s="48">
        <v>51945.127712116024</v>
      </c>
      <c r="G35" s="48">
        <v>72726.638864138076</v>
      </c>
      <c r="H35" s="48">
        <v>71691.640173840467</v>
      </c>
      <c r="I35" s="48">
        <v>78268.125518467714</v>
      </c>
      <c r="J35" s="48">
        <v>85868.162049516061</v>
      </c>
      <c r="K35" s="48">
        <v>90177.910765024368</v>
      </c>
      <c r="L35" s="48">
        <v>60497.546536520902</v>
      </c>
      <c r="M35" s="48">
        <v>82893.95377140028</v>
      </c>
      <c r="N35" s="48">
        <v>58607.259525645291</v>
      </c>
      <c r="O35" s="48">
        <v>87985.031739751139</v>
      </c>
      <c r="P35" s="48">
        <v>85121.042339602645</v>
      </c>
      <c r="Q35" s="48">
        <v>67640.015263919791</v>
      </c>
      <c r="R35" s="48">
        <v>103951.94216011386</v>
      </c>
      <c r="S35" s="48">
        <v>98131.990492020472</v>
      </c>
      <c r="T35" s="48">
        <v>98485.541034863869</v>
      </c>
      <c r="U35" s="48">
        <v>80161.107257063079</v>
      </c>
      <c r="V35" s="48">
        <v>98820.37958303628</v>
      </c>
      <c r="W35" s="48">
        <v>99165.906582470969</v>
      </c>
      <c r="X35" s="48">
        <v>105409.93537729226</v>
      </c>
      <c r="Y35" s="48">
        <v>118585.98119613891</v>
      </c>
      <c r="Z35" s="48">
        <v>114904.27035305728</v>
      </c>
      <c r="AA35" s="48">
        <v>125547.23795960225</v>
      </c>
      <c r="AB35" s="48">
        <v>122996.69355442196</v>
      </c>
      <c r="AC35" s="48">
        <v>84904.970203000004</v>
      </c>
    </row>
    <row r="36" spans="2:29" x14ac:dyDescent="0.2">
      <c r="B36" s="106" t="s">
        <v>175</v>
      </c>
      <c r="C36" s="48">
        <v>0</v>
      </c>
      <c r="D36" s="48">
        <v>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45378.111910286192</v>
      </c>
      <c r="K36" s="48">
        <v>44405.647183614965</v>
      </c>
      <c r="L36" s="48">
        <v>0</v>
      </c>
      <c r="M36" s="48">
        <v>44154.203546791425</v>
      </c>
      <c r="N36" s="48">
        <v>41951.970994026866</v>
      </c>
      <c r="O36" s="48">
        <v>0</v>
      </c>
      <c r="P36" s="48">
        <v>0</v>
      </c>
      <c r="Q36" s="48">
        <v>0</v>
      </c>
      <c r="R36" s="48">
        <v>32589.968489796138</v>
      </c>
      <c r="S36" s="48">
        <v>32780.959501975449</v>
      </c>
      <c r="T36" s="48">
        <v>42090.312577130702</v>
      </c>
      <c r="U36" s="48">
        <v>41232.070575103942</v>
      </c>
      <c r="V36" s="48">
        <v>39859.907821393739</v>
      </c>
      <c r="W36" s="48">
        <v>41741.212539917688</v>
      </c>
      <c r="X36" s="48">
        <v>37972.940696471807</v>
      </c>
      <c r="Y36" s="48">
        <v>34696.887085728973</v>
      </c>
      <c r="Z36" s="48">
        <v>4965.205580167446</v>
      </c>
      <c r="AA36" s="48">
        <v>34910.700008850297</v>
      </c>
      <c r="AB36" s="48">
        <v>35071.595000984351</v>
      </c>
      <c r="AC36" s="48">
        <v>9614.3813804900001</v>
      </c>
    </row>
    <row r="37" spans="2:29" x14ac:dyDescent="0.2">
      <c r="B37" s="106" t="s">
        <v>176</v>
      </c>
      <c r="C37" s="48">
        <v>26077.435433698825</v>
      </c>
      <c r="D37" s="48">
        <v>88265.153557622121</v>
      </c>
      <c r="E37" s="48">
        <v>245367.50915908831</v>
      </c>
      <c r="F37" s="48">
        <v>275100.65559962054</v>
      </c>
      <c r="G37" s="48">
        <v>331635.35801743524</v>
      </c>
      <c r="H37" s="48">
        <v>336362.13090604148</v>
      </c>
      <c r="I37" s="48">
        <v>438631.48995394958</v>
      </c>
      <c r="J37" s="48">
        <v>507285.32224976469</v>
      </c>
      <c r="K37" s="48">
        <v>1313409.7360108143</v>
      </c>
      <c r="L37" s="48">
        <v>166813.7019797863</v>
      </c>
      <c r="M37" s="48">
        <v>328253.15663282084</v>
      </c>
      <c r="N37" s="48">
        <v>349379.73652737361</v>
      </c>
      <c r="O37" s="48">
        <v>324335.3765030303</v>
      </c>
      <c r="P37" s="48">
        <v>213291.45663487207</v>
      </c>
      <c r="Q37" s="48">
        <v>135828.25900010951</v>
      </c>
      <c r="R37" s="48">
        <v>44024.722628126961</v>
      </c>
      <c r="S37" s="48">
        <v>50226.771412639486</v>
      </c>
      <c r="T37" s="48">
        <v>244285.36343606174</v>
      </c>
      <c r="U37" s="48">
        <v>26166.951214529665</v>
      </c>
      <c r="V37" s="48">
        <v>23163.180958591656</v>
      </c>
      <c r="W37" s="48">
        <v>14370.389258332872</v>
      </c>
      <c r="X37" s="48">
        <v>9492.2867522600864</v>
      </c>
      <c r="Y37" s="48">
        <v>34603.418228759714</v>
      </c>
      <c r="Z37" s="48">
        <v>30632.847464697046</v>
      </c>
      <c r="AA37" s="48">
        <v>18230.291821736686</v>
      </c>
      <c r="AB37" s="48">
        <v>30849.314825467343</v>
      </c>
      <c r="AC37" s="48">
        <v>33557.323538950004</v>
      </c>
    </row>
    <row r="38" spans="2:29" x14ac:dyDescent="0.2">
      <c r="B38" s="106" t="s">
        <v>177</v>
      </c>
      <c r="C38" s="48">
        <v>88544.558957437228</v>
      </c>
      <c r="D38" s="48">
        <v>98200.255318580472</v>
      </c>
      <c r="E38" s="48">
        <v>85800.933174668957</v>
      </c>
      <c r="F38" s="48">
        <v>85160.274206532995</v>
      </c>
      <c r="G38" s="48">
        <v>111106.36788862942</v>
      </c>
      <c r="H38" s="48">
        <v>97859.126095739441</v>
      </c>
      <c r="I38" s="48">
        <v>139515.86715426235</v>
      </c>
      <c r="J38" s="48">
        <v>238378.01143554458</v>
      </c>
      <c r="K38" s="48">
        <v>244803.45632842017</v>
      </c>
      <c r="L38" s="48">
        <v>285919.26297006418</v>
      </c>
      <c r="M38" s="48">
        <v>327781.40885802847</v>
      </c>
      <c r="N38" s="48">
        <v>129253.08573299175</v>
      </c>
      <c r="O38" s="48">
        <v>475886.98783421621</v>
      </c>
      <c r="P38" s="48">
        <v>468219.23231883714</v>
      </c>
      <c r="Q38" s="48">
        <v>514401.99236702448</v>
      </c>
      <c r="R38" s="48">
        <v>505149.2393724203</v>
      </c>
      <c r="S38" s="48">
        <v>463012.65596502111</v>
      </c>
      <c r="T38" s="48">
        <v>491742.33521924942</v>
      </c>
      <c r="U38" s="48">
        <v>419542.25398303603</v>
      </c>
      <c r="V38" s="48">
        <v>399217.61816082889</v>
      </c>
      <c r="W38" s="48">
        <v>342505.19460561051</v>
      </c>
      <c r="X38" s="48">
        <v>516289.1779556754</v>
      </c>
      <c r="Y38" s="48">
        <v>705911.34233659669</v>
      </c>
      <c r="Z38" s="48">
        <v>1610971.0432115088</v>
      </c>
      <c r="AA38" s="48">
        <v>802139.3705875685</v>
      </c>
      <c r="AB38" s="48">
        <v>812567.98393517919</v>
      </c>
      <c r="AC38" s="48">
        <v>624736.55798161996</v>
      </c>
    </row>
    <row r="39" spans="2:29" x14ac:dyDescent="0.2">
      <c r="B39" s="106" t="s">
        <v>178</v>
      </c>
      <c r="C39" s="48">
        <v>0</v>
      </c>
      <c r="D39" s="48">
        <v>0</v>
      </c>
      <c r="E39" s="48">
        <v>0</v>
      </c>
      <c r="F39" s="48">
        <v>0</v>
      </c>
      <c r="G39" s="48">
        <v>0</v>
      </c>
      <c r="H39" s="48">
        <v>36662.382850342648</v>
      </c>
      <c r="I39" s="48">
        <v>31240.821000998803</v>
      </c>
      <c r="J39" s="48">
        <v>36085.414432544305</v>
      </c>
      <c r="K39" s="48">
        <v>30257.637870286919</v>
      </c>
      <c r="L39" s="48">
        <v>30881.140743271888</v>
      </c>
      <c r="M39" s="48">
        <v>31351.774735087307</v>
      </c>
      <c r="N39" s="48">
        <v>33487.681232617455</v>
      </c>
      <c r="O39" s="48">
        <v>31958.562093808683</v>
      </c>
      <c r="P39" s="48">
        <v>31150.293287010558</v>
      </c>
      <c r="Q39" s="48">
        <v>31440.361690781669</v>
      </c>
      <c r="R39" s="48">
        <v>32998.256500614538</v>
      </c>
      <c r="S39" s="48">
        <v>37609.340814053088</v>
      </c>
      <c r="T39" s="48">
        <v>38213.005172479076</v>
      </c>
      <c r="U39" s="48">
        <v>35417.599563701471</v>
      </c>
      <c r="V39" s="48">
        <v>33981.223339676581</v>
      </c>
      <c r="W39" s="48">
        <v>30285.92296560332</v>
      </c>
      <c r="X39" s="48">
        <v>38402.104720988202</v>
      </c>
      <c r="Y39" s="48">
        <v>38628.031840207856</v>
      </c>
      <c r="Z39" s="48">
        <v>37770.525709537957</v>
      </c>
      <c r="AA39" s="48">
        <v>36250.434498116185</v>
      </c>
      <c r="AB39" s="48">
        <v>37044.003318124167</v>
      </c>
      <c r="AC39" s="48">
        <v>25338.53767034</v>
      </c>
    </row>
    <row r="40" spans="2:29" x14ac:dyDescent="0.2">
      <c r="B40" s="106" t="s">
        <v>179</v>
      </c>
      <c r="C40" s="48">
        <v>0</v>
      </c>
      <c r="D40" s="48">
        <v>0</v>
      </c>
      <c r="E40" s="48">
        <v>0</v>
      </c>
      <c r="F40" s="48">
        <v>0</v>
      </c>
      <c r="G40" s="48">
        <v>0</v>
      </c>
      <c r="H40" s="48">
        <v>0</v>
      </c>
      <c r="I40" s="48">
        <v>0</v>
      </c>
      <c r="J40" s="48">
        <v>25659.204710306112</v>
      </c>
      <c r="K40" s="48">
        <v>28598.101570197305</v>
      </c>
      <c r="L40" s="48">
        <v>20916.998134759473</v>
      </c>
      <c r="M40" s="48">
        <v>28232.419451815615</v>
      </c>
      <c r="N40" s="48">
        <v>24618.419950484207</v>
      </c>
      <c r="O40" s="48">
        <v>0</v>
      </c>
      <c r="P40" s="48">
        <v>14751.542691757035</v>
      </c>
      <c r="Q40" s="48">
        <v>10375.272612525738</v>
      </c>
      <c r="R40" s="48">
        <v>72325.062188160795</v>
      </c>
      <c r="S40" s="48">
        <v>64641.665654884266</v>
      </c>
      <c r="T40" s="48">
        <v>29535.888593695989</v>
      </c>
      <c r="U40" s="48">
        <v>68480.947080238315</v>
      </c>
      <c r="V40" s="48">
        <v>66310.027875380678</v>
      </c>
      <c r="W40" s="48">
        <v>63506.267190319246</v>
      </c>
      <c r="X40" s="48">
        <v>61910.381440224453</v>
      </c>
      <c r="Y40" s="48">
        <v>56293.409918441372</v>
      </c>
      <c r="Z40" s="48">
        <v>7345.2336590679233</v>
      </c>
      <c r="AA40" s="48">
        <v>4631.8825871832578</v>
      </c>
      <c r="AB40" s="48">
        <v>11312.651222525858</v>
      </c>
      <c r="AC40" s="48">
        <v>3910.6702971700001</v>
      </c>
    </row>
    <row r="41" spans="2:29" x14ac:dyDescent="0.2">
      <c r="B41" s="106" t="s">
        <v>180</v>
      </c>
      <c r="C41" s="48">
        <v>0</v>
      </c>
      <c r="D41" s="48">
        <v>46551.800850342843</v>
      </c>
      <c r="E41" s="48">
        <v>44840.888791053178</v>
      </c>
      <c r="F41" s="48">
        <v>63739.297330864858</v>
      </c>
      <c r="G41" s="48">
        <v>66511.684261034097</v>
      </c>
      <c r="H41" s="48">
        <v>34724.252022470049</v>
      </c>
      <c r="I41" s="48">
        <v>31657.85197008371</v>
      </c>
      <c r="J41" s="48">
        <v>34640.830481307137</v>
      </c>
      <c r="K41" s="48">
        <v>30510.921278544291</v>
      </c>
      <c r="L41" s="48">
        <v>32461.224546166028</v>
      </c>
      <c r="M41" s="48">
        <v>37920.335029581234</v>
      </c>
      <c r="N41" s="48">
        <v>35919.058076397043</v>
      </c>
      <c r="O41" s="48">
        <v>30404.964465097677</v>
      </c>
      <c r="P41" s="48">
        <v>28827.204273999461</v>
      </c>
      <c r="Q41" s="48">
        <v>29100.154404138582</v>
      </c>
      <c r="R41" s="48">
        <v>28214.958554304452</v>
      </c>
      <c r="S41" s="48">
        <v>37708.571270361339</v>
      </c>
      <c r="T41" s="48">
        <v>32408.819744795834</v>
      </c>
      <c r="U41" s="48">
        <v>27878.897621033029</v>
      </c>
      <c r="V41" s="48">
        <v>26077.138935507788</v>
      </c>
      <c r="W41" s="48">
        <v>23763.752887621529</v>
      </c>
      <c r="X41" s="48">
        <v>26142.814660093412</v>
      </c>
      <c r="Y41" s="48">
        <v>25002.466154997182</v>
      </c>
      <c r="Z41" s="48">
        <v>25591.403944559195</v>
      </c>
      <c r="AA41" s="48">
        <v>30077.857937568795</v>
      </c>
      <c r="AB41" s="48">
        <v>33804.357656749133</v>
      </c>
      <c r="AC41" s="48">
        <v>23236.330244000001</v>
      </c>
    </row>
    <row r="42" spans="2:29" x14ac:dyDescent="0.2">
      <c r="B42" s="106" t="s">
        <v>181</v>
      </c>
      <c r="C42" s="48">
        <v>0</v>
      </c>
      <c r="D42" s="48">
        <v>0</v>
      </c>
      <c r="E42" s="48">
        <v>0</v>
      </c>
      <c r="F42" s="48">
        <v>0</v>
      </c>
      <c r="G42" s="48">
        <v>0</v>
      </c>
      <c r="H42" s="48">
        <v>337858.99584264285</v>
      </c>
      <c r="I42" s="48">
        <v>412348.03247773898</v>
      </c>
      <c r="J42" s="48">
        <v>432721.44986965455</v>
      </c>
      <c r="K42" s="48">
        <v>516951.79230261588</v>
      </c>
      <c r="L42" s="48">
        <v>535316.0471870011</v>
      </c>
      <c r="M42" s="48">
        <v>601067.56675519177</v>
      </c>
      <c r="N42" s="48">
        <v>584478.30192886153</v>
      </c>
      <c r="O42" s="48">
        <v>474666.92336515134</v>
      </c>
      <c r="P42" s="48">
        <v>688404.54846633307</v>
      </c>
      <c r="Q42" s="48">
        <v>566864.48866332811</v>
      </c>
      <c r="R42" s="48">
        <v>547372.27726385859</v>
      </c>
      <c r="S42" s="48">
        <v>516842.41271878139</v>
      </c>
      <c r="T42" s="48">
        <v>455064.94099714165</v>
      </c>
      <c r="U42" s="48">
        <v>468071.4859613289</v>
      </c>
      <c r="V42" s="48">
        <v>466098.45365691138</v>
      </c>
      <c r="W42" s="48">
        <v>190207.28137846824</v>
      </c>
      <c r="X42" s="48">
        <v>37.961717834310498</v>
      </c>
      <c r="Y42" s="48">
        <v>384438.27948166174</v>
      </c>
      <c r="Z42" s="48">
        <v>440268.88816121081</v>
      </c>
      <c r="AA42" s="48">
        <v>488764.83664146427</v>
      </c>
      <c r="AB42" s="48">
        <v>483137.71890548733</v>
      </c>
      <c r="AC42" s="48">
        <v>248220.417307</v>
      </c>
    </row>
    <row r="43" spans="2:29" x14ac:dyDescent="0.2">
      <c r="B43" s="106" t="s">
        <v>182</v>
      </c>
      <c r="C43" s="48">
        <v>3866.92762395109</v>
      </c>
      <c r="D43" s="48">
        <v>46001.985561454261</v>
      </c>
      <c r="E43" s="48">
        <v>4400.1811480423548</v>
      </c>
      <c r="F43" s="48">
        <v>6175.332734320089</v>
      </c>
      <c r="G43" s="48">
        <v>8720.2207754876908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48">
        <v>0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v>0</v>
      </c>
      <c r="AB43" s="48">
        <v>0</v>
      </c>
      <c r="AC43" s="48">
        <v>0</v>
      </c>
    </row>
    <row r="44" spans="2:29" x14ac:dyDescent="0.2">
      <c r="B44" s="106" t="s">
        <v>183</v>
      </c>
      <c r="C44" s="48">
        <v>0</v>
      </c>
      <c r="D44" s="48">
        <v>0</v>
      </c>
      <c r="E44" s="48">
        <v>0</v>
      </c>
      <c r="F44" s="48">
        <v>0</v>
      </c>
      <c r="G44" s="48">
        <v>0</v>
      </c>
      <c r="H44" s="48">
        <v>6326.9150623349169</v>
      </c>
      <c r="I44" s="48">
        <v>813.24852443680561</v>
      </c>
      <c r="J44" s="48">
        <v>2320.9233460272912</v>
      </c>
      <c r="K44" s="48">
        <v>15568.018375397083</v>
      </c>
      <c r="L44" s="48">
        <v>53154.84324227232</v>
      </c>
      <c r="M44" s="48">
        <v>37007.116889553341</v>
      </c>
      <c r="N44" s="48">
        <v>11249.759879227937</v>
      </c>
      <c r="O44" s="48">
        <v>19323.724140319315</v>
      </c>
      <c r="P44" s="48">
        <v>27748.859386206383</v>
      </c>
      <c r="Q44" s="48">
        <v>310957.22184628097</v>
      </c>
      <c r="R44" s="48">
        <v>361839.76459578198</v>
      </c>
      <c r="S44" s="48">
        <v>162910.68238618845</v>
      </c>
      <c r="T44" s="48">
        <v>-16572.319136152317</v>
      </c>
      <c r="U44" s="48">
        <v>128696.01456912857</v>
      </c>
      <c r="V44" s="48">
        <v>52719.672992176485</v>
      </c>
      <c r="W44" s="48">
        <v>11349.746539386932</v>
      </c>
      <c r="X44" s="48">
        <v>527364.34970305522</v>
      </c>
      <c r="Y44" s="48">
        <v>468482.6386672408</v>
      </c>
      <c r="Z44" s="48">
        <v>364093.17275366985</v>
      </c>
      <c r="AA44" s="48">
        <v>609221.66105424683</v>
      </c>
      <c r="AB44" s="48">
        <v>679475.9735591386</v>
      </c>
      <c r="AC44" s="48">
        <v>268343.16341584001</v>
      </c>
    </row>
    <row r="45" spans="2:29" x14ac:dyDescent="0.2">
      <c r="B45" s="106" t="s">
        <v>184</v>
      </c>
      <c r="C45" s="48">
        <v>22224.999759700211</v>
      </c>
      <c r="D45" s="48">
        <v>0</v>
      </c>
      <c r="E45" s="48">
        <v>0</v>
      </c>
      <c r="F45" s="48">
        <v>0</v>
      </c>
      <c r="G45" s="48">
        <v>0</v>
      </c>
      <c r="H45" s="48">
        <v>56118.985102299848</v>
      </c>
      <c r="I45" s="48">
        <v>76854.601864058801</v>
      </c>
      <c r="J45" s="48">
        <v>79807.353935371051</v>
      </c>
      <c r="K45" s="48">
        <v>56839.353368336102</v>
      </c>
      <c r="L45" s="48">
        <v>77031.265403323428</v>
      </c>
      <c r="M45" s="48">
        <v>65885.479367738648</v>
      </c>
      <c r="N45" s="48">
        <v>67574.844001033009</v>
      </c>
      <c r="O45" s="48">
        <v>59705.20212809238</v>
      </c>
      <c r="P45" s="48">
        <v>68939.612646948866</v>
      </c>
      <c r="Q45" s="48">
        <v>82422.201894862708</v>
      </c>
      <c r="R45" s="48">
        <v>73803.540386676599</v>
      </c>
      <c r="S45" s="48">
        <v>93456.163296985149</v>
      </c>
      <c r="T45" s="48">
        <v>91157.642004360649</v>
      </c>
      <c r="U45" s="48">
        <v>103520.37806544475</v>
      </c>
      <c r="V45" s="48">
        <v>100288.62186739146</v>
      </c>
      <c r="W45" s="48">
        <v>79922.845551332997</v>
      </c>
      <c r="X45" s="48">
        <v>91626.879699798155</v>
      </c>
      <c r="Y45" s="48">
        <v>106283.0511371946</v>
      </c>
      <c r="Z45" s="48">
        <v>113288.79124125687</v>
      </c>
      <c r="AA45" s="48">
        <v>114515.21998612201</v>
      </c>
      <c r="AB45" s="48">
        <v>121742.34597932178</v>
      </c>
      <c r="AC45" s="48">
        <v>92182.876991119992</v>
      </c>
    </row>
    <row r="46" spans="2:29" x14ac:dyDescent="0.2">
      <c r="B46" s="106" t="s">
        <v>185</v>
      </c>
      <c r="C46" s="48">
        <v>0</v>
      </c>
      <c r="D46" s="48">
        <v>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8">
        <v>0</v>
      </c>
      <c r="U46" s="48">
        <v>0</v>
      </c>
      <c r="V46" s="48">
        <v>0</v>
      </c>
      <c r="W46" s="48">
        <v>0</v>
      </c>
      <c r="X46" s="48">
        <v>0</v>
      </c>
      <c r="Y46" s="48">
        <v>0</v>
      </c>
      <c r="Z46" s="48">
        <v>0</v>
      </c>
      <c r="AA46" s="48">
        <v>2637.317620914459</v>
      </c>
      <c r="AB46" s="48">
        <v>2768.1078756589877</v>
      </c>
      <c r="AC46" s="48">
        <v>1294.92205096</v>
      </c>
    </row>
    <row r="47" spans="2:29" x14ac:dyDescent="0.2">
      <c r="B47" s="106" t="s">
        <v>186</v>
      </c>
      <c r="C47" s="48">
        <v>0</v>
      </c>
      <c r="D47" s="48">
        <v>0</v>
      </c>
      <c r="E47" s="48">
        <v>0</v>
      </c>
      <c r="F47" s="48">
        <v>0</v>
      </c>
      <c r="G47" s="48">
        <v>0</v>
      </c>
      <c r="H47" s="48">
        <v>2929.2966293702034</v>
      </c>
      <c r="I47" s="48">
        <v>3511.426181368076</v>
      </c>
      <c r="J47" s="48">
        <v>2693.4546454507285</v>
      </c>
      <c r="K47" s="48">
        <v>1507.0545602285385</v>
      </c>
      <c r="L47" s="48">
        <v>1655.0425252526968</v>
      </c>
      <c r="M47" s="48">
        <v>779.83759090561909</v>
      </c>
      <c r="N47" s="48">
        <v>703.93659327864998</v>
      </c>
      <c r="O47" s="48">
        <v>2518.0382133870708</v>
      </c>
      <c r="P47" s="48">
        <v>6726.880737069564</v>
      </c>
      <c r="Q47" s="48">
        <v>667.54997158896299</v>
      </c>
      <c r="R47" s="48">
        <v>785.07941081139745</v>
      </c>
      <c r="S47" s="48">
        <v>644.1495473103522</v>
      </c>
      <c r="T47" s="48">
        <v>1023.3962836630895</v>
      </c>
      <c r="U47" s="48">
        <v>1117.6294376153319</v>
      </c>
      <c r="V47" s="48">
        <v>1182.7999509550239</v>
      </c>
      <c r="W47" s="48">
        <v>380.20823029693162</v>
      </c>
      <c r="X47" s="48">
        <v>578.55725556900438</v>
      </c>
      <c r="Y47" s="48">
        <v>1112.0093603671758</v>
      </c>
      <c r="Z47" s="48">
        <v>2532.0150923759716</v>
      </c>
      <c r="AA47" s="48">
        <v>0</v>
      </c>
      <c r="AB47" s="48">
        <v>0</v>
      </c>
      <c r="AC47" s="48">
        <v>0</v>
      </c>
    </row>
    <row r="48" spans="2:29" x14ac:dyDescent="0.2">
      <c r="B48" s="106" t="s">
        <v>187</v>
      </c>
      <c r="C48" s="48">
        <v>0</v>
      </c>
      <c r="D48" s="48">
        <v>0</v>
      </c>
      <c r="E48" s="48">
        <v>0</v>
      </c>
      <c r="F48" s="48">
        <v>189427.9597216</v>
      </c>
      <c r="G48" s="48">
        <v>388108.05280930508</v>
      </c>
      <c r="H48" s="48">
        <v>212793.5690919394</v>
      </c>
      <c r="I48" s="48">
        <v>215220.96767031407</v>
      </c>
      <c r="J48" s="48">
        <v>178033.48529954121</v>
      </c>
      <c r="K48" s="48">
        <v>140073.33853232878</v>
      </c>
      <c r="L48" s="48">
        <v>153802.4347532026</v>
      </c>
      <c r="M48" s="48">
        <v>141167.06788535597</v>
      </c>
      <c r="N48" s="48">
        <v>144710.72237479768</v>
      </c>
      <c r="O48" s="48">
        <v>162213.28832144634</v>
      </c>
      <c r="P48" s="48">
        <v>158431.77383859805</v>
      </c>
      <c r="Q48" s="48">
        <v>143224.77382916835</v>
      </c>
      <c r="R48" s="48">
        <v>142439.41312819481</v>
      </c>
      <c r="S48" s="48">
        <v>201070.88714599225</v>
      </c>
      <c r="T48" s="48">
        <v>204360.36080846417</v>
      </c>
      <c r="U48" s="48">
        <v>164818.48010038104</v>
      </c>
      <c r="V48" s="48">
        <v>168502.57117746997</v>
      </c>
      <c r="W48" s="48">
        <v>172507.99316566833</v>
      </c>
      <c r="X48" s="48">
        <v>166986.06713962983</v>
      </c>
      <c r="Y48" s="48">
        <v>195414.56756828574</v>
      </c>
      <c r="Z48" s="48">
        <v>229064.52112149989</v>
      </c>
      <c r="AA48" s="48">
        <v>213512.38943484338</v>
      </c>
      <c r="AB48" s="48">
        <v>214168.83351601317</v>
      </c>
      <c r="AC48" s="48">
        <v>138859.23205349999</v>
      </c>
    </row>
    <row r="49" spans="2:29" x14ac:dyDescent="0.2">
      <c r="B49" s="106" t="s">
        <v>188</v>
      </c>
      <c r="C49" s="48">
        <v>0</v>
      </c>
      <c r="D49" s="48">
        <v>0</v>
      </c>
      <c r="E49" s="48">
        <v>0</v>
      </c>
      <c r="F49" s="48">
        <v>95468.620870479019</v>
      </c>
      <c r="G49" s="48">
        <v>114071.53237983966</v>
      </c>
      <c r="H49" s="48">
        <v>165251.02749043819</v>
      </c>
      <c r="I49" s="48">
        <v>168320.39956502753</v>
      </c>
      <c r="J49" s="48">
        <v>172953.51493408554</v>
      </c>
      <c r="K49" s="48">
        <v>149881.13801302845</v>
      </c>
      <c r="L49" s="48">
        <v>163997.51197121656</v>
      </c>
      <c r="M49" s="48">
        <v>150229.04237635023</v>
      </c>
      <c r="N49" s="48">
        <v>156844.29448424187</v>
      </c>
      <c r="O49" s="48">
        <v>172554.29853520505</v>
      </c>
      <c r="P49" s="48">
        <v>165505.90966193262</v>
      </c>
      <c r="Q49" s="48">
        <v>168214.61909190656</v>
      </c>
      <c r="R49" s="48">
        <v>168139.68582150195</v>
      </c>
      <c r="S49" s="48">
        <v>193721.76276501431</v>
      </c>
      <c r="T49" s="48">
        <v>224903.00182585223</v>
      </c>
      <c r="U49" s="48">
        <v>197606.87241853733</v>
      </c>
      <c r="V49" s="48">
        <v>230525.05177519005</v>
      </c>
      <c r="W49" s="48">
        <v>232750.51945841577</v>
      </c>
      <c r="X49" s="48">
        <v>225603.79994811342</v>
      </c>
      <c r="Y49" s="48">
        <v>233510.18883163738</v>
      </c>
      <c r="Z49" s="48">
        <v>261324.70313067627</v>
      </c>
      <c r="AA49" s="48">
        <v>251759.9316417689</v>
      </c>
      <c r="AB49" s="48">
        <v>259644.8715912019</v>
      </c>
      <c r="AC49" s="48">
        <v>178587.32266380999</v>
      </c>
    </row>
    <row r="50" spans="2:29" x14ac:dyDescent="0.2">
      <c r="B50" s="106" t="s">
        <v>189</v>
      </c>
      <c r="C50" s="48">
        <v>0</v>
      </c>
      <c r="D50" s="48">
        <v>0</v>
      </c>
      <c r="E50" s="48">
        <v>0</v>
      </c>
      <c r="F50" s="48">
        <v>0</v>
      </c>
      <c r="G50" s="48">
        <v>13852.766036953324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v>0</v>
      </c>
      <c r="O50" s="48">
        <v>0</v>
      </c>
      <c r="P50" s="48">
        <v>0</v>
      </c>
      <c r="Q50" s="48">
        <v>0</v>
      </c>
      <c r="R50" s="48">
        <v>0</v>
      </c>
      <c r="S50" s="48">
        <v>0</v>
      </c>
      <c r="T50" s="48">
        <v>0</v>
      </c>
      <c r="U50" s="48">
        <v>0</v>
      </c>
      <c r="V50" s="48">
        <v>0</v>
      </c>
      <c r="W50" s="48">
        <v>0</v>
      </c>
      <c r="X50" s="48">
        <v>0</v>
      </c>
      <c r="Y50" s="48">
        <v>0</v>
      </c>
      <c r="Z50" s="48">
        <v>0</v>
      </c>
      <c r="AA50" s="48">
        <v>0</v>
      </c>
      <c r="AB50" s="48">
        <v>0</v>
      </c>
      <c r="AC50" s="48">
        <v>0</v>
      </c>
    </row>
    <row r="51" spans="2:29" x14ac:dyDescent="0.2">
      <c r="B51" s="106" t="s">
        <v>190</v>
      </c>
      <c r="C51" s="48">
        <v>0</v>
      </c>
      <c r="D51" s="48">
        <v>0</v>
      </c>
      <c r="E51" s="48">
        <v>0</v>
      </c>
      <c r="F51" s="48">
        <v>5237.5512475526048</v>
      </c>
      <c r="G51" s="48">
        <v>13412.527265959519</v>
      </c>
      <c r="H51" s="48">
        <v>11448.821265029712</v>
      </c>
      <c r="I51" s="48">
        <v>8746.2701079153048</v>
      </c>
      <c r="J51" s="48">
        <v>10068.374957416125</v>
      </c>
      <c r="K51" s="48">
        <v>6523.1763565697702</v>
      </c>
      <c r="L51" s="48">
        <v>10030.963173269625</v>
      </c>
      <c r="M51" s="48">
        <v>10120.934809986687</v>
      </c>
      <c r="N51" s="48">
        <v>82318.609586796258</v>
      </c>
      <c r="O51" s="48">
        <v>72953.304075239619</v>
      </c>
      <c r="P51" s="48">
        <v>133731.13045905624</v>
      </c>
      <c r="Q51" s="48">
        <v>24530.284708504503</v>
      </c>
      <c r="R51" s="48">
        <v>22873.665319319938</v>
      </c>
      <c r="S51" s="48">
        <v>32185.72413062448</v>
      </c>
      <c r="T51" s="48">
        <v>28705.510326804968</v>
      </c>
      <c r="U51" s="48">
        <v>31133.744157115059</v>
      </c>
      <c r="V51" s="48">
        <v>32022.898083892982</v>
      </c>
      <c r="W51" s="48">
        <v>31067.348416639252</v>
      </c>
      <c r="X51" s="48">
        <v>37535.750189247301</v>
      </c>
      <c r="Y51" s="48">
        <v>25214.582053801605</v>
      </c>
      <c r="Z51" s="48">
        <v>28346.466322376233</v>
      </c>
      <c r="AA51" s="48">
        <v>37877.00762509121</v>
      </c>
      <c r="AB51" s="48">
        <v>42178.089092053895</v>
      </c>
      <c r="AC51" s="48">
        <v>24909.246725320001</v>
      </c>
    </row>
    <row r="52" spans="2:29" x14ac:dyDescent="0.2">
      <c r="B52" s="106" t="s">
        <v>191</v>
      </c>
      <c r="C52" s="48">
        <v>0</v>
      </c>
      <c r="D52" s="48">
        <v>0</v>
      </c>
      <c r="E52" s="48">
        <v>0</v>
      </c>
      <c r="F52" s="48">
        <v>0</v>
      </c>
      <c r="G52" s="48">
        <v>0</v>
      </c>
      <c r="H52" s="48">
        <v>0</v>
      </c>
      <c r="I52" s="48">
        <v>0</v>
      </c>
      <c r="J52" s="48">
        <v>175835.36078203729</v>
      </c>
      <c r="K52" s="48">
        <v>342178.04109300568</v>
      </c>
      <c r="L52" s="48">
        <v>44725.52572047303</v>
      </c>
      <c r="M52" s="48">
        <v>0</v>
      </c>
      <c r="N52" s="48">
        <v>0</v>
      </c>
      <c r="O52" s="48">
        <v>0</v>
      </c>
      <c r="P52" s="48">
        <v>0</v>
      </c>
      <c r="Q52" s="48">
        <v>0</v>
      </c>
      <c r="R52" s="48">
        <v>2082764.7342137164</v>
      </c>
      <c r="S52" s="48">
        <v>2295845.3583517885</v>
      </c>
      <c r="T52" s="48">
        <v>2996513.8115766929</v>
      </c>
      <c r="U52" s="48">
        <v>2895696.0667717638</v>
      </c>
      <c r="V52" s="48">
        <v>2061359.7222965241</v>
      </c>
      <c r="W52" s="48">
        <v>734049.54176079563</v>
      </c>
      <c r="X52" s="48">
        <v>156243.4782805978</v>
      </c>
      <c r="Y52" s="48">
        <v>224300.76989279047</v>
      </c>
      <c r="Z52" s="48">
        <v>1434754.8072315285</v>
      </c>
      <c r="AA52" s="48">
        <v>13819.230441145859</v>
      </c>
      <c r="AB52" s="48">
        <v>505054.75810531864</v>
      </c>
      <c r="AC52" s="48">
        <v>226308.93672696999</v>
      </c>
    </row>
    <row r="53" spans="2:29" x14ac:dyDescent="0.2">
      <c r="B53" s="106" t="s">
        <v>192</v>
      </c>
      <c r="C53" s="48">
        <v>0</v>
      </c>
      <c r="D53" s="48">
        <v>0</v>
      </c>
      <c r="E53" s="48">
        <v>0</v>
      </c>
      <c r="F53" s="48">
        <v>0</v>
      </c>
      <c r="G53" s="48">
        <v>418915.57855634543</v>
      </c>
      <c r="H53" s="48">
        <v>458827.26756241999</v>
      </c>
      <c r="I53" s="48">
        <v>300458.99604566029</v>
      </c>
      <c r="J53" s="48">
        <v>108358.84337661846</v>
      </c>
      <c r="K53" s="48">
        <v>33984.898669872084</v>
      </c>
      <c r="L53" s="48">
        <v>58378.536820127672</v>
      </c>
      <c r="M53" s="48">
        <v>13655.538787526824</v>
      </c>
      <c r="N53" s="48">
        <v>22569.581802859826</v>
      </c>
      <c r="O53" s="48">
        <v>57941.000231376151</v>
      </c>
      <c r="P53" s="48">
        <v>4896.2955163255956</v>
      </c>
      <c r="Q53" s="48">
        <v>3705.9223168607268</v>
      </c>
      <c r="R53" s="48">
        <v>1149.7385472620688</v>
      </c>
      <c r="S53" s="48">
        <v>173350.56589190572</v>
      </c>
      <c r="T53" s="48">
        <v>207239.35706228786</v>
      </c>
      <c r="U53" s="48">
        <v>225218.94368859305</v>
      </c>
      <c r="V53" s="48">
        <v>200963.26468600112</v>
      </c>
      <c r="W53" s="48">
        <v>226789.80069283969</v>
      </c>
      <c r="X53" s="48">
        <v>218834.69609036454</v>
      </c>
      <c r="Y53" s="48">
        <v>240253.8777548387</v>
      </c>
      <c r="Z53" s="48">
        <v>281203.69732441666</v>
      </c>
      <c r="AA53" s="48">
        <v>254365.00915801834</v>
      </c>
      <c r="AB53" s="48">
        <v>269455.64193362388</v>
      </c>
      <c r="AC53" s="48">
        <v>183795.45037226001</v>
      </c>
    </row>
    <row r="54" spans="2:29" x14ac:dyDescent="0.2">
      <c r="B54" s="106" t="s">
        <v>193</v>
      </c>
      <c r="C54" s="48">
        <v>0</v>
      </c>
      <c r="D54" s="48">
        <v>0</v>
      </c>
      <c r="E54" s="48">
        <v>0</v>
      </c>
      <c r="F54" s="48">
        <v>0</v>
      </c>
      <c r="G54" s="48">
        <v>0</v>
      </c>
      <c r="H54" s="48">
        <v>0</v>
      </c>
      <c r="I54" s="48">
        <v>0</v>
      </c>
      <c r="J54" s="48">
        <v>103.45526542191263</v>
      </c>
      <c r="K54" s="48">
        <v>18.863303778353743</v>
      </c>
      <c r="L54" s="48">
        <v>14.28987382539003</v>
      </c>
      <c r="M54" s="48">
        <v>8.0842124745139987</v>
      </c>
      <c r="N54" s="48">
        <v>4.9375352875044438</v>
      </c>
      <c r="O54" s="48">
        <v>2.536854071102471</v>
      </c>
      <c r="P54" s="48">
        <v>4.9089531508458739</v>
      </c>
      <c r="Q54" s="48">
        <v>4.2438197479666355</v>
      </c>
      <c r="R54" s="48">
        <v>4.9495240991080047</v>
      </c>
      <c r="S54" s="48">
        <v>3.0926905510761995</v>
      </c>
      <c r="T54" s="48">
        <v>1.7021097077525613</v>
      </c>
      <c r="U54" s="48">
        <v>2.616012432936706</v>
      </c>
      <c r="V54" s="48">
        <v>1.6779307266012642</v>
      </c>
      <c r="W54" s="48">
        <v>0.41328910902044985</v>
      </c>
      <c r="X54" s="48">
        <v>0</v>
      </c>
      <c r="Y54" s="48">
        <v>0</v>
      </c>
      <c r="Z54" s="48">
        <v>0</v>
      </c>
      <c r="AA54" s="48">
        <v>0</v>
      </c>
      <c r="AB54" s="48">
        <v>0</v>
      </c>
      <c r="AC54" s="48">
        <v>0</v>
      </c>
    </row>
    <row r="55" spans="2:29" x14ac:dyDescent="0.2">
      <c r="B55" s="106" t="s">
        <v>194</v>
      </c>
      <c r="C55" s="48">
        <v>0</v>
      </c>
      <c r="D55" s="48">
        <v>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  <c r="O55" s="48">
        <v>0</v>
      </c>
      <c r="P55" s="48">
        <v>0</v>
      </c>
      <c r="Q55" s="48">
        <v>0</v>
      </c>
      <c r="R55" s="48">
        <v>0</v>
      </c>
      <c r="S55" s="48">
        <v>0</v>
      </c>
      <c r="T55" s="48">
        <v>0</v>
      </c>
      <c r="U55" s="48">
        <v>0</v>
      </c>
      <c r="V55" s="48">
        <v>0</v>
      </c>
      <c r="W55" s="48">
        <v>0</v>
      </c>
      <c r="X55" s="48">
        <v>0</v>
      </c>
      <c r="Y55" s="48">
        <v>0</v>
      </c>
      <c r="Z55" s="48">
        <v>0</v>
      </c>
      <c r="AA55" s="48">
        <v>0</v>
      </c>
      <c r="AB55" s="48">
        <v>0</v>
      </c>
      <c r="AC55" s="48">
        <v>0</v>
      </c>
    </row>
    <row r="56" spans="2:29" x14ac:dyDescent="0.2">
      <c r="B56" s="106" t="s">
        <v>195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29.620975720284218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8">
        <v>0</v>
      </c>
      <c r="X56" s="48">
        <v>0</v>
      </c>
      <c r="Y56" s="48">
        <v>0</v>
      </c>
      <c r="Z56" s="48">
        <v>0</v>
      </c>
      <c r="AA56" s="48">
        <v>0</v>
      </c>
      <c r="AB56" s="48">
        <v>0</v>
      </c>
      <c r="AC56" s="48">
        <v>0</v>
      </c>
    </row>
    <row r="57" spans="2:29" x14ac:dyDescent="0.2">
      <c r="B57" s="106" t="s">
        <v>196</v>
      </c>
      <c r="C57" s="48">
        <v>0</v>
      </c>
      <c r="D57" s="48">
        <v>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34705.844828926311</v>
      </c>
      <c r="L57" s="48">
        <v>48128.784616255805</v>
      </c>
      <c r="M57" s="48">
        <v>53447.580403691711</v>
      </c>
      <c r="N57" s="48">
        <v>47783.138497332002</v>
      </c>
      <c r="O57" s="48">
        <v>40337.811999700629</v>
      </c>
      <c r="P57" s="48">
        <v>45419.849167016931</v>
      </c>
      <c r="Q57" s="48">
        <v>51413.420582000734</v>
      </c>
      <c r="R57" s="48">
        <v>71228.752486619254</v>
      </c>
      <c r="S57" s="48">
        <v>88641.432335670368</v>
      </c>
      <c r="T57" s="48">
        <v>75660.720064272013</v>
      </c>
      <c r="U57" s="48">
        <v>77068.744003111919</v>
      </c>
      <c r="V57" s="48">
        <v>81261.782572519543</v>
      </c>
      <c r="W57" s="48">
        <v>89862.562045450089</v>
      </c>
      <c r="X57" s="48">
        <v>86691.35797338796</v>
      </c>
      <c r="Y57" s="48">
        <v>91369.957409298164</v>
      </c>
      <c r="Z57" s="48">
        <v>93349.211503136452</v>
      </c>
      <c r="AA57" s="48">
        <v>94345.769787672383</v>
      </c>
      <c r="AB57" s="48">
        <v>89889.164177712039</v>
      </c>
      <c r="AC57" s="48">
        <v>49276.360972790004</v>
      </c>
    </row>
    <row r="58" spans="2:29" x14ac:dyDescent="0.2">
      <c r="B58" s="106" t="s">
        <v>197</v>
      </c>
      <c r="C58" s="48">
        <v>0</v>
      </c>
      <c r="D58" s="48">
        <v>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113440.27574450553</v>
      </c>
      <c r="L58" s="48">
        <v>130846.2875982883</v>
      </c>
      <c r="M58" s="48">
        <v>107836.68945571213</v>
      </c>
      <c r="N58" s="48">
        <v>110078.90768925603</v>
      </c>
      <c r="O58" s="48">
        <v>123300.12543285673</v>
      </c>
      <c r="P58" s="48">
        <v>114410.95994432006</v>
      </c>
      <c r="Q58" s="48">
        <v>117140.66476574521</v>
      </c>
      <c r="R58" s="48">
        <v>105367.76998828411</v>
      </c>
      <c r="S58" s="48">
        <v>173879.28801157579</v>
      </c>
      <c r="T58" s="48">
        <v>194157.87498328832</v>
      </c>
      <c r="U58" s="48">
        <v>194981.36199817128</v>
      </c>
      <c r="V58" s="48">
        <v>198003.66171287955</v>
      </c>
      <c r="W58" s="48">
        <v>184534.11598934222</v>
      </c>
      <c r="X58" s="48">
        <v>195015.61739729499</v>
      </c>
      <c r="Y58" s="48">
        <v>209751.81928833667</v>
      </c>
      <c r="Z58" s="48">
        <v>242236.59393829829</v>
      </c>
      <c r="AA58" s="48">
        <v>231698.14249695232</v>
      </c>
      <c r="AB58" s="48">
        <v>278319.06906568707</v>
      </c>
      <c r="AC58" s="48">
        <v>153444.76446971</v>
      </c>
    </row>
    <row r="59" spans="2:29" x14ac:dyDescent="0.2">
      <c r="B59" s="106" t="s">
        <v>198</v>
      </c>
      <c r="C59" s="48">
        <v>0</v>
      </c>
      <c r="D59" s="48">
        <v>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54519.38556187931</v>
      </c>
      <c r="N59" s="48">
        <v>0</v>
      </c>
      <c r="O59" s="48">
        <v>0</v>
      </c>
      <c r="P59" s="48">
        <v>0</v>
      </c>
      <c r="Q59" s="48">
        <v>0</v>
      </c>
      <c r="R59" s="48">
        <v>0</v>
      </c>
      <c r="S59" s="48">
        <v>0</v>
      </c>
      <c r="T59" s="48">
        <v>0</v>
      </c>
      <c r="U59" s="48">
        <v>0</v>
      </c>
      <c r="V59" s="48">
        <v>0</v>
      </c>
      <c r="W59" s="48">
        <v>0</v>
      </c>
      <c r="X59" s="48">
        <v>0</v>
      </c>
      <c r="Y59" s="48">
        <v>0</v>
      </c>
      <c r="Z59" s="48">
        <v>0</v>
      </c>
      <c r="AA59" s="48">
        <v>0</v>
      </c>
      <c r="AB59" s="48">
        <v>0</v>
      </c>
      <c r="AC59" s="48">
        <v>0</v>
      </c>
    </row>
    <row r="60" spans="2:29" x14ac:dyDescent="0.2">
      <c r="B60" s="106" t="s">
        <v>199</v>
      </c>
      <c r="C60" s="48">
        <v>0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  <c r="O60" s="48">
        <v>0</v>
      </c>
      <c r="P60" s="48">
        <v>0</v>
      </c>
      <c r="Q60" s="48">
        <v>0</v>
      </c>
      <c r="R60" s="48">
        <v>0</v>
      </c>
      <c r="S60" s="48">
        <v>0</v>
      </c>
      <c r="T60" s="48">
        <v>0</v>
      </c>
      <c r="U60" s="48">
        <v>0</v>
      </c>
      <c r="V60" s="48">
        <v>0</v>
      </c>
      <c r="W60" s="48">
        <v>0</v>
      </c>
      <c r="X60" s="48">
        <v>0</v>
      </c>
      <c r="Y60" s="48">
        <v>0</v>
      </c>
      <c r="Z60" s="48">
        <v>0</v>
      </c>
      <c r="AA60" s="48">
        <v>0</v>
      </c>
      <c r="AB60" s="48">
        <v>0</v>
      </c>
      <c r="AC60" s="48">
        <v>0</v>
      </c>
    </row>
    <row r="61" spans="2:29" x14ac:dyDescent="0.2">
      <c r="B61" s="106" t="s">
        <v>200</v>
      </c>
      <c r="C61" s="48">
        <v>0</v>
      </c>
      <c r="D61" s="48">
        <v>0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4439.1143802227716</v>
      </c>
      <c r="N61" s="48">
        <v>5301.162026425196</v>
      </c>
      <c r="O61" s="48">
        <v>6410.8241347027915</v>
      </c>
      <c r="P61" s="48">
        <v>6482.330666734023</v>
      </c>
      <c r="Q61" s="48">
        <v>6288.5351055465126</v>
      </c>
      <c r="R61" s="48">
        <v>6321.1840214010554</v>
      </c>
      <c r="S61" s="48">
        <v>6264.5138918176744</v>
      </c>
      <c r="T61" s="48">
        <v>6969.1133113574733</v>
      </c>
      <c r="U61" s="48">
        <v>7246.8266143708188</v>
      </c>
      <c r="V61" s="48">
        <v>11790.18442536598</v>
      </c>
      <c r="W61" s="48">
        <v>9655.7210386986171</v>
      </c>
      <c r="X61" s="48">
        <v>12035.246415642398</v>
      </c>
      <c r="Y61" s="48">
        <v>11078.793133272238</v>
      </c>
      <c r="Z61" s="48">
        <v>37612.102166875986</v>
      </c>
      <c r="AA61" s="48">
        <v>85539.997558195144</v>
      </c>
      <c r="AB61" s="48">
        <v>52112.989482519435</v>
      </c>
      <c r="AC61" s="48">
        <v>36555.95521</v>
      </c>
    </row>
    <row r="62" spans="2:29" x14ac:dyDescent="0.2">
      <c r="B62" s="106" t="s">
        <v>201</v>
      </c>
      <c r="C62" s="48">
        <v>0</v>
      </c>
      <c r="D62" s="48">
        <v>0</v>
      </c>
      <c r="E62" s="48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0</v>
      </c>
      <c r="N62" s="48">
        <v>811.38459553523376</v>
      </c>
      <c r="O62" s="48">
        <v>216.8691785999535</v>
      </c>
      <c r="P62" s="48">
        <v>3179.071774270858</v>
      </c>
      <c r="Q62" s="48">
        <v>147041.11050113235</v>
      </c>
      <c r="R62" s="48">
        <v>-2321.5927172577972</v>
      </c>
      <c r="S62" s="48">
        <v>308309.88285407267</v>
      </c>
      <c r="T62" s="48">
        <v>311441.19268370396</v>
      </c>
      <c r="U62" s="48">
        <v>336866.96207098803</v>
      </c>
      <c r="V62" s="48">
        <v>407128.4774033557</v>
      </c>
      <c r="W62" s="48">
        <v>258033.03647709082</v>
      </c>
      <c r="X62" s="48">
        <v>165675.64686003435</v>
      </c>
      <c r="Y62" s="48">
        <v>380235.19689468009</v>
      </c>
      <c r="Z62" s="48">
        <v>660903.28578360658</v>
      </c>
      <c r="AA62" s="48">
        <v>711976.95559156034</v>
      </c>
      <c r="AB62" s="48">
        <v>616397.64121993945</v>
      </c>
      <c r="AC62" s="48">
        <v>219055.31556682001</v>
      </c>
    </row>
    <row r="63" spans="2:29" x14ac:dyDescent="0.2">
      <c r="B63" s="106" t="s">
        <v>202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506021.53075032466</v>
      </c>
      <c r="O63" s="48">
        <v>41797.965936579065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  <c r="AA63" s="48">
        <v>0</v>
      </c>
      <c r="AB63" s="48">
        <v>0</v>
      </c>
      <c r="AC63" s="48">
        <v>0</v>
      </c>
    </row>
    <row r="64" spans="2:29" x14ac:dyDescent="0.2">
      <c r="B64" s="106" t="s">
        <v>203</v>
      </c>
      <c r="C64" s="48">
        <v>0</v>
      </c>
      <c r="D64" s="48">
        <v>0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v>0</v>
      </c>
      <c r="O64" s="48">
        <v>0</v>
      </c>
      <c r="P64" s="48">
        <v>5962799.1833466552</v>
      </c>
      <c r="Q64" s="48">
        <v>24389081.17901032</v>
      </c>
      <c r="R64" s="48">
        <v>18425904.155234031</v>
      </c>
      <c r="S64" s="48">
        <v>14631539.537348123</v>
      </c>
      <c r="T64" s="48">
        <v>8081073.635509491</v>
      </c>
      <c r="U64" s="48">
        <v>221194.28610729007</v>
      </c>
      <c r="V64" s="48">
        <v>156210.18525823986</v>
      </c>
      <c r="W64" s="48">
        <v>65187.05600668698</v>
      </c>
      <c r="X64" s="48">
        <v>43299.318044429587</v>
      </c>
      <c r="Y64" s="48">
        <v>56547.28895354933</v>
      </c>
      <c r="Z64" s="48">
        <v>148631.22767889875</v>
      </c>
      <c r="AA64" s="48">
        <v>11559.322043012871</v>
      </c>
      <c r="AB64" s="48">
        <v>9930.9382914422822</v>
      </c>
      <c r="AC64" s="48">
        <v>23350.623562000001</v>
      </c>
    </row>
    <row r="65" spans="2:29" x14ac:dyDescent="0.2">
      <c r="B65" s="106" t="s">
        <v>204</v>
      </c>
      <c r="C65" s="48">
        <v>0</v>
      </c>
      <c r="D65" s="48">
        <v>0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v>0</v>
      </c>
      <c r="O65" s="48">
        <v>0</v>
      </c>
      <c r="P65" s="48">
        <v>42402.836698655963</v>
      </c>
      <c r="Q65" s="48">
        <v>87617.884749469566</v>
      </c>
      <c r="R65" s="48">
        <v>59623.651154880332</v>
      </c>
      <c r="S65" s="48">
        <v>61310.565237081762</v>
      </c>
      <c r="T65" s="48">
        <v>60266.836341336086</v>
      </c>
      <c r="U65" s="48">
        <v>22770.639058949753</v>
      </c>
      <c r="V65" s="48">
        <v>66609.844840159785</v>
      </c>
      <c r="W65" s="48">
        <v>71219.128221821535</v>
      </c>
      <c r="X65" s="48">
        <v>75079.339909829156</v>
      </c>
      <c r="Y65" s="48">
        <v>75048.979152176747</v>
      </c>
      <c r="Z65" s="48">
        <v>82150.197174852568</v>
      </c>
      <c r="AA65" s="48">
        <v>85693.111465850146</v>
      </c>
      <c r="AB65" s="48">
        <v>87902.945644421343</v>
      </c>
      <c r="AC65" s="48">
        <v>57900.906880670002</v>
      </c>
    </row>
    <row r="66" spans="2:29" x14ac:dyDescent="0.2">
      <c r="B66" s="106" t="s">
        <v>205</v>
      </c>
      <c r="C66" s="48">
        <v>0</v>
      </c>
      <c r="D66" s="48">
        <v>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  <c r="O66" s="48">
        <v>0</v>
      </c>
      <c r="P66" s="48">
        <v>6017.8667273402225</v>
      </c>
      <c r="Q66" s="48">
        <v>3183.6135957093325</v>
      </c>
      <c r="R66" s="48">
        <v>2686.5633367571959</v>
      </c>
      <c r="S66" s="48">
        <v>3284.916595879688</v>
      </c>
      <c r="T66" s="48">
        <v>2786.021177321757</v>
      </c>
      <c r="U66" s="48">
        <v>2921.4038299001363</v>
      </c>
      <c r="V66" s="48">
        <v>3248.9265265617682</v>
      </c>
      <c r="W66" s="48">
        <v>2968.3133026511528</v>
      </c>
      <c r="X66" s="48">
        <v>2440.7835825459442</v>
      </c>
      <c r="Y66" s="48">
        <v>2718.3173417846956</v>
      </c>
      <c r="Z66" s="48">
        <v>2735.2986575620548</v>
      </c>
      <c r="AA66" s="48">
        <v>2911.1576523760864</v>
      </c>
      <c r="AB66" s="48">
        <v>3298.8635674557713</v>
      </c>
      <c r="AC66" s="48">
        <v>1151.7137250000001</v>
      </c>
    </row>
    <row r="67" spans="2:29" x14ac:dyDescent="0.2">
      <c r="B67" s="106" t="s">
        <v>206</v>
      </c>
      <c r="C67" s="48">
        <v>0</v>
      </c>
      <c r="D67" s="48">
        <v>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  <c r="O67" s="48">
        <v>0</v>
      </c>
      <c r="P67" s="48">
        <v>0</v>
      </c>
      <c r="Q67" s="48">
        <v>0</v>
      </c>
      <c r="R67" s="48">
        <v>39.05606754846886</v>
      </c>
      <c r="S67" s="48">
        <v>3137.2408045606599</v>
      </c>
      <c r="T67" s="48">
        <v>102806.50698752943</v>
      </c>
      <c r="U67" s="48">
        <v>0</v>
      </c>
      <c r="V67" s="48">
        <v>0</v>
      </c>
      <c r="W67" s="48">
        <v>0</v>
      </c>
      <c r="X67" s="48">
        <v>0</v>
      </c>
      <c r="Y67" s="48">
        <v>0</v>
      </c>
      <c r="Z67" s="48">
        <v>0</v>
      </c>
      <c r="AA67" s="48">
        <v>0</v>
      </c>
      <c r="AB67" s="48">
        <v>0</v>
      </c>
      <c r="AC67" s="48">
        <v>0</v>
      </c>
    </row>
    <row r="68" spans="2:29" x14ac:dyDescent="0.2">
      <c r="B68" s="106" t="s">
        <v>207</v>
      </c>
      <c r="C68" s="48">
        <v>0</v>
      </c>
      <c r="D68" s="48">
        <v>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  <c r="O68" s="48">
        <v>0</v>
      </c>
      <c r="P68" s="48">
        <v>0</v>
      </c>
      <c r="Q68" s="48">
        <v>0</v>
      </c>
      <c r="R68" s="48">
        <v>0</v>
      </c>
      <c r="S68" s="48">
        <v>0</v>
      </c>
      <c r="T68" s="48">
        <v>0</v>
      </c>
      <c r="U68" s="48">
        <v>0</v>
      </c>
      <c r="V68" s="48">
        <v>0</v>
      </c>
      <c r="W68" s="48">
        <v>0</v>
      </c>
      <c r="X68" s="48">
        <v>0</v>
      </c>
      <c r="Y68" s="48">
        <v>0</v>
      </c>
      <c r="Z68" s="48">
        <v>0</v>
      </c>
      <c r="AA68" s="48">
        <v>0</v>
      </c>
      <c r="AB68" s="48">
        <v>0</v>
      </c>
      <c r="AC68" s="48">
        <v>0</v>
      </c>
    </row>
    <row r="69" spans="2:29" x14ac:dyDescent="0.2">
      <c r="B69" s="106" t="s">
        <v>208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835519.83264427341</v>
      </c>
      <c r="S69" s="48">
        <v>1228572.5274685882</v>
      </c>
      <c r="T69" s="48">
        <v>1298557.2480480757</v>
      </c>
      <c r="U69" s="48">
        <v>1299061.9339989063</v>
      </c>
      <c r="V69" s="48">
        <v>1286387.758208748</v>
      </c>
      <c r="W69" s="48">
        <v>1286284.8642374612</v>
      </c>
      <c r="X69" s="48">
        <v>1220000.2836172548</v>
      </c>
      <c r="Y69" s="48">
        <v>1103522.477872493</v>
      </c>
      <c r="Z69" s="48">
        <v>166081.84161943087</v>
      </c>
      <c r="AA69" s="48">
        <v>1175464.7405757343</v>
      </c>
      <c r="AB69" s="48">
        <v>1165424.6112387078</v>
      </c>
      <c r="AC69" s="48">
        <v>326725.58870914002</v>
      </c>
    </row>
    <row r="70" spans="2:29" x14ac:dyDescent="0.2">
      <c r="B70" s="106" t="s">
        <v>209</v>
      </c>
      <c r="C70" s="48">
        <v>0</v>
      </c>
      <c r="D70" s="48">
        <v>0</v>
      </c>
      <c r="E70" s="48">
        <v>0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v>0</v>
      </c>
      <c r="O70" s="48">
        <v>0</v>
      </c>
      <c r="P70" s="48">
        <v>0</v>
      </c>
      <c r="Q70" s="48">
        <v>11505.152787529005</v>
      </c>
      <c r="R70" s="48">
        <v>84262.167611555036</v>
      </c>
      <c r="S70" s="48">
        <v>122091.21021627805</v>
      </c>
      <c r="T70" s="48">
        <v>156029.08585617502</v>
      </c>
      <c r="U70" s="48">
        <v>141210.17996364209</v>
      </c>
      <c r="V70" s="48">
        <v>167516.64088153018</v>
      </c>
      <c r="W70" s="48">
        <v>150344.91291319733</v>
      </c>
      <c r="X70" s="48">
        <v>140082.76940967771</v>
      </c>
      <c r="Y70" s="48">
        <v>201039.59493923539</v>
      </c>
      <c r="Z70" s="48">
        <v>282820.77697422396</v>
      </c>
      <c r="AA70" s="48">
        <v>289102.28496904712</v>
      </c>
      <c r="AB70" s="48">
        <v>257106.58261184837</v>
      </c>
      <c r="AC70" s="48">
        <v>296878.39066065999</v>
      </c>
    </row>
    <row r="71" spans="2:29" x14ac:dyDescent="0.2">
      <c r="B71" s="106" t="s">
        <v>210</v>
      </c>
      <c r="C71" s="48">
        <v>0</v>
      </c>
      <c r="D71" s="48">
        <v>0</v>
      </c>
      <c r="E71" s="48">
        <v>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v>0</v>
      </c>
      <c r="O71" s="48">
        <v>0</v>
      </c>
      <c r="P71" s="48">
        <v>0</v>
      </c>
      <c r="Q71" s="48">
        <v>0</v>
      </c>
      <c r="R71" s="48">
        <v>0</v>
      </c>
      <c r="S71" s="48">
        <v>0</v>
      </c>
      <c r="T71" s="48">
        <v>0</v>
      </c>
      <c r="U71" s="48">
        <v>42625.134711389124</v>
      </c>
      <c r="V71" s="48">
        <v>96636.690981322143</v>
      </c>
      <c r="W71" s="48">
        <v>44982.307193149703</v>
      </c>
      <c r="X71" s="48">
        <v>44049.820840802298</v>
      </c>
      <c r="Y71" s="48">
        <v>50681.072089163812</v>
      </c>
      <c r="Z71" s="48">
        <v>59926.656998985971</v>
      </c>
      <c r="AA71" s="48">
        <v>56358.669793911082</v>
      </c>
      <c r="AB71" s="48">
        <v>56666.670485530143</v>
      </c>
      <c r="AC71" s="48">
        <v>36458.919065000002</v>
      </c>
    </row>
    <row r="72" spans="2:29" x14ac:dyDescent="0.2">
      <c r="B72" s="106" t="s">
        <v>211</v>
      </c>
      <c r="C72" s="48">
        <v>0</v>
      </c>
      <c r="D72" s="48">
        <v>0</v>
      </c>
      <c r="E72" s="48">
        <v>0</v>
      </c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0</v>
      </c>
      <c r="N72" s="48">
        <v>0</v>
      </c>
      <c r="O72" s="48">
        <v>0</v>
      </c>
      <c r="P72" s="48">
        <v>0</v>
      </c>
      <c r="Q72" s="48">
        <v>0</v>
      </c>
      <c r="R72" s="48">
        <v>0</v>
      </c>
      <c r="S72" s="48">
        <v>44.087463857363268</v>
      </c>
      <c r="T72" s="48">
        <v>40.565157035879388</v>
      </c>
      <c r="U72" s="48">
        <v>9.9328899549506318</v>
      </c>
      <c r="V72" s="48">
        <v>0</v>
      </c>
      <c r="W72" s="48">
        <v>0</v>
      </c>
      <c r="X72" s="48">
        <v>0</v>
      </c>
      <c r="Y72" s="48">
        <v>0</v>
      </c>
      <c r="Z72" s="48">
        <v>0</v>
      </c>
      <c r="AA72" s="48">
        <v>0</v>
      </c>
      <c r="AB72" s="48">
        <v>0</v>
      </c>
      <c r="AC72" s="48">
        <v>0</v>
      </c>
    </row>
    <row r="73" spans="2:29" x14ac:dyDescent="0.2">
      <c r="B73" s="106" t="s">
        <v>212</v>
      </c>
      <c r="C73" s="48">
        <v>0</v>
      </c>
      <c r="D73" s="48">
        <v>0</v>
      </c>
      <c r="E73" s="48">
        <v>0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v>0</v>
      </c>
      <c r="O73" s="48">
        <v>0</v>
      </c>
      <c r="P73" s="48">
        <v>0</v>
      </c>
      <c r="Q73" s="48">
        <v>0</v>
      </c>
      <c r="R73" s="48">
        <v>0</v>
      </c>
      <c r="S73" s="48">
        <v>0</v>
      </c>
      <c r="T73" s="48">
        <v>0</v>
      </c>
      <c r="U73" s="48">
        <v>0</v>
      </c>
      <c r="V73" s="48">
        <v>0</v>
      </c>
      <c r="W73" s="48">
        <v>0</v>
      </c>
      <c r="X73" s="48">
        <v>0</v>
      </c>
      <c r="Y73" s="48">
        <v>0</v>
      </c>
      <c r="Z73" s="48">
        <v>0</v>
      </c>
      <c r="AA73" s="48">
        <v>0</v>
      </c>
      <c r="AB73" s="48">
        <v>0</v>
      </c>
      <c r="AC73" s="48">
        <v>0</v>
      </c>
    </row>
    <row r="74" spans="2:29" x14ac:dyDescent="0.2">
      <c r="B74" s="106" t="s">
        <v>213</v>
      </c>
      <c r="C74" s="48">
        <v>0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13310.831053764983</v>
      </c>
      <c r="AA74" s="48">
        <v>8831.9635601003265</v>
      </c>
      <c r="AB74" s="48">
        <v>6880.5064292524767</v>
      </c>
      <c r="AC74" s="48">
        <v>5381.8407158100008</v>
      </c>
    </row>
    <row r="75" spans="2:29" x14ac:dyDescent="0.2">
      <c r="B75" s="106" t="s">
        <v>214</v>
      </c>
      <c r="C75" s="48">
        <v>0</v>
      </c>
      <c r="D75" s="48">
        <v>0</v>
      </c>
      <c r="E75" s="48">
        <v>0</v>
      </c>
      <c r="F75" s="48">
        <v>0</v>
      </c>
      <c r="G75" s="48">
        <v>0</v>
      </c>
      <c r="H75" s="48">
        <v>0</v>
      </c>
      <c r="I75" s="48">
        <v>0</v>
      </c>
      <c r="J75" s="48">
        <v>0</v>
      </c>
      <c r="K75" s="48">
        <v>0</v>
      </c>
      <c r="L75" s="48">
        <v>0</v>
      </c>
      <c r="M75" s="48">
        <v>0</v>
      </c>
      <c r="N75" s="48">
        <v>0</v>
      </c>
      <c r="O75" s="48">
        <v>0</v>
      </c>
      <c r="P75" s="48">
        <v>0</v>
      </c>
      <c r="Q75" s="48">
        <v>0</v>
      </c>
      <c r="R75" s="48">
        <v>0</v>
      </c>
      <c r="S75" s="48">
        <v>0</v>
      </c>
      <c r="T75" s="48">
        <v>0</v>
      </c>
      <c r="U75" s="48">
        <v>0</v>
      </c>
      <c r="V75" s="48">
        <v>0</v>
      </c>
      <c r="W75" s="48">
        <v>36132583.782922909</v>
      </c>
      <c r="X75" s="48">
        <v>41746805.832532585</v>
      </c>
      <c r="Y75" s="48">
        <v>444929.81961677613</v>
      </c>
      <c r="Z75" s="48">
        <v>397190.16412265069</v>
      </c>
      <c r="AA75" s="48">
        <v>27932.890766098979</v>
      </c>
      <c r="AB75" s="48">
        <v>16087.677011500566</v>
      </c>
      <c r="AC75" s="48">
        <v>634769.29800199997</v>
      </c>
    </row>
    <row r="76" spans="2:29" x14ac:dyDescent="0.2">
      <c r="B76" s="106" t="s">
        <v>215</v>
      </c>
      <c r="C76" s="48">
        <v>0</v>
      </c>
      <c r="D76" s="48">
        <v>0</v>
      </c>
      <c r="E76" s="48">
        <v>0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v>0</v>
      </c>
      <c r="O76" s="48">
        <v>0</v>
      </c>
      <c r="P76" s="48">
        <v>0</v>
      </c>
      <c r="Q76" s="48">
        <v>0</v>
      </c>
      <c r="R76" s="48">
        <v>0</v>
      </c>
      <c r="S76" s="48">
        <v>0</v>
      </c>
      <c r="T76" s="48">
        <v>0</v>
      </c>
      <c r="U76" s="48">
        <v>0</v>
      </c>
      <c r="V76" s="48">
        <v>0</v>
      </c>
      <c r="W76" s="48">
        <v>0</v>
      </c>
      <c r="X76" s="48">
        <v>0</v>
      </c>
      <c r="Y76" s="48">
        <v>0</v>
      </c>
      <c r="Z76" s="48">
        <v>0</v>
      </c>
      <c r="AA76" s="48">
        <v>0</v>
      </c>
      <c r="AB76" s="48">
        <v>0</v>
      </c>
      <c r="AC76" s="48">
        <v>0</v>
      </c>
    </row>
    <row r="77" spans="2:29" x14ac:dyDescent="0.2">
      <c r="B77" s="106" t="s">
        <v>216</v>
      </c>
      <c r="C77" s="48">
        <v>0</v>
      </c>
      <c r="D77" s="48">
        <v>0</v>
      </c>
      <c r="E77" s="48">
        <v>0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48">
        <v>0</v>
      </c>
      <c r="L77" s="48">
        <v>0</v>
      </c>
      <c r="M77" s="48">
        <v>0</v>
      </c>
      <c r="N77" s="48">
        <v>0</v>
      </c>
      <c r="O77" s="48">
        <v>0</v>
      </c>
      <c r="P77" s="48">
        <v>0</v>
      </c>
      <c r="Q77" s="48">
        <v>0</v>
      </c>
      <c r="R77" s="48">
        <v>0</v>
      </c>
      <c r="S77" s="48">
        <v>0</v>
      </c>
      <c r="T77" s="48">
        <v>0</v>
      </c>
      <c r="U77" s="48">
        <v>0</v>
      </c>
      <c r="V77" s="48">
        <v>0</v>
      </c>
      <c r="W77" s="48">
        <v>0</v>
      </c>
      <c r="X77" s="48">
        <v>0</v>
      </c>
      <c r="Y77" s="48">
        <v>2.6904438450998978</v>
      </c>
      <c r="Z77" s="48">
        <v>12.29551759229957</v>
      </c>
      <c r="AA77" s="48">
        <v>88.071753452155349</v>
      </c>
      <c r="AB77" s="48">
        <v>216.37509569266962</v>
      </c>
      <c r="AC77" s="48">
        <v>531.41460500000005</v>
      </c>
    </row>
    <row r="78" spans="2:29" x14ac:dyDescent="0.2">
      <c r="B78" s="106" t="s">
        <v>217</v>
      </c>
      <c r="C78" s="48">
        <v>0</v>
      </c>
      <c r="D78" s="48">
        <v>0</v>
      </c>
      <c r="E78" s="48">
        <v>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0</v>
      </c>
      <c r="N78" s="48">
        <v>0</v>
      </c>
      <c r="O78" s="48">
        <v>0</v>
      </c>
      <c r="P78" s="48">
        <v>0</v>
      </c>
      <c r="Q78" s="48">
        <v>0</v>
      </c>
      <c r="R78" s="48">
        <v>0</v>
      </c>
      <c r="S78" s="48">
        <v>0</v>
      </c>
      <c r="T78" s="48">
        <v>0</v>
      </c>
      <c r="U78" s="48">
        <v>0</v>
      </c>
      <c r="V78" s="48">
        <v>0</v>
      </c>
      <c r="W78" s="48">
        <v>0</v>
      </c>
      <c r="X78" s="48">
        <v>0</v>
      </c>
      <c r="Y78" s="48">
        <v>0</v>
      </c>
      <c r="Z78" s="48">
        <v>744.98684528621516</v>
      </c>
      <c r="AA78" s="48">
        <v>311.81829817988984</v>
      </c>
      <c r="AB78" s="48">
        <v>232.61920372707436</v>
      </c>
      <c r="AC78" s="48">
        <v>33.19285</v>
      </c>
    </row>
    <row r="79" spans="2:29" x14ac:dyDescent="0.2">
      <c r="B79" s="106" t="s">
        <v>361</v>
      </c>
      <c r="C79" s="48">
        <v>0</v>
      </c>
      <c r="D79" s="48">
        <v>0</v>
      </c>
      <c r="E79" s="48">
        <v>0</v>
      </c>
      <c r="F79" s="48">
        <v>0</v>
      </c>
      <c r="G79" s="48">
        <v>0</v>
      </c>
      <c r="H79" s="48">
        <v>0</v>
      </c>
      <c r="I79" s="48">
        <v>0</v>
      </c>
      <c r="J79" s="48">
        <v>0</v>
      </c>
      <c r="K79" s="48">
        <v>0</v>
      </c>
      <c r="L79" s="48">
        <v>0</v>
      </c>
      <c r="M79" s="48">
        <v>0</v>
      </c>
      <c r="N79" s="48">
        <v>0</v>
      </c>
      <c r="O79" s="48">
        <v>0</v>
      </c>
      <c r="P79" s="48">
        <v>0</v>
      </c>
      <c r="Q79" s="48">
        <v>0</v>
      </c>
      <c r="R79" s="48">
        <v>0</v>
      </c>
      <c r="S79" s="48">
        <v>0</v>
      </c>
      <c r="T79" s="48">
        <v>0</v>
      </c>
      <c r="U79" s="48">
        <v>0</v>
      </c>
      <c r="V79" s="48">
        <v>0</v>
      </c>
      <c r="W79" s="48">
        <v>0</v>
      </c>
      <c r="X79" s="48">
        <v>0</v>
      </c>
      <c r="Y79" s="48">
        <v>0</v>
      </c>
      <c r="Z79" s="48">
        <v>0</v>
      </c>
      <c r="AA79" s="48">
        <v>0</v>
      </c>
      <c r="AB79" s="48">
        <v>0</v>
      </c>
      <c r="AC79" s="48">
        <v>0</v>
      </c>
    </row>
    <row r="80" spans="2:29" x14ac:dyDescent="0.2">
      <c r="B80" s="104" t="s">
        <v>349</v>
      </c>
      <c r="C80" s="46">
        <v>10427754.602407556</v>
      </c>
      <c r="D80" s="46">
        <v>6941452.6336094225</v>
      </c>
      <c r="E80" s="46">
        <v>7980875.547560147</v>
      </c>
      <c r="F80" s="46">
        <v>9483874.5307750572</v>
      </c>
      <c r="G80" s="46">
        <v>9078212.7954422012</v>
      </c>
      <c r="H80" s="46">
        <v>10461844.937191714</v>
      </c>
      <c r="I80" s="46">
        <v>11057775.792953404</v>
      </c>
      <c r="J80" s="46">
        <v>12492328.762618316</v>
      </c>
      <c r="K80" s="46">
        <v>10237843.495673269</v>
      </c>
      <c r="L80" s="46">
        <v>9295746.5222092997</v>
      </c>
      <c r="M80" s="46">
        <v>10381206.005222851</v>
      </c>
      <c r="N80" s="46">
        <v>11163469.886302348</v>
      </c>
      <c r="O80" s="46">
        <v>12455856.800757499</v>
      </c>
      <c r="P80" s="46">
        <v>20277972.542396039</v>
      </c>
      <c r="Q80" s="46">
        <v>37646317.913541935</v>
      </c>
      <c r="R80" s="46">
        <v>33700787.19013457</v>
      </c>
      <c r="S80" s="46">
        <v>30965425.611265086</v>
      </c>
      <c r="T80" s="46">
        <v>24635291.407694332</v>
      </c>
      <c r="U80" s="46">
        <v>18576272.263981782</v>
      </c>
      <c r="V80" s="46">
        <v>18154742.578436077</v>
      </c>
      <c r="W80" s="46">
        <v>51886346.087037444</v>
      </c>
      <c r="X80" s="46">
        <v>60497986.42290207</v>
      </c>
      <c r="Y80" s="46">
        <v>20956299.425636597</v>
      </c>
      <c r="Z80" s="46">
        <v>19797892.296528138</v>
      </c>
      <c r="AA80" s="46">
        <v>19575332.620109666</v>
      </c>
      <c r="AB80" s="46">
        <v>21087321.457807362</v>
      </c>
      <c r="AC80" s="46">
        <v>12874398.448024558</v>
      </c>
    </row>
    <row r="81" spans="2:36" s="44" customFormat="1" x14ac:dyDescent="0.2">
      <c r="B81" s="114" t="s">
        <v>372</v>
      </c>
      <c r="C81" s="115"/>
      <c r="D81" s="116">
        <v>-0.33432911510913554</v>
      </c>
      <c r="E81" s="116">
        <v>0.14974141131756813</v>
      </c>
      <c r="F81" s="116">
        <v>0.18832507464352033</v>
      </c>
      <c r="G81" s="116">
        <v>-4.2773840376787886E-2</v>
      </c>
      <c r="H81" s="116">
        <v>0.15241239359846004</v>
      </c>
      <c r="I81" s="116">
        <v>5.6962310122105064E-2</v>
      </c>
      <c r="J81" s="116">
        <v>0.12973250647558654</v>
      </c>
      <c r="K81" s="116">
        <v>-0.1804695753518194</v>
      </c>
      <c r="L81" s="116">
        <v>-9.2021036838677905E-2</v>
      </c>
      <c r="M81" s="116">
        <v>0.11676947950551186</v>
      </c>
      <c r="N81" s="116">
        <v>7.5353853943938232E-2</v>
      </c>
      <c r="O81" s="116">
        <v>0.11576928388913554</v>
      </c>
      <c r="P81" s="116">
        <v>0.62798696763781359</v>
      </c>
      <c r="Q81" s="116">
        <v>0.85651291492939641</v>
      </c>
      <c r="R81" s="116">
        <v>-0.10480522245146584</v>
      </c>
      <c r="S81" s="116">
        <v>-8.1166103433637948E-2</v>
      </c>
      <c r="T81" s="116">
        <v>-0.2044258742972962</v>
      </c>
      <c r="U81" s="116">
        <v>-0.24594875065371213</v>
      </c>
      <c r="V81" s="116">
        <v>-2.2691833945770901E-2</v>
      </c>
      <c r="W81" s="116">
        <v>1.8580050564124906</v>
      </c>
      <c r="X81" s="116">
        <v>0.1659712233622872</v>
      </c>
      <c r="Y81" s="116">
        <v>-0.65360335666141456</v>
      </c>
      <c r="Z81" s="116">
        <v>-5.5277275132428083E-2</v>
      </c>
      <c r="AA81" s="116">
        <v>-1.1241584360851431E-2</v>
      </c>
      <c r="AB81" s="116">
        <v>7.7239496617515169E-2</v>
      </c>
      <c r="AC81" s="116">
        <v>-0.38947208284445511</v>
      </c>
    </row>
    <row r="82" spans="2:36" x14ac:dyDescent="0.2">
      <c r="B82" s="3" t="s">
        <v>383</v>
      </c>
    </row>
    <row r="83" spans="2:36" x14ac:dyDescent="0.2">
      <c r="B83" s="3" t="s">
        <v>392</v>
      </c>
    </row>
    <row r="84" spans="2:36" ht="12" customHeight="1" x14ac:dyDescent="0.2">
      <c r="B84" s="3" t="s">
        <v>389</v>
      </c>
      <c r="AA84" s="4"/>
      <c r="AJ84" s="69"/>
    </row>
    <row r="85" spans="2:36" ht="13.5" customHeight="1" x14ac:dyDescent="0.2"/>
    <row r="87" spans="2:36" hidden="1" x14ac:dyDescent="0.2">
      <c r="B87" s="102" t="s">
        <v>367</v>
      </c>
      <c r="C87" s="75">
        <f>'CUADRO 4A'!C85</f>
        <v>0.26795890219979607</v>
      </c>
      <c r="D87" s="75">
        <f>'CUADRO 4A'!D85</f>
        <v>0.28845321366125209</v>
      </c>
      <c r="E87" s="75">
        <f>'CUADRO 4A'!E85</f>
        <v>0.30862140200845395</v>
      </c>
      <c r="F87" s="75">
        <f>'CUADRO 4A'!F85</f>
        <v>0.32865513379069061</v>
      </c>
      <c r="G87" s="75">
        <f>'CUADRO 4A'!G85</f>
        <v>0.34672125005125309</v>
      </c>
      <c r="H87" s="75">
        <f>'CUADRO 4A'!H85</f>
        <v>0.36355514027576163</v>
      </c>
      <c r="I87" s="75">
        <f>'CUADRO 4A'!I85</f>
        <v>0.37983495170055293</v>
      </c>
      <c r="J87" s="75">
        <f>'CUADRO 4A'!J85</f>
        <v>0.40146450575151543</v>
      </c>
      <c r="K87" s="75">
        <f>'CUADRO 4A'!K85</f>
        <v>0.4322743828871124</v>
      </c>
      <c r="L87" s="75">
        <f>'CUADRO 4A'!L85</f>
        <v>0.44092768606569727</v>
      </c>
      <c r="M87" s="75">
        <f>'CUADRO 4A'!M85</f>
        <v>0.45491048281992202</v>
      </c>
      <c r="N87" s="75">
        <f>'CUADRO 4A'!N85</f>
        <v>0.4718635643771899</v>
      </c>
      <c r="O87" s="75">
        <f>'CUADRO 4A'!O85</f>
        <v>0.48337703534799331</v>
      </c>
      <c r="P87" s="75">
        <f>'CUADRO 4A'!P85</f>
        <v>0.49275454983374445</v>
      </c>
      <c r="Q87" s="75">
        <f>'CUADRO 4A'!Q85</f>
        <v>0.51078936635765948</v>
      </c>
      <c r="R87" s="75">
        <f>'CUADRO 4A'!R85</f>
        <v>0.54536980646007305</v>
      </c>
      <c r="S87" s="75">
        <f>'CUADRO 4A'!S85</f>
        <v>0.57672857033152736</v>
      </c>
      <c r="T87" s="75">
        <f>'CUADRO 4A'!T85</f>
        <v>0.60031676885808682</v>
      </c>
      <c r="U87" s="75">
        <f>'CUADRO 4A'!U85</f>
        <v>0.61940684210777397</v>
      </c>
      <c r="V87" s="75">
        <f>'CUADRO 4A'!V85</f>
        <v>0.64294430210786935</v>
      </c>
      <c r="W87" s="75">
        <f>'CUADRO 4A'!W85</f>
        <v>0.65329570537180603</v>
      </c>
      <c r="X87" s="75">
        <f>'CUADRO 4A'!X85</f>
        <v>0.69001092401370157</v>
      </c>
      <c r="Y87" s="75">
        <f>'CUADRO 4A'!Y85</f>
        <v>0.78054035724429915</v>
      </c>
      <c r="Z87" s="75">
        <f>'CUADRO 4A'!Z85</f>
        <v>0.85297450239657013</v>
      </c>
      <c r="AA87" s="75">
        <f>'CUADRO 4A'!AA85</f>
        <v>0.89732917652119182</v>
      </c>
      <c r="AB87" s="75">
        <f>'CUADRO 4A'!AB85</f>
        <v>0.94310211786038411</v>
      </c>
      <c r="AC87" s="75">
        <f>'CUADRO 4A'!AC85</f>
        <v>1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15BAF-2850-43A4-8746-8E9428750C4F}">
  <sheetPr>
    <pageSetUpPr fitToPage="1"/>
  </sheetPr>
  <dimension ref="A1:AD17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5" sqref="A5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58.7109375" style="3" customWidth="1"/>
    <col min="3" max="28" width="9.42578125" style="3" bestFit="1" customWidth="1"/>
    <col min="29" max="16384" width="11.42578125" style="3"/>
  </cols>
  <sheetData>
    <row r="1" spans="1:30" s="76" customFormat="1" x14ac:dyDescent="0.25"/>
    <row r="2" spans="1:30" s="76" customFormat="1" ht="18" x14ac:dyDescent="0.25">
      <c r="A2" s="77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</row>
    <row r="3" spans="1:30" s="76" customFormat="1" ht="15" x14ac:dyDescent="0.25">
      <c r="A3" s="77"/>
    </row>
    <row r="4" spans="1:30" s="76" customFormat="1" ht="15" x14ac:dyDescent="0.25">
      <c r="A4" s="77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78"/>
      <c r="X4" s="78"/>
      <c r="Y4" s="78"/>
      <c r="Z4" s="78"/>
      <c r="AA4" s="78"/>
      <c r="AB4" s="78"/>
      <c r="AC4" s="78"/>
      <c r="AD4" s="78"/>
    </row>
    <row r="5" spans="1:30" s="76" customFormat="1" ht="24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.75" customHeight="1" x14ac:dyDescent="0.25">
      <c r="A7" s="118"/>
      <c r="B7" s="118" t="s">
        <v>352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376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98" t="s">
        <v>368</v>
      </c>
      <c r="C9" s="97">
        <v>2000</v>
      </c>
      <c r="D9" s="97">
        <v>2001</v>
      </c>
      <c r="E9" s="97">
        <v>2002</v>
      </c>
      <c r="F9" s="97">
        <v>2003</v>
      </c>
      <c r="G9" s="97">
        <v>2004</v>
      </c>
      <c r="H9" s="80">
        <v>2005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>
        <v>2013</v>
      </c>
      <c r="Q9" s="80">
        <v>2014</v>
      </c>
      <c r="R9" s="80">
        <v>2015</v>
      </c>
      <c r="S9" s="80">
        <v>2016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x14ac:dyDescent="0.2">
      <c r="B10" s="106" t="s">
        <v>146</v>
      </c>
      <c r="C10" s="48">
        <v>2834563.7848361735</v>
      </c>
      <c r="D10" s="48">
        <v>3624768.2117970181</v>
      </c>
      <c r="E10" s="48">
        <v>1210061.6586783901</v>
      </c>
      <c r="F10" s="48">
        <v>2505648.0140135456</v>
      </c>
      <c r="G10" s="48">
        <v>1393800.5244603942</v>
      </c>
      <c r="H10" s="48">
        <v>1482857.9578962484</v>
      </c>
      <c r="I10" s="48">
        <v>1576827.8533071291</v>
      </c>
      <c r="J10" s="48">
        <v>1552073.7618076415</v>
      </c>
      <c r="K10" s="48">
        <v>1692812.3658720194</v>
      </c>
      <c r="L10" s="48">
        <v>1893718.437164746</v>
      </c>
      <c r="M10" s="48">
        <v>2530567.0868738797</v>
      </c>
      <c r="N10" s="48">
        <v>1901895.4880114971</v>
      </c>
      <c r="O10" s="48">
        <v>2139802.1657366557</v>
      </c>
      <c r="P10" s="48">
        <v>2407778.3248948315</v>
      </c>
      <c r="Q10" s="48">
        <v>2490405.0583568397</v>
      </c>
      <c r="R10" s="48">
        <v>2486730.0004355623</v>
      </c>
      <c r="S10" s="48">
        <v>2668879.1085660858</v>
      </c>
      <c r="T10" s="48">
        <v>2729411.0468540643</v>
      </c>
      <c r="U10" s="48">
        <v>3077856.9919853858</v>
      </c>
      <c r="V10" s="48">
        <v>3201530.8219570364</v>
      </c>
      <c r="W10" s="48">
        <v>3403619.6982506006</v>
      </c>
      <c r="X10" s="48">
        <v>3477952.7709525749</v>
      </c>
      <c r="Y10" s="48">
        <v>3107112.9295508484</v>
      </c>
      <c r="Z10" s="48">
        <v>3074397.1451760773</v>
      </c>
      <c r="AA10" s="48">
        <v>3369444.2164420085</v>
      </c>
      <c r="AB10" s="48">
        <v>4179494.223013211</v>
      </c>
      <c r="AC10" s="48">
        <v>4143020.0438720002</v>
      </c>
    </row>
    <row r="11" spans="1:30" x14ac:dyDescent="0.2">
      <c r="B11" s="106" t="s">
        <v>147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48">
        <v>20687.784625102824</v>
      </c>
      <c r="P11" s="48">
        <v>40588.158966260191</v>
      </c>
      <c r="Q11" s="48">
        <v>17619.787318943745</v>
      </c>
      <c r="R11" s="48">
        <v>22003.418337165553</v>
      </c>
      <c r="S11" s="48">
        <v>34678.358293405123</v>
      </c>
      <c r="T11" s="48">
        <v>36314.161340966071</v>
      </c>
      <c r="U11" s="48">
        <v>44074.424342974766</v>
      </c>
      <c r="V11" s="48">
        <v>41960.088784601736</v>
      </c>
      <c r="W11" s="48">
        <v>24029.955311072368</v>
      </c>
      <c r="X11" s="48">
        <v>23532.136429882918</v>
      </c>
      <c r="Y11" s="48">
        <v>12399.026778279613</v>
      </c>
      <c r="Z11" s="48">
        <v>99651.278861418163</v>
      </c>
      <c r="AA11" s="48">
        <v>93103.496449195169</v>
      </c>
      <c r="AB11" s="48">
        <v>95429.750708420645</v>
      </c>
      <c r="AC11" s="48">
        <v>120000</v>
      </c>
    </row>
    <row r="12" spans="1:30" x14ac:dyDescent="0.2">
      <c r="B12" s="107" t="s">
        <v>346</v>
      </c>
      <c r="C12" s="46">
        <v>2834563.7848361735</v>
      </c>
      <c r="D12" s="46">
        <v>3624768.2117970181</v>
      </c>
      <c r="E12" s="46">
        <v>1210061.6586783901</v>
      </c>
      <c r="F12" s="46">
        <v>2505648.0140135456</v>
      </c>
      <c r="G12" s="46">
        <v>1393800.5244603942</v>
      </c>
      <c r="H12" s="46">
        <v>1482857.9578962484</v>
      </c>
      <c r="I12" s="46">
        <v>1576827.8533071291</v>
      </c>
      <c r="J12" s="46">
        <v>1552073.7618076415</v>
      </c>
      <c r="K12" s="46">
        <v>1692812.3658720194</v>
      </c>
      <c r="L12" s="46">
        <v>1893718.437164746</v>
      </c>
      <c r="M12" s="46">
        <v>2530567.0868738797</v>
      </c>
      <c r="N12" s="46">
        <v>1901895.4880114971</v>
      </c>
      <c r="O12" s="46">
        <v>2160489.9503617585</v>
      </c>
      <c r="P12" s="46">
        <v>2448366.4838610915</v>
      </c>
      <c r="Q12" s="46">
        <v>2508024.8456757832</v>
      </c>
      <c r="R12" s="46">
        <v>2508733.4187727277</v>
      </c>
      <c r="S12" s="46">
        <v>2703557.4668594911</v>
      </c>
      <c r="T12" s="46">
        <v>2765725.2081950302</v>
      </c>
      <c r="U12" s="46">
        <v>3121931.4163283608</v>
      </c>
      <c r="V12" s="46">
        <v>3243490.9107416379</v>
      </c>
      <c r="W12" s="46">
        <v>3427649.6535616731</v>
      </c>
      <c r="X12" s="46">
        <v>3501484.9073824575</v>
      </c>
      <c r="Y12" s="46">
        <v>3119511.9563291282</v>
      </c>
      <c r="Z12" s="46">
        <v>3174048.4240374952</v>
      </c>
      <c r="AA12" s="46">
        <v>3462547.7128912038</v>
      </c>
      <c r="AB12" s="46">
        <v>4274923.9737216318</v>
      </c>
      <c r="AC12" s="46">
        <v>4263020.0438720006</v>
      </c>
    </row>
    <row r="13" spans="1:30" s="44" customFormat="1" x14ac:dyDescent="0.2">
      <c r="B13" s="114" t="s">
        <v>372</v>
      </c>
      <c r="C13" s="115"/>
      <c r="D13" s="116">
        <v>0.27877461470019993</v>
      </c>
      <c r="E13" s="116">
        <v>-0.66616854155248484</v>
      </c>
      <c r="F13" s="116">
        <v>1.0706779659064432</v>
      </c>
      <c r="G13" s="116">
        <v>-0.44373650382449159</v>
      </c>
      <c r="H13" s="116">
        <v>6.3895393833585112E-2</v>
      </c>
      <c r="I13" s="116">
        <v>6.3370800224316293E-2</v>
      </c>
      <c r="J13" s="116">
        <v>-1.569866453561819E-2</v>
      </c>
      <c r="K13" s="116">
        <v>9.0677780610417091E-2</v>
      </c>
      <c r="L13" s="116">
        <v>0.11868183110136576</v>
      </c>
      <c r="M13" s="116">
        <v>0.33629532099957604</v>
      </c>
      <c r="N13" s="116">
        <v>-0.24843111337506885</v>
      </c>
      <c r="O13" s="116">
        <v>0.13596670478493622</v>
      </c>
      <c r="P13" s="116">
        <v>0.13324594888818164</v>
      </c>
      <c r="Q13" s="116">
        <v>2.4366597977852678E-2</v>
      </c>
      <c r="R13" s="116">
        <v>2.8252235944403736E-4</v>
      </c>
      <c r="S13" s="116">
        <v>7.7658330147358345E-2</v>
      </c>
      <c r="T13" s="116">
        <v>2.2994791898303779E-2</v>
      </c>
      <c r="U13" s="116">
        <v>0.1287930583551351</v>
      </c>
      <c r="V13" s="116">
        <v>3.8937272541445189E-2</v>
      </c>
      <c r="W13" s="116">
        <v>5.6777943237068085E-2</v>
      </c>
      <c r="X13" s="116">
        <v>2.1541073704560931E-2</v>
      </c>
      <c r="Y13" s="116">
        <v>-0.10908884691976983</v>
      </c>
      <c r="Z13" s="116">
        <v>1.7482371752965742E-2</v>
      </c>
      <c r="AA13" s="116">
        <v>9.0893159243842891E-2</v>
      </c>
      <c r="AB13" s="116">
        <v>0.23461806975422128</v>
      </c>
      <c r="AC13" s="116">
        <v>-2.7845945150851703E-3</v>
      </c>
    </row>
    <row r="14" spans="1:30" x14ac:dyDescent="0.2">
      <c r="B14" s="3" t="s">
        <v>383</v>
      </c>
    </row>
    <row r="15" spans="1:30" x14ac:dyDescent="0.2">
      <c r="B15" s="3" t="s">
        <v>392</v>
      </c>
    </row>
    <row r="17" spans="2:29" hidden="1" x14ac:dyDescent="0.2">
      <c r="B17" s="102" t="s">
        <v>367</v>
      </c>
      <c r="C17" s="75">
        <f>'CUADRO 4B'!C87</f>
        <v>0.26795890219979607</v>
      </c>
      <c r="D17" s="75">
        <f>'CUADRO 4B'!D87</f>
        <v>0.28845321366125209</v>
      </c>
      <c r="E17" s="75">
        <f>'CUADRO 4B'!E87</f>
        <v>0.30862140200845395</v>
      </c>
      <c r="F17" s="75">
        <f>'CUADRO 4B'!F87</f>
        <v>0.32865513379069061</v>
      </c>
      <c r="G17" s="75">
        <f>'CUADRO 4B'!G87</f>
        <v>0.34672125005125309</v>
      </c>
      <c r="H17" s="75">
        <f>'CUADRO 4B'!H87</f>
        <v>0.36355514027576163</v>
      </c>
      <c r="I17" s="75">
        <f>'CUADRO 4B'!I87</f>
        <v>0.37983495170055293</v>
      </c>
      <c r="J17" s="75">
        <f>'CUADRO 4B'!J87</f>
        <v>0.40146450575151543</v>
      </c>
      <c r="K17" s="75">
        <f>'CUADRO 4B'!K87</f>
        <v>0.4322743828871124</v>
      </c>
      <c r="L17" s="75">
        <f>'CUADRO 4B'!L87</f>
        <v>0.44092768606569727</v>
      </c>
      <c r="M17" s="75">
        <f>'CUADRO 4B'!M87</f>
        <v>0.45491048281992202</v>
      </c>
      <c r="N17" s="75">
        <f>'CUADRO 4B'!N87</f>
        <v>0.4718635643771899</v>
      </c>
      <c r="O17" s="75">
        <f>'CUADRO 4B'!O87</f>
        <v>0.48337703534799331</v>
      </c>
      <c r="P17" s="75">
        <f>'CUADRO 4B'!P87</f>
        <v>0.49275454983374445</v>
      </c>
      <c r="Q17" s="75">
        <f>'CUADRO 4B'!Q87</f>
        <v>0.51078936635765948</v>
      </c>
      <c r="R17" s="75">
        <f>'CUADRO 4B'!R87</f>
        <v>0.54536980646007305</v>
      </c>
      <c r="S17" s="75">
        <f>'CUADRO 4B'!S87</f>
        <v>0.57672857033152736</v>
      </c>
      <c r="T17" s="75">
        <f>'CUADRO 4B'!T87</f>
        <v>0.60031676885808682</v>
      </c>
      <c r="U17" s="75">
        <f>'CUADRO 4B'!U87</f>
        <v>0.61940684210777397</v>
      </c>
      <c r="V17" s="75">
        <f>'CUADRO 4B'!V87</f>
        <v>0.64294430210786935</v>
      </c>
      <c r="W17" s="75">
        <f>'CUADRO 4B'!W87</f>
        <v>0.65329570537180603</v>
      </c>
      <c r="X17" s="75">
        <f>'CUADRO 4B'!X87</f>
        <v>0.69001092401370157</v>
      </c>
      <c r="Y17" s="75">
        <f>'CUADRO 4B'!Y87</f>
        <v>0.78054035724429915</v>
      </c>
      <c r="Z17" s="75">
        <f>'CUADRO 4B'!Z87</f>
        <v>0.85297450239657013</v>
      </c>
      <c r="AA17" s="75">
        <f>'CUADRO 4B'!AA87</f>
        <v>0.89732917652119182</v>
      </c>
      <c r="AB17" s="75">
        <f>'CUADRO 4B'!AB87</f>
        <v>0.94310211786038411</v>
      </c>
      <c r="AC17" s="75">
        <f>'CUADRO 4B'!AC87</f>
        <v>1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36775-B517-4540-A578-BFE2B330A81B}">
  <sheetPr>
    <pageSetUpPr fitToPage="1"/>
  </sheetPr>
  <dimension ref="A1:AD21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61.42578125" style="3" customWidth="1"/>
    <col min="3" max="3" width="9.42578125" style="3" bestFit="1" customWidth="1"/>
    <col min="4" max="4" width="10.28515625" style="3" bestFit="1" customWidth="1"/>
    <col min="5" max="29" width="9.42578125" style="3" bestFit="1" customWidth="1"/>
    <col min="30" max="16384" width="11.42578125" style="3"/>
  </cols>
  <sheetData>
    <row r="1" spans="1:30" s="76" customFormat="1" x14ac:dyDescent="0.25"/>
    <row r="2" spans="1:30" s="76" customFormat="1" ht="18" x14ac:dyDescent="0.25">
      <c r="A2" s="77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</row>
    <row r="3" spans="1:30" s="76" customFormat="1" ht="15" x14ac:dyDescent="0.25">
      <c r="A3" s="77"/>
    </row>
    <row r="4" spans="1:30" s="76" customFormat="1" ht="15" x14ac:dyDescent="0.25">
      <c r="A4" s="77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78"/>
      <c r="X4" s="78"/>
      <c r="Y4" s="78"/>
      <c r="Z4" s="78"/>
      <c r="AA4" s="78"/>
      <c r="AB4" s="78"/>
      <c r="AC4" s="78"/>
      <c r="AD4" s="78"/>
    </row>
    <row r="5" spans="1:30" s="76" customFormat="1" ht="24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.75" customHeight="1" x14ac:dyDescent="0.25">
      <c r="A7" s="118"/>
      <c r="B7" s="118" t="s">
        <v>351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376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98" t="s">
        <v>368</v>
      </c>
      <c r="C9" s="97">
        <v>2000</v>
      </c>
      <c r="D9" s="97">
        <v>2001</v>
      </c>
      <c r="E9" s="97">
        <v>2002</v>
      </c>
      <c r="F9" s="97">
        <v>2003</v>
      </c>
      <c r="G9" s="97">
        <v>2004</v>
      </c>
      <c r="H9" s="80">
        <v>2005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>
        <v>2013</v>
      </c>
      <c r="Q9" s="80">
        <v>2014</v>
      </c>
      <c r="R9" s="80">
        <v>2015</v>
      </c>
      <c r="S9" s="80">
        <v>2016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x14ac:dyDescent="0.2">
      <c r="B10" s="106" t="s">
        <v>146</v>
      </c>
      <c r="C10" s="48">
        <v>0</v>
      </c>
      <c r="D10" s="48">
        <v>0</v>
      </c>
      <c r="E10" s="48">
        <v>2123549.982395737</v>
      </c>
      <c r="F10" s="48">
        <v>0</v>
      </c>
      <c r="G10" s="48">
        <v>0</v>
      </c>
      <c r="H10" s="48">
        <v>0</v>
      </c>
      <c r="I10" s="48">
        <v>0</v>
      </c>
      <c r="J10" s="48">
        <v>1558520.369250945</v>
      </c>
      <c r="K10" s="48">
        <v>1486361.3778723313</v>
      </c>
      <c r="L10" s="48">
        <v>477117.10787118663</v>
      </c>
      <c r="M10" s="48">
        <v>0</v>
      </c>
      <c r="N10" s="48">
        <v>2262965.6582436026</v>
      </c>
      <c r="O10" s="48">
        <v>1291702.1784154398</v>
      </c>
      <c r="P10" s="48">
        <v>3566755.1779034669</v>
      </c>
      <c r="Q10" s="48">
        <v>3879090.4175550248</v>
      </c>
      <c r="R10" s="48">
        <v>2575378.4618306095</v>
      </c>
      <c r="S10" s="48">
        <v>2801825.5171516617</v>
      </c>
      <c r="T10" s="48">
        <v>2886380.3708911976</v>
      </c>
      <c r="U10" s="48">
        <v>3184164.4922258705</v>
      </c>
      <c r="V10" s="48">
        <v>3231780.9114824072</v>
      </c>
      <c r="W10" s="48">
        <v>3322084.2913196846</v>
      </c>
      <c r="X10" s="48">
        <v>3305722.1642766725</v>
      </c>
      <c r="Y10" s="48">
        <v>3346478.6111152712</v>
      </c>
      <c r="Z10" s="48">
        <v>2899348.8020988167</v>
      </c>
      <c r="AA10" s="48">
        <v>3872892.0002036695</v>
      </c>
      <c r="AB10" s="48">
        <v>4051698.6932779332</v>
      </c>
      <c r="AC10" s="48">
        <v>2792034.4709678199</v>
      </c>
    </row>
    <row r="11" spans="1:30" x14ac:dyDescent="0.2">
      <c r="B11" s="106" t="s">
        <v>147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48">
        <v>21671.882329822165</v>
      </c>
      <c r="P11" s="48">
        <v>28373.563549473591</v>
      </c>
      <c r="Q11" s="48">
        <v>25812.2214583614</v>
      </c>
      <c r="R11" s="48">
        <v>33873.219942095297</v>
      </c>
      <c r="S11" s="48">
        <v>30235.867978546616</v>
      </c>
      <c r="T11" s="48">
        <v>36997.546399125225</v>
      </c>
      <c r="U11" s="48">
        <v>31071.857565388764</v>
      </c>
      <c r="V11" s="48">
        <v>43672.858053198885</v>
      </c>
      <c r="W11" s="48">
        <v>10360.293302062932</v>
      </c>
      <c r="X11" s="48">
        <v>8514.8691137001952</v>
      </c>
      <c r="Y11" s="48">
        <v>79082.987665543726</v>
      </c>
      <c r="Z11" s="48">
        <v>97630.720771149819</v>
      </c>
      <c r="AA11" s="48">
        <v>102136.2975505963</v>
      </c>
      <c r="AB11" s="48">
        <v>115324.71083981932</v>
      </c>
      <c r="AC11" s="48">
        <v>94597.849226820006</v>
      </c>
    </row>
    <row r="12" spans="1:30" x14ac:dyDescent="0.2">
      <c r="B12" s="107" t="s">
        <v>347</v>
      </c>
      <c r="C12" s="46">
        <v>0</v>
      </c>
      <c r="D12" s="46">
        <v>0</v>
      </c>
      <c r="E12" s="46">
        <v>2123549.982395737</v>
      </c>
      <c r="F12" s="46">
        <v>0</v>
      </c>
      <c r="G12" s="46">
        <v>0</v>
      </c>
      <c r="H12" s="46">
        <v>0</v>
      </c>
      <c r="I12" s="46">
        <v>0</v>
      </c>
      <c r="J12" s="46">
        <v>1558520.369250945</v>
      </c>
      <c r="K12" s="46">
        <v>1486361.3778723313</v>
      </c>
      <c r="L12" s="46">
        <v>477117.10787118663</v>
      </c>
      <c r="M12" s="46">
        <v>0</v>
      </c>
      <c r="N12" s="46">
        <v>2262965.6582436026</v>
      </c>
      <c r="O12" s="46">
        <v>1313374.0607452618</v>
      </c>
      <c r="P12" s="46">
        <v>3595128.7414529403</v>
      </c>
      <c r="Q12" s="46">
        <v>3904902.6390133863</v>
      </c>
      <c r="R12" s="46">
        <v>2609251.6817727047</v>
      </c>
      <c r="S12" s="46">
        <v>2832061.3851302085</v>
      </c>
      <c r="T12" s="46">
        <v>2923377.9172903229</v>
      </c>
      <c r="U12" s="46">
        <v>3215236.349791259</v>
      </c>
      <c r="V12" s="46">
        <v>3275453.7695356063</v>
      </c>
      <c r="W12" s="46">
        <v>3332444.5846217475</v>
      </c>
      <c r="X12" s="46">
        <v>3314237.0333903725</v>
      </c>
      <c r="Y12" s="46">
        <v>3425561.598780815</v>
      </c>
      <c r="Z12" s="46">
        <v>2996979.5228699669</v>
      </c>
      <c r="AA12" s="46">
        <v>3975028.2977542658</v>
      </c>
      <c r="AB12" s="46">
        <v>4167023.4041177528</v>
      </c>
      <c r="AC12" s="46">
        <v>2886632.3201946397</v>
      </c>
    </row>
    <row r="13" spans="1:30" s="44" customFormat="1" x14ac:dyDescent="0.2">
      <c r="B13" s="114" t="s">
        <v>372</v>
      </c>
      <c r="C13" s="115"/>
      <c r="D13" s="116" t="s">
        <v>374</v>
      </c>
      <c r="E13" s="116" t="s">
        <v>374</v>
      </c>
      <c r="F13" s="116">
        <v>-1</v>
      </c>
      <c r="G13" s="116" t="s">
        <v>374</v>
      </c>
      <c r="H13" s="116" t="s">
        <v>374</v>
      </c>
      <c r="I13" s="116" t="s">
        <v>374</v>
      </c>
      <c r="J13" s="116" t="s">
        <v>374</v>
      </c>
      <c r="K13" s="116">
        <v>-4.6299678080752193E-2</v>
      </c>
      <c r="L13" s="116">
        <v>-0.67900329289088412</v>
      </c>
      <c r="M13" s="116">
        <v>-1</v>
      </c>
      <c r="N13" s="116" t="s">
        <v>374</v>
      </c>
      <c r="O13" s="116">
        <v>-0.41962262840319231</v>
      </c>
      <c r="P13" s="116">
        <v>1.7373227848073367</v>
      </c>
      <c r="Q13" s="116">
        <v>8.6164896958670134E-2</v>
      </c>
      <c r="R13" s="116">
        <v>-0.33180109135013958</v>
      </c>
      <c r="S13" s="116">
        <v>8.5392185397051623E-2</v>
      </c>
      <c r="T13" s="116">
        <v>3.2243839289491927E-2</v>
      </c>
      <c r="U13" s="116">
        <v>9.9836025569851605E-2</v>
      </c>
      <c r="V13" s="116">
        <v>1.872876927018341E-2</v>
      </c>
      <c r="W13" s="116">
        <v>1.7399364819678631E-2</v>
      </c>
      <c r="X13" s="116">
        <v>-5.4637221322141327E-3</v>
      </c>
      <c r="Y13" s="116">
        <v>3.3589801896746208E-2</v>
      </c>
      <c r="Z13" s="116">
        <v>-0.12511293799632273</v>
      </c>
      <c r="AA13" s="116">
        <v>0.32634483066060449</v>
      </c>
      <c r="AB13" s="116">
        <v>4.8300311842297328E-2</v>
      </c>
      <c r="AC13" s="116">
        <v>-0.30726755281908458</v>
      </c>
    </row>
    <row r="14" spans="1:30" x14ac:dyDescent="0.2">
      <c r="B14" s="3" t="s">
        <v>383</v>
      </c>
    </row>
    <row r="15" spans="1:30" x14ac:dyDescent="0.2">
      <c r="B15" s="3" t="s">
        <v>392</v>
      </c>
    </row>
    <row r="17" spans="2:29" hidden="1" x14ac:dyDescent="0.2">
      <c r="B17" s="102" t="s">
        <v>367</v>
      </c>
      <c r="C17" s="75">
        <f>'CUADRO 5A'!C17</f>
        <v>0.26795890219979607</v>
      </c>
      <c r="D17" s="75">
        <f>'CUADRO 5A'!D17</f>
        <v>0.28845321366125209</v>
      </c>
      <c r="E17" s="75">
        <f>'CUADRO 5A'!E17</f>
        <v>0.30862140200845395</v>
      </c>
      <c r="F17" s="75">
        <f>'CUADRO 5A'!F17</f>
        <v>0.32865513379069061</v>
      </c>
      <c r="G17" s="75">
        <f>'CUADRO 5A'!G17</f>
        <v>0.34672125005125309</v>
      </c>
      <c r="H17" s="75">
        <f>'CUADRO 5A'!H17</f>
        <v>0.36355514027576163</v>
      </c>
      <c r="I17" s="75">
        <f>'CUADRO 5A'!I17</f>
        <v>0.37983495170055293</v>
      </c>
      <c r="J17" s="75">
        <f>'CUADRO 5A'!J17</f>
        <v>0.40146450575151543</v>
      </c>
      <c r="K17" s="75">
        <f>'CUADRO 5A'!K17</f>
        <v>0.4322743828871124</v>
      </c>
      <c r="L17" s="75">
        <f>'CUADRO 5A'!L17</f>
        <v>0.44092768606569727</v>
      </c>
      <c r="M17" s="75">
        <f>'CUADRO 5A'!M17</f>
        <v>0.45491048281992202</v>
      </c>
      <c r="N17" s="75">
        <f>'CUADRO 5A'!N17</f>
        <v>0.4718635643771899</v>
      </c>
      <c r="O17" s="75">
        <f>'CUADRO 5A'!O17</f>
        <v>0.48337703534799331</v>
      </c>
      <c r="P17" s="75">
        <f>'CUADRO 5A'!P17</f>
        <v>0.49275454983374445</v>
      </c>
      <c r="Q17" s="75">
        <f>'CUADRO 5A'!Q17</f>
        <v>0.51078936635765948</v>
      </c>
      <c r="R17" s="75">
        <f>'CUADRO 5A'!R17</f>
        <v>0.54536980646007305</v>
      </c>
      <c r="S17" s="75">
        <f>'CUADRO 5A'!S17</f>
        <v>0.57672857033152736</v>
      </c>
      <c r="T17" s="75">
        <f>'CUADRO 5A'!T17</f>
        <v>0.60031676885808682</v>
      </c>
      <c r="U17" s="75">
        <f>'CUADRO 5A'!U17</f>
        <v>0.61940684210777397</v>
      </c>
      <c r="V17" s="75">
        <f>'CUADRO 5A'!V17</f>
        <v>0.64294430210786935</v>
      </c>
      <c r="W17" s="75">
        <f>'CUADRO 5A'!W17</f>
        <v>0.65329570537180603</v>
      </c>
      <c r="X17" s="75">
        <f>'CUADRO 5A'!X17</f>
        <v>0.69001092401370157</v>
      </c>
      <c r="Y17" s="75">
        <f>'CUADRO 5A'!Y17</f>
        <v>0.78054035724429915</v>
      </c>
      <c r="Z17" s="75">
        <f>'CUADRO 5A'!Z17</f>
        <v>0.85297450239657013</v>
      </c>
      <c r="AA17" s="75">
        <f>'CUADRO 5A'!AA17</f>
        <v>0.89732917652119182</v>
      </c>
      <c r="AB17" s="75">
        <f>'CUADRO 5A'!AB17</f>
        <v>0.94310211786038411</v>
      </c>
      <c r="AC17" s="75">
        <f>'CUADRO 5A'!AC17</f>
        <v>1</v>
      </c>
    </row>
    <row r="21" spans="2:29" x14ac:dyDescent="0.2">
      <c r="S21" s="3" t="s">
        <v>374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EE6F2-5A79-45BC-B379-1A827DF30EC0}">
  <sheetPr>
    <pageSetUpPr fitToPage="1"/>
  </sheetPr>
  <dimension ref="A1:AD66"/>
  <sheetViews>
    <sheetView showGridLines="0" zoomScaleNormal="100" workbookViewId="0">
      <pane xSplit="2" ySplit="9" topLeftCell="W10" activePane="bottomRight" state="frozen"/>
      <selection activeCell="B84" sqref="B84"/>
      <selection pane="topRight" activeCell="B84" sqref="B84"/>
      <selection pane="bottomLeft" activeCell="B84" sqref="B84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3.5703125" style="3" bestFit="1" customWidth="1"/>
    <col min="3" max="29" width="9.85546875" style="3" bestFit="1" customWidth="1"/>
    <col min="30" max="16384" width="11.42578125" style="3"/>
  </cols>
  <sheetData>
    <row r="1" spans="1:30" s="76" customFormat="1" x14ac:dyDescent="0.25"/>
    <row r="2" spans="1:30" s="76" customFormat="1" ht="18" x14ac:dyDescent="0.25">
      <c r="A2" s="77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</row>
    <row r="3" spans="1:30" s="76" customFormat="1" ht="15" x14ac:dyDescent="0.25">
      <c r="A3" s="77"/>
    </row>
    <row r="4" spans="1:30" s="76" customFormat="1" ht="15" x14ac:dyDescent="0.25">
      <c r="A4" s="77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78"/>
      <c r="X4" s="78"/>
      <c r="Y4" s="78"/>
      <c r="Z4" s="78"/>
      <c r="AA4" s="78"/>
      <c r="AB4" s="78"/>
      <c r="AC4" s="78"/>
      <c r="AD4" s="78"/>
    </row>
    <row r="5" spans="1:30" s="76" customFormat="1" ht="24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.75" customHeight="1" x14ac:dyDescent="0.25">
      <c r="A7" s="118"/>
      <c r="B7" s="118" t="s">
        <v>384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376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98" t="s">
        <v>368</v>
      </c>
      <c r="C9" s="97">
        <v>2000</v>
      </c>
      <c r="D9" s="97">
        <v>2001</v>
      </c>
      <c r="E9" s="97">
        <v>2002</v>
      </c>
      <c r="F9" s="97">
        <v>2003</v>
      </c>
      <c r="G9" s="97">
        <v>2004</v>
      </c>
      <c r="H9" s="80">
        <v>2005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>
        <v>2013</v>
      </c>
      <c r="Q9" s="80">
        <v>2014</v>
      </c>
      <c r="R9" s="80">
        <v>2015</v>
      </c>
      <c r="S9" s="80">
        <v>2016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s="45" customFormat="1" x14ac:dyDescent="0.2">
      <c r="B10" s="108" t="s">
        <v>219</v>
      </c>
      <c r="C10" s="50">
        <v>7476043.1779318769</v>
      </c>
      <c r="D10" s="50">
        <v>8236888.327536189</v>
      </c>
      <c r="E10" s="50">
        <v>9338843.222192185</v>
      </c>
      <c r="F10" s="50">
        <v>8182077.4438526239</v>
      </c>
      <c r="G10" s="50">
        <v>14836749.853127176</v>
      </c>
      <c r="H10" s="50">
        <v>14608349.050258448</v>
      </c>
      <c r="I10" s="50">
        <v>9457359.369853301</v>
      </c>
      <c r="J10" s="50">
        <v>8984104.1643851101</v>
      </c>
      <c r="K10" s="50">
        <v>10123372.010211863</v>
      </c>
      <c r="L10" s="50">
        <v>13094260.205401467</v>
      </c>
      <c r="M10" s="50">
        <v>11920322.032715145</v>
      </c>
      <c r="N10" s="50">
        <v>12004402.212849287</v>
      </c>
      <c r="O10" s="50">
        <v>12159930.771374824</v>
      </c>
      <c r="P10" s="50">
        <v>13260387.507693298</v>
      </c>
      <c r="Q10" s="50">
        <v>13434020.518143902</v>
      </c>
      <c r="R10" s="50">
        <v>12627925.804374713</v>
      </c>
      <c r="S10" s="50">
        <v>12139954.00878275</v>
      </c>
      <c r="T10" s="50">
        <v>12731482.433237119</v>
      </c>
      <c r="U10" s="50">
        <v>11658194.491933251</v>
      </c>
      <c r="V10" s="50">
        <v>12532629.094113216</v>
      </c>
      <c r="W10" s="50">
        <v>12754650.331865788</v>
      </c>
      <c r="X10" s="50">
        <v>15821409.139482293</v>
      </c>
      <c r="Y10" s="50">
        <v>14486557.789170083</v>
      </c>
      <c r="Z10" s="50">
        <v>12922323.899204191</v>
      </c>
      <c r="AA10" s="50">
        <v>15155860.909241615</v>
      </c>
      <c r="AB10" s="50">
        <v>13414592.060127143</v>
      </c>
      <c r="AC10" s="50">
        <v>14510811.635529</v>
      </c>
    </row>
    <row r="11" spans="1:30" s="45" customFormat="1" x14ac:dyDescent="0.2">
      <c r="B11" s="109" t="s">
        <v>220</v>
      </c>
      <c r="C11" s="47">
        <v>257072.65938728876</v>
      </c>
      <c r="D11" s="47">
        <v>270806.27339009318</v>
      </c>
      <c r="E11" s="47">
        <v>274982.20828079613</v>
      </c>
      <c r="F11" s="47">
        <v>200060.09207777798</v>
      </c>
      <c r="G11" s="47">
        <v>253603.84386016728</v>
      </c>
      <c r="H11" s="47">
        <v>281912.25923049642</v>
      </c>
      <c r="I11" s="47">
        <v>335679.30153915426</v>
      </c>
      <c r="J11" s="47">
        <v>393350.87898341287</v>
      </c>
      <c r="K11" s="47">
        <v>366366.24604321795</v>
      </c>
      <c r="L11" s="47">
        <v>348256.95488334674</v>
      </c>
      <c r="M11" s="47">
        <v>462443.64453187579</v>
      </c>
      <c r="N11" s="47">
        <v>0</v>
      </c>
      <c r="O11" s="47">
        <v>0</v>
      </c>
      <c r="P11" s="47">
        <v>26078.095076617006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47">
        <v>0</v>
      </c>
      <c r="Y11" s="47">
        <v>0</v>
      </c>
      <c r="Z11" s="47">
        <v>0</v>
      </c>
      <c r="AA11" s="47">
        <v>0</v>
      </c>
      <c r="AB11" s="47">
        <v>0</v>
      </c>
      <c r="AC11" s="47">
        <v>0</v>
      </c>
    </row>
    <row r="12" spans="1:30" x14ac:dyDescent="0.2">
      <c r="B12" s="103" t="s">
        <v>221</v>
      </c>
      <c r="C12" s="48">
        <v>5363.1507973878161</v>
      </c>
      <c r="D12" s="48">
        <v>36728.659963697814</v>
      </c>
      <c r="E12" s="48">
        <v>41067.793476140112</v>
      </c>
      <c r="F12" s="48">
        <v>21159.940509035147</v>
      </c>
      <c r="G12" s="48">
        <v>21728.529075983504</v>
      </c>
      <c r="H12" s="48">
        <v>32750.822859961707</v>
      </c>
      <c r="I12" s="48">
        <v>40417.554864995465</v>
      </c>
      <c r="J12" s="48">
        <v>35959.830366511815</v>
      </c>
      <c r="K12" s="48">
        <v>32476.181073321106</v>
      </c>
      <c r="L12" s="48">
        <v>0</v>
      </c>
      <c r="M12" s="48">
        <v>0</v>
      </c>
      <c r="N12" s="48">
        <v>0</v>
      </c>
      <c r="O12" s="48">
        <v>0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  <c r="Z12" s="48">
        <v>0</v>
      </c>
      <c r="AA12" s="48">
        <v>0</v>
      </c>
      <c r="AB12" s="48">
        <v>0</v>
      </c>
      <c r="AC12" s="48">
        <v>0</v>
      </c>
    </row>
    <row r="13" spans="1:30" x14ac:dyDescent="0.2">
      <c r="B13" s="103" t="s">
        <v>222</v>
      </c>
      <c r="C13" s="48">
        <v>251709.50858990097</v>
      </c>
      <c r="D13" s="48">
        <v>234077.61342639537</v>
      </c>
      <c r="E13" s="48">
        <v>233914.41480465603</v>
      </c>
      <c r="F13" s="48">
        <v>178900.15156874282</v>
      </c>
      <c r="G13" s="48">
        <v>231875.31478418375</v>
      </c>
      <c r="H13" s="48">
        <v>249161.43637053468</v>
      </c>
      <c r="I13" s="48">
        <v>295261.74667415879</v>
      </c>
      <c r="J13" s="48">
        <v>357391.04861690098</v>
      </c>
      <c r="K13" s="48">
        <v>333890.0649698968</v>
      </c>
      <c r="L13" s="48">
        <v>348256.95488334674</v>
      </c>
      <c r="M13" s="48">
        <v>462443.64453187579</v>
      </c>
      <c r="N13" s="48">
        <v>0</v>
      </c>
      <c r="O13" s="48">
        <v>0</v>
      </c>
      <c r="P13" s="48">
        <v>26078.095076617006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  <c r="Z13" s="48">
        <v>0</v>
      </c>
      <c r="AA13" s="48">
        <v>0</v>
      </c>
      <c r="AB13" s="48">
        <v>0</v>
      </c>
      <c r="AC13" s="48">
        <v>0</v>
      </c>
    </row>
    <row r="14" spans="1:30" s="45" customFormat="1" x14ac:dyDescent="0.2">
      <c r="B14" s="109" t="s">
        <v>223</v>
      </c>
      <c r="C14" s="47">
        <v>7197088.6368386084</v>
      </c>
      <c r="D14" s="47">
        <v>7825255.5731913559</v>
      </c>
      <c r="E14" s="47">
        <v>8942825.059318142</v>
      </c>
      <c r="F14" s="47">
        <v>7873741.9185279608</v>
      </c>
      <c r="G14" s="47">
        <v>14485231.217499899</v>
      </c>
      <c r="H14" s="47">
        <v>14229513.952931723</v>
      </c>
      <c r="I14" s="47">
        <v>9023966.5750354659</v>
      </c>
      <c r="J14" s="47">
        <v>8495076.0849276558</v>
      </c>
      <c r="K14" s="47">
        <v>9668122.4032269586</v>
      </c>
      <c r="L14" s="47">
        <v>12632822.786743468</v>
      </c>
      <c r="M14" s="47">
        <v>11338438.625742119</v>
      </c>
      <c r="N14" s="47">
        <v>11843383.635158753</v>
      </c>
      <c r="O14" s="47">
        <v>12027719.277392717</v>
      </c>
      <c r="P14" s="47">
        <v>13087518.254898492</v>
      </c>
      <c r="Q14" s="47">
        <v>13284563.86335022</v>
      </c>
      <c r="R14" s="47">
        <v>12484592.26187006</v>
      </c>
      <c r="S14" s="47">
        <v>12004190.94872663</v>
      </c>
      <c r="T14" s="47">
        <v>12581449.894995144</v>
      </c>
      <c r="U14" s="47">
        <v>11499279.553788489</v>
      </c>
      <c r="V14" s="47">
        <v>12532629.094113216</v>
      </c>
      <c r="W14" s="47">
        <v>12754650.331865788</v>
      </c>
      <c r="X14" s="47">
        <v>15821409.139482293</v>
      </c>
      <c r="Y14" s="47">
        <v>14486557.789170083</v>
      </c>
      <c r="Z14" s="47">
        <v>12922323.899204191</v>
      </c>
      <c r="AA14" s="47">
        <v>15155860.909241615</v>
      </c>
      <c r="AB14" s="47">
        <v>13414592.060127143</v>
      </c>
      <c r="AC14" s="47">
        <v>14510811.635529</v>
      </c>
    </row>
    <row r="15" spans="1:30" x14ac:dyDescent="0.2">
      <c r="B15" s="103" t="s">
        <v>224</v>
      </c>
      <c r="C15" s="48">
        <v>1146798.2039569418</v>
      </c>
      <c r="D15" s="48">
        <v>1097129.7446443096</v>
      </c>
      <c r="E15" s="48">
        <v>1299320.7560667347</v>
      </c>
      <c r="F15" s="48">
        <v>1432467.3844645582</v>
      </c>
      <c r="G15" s="48">
        <v>1337727.7575788542</v>
      </c>
      <c r="H15" s="48">
        <v>1816969.4292231696</v>
      </c>
      <c r="I15" s="48">
        <v>1836465.4315433411</v>
      </c>
      <c r="J15" s="48">
        <v>1690649.8316294502</v>
      </c>
      <c r="K15" s="48">
        <v>1706278.2894322416</v>
      </c>
      <c r="L15" s="48">
        <v>2231831.183454819</v>
      </c>
      <c r="M15" s="48">
        <v>2342460.5112866247</v>
      </c>
      <c r="N15" s="48">
        <v>2514627.1854379247</v>
      </c>
      <c r="O15" s="48">
        <v>2566591.9230381995</v>
      </c>
      <c r="P15" s="48">
        <v>1697646.5678922562</v>
      </c>
      <c r="Q15" s="48">
        <v>1894449.0718360655</v>
      </c>
      <c r="R15" s="48">
        <v>1807744.674240923</v>
      </c>
      <c r="S15" s="48">
        <v>1544695.7997622541</v>
      </c>
      <c r="T15" s="48">
        <v>1250228.8492653517</v>
      </c>
      <c r="U15" s="48">
        <v>1064226.4295522976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v>0</v>
      </c>
      <c r="AB15" s="48">
        <v>0</v>
      </c>
      <c r="AC15" s="48">
        <v>0</v>
      </c>
    </row>
    <row r="16" spans="1:30" x14ac:dyDescent="0.2">
      <c r="B16" s="103" t="s">
        <v>225</v>
      </c>
      <c r="C16" s="48">
        <v>577574.7000433777</v>
      </c>
      <c r="D16" s="48">
        <v>466940.71085709997</v>
      </c>
      <c r="E16" s="48">
        <v>527716.46972344036</v>
      </c>
      <c r="F16" s="48">
        <v>514612.48616220686</v>
      </c>
      <c r="G16" s="48">
        <v>507736.04574561544</v>
      </c>
      <c r="H16" s="48">
        <v>475822.93455068825</v>
      </c>
      <c r="I16" s="48">
        <v>470806.55479272915</v>
      </c>
      <c r="J16" s="48">
        <v>460760.95731982839</v>
      </c>
      <c r="K16" s="48">
        <v>518027.60668905725</v>
      </c>
      <c r="L16" s="48">
        <v>558189.40560545446</v>
      </c>
      <c r="M16" s="48">
        <v>563766.19507693755</v>
      </c>
      <c r="N16" s="48">
        <v>575521.29422503826</v>
      </c>
      <c r="O16" s="48">
        <v>592058.30231667438</v>
      </c>
      <c r="P16" s="48">
        <v>593760.73452130682</v>
      </c>
      <c r="Q16" s="48">
        <v>487443.40401687461</v>
      </c>
      <c r="R16" s="48">
        <v>499433.6642286061</v>
      </c>
      <c r="S16" s="48">
        <v>578366.20059979998</v>
      </c>
      <c r="T16" s="48">
        <v>558296.68542913825</v>
      </c>
      <c r="U16" s="48">
        <v>611104.33444992336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v>0</v>
      </c>
      <c r="AB16" s="48">
        <v>0</v>
      </c>
      <c r="AC16" s="48">
        <v>0</v>
      </c>
    </row>
    <row r="17" spans="2:29" x14ac:dyDescent="0.2">
      <c r="B17" s="103" t="s">
        <v>226</v>
      </c>
      <c r="C17" s="48">
        <v>408966.63173478027</v>
      </c>
      <c r="D17" s="48">
        <v>521704.73420596519</v>
      </c>
      <c r="E17" s="48">
        <v>557748.84482018137</v>
      </c>
      <c r="F17" s="48">
        <v>520389.54779243591</v>
      </c>
      <c r="G17" s="48">
        <v>798996.01475551026</v>
      </c>
      <c r="H17" s="48">
        <v>1276531.1902067501</v>
      </c>
      <c r="I17" s="48">
        <v>1025064.7254046085</v>
      </c>
      <c r="J17" s="48">
        <v>830290.42111960542</v>
      </c>
      <c r="K17" s="48">
        <v>1081084.3485422106</v>
      </c>
      <c r="L17" s="48">
        <v>1018274.6748433986</v>
      </c>
      <c r="M17" s="48">
        <v>956633.14577270043</v>
      </c>
      <c r="N17" s="48">
        <v>859353.34034577128</v>
      </c>
      <c r="O17" s="48">
        <v>266295.4655330925</v>
      </c>
      <c r="P17" s="48">
        <v>211817.03713874536</v>
      </c>
      <c r="Q17" s="48">
        <v>156094.17151940364</v>
      </c>
      <c r="R17" s="48">
        <v>230640.74458843144</v>
      </c>
      <c r="S17" s="48">
        <v>160374.24630763748</v>
      </c>
      <c r="T17" s="48">
        <v>176053.10363733026</v>
      </c>
      <c r="U17" s="48">
        <v>152288.81577738083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v>0</v>
      </c>
      <c r="AB17" s="48">
        <v>0</v>
      </c>
      <c r="AC17" s="48">
        <v>0</v>
      </c>
    </row>
    <row r="18" spans="2:29" x14ac:dyDescent="0.2">
      <c r="B18" s="103" t="s">
        <v>319</v>
      </c>
      <c r="C18" s="48">
        <v>776992.23448736186</v>
      </c>
      <c r="D18" s="48">
        <v>762134.68801277259</v>
      </c>
      <c r="E18" s="48">
        <v>873381.55502454902</v>
      </c>
      <c r="F18" s="48">
        <v>747039.01643709687</v>
      </c>
      <c r="G18" s="48">
        <v>739280.47375841427</v>
      </c>
      <c r="H18" s="48">
        <v>679224.06436805171</v>
      </c>
      <c r="I18" s="48">
        <v>901516.34344054898</v>
      </c>
      <c r="J18" s="48">
        <v>812980.96601848351</v>
      </c>
      <c r="K18" s="48">
        <v>822963.31649359467</v>
      </c>
      <c r="L18" s="48">
        <v>882400.40781206184</v>
      </c>
      <c r="M18" s="48">
        <v>802347.55415052746</v>
      </c>
      <c r="N18" s="48">
        <v>1017995.1455735253</v>
      </c>
      <c r="O18" s="48">
        <v>2700448.5416963631</v>
      </c>
      <c r="P18" s="48">
        <v>4172171.2920533088</v>
      </c>
      <c r="Q18" s="48">
        <v>6991008.7829913814</v>
      </c>
      <c r="R18" s="48">
        <v>5792793.8359075412</v>
      </c>
      <c r="S18" s="48">
        <v>5187018.9404737856</v>
      </c>
      <c r="T18" s="48">
        <v>4410409.2655404322</v>
      </c>
      <c r="U18" s="48">
        <v>5980396.1717030387</v>
      </c>
      <c r="V18" s="48">
        <v>1604803.5327916958</v>
      </c>
      <c r="W18" s="48">
        <v>2266695.5015542754</v>
      </c>
      <c r="X18" s="48">
        <v>3146204.6208777009</v>
      </c>
      <c r="Y18" s="48">
        <v>2301742.2684586267</v>
      </c>
      <c r="Z18" s="48">
        <v>2312920.3783547152</v>
      </c>
      <c r="AA18" s="48">
        <v>2262491.2511758208</v>
      </c>
      <c r="AB18" s="48">
        <v>2013506.2888100918</v>
      </c>
      <c r="AC18" s="48">
        <v>2447799.3814349999</v>
      </c>
    </row>
    <row r="19" spans="2:29" x14ac:dyDescent="0.2">
      <c r="B19" s="103" t="s">
        <v>228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4697186.9685242465</v>
      </c>
      <c r="W19" s="48">
        <v>5496045.8328905394</v>
      </c>
      <c r="X19" s="48">
        <v>6138542.6843747953</v>
      </c>
      <c r="Y19" s="48">
        <v>4754289.7358150715</v>
      </c>
      <c r="Z19" s="48">
        <v>5314830.8300794866</v>
      </c>
      <c r="AA19" s="48">
        <v>5941171.5412221365</v>
      </c>
      <c r="AB19" s="48">
        <v>4901962.826685532</v>
      </c>
      <c r="AC19" s="48">
        <v>5233595.833505</v>
      </c>
    </row>
    <row r="20" spans="2:29" x14ac:dyDescent="0.2">
      <c r="B20" s="103" t="s">
        <v>229</v>
      </c>
      <c r="C20" s="48">
        <v>0</v>
      </c>
      <c r="D20" s="48">
        <v>0</v>
      </c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359005.02694598009</v>
      </c>
      <c r="W20" s="48">
        <v>272795.91733053385</v>
      </c>
      <c r="X20" s="48">
        <v>306205.87121864827</v>
      </c>
      <c r="Y20" s="48">
        <v>289003.65903744887</v>
      </c>
      <c r="Z20" s="48">
        <v>272801.21523235779</v>
      </c>
      <c r="AA20" s="48">
        <v>269867.3731860774</v>
      </c>
      <c r="AB20" s="48">
        <v>315453.86320937343</v>
      </c>
      <c r="AC20" s="48">
        <v>448395.50512500003</v>
      </c>
    </row>
    <row r="21" spans="2:29" x14ac:dyDescent="0.2">
      <c r="B21" s="103" t="s">
        <v>230</v>
      </c>
      <c r="C21" s="48">
        <v>297949.93638043333</v>
      </c>
      <c r="D21" s="48">
        <v>505022.00099970162</v>
      </c>
      <c r="E21" s="48">
        <v>430583.0458133939</v>
      </c>
      <c r="F21" s="48">
        <v>503781.94337121258</v>
      </c>
      <c r="G21" s="48">
        <v>447171.23619357363</v>
      </c>
      <c r="H21" s="48">
        <v>426056.03618342482</v>
      </c>
      <c r="I21" s="48">
        <v>43221.786005998307</v>
      </c>
      <c r="J21" s="48">
        <v>46847.805299233492</v>
      </c>
      <c r="K21" s="48">
        <v>39932.554838688862</v>
      </c>
      <c r="L21" s="48">
        <v>61393.661263463066</v>
      </c>
      <c r="M21" s="48">
        <v>79314.520906045582</v>
      </c>
      <c r="N21" s="48">
        <v>85732.5168841868</v>
      </c>
      <c r="O21" s="48">
        <v>93907.702850055226</v>
      </c>
      <c r="P21" s="48">
        <v>32281.978939346292</v>
      </c>
      <c r="Q21" s="48">
        <v>35654.503009461296</v>
      </c>
      <c r="R21" s="48">
        <v>19648.080885798885</v>
      </c>
      <c r="S21" s="48">
        <v>15316.176203863577</v>
      </c>
      <c r="T21" s="48">
        <v>22474.642395320876</v>
      </c>
      <c r="U21" s="48">
        <v>20123.457076425409</v>
      </c>
      <c r="V21" s="48">
        <v>0</v>
      </c>
      <c r="W21" s="48">
        <v>0</v>
      </c>
      <c r="X21" s="48">
        <v>0</v>
      </c>
      <c r="Y21" s="48">
        <v>0</v>
      </c>
      <c r="Z21" s="48">
        <v>0</v>
      </c>
      <c r="AA21" s="48">
        <v>0</v>
      </c>
      <c r="AB21" s="48">
        <v>0</v>
      </c>
      <c r="AC21" s="48">
        <v>0</v>
      </c>
    </row>
    <row r="22" spans="2:29" x14ac:dyDescent="0.2">
      <c r="B22" s="103" t="s">
        <v>231</v>
      </c>
      <c r="C22" s="48">
        <v>0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765972.48081121501</v>
      </c>
      <c r="W22" s="48">
        <v>388163.10352702934</v>
      </c>
      <c r="X22" s="48">
        <v>349854.02853594016</v>
      </c>
      <c r="Y22" s="48">
        <v>348489.80252518097</v>
      </c>
      <c r="Z22" s="48">
        <v>353279.2713596262</v>
      </c>
      <c r="AA22" s="48">
        <v>438671.24395537114</v>
      </c>
      <c r="AB22" s="48">
        <v>357973.60870308091</v>
      </c>
      <c r="AC22" s="48">
        <v>324063.78215699998</v>
      </c>
    </row>
    <row r="23" spans="2:29" x14ac:dyDescent="0.2">
      <c r="B23" s="103" t="s">
        <v>232</v>
      </c>
      <c r="C23" s="48">
        <v>3507983.0488558244</v>
      </c>
      <c r="D23" s="48">
        <v>3325003.4482091367</v>
      </c>
      <c r="E23" s="48">
        <v>3591844.9499517693</v>
      </c>
      <c r="F23" s="48">
        <v>3001588.7911199853</v>
      </c>
      <c r="G23" s="48">
        <v>3441598.8908773474</v>
      </c>
      <c r="H23" s="48">
        <v>3575392.0073775989</v>
      </c>
      <c r="I23" s="48">
        <v>4243872.8844201136</v>
      </c>
      <c r="J23" s="48">
        <v>3779686.4181019124</v>
      </c>
      <c r="K23" s="48">
        <v>4433829.7719981344</v>
      </c>
      <c r="L23" s="48">
        <v>5754595.2270158632</v>
      </c>
      <c r="M23" s="48">
        <v>5545583.0673197247</v>
      </c>
      <c r="N23" s="48">
        <v>5764882.5039063934</v>
      </c>
      <c r="O23" s="48">
        <v>4671395.8859259328</v>
      </c>
      <c r="P23" s="48">
        <v>5312443.7050366635</v>
      </c>
      <c r="Q23" s="48">
        <v>2509544.5382322967</v>
      </c>
      <c r="R23" s="48">
        <v>2518896.7254929468</v>
      </c>
      <c r="S23" s="48">
        <v>2376092.9932516264</v>
      </c>
      <c r="T23" s="48">
        <v>2583975.2300055441</v>
      </c>
      <c r="U23" s="48">
        <v>2821768.8244552631</v>
      </c>
      <c r="V23" s="48">
        <v>4616403.7758132759</v>
      </c>
      <c r="W23" s="48">
        <v>3782424.7206074493</v>
      </c>
      <c r="X23" s="48">
        <v>4697831.5980119649</v>
      </c>
      <c r="Y23" s="48">
        <v>4082894.1781053254</v>
      </c>
      <c r="Z23" s="48">
        <v>3192996.4898877516</v>
      </c>
      <c r="AA23" s="48">
        <v>4849100.1475050533</v>
      </c>
      <c r="AB23" s="48">
        <v>4502891.9104873389</v>
      </c>
      <c r="AC23" s="48">
        <v>4803809.2446619999</v>
      </c>
    </row>
    <row r="24" spans="2:29" x14ac:dyDescent="0.2">
      <c r="B24" s="103" t="s">
        <v>233</v>
      </c>
      <c r="C24" s="48">
        <v>0</v>
      </c>
      <c r="D24" s="48">
        <v>0</v>
      </c>
      <c r="E24" s="48">
        <v>0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489257.30922680162</v>
      </c>
      <c r="W24" s="48">
        <v>548525.25595596095</v>
      </c>
      <c r="X24" s="48">
        <v>1182770.3364632444</v>
      </c>
      <c r="Y24" s="48">
        <v>2710138.1452284288</v>
      </c>
      <c r="Z24" s="48">
        <v>1475495.7142902524</v>
      </c>
      <c r="AA24" s="48">
        <v>1394559.3521971551</v>
      </c>
      <c r="AB24" s="48">
        <v>1322803.5622317246</v>
      </c>
      <c r="AC24" s="48">
        <v>1253147.8886450001</v>
      </c>
    </row>
    <row r="25" spans="2:29" x14ac:dyDescent="0.2">
      <c r="B25" s="103" t="s">
        <v>234</v>
      </c>
      <c r="C25" s="48">
        <v>480823.88137988892</v>
      </c>
      <c r="D25" s="48">
        <v>1147320.2462623708</v>
      </c>
      <c r="E25" s="48">
        <v>1662229.4379180728</v>
      </c>
      <c r="F25" s="48">
        <v>1153862.7491804655</v>
      </c>
      <c r="G25" s="48">
        <v>7212720.7985905847</v>
      </c>
      <c r="H25" s="48">
        <v>5979518.2910220399</v>
      </c>
      <c r="I25" s="48">
        <v>503018.84942812618</v>
      </c>
      <c r="J25" s="48">
        <v>873859.68543914228</v>
      </c>
      <c r="K25" s="48">
        <v>1066006.5152330317</v>
      </c>
      <c r="L25" s="48">
        <v>2126138.2267484074</v>
      </c>
      <c r="M25" s="48">
        <v>1048333.6312295573</v>
      </c>
      <c r="N25" s="48">
        <v>1025271.6487859144</v>
      </c>
      <c r="O25" s="48">
        <v>1137021.4560323996</v>
      </c>
      <c r="P25" s="48">
        <v>1067396.9393168681</v>
      </c>
      <c r="Q25" s="48">
        <v>1210369.391744737</v>
      </c>
      <c r="R25" s="48">
        <v>1615434.5365258122</v>
      </c>
      <c r="S25" s="48">
        <v>2142326.5921276626</v>
      </c>
      <c r="T25" s="48">
        <v>3580012.1187220253</v>
      </c>
      <c r="U25" s="48">
        <v>849371.52077415993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v>0</v>
      </c>
      <c r="AB25" s="48">
        <v>0</v>
      </c>
      <c r="AC25" s="48">
        <v>0</v>
      </c>
    </row>
    <row r="26" spans="2:29" s="45" customFormat="1" x14ac:dyDescent="0.2">
      <c r="B26" s="109" t="s">
        <v>235</v>
      </c>
      <c r="C26" s="47">
        <v>21881.881705979245</v>
      </c>
      <c r="D26" s="47">
        <v>140826.48095474046</v>
      </c>
      <c r="E26" s="47">
        <v>121035.95459324875</v>
      </c>
      <c r="F26" s="47">
        <v>108275.43324688506</v>
      </c>
      <c r="G26" s="47">
        <v>97914.791767108502</v>
      </c>
      <c r="H26" s="47">
        <v>96922.838096230465</v>
      </c>
      <c r="I26" s="47">
        <v>97713.493278680733</v>
      </c>
      <c r="J26" s="47">
        <v>95677.200474042169</v>
      </c>
      <c r="K26" s="47">
        <v>88883.360941686493</v>
      </c>
      <c r="L26" s="47">
        <v>113180.46377465251</v>
      </c>
      <c r="M26" s="47">
        <v>119439.76244114927</v>
      </c>
      <c r="N26" s="47">
        <v>161018.57769053223</v>
      </c>
      <c r="O26" s="47">
        <v>132211.49398210712</v>
      </c>
      <c r="P26" s="47">
        <v>146791.15771818819</v>
      </c>
      <c r="Q26" s="47">
        <v>149456.65479368143</v>
      </c>
      <c r="R26" s="47">
        <v>143333.54250465435</v>
      </c>
      <c r="S26" s="47">
        <v>135763.06005612109</v>
      </c>
      <c r="T26" s="47">
        <v>150032.53824197536</v>
      </c>
      <c r="U26" s="47">
        <v>158914.9381447632</v>
      </c>
      <c r="V26" s="47">
        <v>0</v>
      </c>
      <c r="W26" s="47">
        <v>0</v>
      </c>
      <c r="X26" s="47">
        <v>0</v>
      </c>
      <c r="Y26" s="47">
        <v>0</v>
      </c>
      <c r="Z26" s="47">
        <v>0</v>
      </c>
      <c r="AA26" s="47">
        <v>0</v>
      </c>
      <c r="AB26" s="47">
        <v>0</v>
      </c>
      <c r="AC26" s="47">
        <v>0</v>
      </c>
    </row>
    <row r="27" spans="2:29" x14ac:dyDescent="0.2">
      <c r="B27" s="103" t="s">
        <v>236</v>
      </c>
      <c r="C27" s="48">
        <v>17518.817107631712</v>
      </c>
      <c r="D27" s="48">
        <v>127381.17399915712</v>
      </c>
      <c r="E27" s="48">
        <v>112218.29327005426</v>
      </c>
      <c r="F27" s="48">
        <v>99703.791698166315</v>
      </c>
      <c r="G27" s="48">
        <v>91396.402716348224</v>
      </c>
      <c r="H27" s="48">
        <v>90629.424122590804</v>
      </c>
      <c r="I27" s="48">
        <v>94727.986034223664</v>
      </c>
      <c r="J27" s="48">
        <v>90552.214402985919</v>
      </c>
      <c r="K27" s="48">
        <v>85471.176323785621</v>
      </c>
      <c r="L27" s="48">
        <v>111005.50395628194</v>
      </c>
      <c r="M27" s="48">
        <v>113448.47381859427</v>
      </c>
      <c r="N27" s="48">
        <v>157640.48257928135</v>
      </c>
      <c r="O27" s="48">
        <v>128221.02720577104</v>
      </c>
      <c r="P27" s="48">
        <v>141242.75638750041</v>
      </c>
      <c r="Q27" s="48">
        <v>147389.26641492537</v>
      </c>
      <c r="R27" s="48">
        <v>141580.00768722949</v>
      </c>
      <c r="S27" s="48">
        <v>130415.45910889018</v>
      </c>
      <c r="T27" s="48">
        <v>144744.80155916017</v>
      </c>
      <c r="U27" s="48">
        <v>153529.14035691836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v>0</v>
      </c>
      <c r="AB27" s="48">
        <v>0</v>
      </c>
      <c r="AC27" s="48">
        <v>0</v>
      </c>
    </row>
    <row r="28" spans="2:29" x14ac:dyDescent="0.2">
      <c r="B28" s="103" t="s">
        <v>237</v>
      </c>
      <c r="C28" s="48">
        <v>4363.064598347537</v>
      </c>
      <c r="D28" s="48">
        <v>13445.306955583341</v>
      </c>
      <c r="E28" s="48">
        <v>8817.6613231944812</v>
      </c>
      <c r="F28" s="48">
        <v>8571.6415487187405</v>
      </c>
      <c r="G28" s="48">
        <v>6518.3890507602646</v>
      </c>
      <c r="H28" s="48">
        <v>6293.4139736396464</v>
      </c>
      <c r="I28" s="48">
        <v>2985.5072444570646</v>
      </c>
      <c r="J28" s="48">
        <v>5124.9860710562543</v>
      </c>
      <c r="K28" s="48">
        <v>3412.1846179008794</v>
      </c>
      <c r="L28" s="48">
        <v>2174.9598183705593</v>
      </c>
      <c r="M28" s="48">
        <v>5991.2886225549983</v>
      </c>
      <c r="N28" s="48">
        <v>3378.0951112508797</v>
      </c>
      <c r="O28" s="48">
        <v>3990.466776336084</v>
      </c>
      <c r="P28" s="48">
        <v>5548.4013306877687</v>
      </c>
      <c r="Q28" s="48">
        <v>2067.3883787560662</v>
      </c>
      <c r="R28" s="48">
        <v>1753.5348174248684</v>
      </c>
      <c r="S28" s="48">
        <v>5347.6009472309033</v>
      </c>
      <c r="T28" s="48">
        <v>5287.7366828152017</v>
      </c>
      <c r="U28" s="48">
        <v>5385.7977878448282</v>
      </c>
      <c r="V28" s="48">
        <v>0</v>
      </c>
      <c r="W28" s="48">
        <v>0</v>
      </c>
      <c r="X28" s="48">
        <v>0</v>
      </c>
      <c r="Y28" s="48">
        <v>0</v>
      </c>
      <c r="Z28" s="48">
        <v>0</v>
      </c>
      <c r="AA28" s="48">
        <v>0</v>
      </c>
      <c r="AB28" s="48">
        <v>0</v>
      </c>
      <c r="AC28" s="48">
        <v>0</v>
      </c>
    </row>
    <row r="29" spans="2:29" x14ac:dyDescent="0.2">
      <c r="B29" s="108" t="s">
        <v>238</v>
      </c>
      <c r="C29" s="50">
        <v>2792631.8219278385</v>
      </c>
      <c r="D29" s="50">
        <v>3044413.5323078381</v>
      </c>
      <c r="E29" s="50">
        <v>1833961.5502378407</v>
      </c>
      <c r="F29" s="50">
        <v>1455840.368578332</v>
      </c>
      <c r="G29" s="50">
        <v>2073510.8405519598</v>
      </c>
      <c r="H29" s="50">
        <v>1248030.6995077583</v>
      </c>
      <c r="I29" s="50">
        <v>2636747.071932354</v>
      </c>
      <c r="J29" s="50">
        <v>3286604.6810441334</v>
      </c>
      <c r="K29" s="50">
        <v>2807042.4915091032</v>
      </c>
      <c r="L29" s="50">
        <v>4128383.4638561946</v>
      </c>
      <c r="M29" s="50">
        <v>6757021.2237663269</v>
      </c>
      <c r="N29" s="50">
        <v>5631717.4834244521</v>
      </c>
      <c r="O29" s="50">
        <v>4863110.3625468472</v>
      </c>
      <c r="P29" s="50">
        <v>4297202.5111882454</v>
      </c>
      <c r="Q29" s="50">
        <v>4930139.0836818814</v>
      </c>
      <c r="R29" s="50">
        <v>4805981.5933353994</v>
      </c>
      <c r="S29" s="50">
        <v>5309572.6909622867</v>
      </c>
      <c r="T29" s="50">
        <v>5454397.2730321167</v>
      </c>
      <c r="U29" s="50">
        <v>4113778.4431942743</v>
      </c>
      <c r="V29" s="50">
        <v>4016211.8625709102</v>
      </c>
      <c r="W29" s="50">
        <v>3400577.0328149409</v>
      </c>
      <c r="X29" s="50">
        <v>4671946.9233692698</v>
      </c>
      <c r="Y29" s="50">
        <v>3734326.093934061</v>
      </c>
      <c r="Z29" s="50">
        <v>5713568.5045708073</v>
      </c>
      <c r="AA29" s="50">
        <v>7840483.3916139202</v>
      </c>
      <c r="AB29" s="50">
        <v>7214671.1842696592</v>
      </c>
      <c r="AC29" s="50">
        <v>8164331.9144379999</v>
      </c>
    </row>
    <row r="30" spans="2:29" x14ac:dyDescent="0.2">
      <c r="B30" s="106" t="s">
        <v>239</v>
      </c>
      <c r="C30" s="48">
        <v>0</v>
      </c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8">
        <v>0</v>
      </c>
      <c r="O30" s="48">
        <v>0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48">
        <v>0</v>
      </c>
      <c r="W30" s="48">
        <v>760.23604459077171</v>
      </c>
      <c r="X30" s="48">
        <v>1556.2141186893405</v>
      </c>
      <c r="Y30" s="48">
        <v>83822.116725634376</v>
      </c>
      <c r="Z30" s="48">
        <v>435.30023342640663</v>
      </c>
      <c r="AA30" s="48">
        <v>375.55894627933253</v>
      </c>
      <c r="AB30" s="48">
        <v>2072.3734609292187</v>
      </c>
      <c r="AC30" s="48">
        <v>24997.063324999999</v>
      </c>
    </row>
    <row r="31" spans="2:29" x14ac:dyDescent="0.2">
      <c r="B31" s="106" t="s">
        <v>240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3718290.8844356081</v>
      </c>
      <c r="O31" s="48">
        <v>3640461.8569542589</v>
      </c>
      <c r="P31" s="48">
        <v>2934461.1240197993</v>
      </c>
      <c r="Q31" s="48">
        <v>3678690.8067136253</v>
      </c>
      <c r="R31" s="48">
        <v>4133859.8149145101</v>
      </c>
      <c r="S31" s="48">
        <v>3849779.0995869907</v>
      </c>
      <c r="T31" s="48">
        <v>4847163.438837532</v>
      </c>
      <c r="U31" s="48">
        <v>3413707.3050463512</v>
      </c>
      <c r="V31" s="48">
        <v>3621133.7139517739</v>
      </c>
      <c r="W31" s="48">
        <v>2993695.1296778019</v>
      </c>
      <c r="X31" s="48">
        <v>3945897.5019081514</v>
      </c>
      <c r="Y31" s="48">
        <v>3089911.9422740331</v>
      </c>
      <c r="Z31" s="48">
        <v>4626568.3207353847</v>
      </c>
      <c r="AA31" s="48">
        <v>7220990.1319719031</v>
      </c>
      <c r="AB31" s="48">
        <v>6725869.9238177706</v>
      </c>
      <c r="AC31" s="48">
        <v>5792269.6253970005</v>
      </c>
    </row>
    <row r="32" spans="2:29" x14ac:dyDescent="0.2">
      <c r="B32" s="106" t="s">
        <v>320</v>
      </c>
      <c r="C32" s="48">
        <v>0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1676.0924509320303</v>
      </c>
      <c r="X32" s="48">
        <v>1511.4615779319033</v>
      </c>
      <c r="Y32" s="48">
        <v>1520.2545121297335</v>
      </c>
      <c r="Z32" s="48">
        <v>314.48185056683661</v>
      </c>
      <c r="AA32" s="48">
        <v>429.85674610000888</v>
      </c>
      <c r="AB32" s="48">
        <v>456.04711499934456</v>
      </c>
      <c r="AC32" s="48">
        <v>117.15888</v>
      </c>
    </row>
    <row r="33" spans="2:29" x14ac:dyDescent="0.2">
      <c r="B33" s="106" t="s">
        <v>241</v>
      </c>
      <c r="C33" s="48">
        <v>806492.01402111305</v>
      </c>
      <c r="D33" s="48">
        <v>670761.54767413705</v>
      </c>
      <c r="E33" s="48">
        <v>657582.73987246293</v>
      </c>
      <c r="F33" s="48">
        <v>535485.23203377705</v>
      </c>
      <c r="G33" s="48">
        <v>770936.50629861059</v>
      </c>
      <c r="H33" s="48">
        <v>718831.11398940464</v>
      </c>
      <c r="I33" s="48">
        <v>865894.84178983525</v>
      </c>
      <c r="J33" s="48">
        <v>596916.38128359104</v>
      </c>
      <c r="K33" s="48">
        <v>799789.21783640899</v>
      </c>
      <c r="L33" s="48">
        <v>1066565.6632206342</v>
      </c>
      <c r="M33" s="48">
        <v>754851.49586876447</v>
      </c>
      <c r="N33" s="48">
        <v>986750.99706746486</v>
      </c>
      <c r="O33" s="48">
        <v>872294.53744414507</v>
      </c>
      <c r="P33" s="48">
        <v>713684.59591221239</v>
      </c>
      <c r="Q33" s="48">
        <v>625261.1181423252</v>
      </c>
      <c r="R33" s="48">
        <v>526883.84768517048</v>
      </c>
      <c r="S33" s="48">
        <v>560051.78517569799</v>
      </c>
      <c r="T33" s="48">
        <v>462698.99062183802</v>
      </c>
      <c r="U33" s="48">
        <v>396168.62065482856</v>
      </c>
      <c r="V33" s="48">
        <v>153421.02113450345</v>
      </c>
      <c r="W33" s="48">
        <v>168881.02689762673</v>
      </c>
      <c r="X33" s="48">
        <v>175014.54788649408</v>
      </c>
      <c r="Y33" s="48">
        <v>112304.63072079702</v>
      </c>
      <c r="Z33" s="48">
        <v>139296.66898267859</v>
      </c>
      <c r="AA33" s="48">
        <v>246436.78414570927</v>
      </c>
      <c r="AB33" s="48">
        <v>191367.59073073987</v>
      </c>
      <c r="AC33" s="48">
        <v>267999.27701199998</v>
      </c>
    </row>
    <row r="34" spans="2:29" x14ac:dyDescent="0.2">
      <c r="B34" s="106" t="s">
        <v>362</v>
      </c>
      <c r="C34" s="48">
        <v>0</v>
      </c>
      <c r="D34" s="48">
        <v>0</v>
      </c>
      <c r="E34" s="48">
        <v>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v>0</v>
      </c>
      <c r="AB34" s="48">
        <v>0</v>
      </c>
      <c r="AC34" s="48">
        <v>150000</v>
      </c>
    </row>
    <row r="35" spans="2:29" x14ac:dyDescent="0.2">
      <c r="B35" s="106" t="s">
        <v>242</v>
      </c>
      <c r="C35" s="48">
        <v>84516.486573429604</v>
      </c>
      <c r="D35" s="48">
        <v>91823.556630937863</v>
      </c>
      <c r="E35" s="48">
        <v>8495.8463118127383</v>
      </c>
      <c r="F35" s="48">
        <v>0</v>
      </c>
      <c r="G35" s="48">
        <v>0</v>
      </c>
      <c r="H35" s="48">
        <v>0</v>
      </c>
      <c r="I35" s="48">
        <v>0</v>
      </c>
      <c r="J35" s="48">
        <v>13614.908846719054</v>
      </c>
      <c r="K35" s="48">
        <v>6105.5457007944897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468947.0886071453</v>
      </c>
      <c r="AA35" s="48">
        <v>0</v>
      </c>
      <c r="AB35" s="48">
        <v>0</v>
      </c>
      <c r="AC35" s="48">
        <v>0</v>
      </c>
    </row>
    <row r="36" spans="2:29" x14ac:dyDescent="0.2">
      <c r="B36" s="106" t="s">
        <v>243</v>
      </c>
      <c r="C36" s="48">
        <v>0</v>
      </c>
      <c r="D36" s="48">
        <v>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48">
        <v>0</v>
      </c>
      <c r="Q36" s="48">
        <v>0</v>
      </c>
      <c r="R36" s="48">
        <v>0</v>
      </c>
      <c r="S36" s="48">
        <v>0</v>
      </c>
      <c r="T36" s="48">
        <v>0</v>
      </c>
      <c r="U36" s="48">
        <v>0</v>
      </c>
      <c r="V36" s="48">
        <v>101646.58459487437</v>
      </c>
      <c r="W36" s="48">
        <v>56707.284977353236</v>
      </c>
      <c r="X36" s="48">
        <v>203265.47072784451</v>
      </c>
      <c r="Y36" s="48">
        <v>166484.09353333164</v>
      </c>
      <c r="Z36" s="48">
        <v>100318.2614317078</v>
      </c>
      <c r="AA36" s="48">
        <v>60107.134706241464</v>
      </c>
      <c r="AB36" s="48">
        <v>10354.167432211838</v>
      </c>
      <c r="AC36" s="48">
        <v>13056.487646</v>
      </c>
    </row>
    <row r="37" spans="2:29" x14ac:dyDescent="0.2">
      <c r="B37" s="106" t="s">
        <v>321</v>
      </c>
      <c r="C37" s="48">
        <v>0</v>
      </c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v>108582.27940660377</v>
      </c>
      <c r="O37" s="48">
        <v>0</v>
      </c>
      <c r="P37" s="48">
        <v>112813.48293740946</v>
      </c>
      <c r="Q37" s="48">
        <v>114283.13477874079</v>
      </c>
      <c r="R37" s="48">
        <v>110852.684332509</v>
      </c>
      <c r="S37" s="48">
        <v>119407.44142849237</v>
      </c>
      <c r="T37" s="48">
        <v>86826.378442081812</v>
      </c>
      <c r="U37" s="48">
        <v>52868.075994391744</v>
      </c>
      <c r="V37" s="48">
        <v>126001.05629120009</v>
      </c>
      <c r="W37" s="48">
        <v>138901.39012678128</v>
      </c>
      <c r="X37" s="48">
        <v>158794.06714700689</v>
      </c>
      <c r="Y37" s="48">
        <v>172957.58378544237</v>
      </c>
      <c r="Z37" s="48">
        <v>266413.45735953591</v>
      </c>
      <c r="AA37" s="48">
        <v>208881.07947259356</v>
      </c>
      <c r="AB37" s="48">
        <v>197267.3018220723</v>
      </c>
      <c r="AC37" s="48">
        <v>186033.18982199999</v>
      </c>
    </row>
    <row r="38" spans="2:29" x14ac:dyDescent="0.2">
      <c r="B38" s="106" t="s">
        <v>245</v>
      </c>
      <c r="C38" s="48">
        <v>23701.022611537006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v>0</v>
      </c>
      <c r="AB38" s="48">
        <v>0</v>
      </c>
      <c r="AC38" s="48">
        <v>0</v>
      </c>
    </row>
    <row r="39" spans="2:29" x14ac:dyDescent="0.2">
      <c r="B39" s="106" t="s">
        <v>246</v>
      </c>
      <c r="C39" s="48">
        <v>1246681.4890177373</v>
      </c>
      <c r="D39" s="48">
        <v>1742397.2234583367</v>
      </c>
      <c r="E39" s="48">
        <v>840828.98010064662</v>
      </c>
      <c r="F39" s="48">
        <v>776057.77175973216</v>
      </c>
      <c r="G39" s="48">
        <v>1085863.8941551638</v>
      </c>
      <c r="H39" s="48">
        <v>324449.51676526776</v>
      </c>
      <c r="I39" s="48">
        <v>1498342.2380746945</v>
      </c>
      <c r="J39" s="48">
        <v>2447267.1417933721</v>
      </c>
      <c r="K39" s="48">
        <v>1796533.7723443268</v>
      </c>
      <c r="L39" s="48">
        <v>2955999.7652127445</v>
      </c>
      <c r="M39" s="48">
        <v>5553963.8952355087</v>
      </c>
      <c r="N39" s="48">
        <v>318832.59262361599</v>
      </c>
      <c r="O39" s="48">
        <v>244566.89973054337</v>
      </c>
      <c r="P39" s="48">
        <v>500982.28143462312</v>
      </c>
      <c r="Q39" s="48">
        <v>483643.28225270926</v>
      </c>
      <c r="R39" s="48">
        <v>28317.80379673557</v>
      </c>
      <c r="S39" s="48">
        <v>779613.54953082488</v>
      </c>
      <c r="T39" s="48">
        <v>32835.005303108097</v>
      </c>
      <c r="U39" s="48">
        <v>6268.3047894463516</v>
      </c>
      <c r="V39" s="48">
        <v>0</v>
      </c>
      <c r="W39" s="48">
        <v>37659.82203418565</v>
      </c>
      <c r="X39" s="48">
        <v>27642.717560253073</v>
      </c>
      <c r="Y39" s="48">
        <v>44672.478791620699</v>
      </c>
      <c r="Z39" s="48">
        <v>44795.217337265203</v>
      </c>
      <c r="AA39" s="48">
        <v>46245.681424156799</v>
      </c>
      <c r="AB39" s="48">
        <v>30542.132018904198</v>
      </c>
      <c r="AC39" s="48">
        <v>20321.428</v>
      </c>
    </row>
    <row r="40" spans="2:29" x14ac:dyDescent="0.2">
      <c r="B40" s="106" t="s">
        <v>247</v>
      </c>
      <c r="C40" s="48">
        <v>0</v>
      </c>
      <c r="D40" s="48">
        <v>0</v>
      </c>
      <c r="E40" s="48">
        <v>0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v>0</v>
      </c>
      <c r="O40" s="48">
        <v>0</v>
      </c>
      <c r="P40" s="48">
        <v>0</v>
      </c>
      <c r="Q40" s="48">
        <v>0</v>
      </c>
      <c r="R40" s="48">
        <v>0</v>
      </c>
      <c r="S40" s="48">
        <v>0</v>
      </c>
      <c r="T40" s="48">
        <v>0</v>
      </c>
      <c r="U40" s="48">
        <v>0</v>
      </c>
      <c r="V40" s="48">
        <v>11665.085102102195</v>
      </c>
      <c r="W40" s="48">
        <v>2296.0506056691656</v>
      </c>
      <c r="X40" s="48">
        <v>133344.26571799169</v>
      </c>
      <c r="Y40" s="48">
        <v>30361.922711681909</v>
      </c>
      <c r="Z40" s="48">
        <v>6565.2607249875491</v>
      </c>
      <c r="AA40" s="48">
        <v>6240.7421340185829</v>
      </c>
      <c r="AB40" s="48">
        <v>5837.0667351368911</v>
      </c>
      <c r="AC40" s="48">
        <v>5600</v>
      </c>
    </row>
    <row r="41" spans="2:29" x14ac:dyDescent="0.2">
      <c r="B41" s="106" t="s">
        <v>248</v>
      </c>
      <c r="C41" s="48">
        <v>0</v>
      </c>
      <c r="D41" s="48">
        <v>0</v>
      </c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v>0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0</v>
      </c>
      <c r="U41" s="48">
        <v>0</v>
      </c>
      <c r="V41" s="48">
        <v>2344.4014964567041</v>
      </c>
      <c r="W41" s="48">
        <v>0</v>
      </c>
      <c r="X41" s="48">
        <v>24920.676724907255</v>
      </c>
      <c r="Y41" s="48">
        <v>32291.070879389928</v>
      </c>
      <c r="Z41" s="48">
        <v>59914.447308109244</v>
      </c>
      <c r="AA41" s="48">
        <v>50776.422066917999</v>
      </c>
      <c r="AB41" s="48">
        <v>50904.581136893481</v>
      </c>
      <c r="AC41" s="48">
        <v>1703937.684356</v>
      </c>
    </row>
    <row r="42" spans="2:29" x14ac:dyDescent="0.2">
      <c r="B42" s="106" t="s">
        <v>249</v>
      </c>
      <c r="C42" s="48">
        <v>4116.3028768403401</v>
      </c>
      <c r="D42" s="48">
        <v>3513.9147424799758</v>
      </c>
      <c r="E42" s="48">
        <v>4643.7866935772054</v>
      </c>
      <c r="F42" s="48">
        <v>21423.103445218221</v>
      </c>
      <c r="G42" s="48">
        <v>14115.314876940904</v>
      </c>
      <c r="H42" s="48">
        <v>2760.6935037108997</v>
      </c>
      <c r="I42" s="48">
        <v>1000.4345263612738</v>
      </c>
      <c r="J42" s="48">
        <v>0</v>
      </c>
      <c r="K42" s="48">
        <v>0</v>
      </c>
      <c r="L42" s="48">
        <v>0</v>
      </c>
      <c r="M42" s="48">
        <v>0</v>
      </c>
      <c r="N42" s="48">
        <v>0</v>
      </c>
      <c r="O42" s="48">
        <v>0</v>
      </c>
      <c r="P42" s="48">
        <v>0</v>
      </c>
      <c r="Q42" s="48">
        <v>0</v>
      </c>
      <c r="R42" s="48">
        <v>0</v>
      </c>
      <c r="S42" s="48">
        <v>0</v>
      </c>
      <c r="T42" s="48">
        <v>0</v>
      </c>
      <c r="U42" s="48">
        <v>0</v>
      </c>
      <c r="V42" s="48">
        <v>0</v>
      </c>
      <c r="W42" s="48">
        <v>0</v>
      </c>
      <c r="X42" s="48">
        <v>0</v>
      </c>
      <c r="Y42" s="48">
        <v>0</v>
      </c>
      <c r="Z42" s="48">
        <v>0</v>
      </c>
      <c r="AA42" s="48">
        <v>0</v>
      </c>
      <c r="AB42" s="48">
        <v>0</v>
      </c>
      <c r="AC42" s="48">
        <v>0</v>
      </c>
    </row>
    <row r="43" spans="2:29" x14ac:dyDescent="0.2">
      <c r="B43" s="106" t="s">
        <v>250</v>
      </c>
      <c r="C43" s="48">
        <v>627124.50682718121</v>
      </c>
      <c r="D43" s="48">
        <v>535917.28980194638</v>
      </c>
      <c r="E43" s="48">
        <v>322410.19725934096</v>
      </c>
      <c r="F43" s="48">
        <v>122874.26133960451</v>
      </c>
      <c r="G43" s="48">
        <v>202595.12522124438</v>
      </c>
      <c r="H43" s="48">
        <v>201989.37524937507</v>
      </c>
      <c r="I43" s="48">
        <v>271509.55754146277</v>
      </c>
      <c r="J43" s="48">
        <v>228806.24912045104</v>
      </c>
      <c r="K43" s="48">
        <v>204613.95562757272</v>
      </c>
      <c r="L43" s="48">
        <v>105818.03542281543</v>
      </c>
      <c r="M43" s="48">
        <v>448205.83266205364</v>
      </c>
      <c r="N43" s="48">
        <v>499260.72989115957</v>
      </c>
      <c r="O43" s="48">
        <v>105787.06841790034</v>
      </c>
      <c r="P43" s="48">
        <v>35261.026884200946</v>
      </c>
      <c r="Q43" s="48">
        <v>28260.741794480269</v>
      </c>
      <c r="R43" s="48">
        <v>6067.4426064734016</v>
      </c>
      <c r="S43" s="48">
        <v>720.81524028024137</v>
      </c>
      <c r="T43" s="48">
        <v>24873.45982755626</v>
      </c>
      <c r="U43" s="48">
        <v>244766.1367092561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v>0</v>
      </c>
      <c r="AB43" s="48">
        <v>0</v>
      </c>
      <c r="AC43" s="48">
        <v>0</v>
      </c>
    </row>
    <row r="44" spans="2:29" x14ac:dyDescent="0.2">
      <c r="B44" s="108" t="s">
        <v>251</v>
      </c>
      <c r="C44" s="50">
        <v>0</v>
      </c>
      <c r="D44" s="50">
        <v>88815.193544995345</v>
      </c>
      <c r="E44" s="50">
        <v>113073.86906059121</v>
      </c>
      <c r="F44" s="50">
        <v>157414.91958238638</v>
      </c>
      <c r="G44" s="50">
        <v>110965.10564123974</v>
      </c>
      <c r="H44" s="50">
        <v>114264.46429691584</v>
      </c>
      <c r="I44" s="50">
        <v>242248.708050808</v>
      </c>
      <c r="J44" s="50">
        <v>238987.771024482</v>
      </c>
      <c r="K44" s="50">
        <v>230118.97089210022</v>
      </c>
      <c r="L44" s="50">
        <v>228507.3370965136</v>
      </c>
      <c r="M44" s="50">
        <v>386181.95366920764</v>
      </c>
      <c r="N44" s="50">
        <v>410545.02694797295</v>
      </c>
      <c r="O44" s="50">
        <v>447271.69535340555</v>
      </c>
      <c r="P44" s="50">
        <v>725243.67190232093</v>
      </c>
      <c r="Q44" s="50">
        <v>749811.73107237858</v>
      </c>
      <c r="R44" s="50">
        <v>736741.33136011043</v>
      </c>
      <c r="S44" s="50">
        <v>819343.18241311563</v>
      </c>
      <c r="T44" s="50">
        <v>950860.39256874321</v>
      </c>
      <c r="U44" s="50">
        <v>841889.88627004251</v>
      </c>
      <c r="V44" s="50">
        <v>822842.69571805059</v>
      </c>
      <c r="W44" s="50">
        <v>996561.25350077497</v>
      </c>
      <c r="X44" s="50">
        <v>938769.93360200385</v>
      </c>
      <c r="Y44" s="50">
        <v>804431.21226527181</v>
      </c>
      <c r="Z44" s="50">
        <v>1021214.0968171837</v>
      </c>
      <c r="AA44" s="50">
        <v>849611.14851924707</v>
      </c>
      <c r="AB44" s="50">
        <v>976817.80570063274</v>
      </c>
      <c r="AC44" s="50">
        <v>1037335.43535</v>
      </c>
    </row>
    <row r="45" spans="2:29" x14ac:dyDescent="0.2">
      <c r="B45" s="106" t="s">
        <v>251</v>
      </c>
      <c r="C45" s="48">
        <v>0</v>
      </c>
      <c r="D45" s="48">
        <v>88815.193544995345</v>
      </c>
      <c r="E45" s="48">
        <v>113073.86906059121</v>
      </c>
      <c r="F45" s="48">
        <v>157414.91958238638</v>
      </c>
      <c r="G45" s="48">
        <v>110965.10564123974</v>
      </c>
      <c r="H45" s="48">
        <v>114264.46429691584</v>
      </c>
      <c r="I45" s="48">
        <v>242248.708050808</v>
      </c>
      <c r="J45" s="48">
        <v>238987.771024482</v>
      </c>
      <c r="K45" s="48">
        <v>230118.97089210022</v>
      </c>
      <c r="L45" s="48">
        <v>228507.3370965136</v>
      </c>
      <c r="M45" s="48">
        <v>386181.95366920764</v>
      </c>
      <c r="N45" s="48">
        <v>410545.02694797295</v>
      </c>
      <c r="O45" s="48">
        <v>447271.69535340555</v>
      </c>
      <c r="P45" s="48">
        <v>725243.67190232093</v>
      </c>
      <c r="Q45" s="48">
        <v>749811.73107237858</v>
      </c>
      <c r="R45" s="48">
        <v>736741.33136011043</v>
      </c>
      <c r="S45" s="48">
        <v>819343.18241311563</v>
      </c>
      <c r="T45" s="48">
        <v>950860.39256874321</v>
      </c>
      <c r="U45" s="48">
        <v>841889.88627004251</v>
      </c>
      <c r="V45" s="48">
        <v>0</v>
      </c>
      <c r="W45" s="48">
        <v>0</v>
      </c>
      <c r="X45" s="48">
        <v>0</v>
      </c>
      <c r="Y45" s="48">
        <v>0</v>
      </c>
      <c r="Z45" s="48">
        <v>0</v>
      </c>
      <c r="AA45" s="48">
        <v>0</v>
      </c>
      <c r="AB45" s="48">
        <v>0</v>
      </c>
      <c r="AC45" s="48">
        <v>0</v>
      </c>
    </row>
    <row r="46" spans="2:29" x14ac:dyDescent="0.2">
      <c r="B46" s="106" t="s">
        <v>252</v>
      </c>
      <c r="C46" s="48">
        <v>0</v>
      </c>
      <c r="D46" s="48">
        <v>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8">
        <v>0</v>
      </c>
      <c r="U46" s="48">
        <v>0</v>
      </c>
      <c r="V46" s="48">
        <v>74252.932708921318</v>
      </c>
      <c r="W46" s="48">
        <v>17309.571396254927</v>
      </c>
      <c r="X46" s="48">
        <v>73403.185713903658</v>
      </c>
      <c r="Y46" s="48">
        <v>64889.662052602245</v>
      </c>
      <c r="Z46" s="48">
        <v>68822.69028565519</v>
      </c>
      <c r="AA46" s="48">
        <v>71452.606777559515</v>
      </c>
      <c r="AB46" s="48">
        <v>38975.685174361599</v>
      </c>
      <c r="AC46" s="48">
        <v>67637.100000000006</v>
      </c>
    </row>
    <row r="47" spans="2:29" x14ac:dyDescent="0.2">
      <c r="B47" s="106" t="s">
        <v>253</v>
      </c>
      <c r="C47" s="48">
        <v>0</v>
      </c>
      <c r="D47" s="48">
        <v>0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48">
        <v>0</v>
      </c>
      <c r="P47" s="48">
        <v>0</v>
      </c>
      <c r="Q47" s="48">
        <v>0</v>
      </c>
      <c r="R47" s="48">
        <v>0</v>
      </c>
      <c r="S47" s="48">
        <v>0</v>
      </c>
      <c r="T47" s="48">
        <v>0</v>
      </c>
      <c r="U47" s="48">
        <v>0</v>
      </c>
      <c r="V47" s="48">
        <v>161363.58882078377</v>
      </c>
      <c r="W47" s="48">
        <v>166746.84848571371</v>
      </c>
      <c r="X47" s="48">
        <v>181695.67413618293</v>
      </c>
      <c r="Y47" s="48">
        <v>174873.22946618457</v>
      </c>
      <c r="Z47" s="48">
        <v>218454.44439014132</v>
      </c>
      <c r="AA47" s="48">
        <v>217311.55645243279</v>
      </c>
      <c r="AB47" s="48">
        <v>338455.46207781258</v>
      </c>
      <c r="AC47" s="48">
        <v>401315.696</v>
      </c>
    </row>
    <row r="48" spans="2:29" x14ac:dyDescent="0.2">
      <c r="B48" s="106" t="s">
        <v>254</v>
      </c>
      <c r="C48" s="48">
        <v>0</v>
      </c>
      <c r="D48" s="48">
        <v>0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248478.5965455171</v>
      </c>
      <c r="X48" s="48">
        <v>0</v>
      </c>
      <c r="Y48" s="48">
        <v>0</v>
      </c>
      <c r="Z48" s="48">
        <v>0</v>
      </c>
      <c r="AA48" s="48">
        <v>0</v>
      </c>
      <c r="AB48" s="48">
        <v>0</v>
      </c>
      <c r="AC48" s="48">
        <v>0</v>
      </c>
    </row>
    <row r="49" spans="2:29" x14ac:dyDescent="0.2">
      <c r="B49" s="106" t="s">
        <v>255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48">
        <v>0</v>
      </c>
      <c r="V49" s="48">
        <v>69502.132383005155</v>
      </c>
      <c r="W49" s="48">
        <v>102339.36860483355</v>
      </c>
      <c r="X49" s="48">
        <v>86546.455891782636</v>
      </c>
      <c r="Y49" s="48">
        <v>82929.51081802987</v>
      </c>
      <c r="Z49" s="48">
        <v>85156.121075034927</v>
      </c>
      <c r="AA49" s="48">
        <v>91492.622939427078</v>
      </c>
      <c r="AB49" s="48">
        <v>95135.404004343902</v>
      </c>
      <c r="AC49" s="48">
        <v>103146.848</v>
      </c>
    </row>
    <row r="50" spans="2:29" x14ac:dyDescent="0.2">
      <c r="B50" s="106" t="s">
        <v>256</v>
      </c>
      <c r="C50" s="48">
        <v>0</v>
      </c>
      <c r="D50" s="48">
        <v>0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v>0</v>
      </c>
      <c r="O50" s="48">
        <v>0</v>
      </c>
      <c r="P50" s="48">
        <v>0</v>
      </c>
      <c r="Q50" s="48">
        <v>0</v>
      </c>
      <c r="R50" s="48">
        <v>0</v>
      </c>
      <c r="S50" s="48">
        <v>0</v>
      </c>
      <c r="T50" s="48">
        <v>0</v>
      </c>
      <c r="U50" s="48">
        <v>0</v>
      </c>
      <c r="V50" s="48">
        <v>0</v>
      </c>
      <c r="W50" s="48">
        <v>15307.004037794437</v>
      </c>
      <c r="X50" s="48">
        <v>7246.2620894690572</v>
      </c>
      <c r="Y50" s="48">
        <v>0</v>
      </c>
      <c r="Z50" s="48">
        <v>0</v>
      </c>
      <c r="AA50" s="48">
        <v>0</v>
      </c>
      <c r="AB50" s="48">
        <v>0</v>
      </c>
      <c r="AC50" s="48">
        <v>0</v>
      </c>
    </row>
    <row r="51" spans="2:29" x14ac:dyDescent="0.2">
      <c r="B51" s="106" t="s">
        <v>257</v>
      </c>
      <c r="C51" s="48">
        <v>0</v>
      </c>
      <c r="D51" s="48">
        <v>0</v>
      </c>
      <c r="E51" s="48">
        <v>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v>0</v>
      </c>
      <c r="O51" s="48">
        <v>0</v>
      </c>
      <c r="P51" s="48">
        <v>0</v>
      </c>
      <c r="Q51" s="48">
        <v>0</v>
      </c>
      <c r="R51" s="48">
        <v>0</v>
      </c>
      <c r="S51" s="48">
        <v>0</v>
      </c>
      <c r="T51" s="48">
        <v>0</v>
      </c>
      <c r="U51" s="48">
        <v>0</v>
      </c>
      <c r="V51" s="48">
        <v>174189.27212331109</v>
      </c>
      <c r="W51" s="48">
        <v>132991.79415017407</v>
      </c>
      <c r="X51" s="48">
        <v>148204.49442329319</v>
      </c>
      <c r="Y51" s="48">
        <v>187425.08397193896</v>
      </c>
      <c r="Z51" s="48">
        <v>184681.84870403158</v>
      </c>
      <c r="AA51" s="48">
        <v>191999.77500779636</v>
      </c>
      <c r="AB51" s="48">
        <v>249622.07012544447</v>
      </c>
      <c r="AC51" s="48">
        <v>210825.52299999999</v>
      </c>
    </row>
    <row r="52" spans="2:29" x14ac:dyDescent="0.2">
      <c r="B52" s="106" t="s">
        <v>258</v>
      </c>
      <c r="C52" s="48">
        <v>0</v>
      </c>
      <c r="D52" s="48">
        <v>0</v>
      </c>
      <c r="E52" s="48">
        <v>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v>0</v>
      </c>
      <c r="O52" s="48">
        <v>0</v>
      </c>
      <c r="P52" s="48">
        <v>0</v>
      </c>
      <c r="Q52" s="48">
        <v>0</v>
      </c>
      <c r="R52" s="48">
        <v>0</v>
      </c>
      <c r="S52" s="48">
        <v>0</v>
      </c>
      <c r="T52" s="48">
        <v>0</v>
      </c>
      <c r="U52" s="48">
        <v>0</v>
      </c>
      <c r="V52" s="48">
        <v>94037.8502488948</v>
      </c>
      <c r="W52" s="48">
        <v>95324.367645364851</v>
      </c>
      <c r="X52" s="48">
        <v>111258.52842074075</v>
      </c>
      <c r="Y52" s="48">
        <v>84150.293306925261</v>
      </c>
      <c r="Z52" s="48">
        <v>256076.82221015275</v>
      </c>
      <c r="AA52" s="48">
        <v>91146.038867341398</v>
      </c>
      <c r="AB52" s="48">
        <v>91665.577208255156</v>
      </c>
      <c r="AC52" s="48">
        <v>72526.419450999994</v>
      </c>
    </row>
    <row r="53" spans="2:29" x14ac:dyDescent="0.2">
      <c r="B53" s="106" t="s">
        <v>259</v>
      </c>
      <c r="C53" s="48">
        <v>0</v>
      </c>
      <c r="D53" s="48">
        <v>0</v>
      </c>
      <c r="E53" s="48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0</v>
      </c>
      <c r="V53" s="48">
        <v>151853.90037661401</v>
      </c>
      <c r="W53" s="48">
        <v>135523.11495544223</v>
      </c>
      <c r="X53" s="48">
        <v>166363.59803155891</v>
      </c>
      <c r="Y53" s="48">
        <v>135943.25907070193</v>
      </c>
      <c r="Z53" s="48">
        <v>125887.23308645502</v>
      </c>
      <c r="AA53" s="48">
        <v>117371.07157076006</v>
      </c>
      <c r="AB53" s="48">
        <v>120547.35732958063</v>
      </c>
      <c r="AC53" s="48">
        <v>121996.691825</v>
      </c>
    </row>
    <row r="54" spans="2:29" x14ac:dyDescent="0.2">
      <c r="B54" s="106" t="s">
        <v>260</v>
      </c>
      <c r="C54" s="48">
        <v>0</v>
      </c>
      <c r="D54" s="48">
        <v>0</v>
      </c>
      <c r="E54" s="48">
        <v>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v>0</v>
      </c>
      <c r="O54" s="48">
        <v>0</v>
      </c>
      <c r="P54" s="48">
        <v>0</v>
      </c>
      <c r="Q54" s="48">
        <v>0</v>
      </c>
      <c r="R54" s="48">
        <v>0</v>
      </c>
      <c r="S54" s="48">
        <v>0</v>
      </c>
      <c r="T54" s="48">
        <v>0</v>
      </c>
      <c r="U54" s="48">
        <v>0</v>
      </c>
      <c r="V54" s="48">
        <v>0</v>
      </c>
      <c r="W54" s="48">
        <v>0</v>
      </c>
      <c r="X54" s="48">
        <v>36622.608600176616</v>
      </c>
      <c r="Y54" s="48">
        <v>30336.676099104989</v>
      </c>
      <c r="Z54" s="48">
        <v>33126.974605464624</v>
      </c>
      <c r="AA54" s="48">
        <v>22837.533342499122</v>
      </c>
      <c r="AB54" s="48">
        <v>0</v>
      </c>
      <c r="AC54" s="48">
        <v>19843.806444000002</v>
      </c>
    </row>
    <row r="55" spans="2:29" x14ac:dyDescent="0.2">
      <c r="B55" s="106" t="s">
        <v>261</v>
      </c>
      <c r="C55" s="48">
        <v>0</v>
      </c>
      <c r="D55" s="48">
        <v>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  <c r="O55" s="48">
        <v>0</v>
      </c>
      <c r="P55" s="48">
        <v>0</v>
      </c>
      <c r="Q55" s="48">
        <v>0</v>
      </c>
      <c r="R55" s="48">
        <v>0</v>
      </c>
      <c r="S55" s="48">
        <v>0</v>
      </c>
      <c r="T55" s="48">
        <v>0</v>
      </c>
      <c r="U55" s="48">
        <v>0</v>
      </c>
      <c r="V55" s="48">
        <v>7776.7234014014639</v>
      </c>
      <c r="W55" s="48">
        <v>4250.7550212955148</v>
      </c>
      <c r="X55" s="48">
        <v>7911.4689492823163</v>
      </c>
      <c r="Y55" s="48">
        <v>3202.9093394046399</v>
      </c>
      <c r="Z55" s="48">
        <v>2930.9199665122987</v>
      </c>
      <c r="AA55" s="48">
        <v>947.25550248496347</v>
      </c>
      <c r="AB55" s="48">
        <v>1226.696428828576</v>
      </c>
      <c r="AC55" s="48">
        <v>667.83908099999996</v>
      </c>
    </row>
    <row r="56" spans="2:29" x14ac:dyDescent="0.2">
      <c r="B56" s="106" t="s">
        <v>262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89866.295655119102</v>
      </c>
      <c r="W56" s="48">
        <v>78289.832658384563</v>
      </c>
      <c r="X56" s="48">
        <v>119517.65734561387</v>
      </c>
      <c r="Y56" s="48">
        <v>40680.588140379485</v>
      </c>
      <c r="Z56" s="48">
        <v>46077.042493735906</v>
      </c>
      <c r="AA56" s="48">
        <v>45052.688058945838</v>
      </c>
      <c r="AB56" s="48">
        <v>41189.553352005853</v>
      </c>
      <c r="AC56" s="48">
        <v>39375.511549000003</v>
      </c>
    </row>
    <row r="57" spans="2:29" x14ac:dyDescent="0.2">
      <c r="B57" s="108" t="s">
        <v>263</v>
      </c>
      <c r="C57" s="50">
        <v>5330844.3776423531</v>
      </c>
      <c r="D57" s="50">
        <v>5155204.6389828576</v>
      </c>
      <c r="E57" s="50">
        <v>5094470.1978767226</v>
      </c>
      <c r="F57" s="50">
        <v>5102262.3654372962</v>
      </c>
      <c r="G57" s="50">
        <v>5247931.8926400598</v>
      </c>
      <c r="H57" s="50">
        <v>5389227.9323539687</v>
      </c>
      <c r="I57" s="50">
        <v>6021259.0751865515</v>
      </c>
      <c r="J57" s="50">
        <v>6526452.5624632007</v>
      </c>
      <c r="K57" s="50">
        <v>7221271.7444678927</v>
      </c>
      <c r="L57" s="50">
        <v>7987420.4577964479</v>
      </c>
      <c r="M57" s="50">
        <v>8652127.3949957695</v>
      </c>
      <c r="N57" s="50">
        <v>9277960.0513941087</v>
      </c>
      <c r="O57" s="50">
        <v>9935237.9858997725</v>
      </c>
      <c r="P57" s="50">
        <v>10968531.399950704</v>
      </c>
      <c r="Q57" s="50">
        <v>3232647.2216412839</v>
      </c>
      <c r="R57" s="50">
        <v>4307472.94862937</v>
      </c>
      <c r="S57" s="50">
        <v>4892230.6604007697</v>
      </c>
      <c r="T57" s="50">
        <v>5211859.2307432806</v>
      </c>
      <c r="U57" s="50">
        <v>5575901.5094235316</v>
      </c>
      <c r="V57" s="50">
        <v>5732738.813423085</v>
      </c>
      <c r="W57" s="50">
        <v>5515382.2168298922</v>
      </c>
      <c r="X57" s="50">
        <v>5722155.5781580601</v>
      </c>
      <c r="Y57" s="50">
        <v>5184620.35833517</v>
      </c>
      <c r="Z57" s="50">
        <v>5875256.5811129585</v>
      </c>
      <c r="AA57" s="50">
        <v>6226313.9303462207</v>
      </c>
      <c r="AB57" s="50">
        <v>6309876.5312686516</v>
      </c>
      <c r="AC57" s="50">
        <v>6513033.5584779996</v>
      </c>
    </row>
    <row r="58" spans="2:29" s="16" customFormat="1" x14ac:dyDescent="0.2">
      <c r="B58" s="106" t="s">
        <v>364</v>
      </c>
      <c r="C58" s="48">
        <v>0</v>
      </c>
      <c r="D58" s="48">
        <v>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0</v>
      </c>
      <c r="Q58" s="48">
        <v>0</v>
      </c>
      <c r="R58" s="48">
        <v>0</v>
      </c>
      <c r="S58" s="48">
        <v>0</v>
      </c>
      <c r="T58" s="48">
        <v>0</v>
      </c>
      <c r="U58" s="48">
        <v>0</v>
      </c>
      <c r="V58" s="48">
        <v>0</v>
      </c>
      <c r="W58" s="48">
        <v>0</v>
      </c>
      <c r="X58" s="48">
        <v>0</v>
      </c>
      <c r="Y58" s="48">
        <v>0</v>
      </c>
      <c r="Z58" s="48">
        <v>0</v>
      </c>
      <c r="AA58" s="48">
        <v>0</v>
      </c>
      <c r="AB58" s="48">
        <v>4298667.5230636708</v>
      </c>
      <c r="AC58" s="48">
        <v>4336945.5144779999</v>
      </c>
    </row>
    <row r="59" spans="2:29" s="16" customFormat="1" x14ac:dyDescent="0.2">
      <c r="B59" s="106" t="s">
        <v>365</v>
      </c>
      <c r="C59" s="48">
        <v>0</v>
      </c>
      <c r="D59" s="48">
        <v>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v>0</v>
      </c>
      <c r="O59" s="48">
        <v>0</v>
      </c>
      <c r="P59" s="48">
        <v>0</v>
      </c>
      <c r="Q59" s="48">
        <v>0</v>
      </c>
      <c r="R59" s="48">
        <v>0</v>
      </c>
      <c r="S59" s="48">
        <v>0</v>
      </c>
      <c r="T59" s="48">
        <v>0</v>
      </c>
      <c r="U59" s="48">
        <v>0</v>
      </c>
      <c r="V59" s="48">
        <v>0</v>
      </c>
      <c r="W59" s="48">
        <v>0</v>
      </c>
      <c r="X59" s="48">
        <v>0</v>
      </c>
      <c r="Y59" s="48">
        <v>0</v>
      </c>
      <c r="Z59" s="48">
        <v>0</v>
      </c>
      <c r="AA59" s="48">
        <v>0</v>
      </c>
      <c r="AB59" s="48">
        <v>1735712.4411222381</v>
      </c>
      <c r="AC59" s="48">
        <v>1898339.044</v>
      </c>
    </row>
    <row r="60" spans="2:29" s="16" customFormat="1" x14ac:dyDescent="0.2">
      <c r="B60" s="106" t="s">
        <v>366</v>
      </c>
      <c r="C60" s="48">
        <v>0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  <c r="O60" s="48">
        <v>0</v>
      </c>
      <c r="P60" s="48">
        <v>0</v>
      </c>
      <c r="Q60" s="48">
        <v>0</v>
      </c>
      <c r="R60" s="48">
        <v>0</v>
      </c>
      <c r="S60" s="48">
        <v>0</v>
      </c>
      <c r="T60" s="48">
        <v>0</v>
      </c>
      <c r="U60" s="48">
        <v>0</v>
      </c>
      <c r="V60" s="48">
        <v>0</v>
      </c>
      <c r="W60" s="48">
        <v>0</v>
      </c>
      <c r="X60" s="48">
        <v>0</v>
      </c>
      <c r="Y60" s="48">
        <v>0</v>
      </c>
      <c r="Z60" s="48">
        <v>0</v>
      </c>
      <c r="AA60" s="48">
        <v>0</v>
      </c>
      <c r="AB60" s="48">
        <v>275496.56708274264</v>
      </c>
      <c r="AC60" s="48">
        <v>277749</v>
      </c>
    </row>
    <row r="61" spans="2:29" x14ac:dyDescent="0.2">
      <c r="B61" s="107" t="s">
        <v>324</v>
      </c>
      <c r="C61" s="46">
        <v>15599519.377502069</v>
      </c>
      <c r="D61" s="46">
        <v>16525321.692371881</v>
      </c>
      <c r="E61" s="46">
        <v>16380348.839367339</v>
      </c>
      <c r="F61" s="46">
        <v>14897595.097450636</v>
      </c>
      <c r="G61" s="46">
        <v>22269157.691960435</v>
      </c>
      <c r="H61" s="46">
        <v>21359872.146417089</v>
      </c>
      <c r="I61" s="46">
        <v>18357614.225023013</v>
      </c>
      <c r="J61" s="46">
        <v>19036149.178916927</v>
      </c>
      <c r="K61" s="46">
        <v>20381805.217080958</v>
      </c>
      <c r="L61" s="46">
        <v>25438571.464150622</v>
      </c>
      <c r="M61" s="46">
        <v>27715652.605146449</v>
      </c>
      <c r="N61" s="46">
        <v>27324624.774615824</v>
      </c>
      <c r="O61" s="46">
        <v>27405550.815174848</v>
      </c>
      <c r="P61" s="46">
        <v>29251365.090734571</v>
      </c>
      <c r="Q61" s="46">
        <v>22346618.554539446</v>
      </c>
      <c r="R61" s="46">
        <v>22478121.677699592</v>
      </c>
      <c r="S61" s="46">
        <v>23161100.542558923</v>
      </c>
      <c r="T61" s="46">
        <v>24348599.329581261</v>
      </c>
      <c r="U61" s="46">
        <v>22189764.330821097</v>
      </c>
      <c r="V61" s="46">
        <v>23104422.46582526</v>
      </c>
      <c r="W61" s="46">
        <v>22667170.835011397</v>
      </c>
      <c r="X61" s="46">
        <v>27154281.574611627</v>
      </c>
      <c r="Y61" s="46">
        <v>24209935.453704588</v>
      </c>
      <c r="Z61" s="46">
        <v>25532363.081705142</v>
      </c>
      <c r="AA61" s="46">
        <v>30072269.379721005</v>
      </c>
      <c r="AB61" s="46">
        <v>27915957.581366085</v>
      </c>
      <c r="AC61" s="46">
        <v>30225512.543794997</v>
      </c>
    </row>
    <row r="62" spans="2:29" s="44" customFormat="1" x14ac:dyDescent="0.2">
      <c r="B62" s="114" t="s">
        <v>372</v>
      </c>
      <c r="C62" s="115"/>
      <c r="D62" s="116">
        <v>5.9348130699784285E-2</v>
      </c>
      <c r="E62" s="116">
        <v>-8.7727704006791418E-3</v>
      </c>
      <c r="F62" s="116">
        <v>-9.052027868619994E-2</v>
      </c>
      <c r="G62" s="116">
        <v>0.49481560925033219</v>
      </c>
      <c r="H62" s="116">
        <v>-4.0831609265204238E-2</v>
      </c>
      <c r="I62" s="116">
        <v>-0.1405559874522786</v>
      </c>
      <c r="J62" s="116">
        <v>3.6962044499715629E-2</v>
      </c>
      <c r="K62" s="116">
        <v>7.0689508971403914E-2</v>
      </c>
      <c r="L62" s="116">
        <v>0.24810198082120061</v>
      </c>
      <c r="M62" s="116">
        <v>8.9512932917825472E-2</v>
      </c>
      <c r="N62" s="116">
        <v>-1.410855577176684E-2</v>
      </c>
      <c r="O62" s="116">
        <v>2.9616524005922074E-3</v>
      </c>
      <c r="P62" s="116">
        <v>6.7351840070941638E-2</v>
      </c>
      <c r="Q62" s="116">
        <v>-0.2360486943011838</v>
      </c>
      <c r="R62" s="116">
        <v>5.8846989686245355E-3</v>
      </c>
      <c r="S62" s="116">
        <v>3.038416085881912E-2</v>
      </c>
      <c r="T62" s="116">
        <v>5.127125910274799E-2</v>
      </c>
      <c r="U62" s="116">
        <v>-8.8663621653890412E-2</v>
      </c>
      <c r="V62" s="116">
        <v>4.1219821957898084E-2</v>
      </c>
      <c r="W62" s="116">
        <v>-1.8925018855616149E-2</v>
      </c>
      <c r="X62" s="116">
        <v>0.19795636483532841</v>
      </c>
      <c r="Y62" s="116">
        <v>-0.10843027140367822</v>
      </c>
      <c r="Z62" s="116">
        <v>5.4623343813921421E-2</v>
      </c>
      <c r="AA62" s="116">
        <v>0.17780987539178739</v>
      </c>
      <c r="AB62" s="116">
        <v>-7.1704325707091843E-2</v>
      </c>
      <c r="AC62" s="116">
        <v>8.273242842189088E-2</v>
      </c>
    </row>
    <row r="63" spans="2:29" x14ac:dyDescent="0.2">
      <c r="B63" s="3" t="s">
        <v>383</v>
      </c>
    </row>
    <row r="64" spans="2:29" x14ac:dyDescent="0.2">
      <c r="B64" s="3" t="s">
        <v>392</v>
      </c>
    </row>
    <row r="66" spans="2:29" hidden="1" x14ac:dyDescent="0.2">
      <c r="B66" s="102" t="s">
        <v>367</v>
      </c>
      <c r="C66" s="75">
        <f>'CUADRO 5B'!C17</f>
        <v>0.26795890219979607</v>
      </c>
      <c r="D66" s="75">
        <f>'CUADRO 5B'!D17</f>
        <v>0.28845321366125209</v>
      </c>
      <c r="E66" s="75">
        <f>'CUADRO 5B'!E17</f>
        <v>0.30862140200845395</v>
      </c>
      <c r="F66" s="75">
        <f>'CUADRO 5B'!F17</f>
        <v>0.32865513379069061</v>
      </c>
      <c r="G66" s="75">
        <f>'CUADRO 5B'!G17</f>
        <v>0.34672125005125309</v>
      </c>
      <c r="H66" s="75">
        <f>'CUADRO 5B'!H17</f>
        <v>0.36355514027576163</v>
      </c>
      <c r="I66" s="75">
        <f>'CUADRO 5B'!I17</f>
        <v>0.37983495170055293</v>
      </c>
      <c r="J66" s="75">
        <f>'CUADRO 5B'!J17</f>
        <v>0.40146450575151543</v>
      </c>
      <c r="K66" s="75">
        <f>'CUADRO 5B'!K17</f>
        <v>0.4322743828871124</v>
      </c>
      <c r="L66" s="75">
        <f>'CUADRO 5B'!L17</f>
        <v>0.44092768606569727</v>
      </c>
      <c r="M66" s="75">
        <f>'CUADRO 5B'!M17</f>
        <v>0.45491048281992202</v>
      </c>
      <c r="N66" s="75">
        <f>'CUADRO 5B'!N17</f>
        <v>0.4718635643771899</v>
      </c>
      <c r="O66" s="75">
        <f>'CUADRO 5B'!O17</f>
        <v>0.48337703534799331</v>
      </c>
      <c r="P66" s="75">
        <f>'CUADRO 5B'!P17</f>
        <v>0.49275454983374445</v>
      </c>
      <c r="Q66" s="75">
        <f>'CUADRO 5B'!Q17</f>
        <v>0.51078936635765948</v>
      </c>
      <c r="R66" s="75">
        <f>'CUADRO 5B'!R17</f>
        <v>0.54536980646007305</v>
      </c>
      <c r="S66" s="75">
        <f>'CUADRO 5B'!S17</f>
        <v>0.57672857033152736</v>
      </c>
      <c r="T66" s="75">
        <f>'CUADRO 5B'!T17</f>
        <v>0.60031676885808682</v>
      </c>
      <c r="U66" s="75">
        <f>'CUADRO 5B'!U17</f>
        <v>0.61940684210777397</v>
      </c>
      <c r="V66" s="75">
        <f>'CUADRO 5B'!V17</f>
        <v>0.64294430210786935</v>
      </c>
      <c r="W66" s="75">
        <f>'CUADRO 5B'!W17</f>
        <v>0.65329570537180603</v>
      </c>
      <c r="X66" s="75">
        <f>'CUADRO 5B'!X17</f>
        <v>0.69001092401370157</v>
      </c>
      <c r="Y66" s="75">
        <f>'CUADRO 5B'!Y17</f>
        <v>0.78054035724429915</v>
      </c>
      <c r="Z66" s="75">
        <f>'CUADRO 5B'!Z17</f>
        <v>0.85297450239657013</v>
      </c>
      <c r="AA66" s="75">
        <f>'CUADRO 5B'!AA17</f>
        <v>0.89732917652119182</v>
      </c>
      <c r="AB66" s="75">
        <f>'CUADRO 5B'!AB17</f>
        <v>0.94310211786038411</v>
      </c>
      <c r="AC66" s="75">
        <f>'CUADRO 5B'!AC17</f>
        <v>1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22C0B-EB48-4CA1-90D9-B5C19BCBB3C3}">
  <sheetPr>
    <pageSetUpPr fitToPage="1"/>
  </sheetPr>
  <dimension ref="A1:AD66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3.5703125" style="3" bestFit="1" customWidth="1"/>
    <col min="3" max="29" width="9.85546875" style="3" bestFit="1" customWidth="1"/>
    <col min="30" max="16384" width="11.42578125" style="3"/>
  </cols>
  <sheetData>
    <row r="1" spans="1:30" s="76" customFormat="1" x14ac:dyDescent="0.25"/>
    <row r="2" spans="1:30" s="76" customFormat="1" ht="18" x14ac:dyDescent="0.25">
      <c r="A2" s="77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</row>
    <row r="3" spans="1:30" s="76" customFormat="1" ht="15" x14ac:dyDescent="0.25">
      <c r="A3" s="77"/>
    </row>
    <row r="4" spans="1:30" s="76" customFormat="1" ht="15" x14ac:dyDescent="0.25">
      <c r="A4" s="77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78"/>
      <c r="X4" s="78"/>
      <c r="Y4" s="78"/>
      <c r="Z4" s="78"/>
      <c r="AA4" s="78"/>
      <c r="AB4" s="78"/>
      <c r="AC4" s="78"/>
      <c r="AD4" s="78"/>
    </row>
    <row r="5" spans="1:30" s="76" customFormat="1" ht="24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.75" customHeight="1" x14ac:dyDescent="0.25">
      <c r="A7" s="118"/>
      <c r="B7" s="118" t="s">
        <v>385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376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98" t="s">
        <v>368</v>
      </c>
      <c r="C9" s="97">
        <v>2000</v>
      </c>
      <c r="D9" s="97">
        <v>2001</v>
      </c>
      <c r="E9" s="97">
        <v>2002</v>
      </c>
      <c r="F9" s="97">
        <v>2003</v>
      </c>
      <c r="G9" s="97">
        <v>2004</v>
      </c>
      <c r="H9" s="80">
        <v>2005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>
        <v>2013</v>
      </c>
      <c r="Q9" s="80">
        <v>2014</v>
      </c>
      <c r="R9" s="80">
        <v>2015</v>
      </c>
      <c r="S9" s="80">
        <v>2016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s="45" customFormat="1" x14ac:dyDescent="0.2">
      <c r="B10" s="108" t="s">
        <v>219</v>
      </c>
      <c r="C10" s="50">
        <v>7193195.7490997175</v>
      </c>
      <c r="D10" s="50">
        <v>7752056.9821939757</v>
      </c>
      <c r="E10" s="50">
        <v>12994277.87072961</v>
      </c>
      <c r="F10" s="50">
        <v>8469336.3788186293</v>
      </c>
      <c r="G10" s="50">
        <v>14686180.196040155</v>
      </c>
      <c r="H10" s="50">
        <v>15329479.016279945</v>
      </c>
      <c r="I10" s="50">
        <v>9864134.1423755717</v>
      </c>
      <c r="J10" s="50">
        <v>9277415.2645646203</v>
      </c>
      <c r="K10" s="50">
        <v>11491422.798249044</v>
      </c>
      <c r="L10" s="50">
        <v>12017309.206415983</v>
      </c>
      <c r="M10" s="50">
        <v>11048421.868274637</v>
      </c>
      <c r="N10" s="50">
        <v>8652518.7479702644</v>
      </c>
      <c r="O10" s="50">
        <v>12170048.082922032</v>
      </c>
      <c r="P10" s="50">
        <v>15199760.861944461</v>
      </c>
      <c r="Q10" s="50">
        <v>13741824.450151742</v>
      </c>
      <c r="R10" s="50">
        <v>13702557.919519406</v>
      </c>
      <c r="S10" s="50">
        <v>13683952.89802677</v>
      </c>
      <c r="T10" s="50">
        <v>13230690.573549775</v>
      </c>
      <c r="U10" s="50">
        <v>14254879.904840453</v>
      </c>
      <c r="V10" s="50">
        <v>14935090.493339563</v>
      </c>
      <c r="W10" s="50">
        <v>12921527.20488199</v>
      </c>
      <c r="X10" s="50">
        <v>15458295.104733452</v>
      </c>
      <c r="Y10" s="50">
        <v>19159404.304902587</v>
      </c>
      <c r="Z10" s="50">
        <v>16428412.794516772</v>
      </c>
      <c r="AA10" s="50">
        <v>17461645.08199979</v>
      </c>
      <c r="AB10" s="50">
        <v>16454703.390945027</v>
      </c>
      <c r="AC10" s="50">
        <v>11325875.448888</v>
      </c>
    </row>
    <row r="11" spans="1:30" s="45" customFormat="1" x14ac:dyDescent="0.2">
      <c r="B11" s="109" t="s">
        <v>220</v>
      </c>
      <c r="C11" s="47">
        <v>220459.71933768044</v>
      </c>
      <c r="D11" s="47">
        <v>214454.50400024321</v>
      </c>
      <c r="E11" s="47">
        <v>257435.38430890691</v>
      </c>
      <c r="F11" s="47">
        <v>215821.7804690479</v>
      </c>
      <c r="G11" s="47">
        <v>276466.87788195914</v>
      </c>
      <c r="H11" s="47">
        <v>280402.44028918352</v>
      </c>
      <c r="I11" s="47">
        <v>300812.66359625972</v>
      </c>
      <c r="J11" s="47">
        <v>381742.19851918129</v>
      </c>
      <c r="K11" s="47">
        <v>362216.28722072515</v>
      </c>
      <c r="L11" s="47">
        <v>323891.98497215973</v>
      </c>
      <c r="M11" s="47">
        <v>445909.10211075179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47">
        <v>0</v>
      </c>
      <c r="Y11" s="47">
        <v>0</v>
      </c>
      <c r="Z11" s="47">
        <v>0</v>
      </c>
      <c r="AA11" s="47">
        <v>0</v>
      </c>
      <c r="AB11" s="47">
        <v>0</v>
      </c>
      <c r="AC11" s="47">
        <v>0</v>
      </c>
    </row>
    <row r="12" spans="1:30" x14ac:dyDescent="0.2">
      <c r="B12" s="103" t="s">
        <v>221</v>
      </c>
      <c r="C12" s="48">
        <v>27284.48610208392</v>
      </c>
      <c r="D12" s="48">
        <v>45023.26458131105</v>
      </c>
      <c r="E12" s="48">
        <v>28516.911875602589</v>
      </c>
      <c r="F12" s="48">
        <v>38496.322278834814</v>
      </c>
      <c r="G12" s="48">
        <v>47303.184986716464</v>
      </c>
      <c r="H12" s="48">
        <v>53742.915295269282</v>
      </c>
      <c r="I12" s="48">
        <v>41945.495167491739</v>
      </c>
      <c r="J12" s="48">
        <v>52319.398151229245</v>
      </c>
      <c r="K12" s="48">
        <v>37814.150426463624</v>
      </c>
      <c r="L12" s="48">
        <v>17454.607794470132</v>
      </c>
      <c r="M12" s="48">
        <v>0</v>
      </c>
      <c r="N12" s="48">
        <v>0</v>
      </c>
      <c r="O12" s="48">
        <v>0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  <c r="Z12" s="48">
        <v>0</v>
      </c>
      <c r="AA12" s="48">
        <v>0</v>
      </c>
      <c r="AB12" s="48">
        <v>0</v>
      </c>
      <c r="AC12" s="48">
        <v>0</v>
      </c>
    </row>
    <row r="13" spans="1:30" x14ac:dyDescent="0.2">
      <c r="B13" s="103" t="s">
        <v>222</v>
      </c>
      <c r="C13" s="48">
        <v>193175.2332355965</v>
      </c>
      <c r="D13" s="48">
        <v>169431.23941893215</v>
      </c>
      <c r="E13" s="48">
        <v>228918.47243330433</v>
      </c>
      <c r="F13" s="48">
        <v>177325.4581902131</v>
      </c>
      <c r="G13" s="48">
        <v>229163.69289524268</v>
      </c>
      <c r="H13" s="48">
        <v>226659.52499391427</v>
      </c>
      <c r="I13" s="48">
        <v>258867.16842876803</v>
      </c>
      <c r="J13" s="48">
        <v>329422.80036795203</v>
      </c>
      <c r="K13" s="48">
        <v>324402.13679426152</v>
      </c>
      <c r="L13" s="48">
        <v>306437.37717768963</v>
      </c>
      <c r="M13" s="48">
        <v>445909.10211075179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  <c r="Z13" s="48">
        <v>0</v>
      </c>
      <c r="AA13" s="48">
        <v>0</v>
      </c>
      <c r="AB13" s="48">
        <v>0</v>
      </c>
      <c r="AC13" s="48">
        <v>0</v>
      </c>
    </row>
    <row r="14" spans="1:30" s="45" customFormat="1" x14ac:dyDescent="0.2">
      <c r="B14" s="109" t="s">
        <v>223</v>
      </c>
      <c r="C14" s="47">
        <v>6967809.7990335068</v>
      </c>
      <c r="D14" s="47">
        <v>7426516.5984932203</v>
      </c>
      <c r="E14" s="47">
        <v>12632735.140297247</v>
      </c>
      <c r="F14" s="47">
        <v>8160092.5468092151</v>
      </c>
      <c r="G14" s="47">
        <v>14318751.16780157</v>
      </c>
      <c r="H14" s="47">
        <v>14957911.129022084</v>
      </c>
      <c r="I14" s="47">
        <v>9472365.3781431671</v>
      </c>
      <c r="J14" s="47">
        <v>8797272.9185876939</v>
      </c>
      <c r="K14" s="47">
        <v>11030448.770396372</v>
      </c>
      <c r="L14" s="47">
        <v>11582139.100641742</v>
      </c>
      <c r="M14" s="47">
        <v>10475891.269295013</v>
      </c>
      <c r="N14" s="47">
        <v>8524746.0504139755</v>
      </c>
      <c r="O14" s="47">
        <v>12034231.42991795</v>
      </c>
      <c r="P14" s="47">
        <v>15058256.224256132</v>
      </c>
      <c r="Q14" s="47">
        <v>13599759.315527953</v>
      </c>
      <c r="R14" s="47">
        <v>13561516.629318034</v>
      </c>
      <c r="S14" s="47">
        <v>13546922.040824968</v>
      </c>
      <c r="T14" s="47">
        <v>13083944.419621557</v>
      </c>
      <c r="U14" s="47">
        <v>14104745.340117935</v>
      </c>
      <c r="V14" s="47">
        <v>14935090.493339563</v>
      </c>
      <c r="W14" s="47">
        <v>12921527.20488199</v>
      </c>
      <c r="X14" s="47">
        <v>15458295.104733452</v>
      </c>
      <c r="Y14" s="47">
        <v>19159404.304902587</v>
      </c>
      <c r="Z14" s="47">
        <v>16428412.794516772</v>
      </c>
      <c r="AA14" s="47">
        <v>17461645.08199979</v>
      </c>
      <c r="AB14" s="47">
        <v>16454703.390945027</v>
      </c>
      <c r="AC14" s="47">
        <v>11325875.448888</v>
      </c>
    </row>
    <row r="15" spans="1:30" x14ac:dyDescent="0.2">
      <c r="B15" s="103" t="s">
        <v>224</v>
      </c>
      <c r="C15" s="48">
        <v>997926.82704983675</v>
      </c>
      <c r="D15" s="48">
        <v>1175989.6903258774</v>
      </c>
      <c r="E15" s="48">
        <v>1371862.0036999325</v>
      </c>
      <c r="F15" s="48">
        <v>1695674.9756506791</v>
      </c>
      <c r="G15" s="48">
        <v>1026964.061029905</v>
      </c>
      <c r="H15" s="48">
        <v>1393239.5207417449</v>
      </c>
      <c r="I15" s="48">
        <v>1436745.071899621</v>
      </c>
      <c r="J15" s="48">
        <v>1280254.2679952967</v>
      </c>
      <c r="K15" s="48">
        <v>1391206.6057082315</v>
      </c>
      <c r="L15" s="48">
        <v>1708471.5580635099</v>
      </c>
      <c r="M15" s="48">
        <v>1765970.9464224691</v>
      </c>
      <c r="N15" s="48">
        <v>1179490.5451908298</v>
      </c>
      <c r="O15" s="48">
        <v>1457509.2707384548</v>
      </c>
      <c r="P15" s="48">
        <v>1812790.708891022</v>
      </c>
      <c r="Q15" s="48">
        <v>1514022.8925762235</v>
      </c>
      <c r="R15" s="48">
        <v>1371906.4312744751</v>
      </c>
      <c r="S15" s="48">
        <v>934244.61501534819</v>
      </c>
      <c r="T15" s="48">
        <v>1118544.0533028757</v>
      </c>
      <c r="U15" s="48">
        <v>1031587.7110302758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v>0</v>
      </c>
      <c r="AB15" s="48">
        <v>0</v>
      </c>
      <c r="AC15" s="48">
        <v>0</v>
      </c>
    </row>
    <row r="16" spans="1:30" x14ac:dyDescent="0.2">
      <c r="B16" s="103" t="s">
        <v>225</v>
      </c>
      <c r="C16" s="48">
        <v>697440.56166364695</v>
      </c>
      <c r="D16" s="48">
        <v>889550.89636593033</v>
      </c>
      <c r="E16" s="48">
        <v>615914.61420356424</v>
      </c>
      <c r="F16" s="48">
        <v>462253.50304357032</v>
      </c>
      <c r="G16" s="48">
        <v>532257.68500407785</v>
      </c>
      <c r="H16" s="48">
        <v>498293.33608538669</v>
      </c>
      <c r="I16" s="48">
        <v>442549.06111831439</v>
      </c>
      <c r="J16" s="48">
        <v>491892.54933592485</v>
      </c>
      <c r="K16" s="48">
        <v>516688.77762605652</v>
      </c>
      <c r="L16" s="48">
        <v>571481.08452063787</v>
      </c>
      <c r="M16" s="48">
        <v>569756.3808979108</v>
      </c>
      <c r="N16" s="48">
        <v>498066.93243743264</v>
      </c>
      <c r="O16" s="48">
        <v>607369.34260817652</v>
      </c>
      <c r="P16" s="48">
        <v>546962.28746039083</v>
      </c>
      <c r="Q16" s="48">
        <v>578922.19932245603</v>
      </c>
      <c r="R16" s="48">
        <v>573205.62588265759</v>
      </c>
      <c r="S16" s="48">
        <v>590677.29416063835</v>
      </c>
      <c r="T16" s="48">
        <v>646176.31118808698</v>
      </c>
      <c r="U16" s="48">
        <v>625243.72891613143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v>0</v>
      </c>
      <c r="AB16" s="48">
        <v>0</v>
      </c>
      <c r="AC16" s="48">
        <v>0</v>
      </c>
    </row>
    <row r="17" spans="2:29" x14ac:dyDescent="0.2">
      <c r="B17" s="103" t="s">
        <v>226</v>
      </c>
      <c r="C17" s="48">
        <v>338807.37647338031</v>
      </c>
      <c r="D17" s="48">
        <v>394487.77267439949</v>
      </c>
      <c r="E17" s="48">
        <v>417174.66019894893</v>
      </c>
      <c r="F17" s="48">
        <v>501732.41050911834</v>
      </c>
      <c r="G17" s="48">
        <v>761433.65471823304</v>
      </c>
      <c r="H17" s="48">
        <v>1318924.28271621</v>
      </c>
      <c r="I17" s="48">
        <v>975683.3221108244</v>
      </c>
      <c r="J17" s="48">
        <v>815165.01366513316</v>
      </c>
      <c r="K17" s="48">
        <v>1200540.5774080444</v>
      </c>
      <c r="L17" s="48">
        <v>720395.38603087852</v>
      </c>
      <c r="M17" s="48">
        <v>647744.99675498705</v>
      </c>
      <c r="N17" s="48">
        <v>270974.11467805406</v>
      </c>
      <c r="O17" s="48">
        <v>611067.19200646901</v>
      </c>
      <c r="P17" s="48">
        <v>325268.01203310577</v>
      </c>
      <c r="Q17" s="48">
        <v>240155.15364487097</v>
      </c>
      <c r="R17" s="48">
        <v>187810.13310387341</v>
      </c>
      <c r="S17" s="48">
        <v>320268.82538944116</v>
      </c>
      <c r="T17" s="48">
        <v>229791.96722798943</v>
      </c>
      <c r="U17" s="48">
        <v>193756.26229741925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v>0</v>
      </c>
      <c r="AB17" s="48">
        <v>0</v>
      </c>
      <c r="AC17" s="48">
        <v>0</v>
      </c>
    </row>
    <row r="18" spans="2:29" x14ac:dyDescent="0.2">
      <c r="B18" s="103" t="s">
        <v>227</v>
      </c>
      <c r="C18" s="48">
        <v>595002.35299561301</v>
      </c>
      <c r="D18" s="48">
        <v>722286.99633304554</v>
      </c>
      <c r="E18" s="48">
        <v>789276.38477362471</v>
      </c>
      <c r="F18" s="48">
        <v>767105.0262387268</v>
      </c>
      <c r="G18" s="48">
        <v>952242.66433105723</v>
      </c>
      <c r="H18" s="48">
        <v>1055771.0785985831</v>
      </c>
      <c r="I18" s="48">
        <v>899061.93488276319</v>
      </c>
      <c r="J18" s="48">
        <v>890690.51819321443</v>
      </c>
      <c r="K18" s="48">
        <v>804445.07972338458</v>
      </c>
      <c r="L18" s="48">
        <v>809732.72851776145</v>
      </c>
      <c r="M18" s="48">
        <v>719554.36234600004</v>
      </c>
      <c r="N18" s="48">
        <v>3881286.5902638286</v>
      </c>
      <c r="O18" s="48">
        <v>6464476.2983810045</v>
      </c>
      <c r="P18" s="48">
        <v>8976346.2113198098</v>
      </c>
      <c r="Q18" s="48">
        <v>8306117.1162405889</v>
      </c>
      <c r="R18" s="48">
        <v>7482413.0574212316</v>
      </c>
      <c r="S18" s="48">
        <v>8162788.5354275443</v>
      </c>
      <c r="T18" s="48">
        <v>7646389.6752329823</v>
      </c>
      <c r="U18" s="48">
        <v>8644998.0643118303</v>
      </c>
      <c r="V18" s="48">
        <v>3318496.4843417429</v>
      </c>
      <c r="W18" s="48">
        <v>2978820.1470236923</v>
      </c>
      <c r="X18" s="48">
        <v>4109425.6336413226</v>
      </c>
      <c r="Y18" s="48">
        <v>7147149.9989873897</v>
      </c>
      <c r="Z18" s="48">
        <v>5427458.5485095801</v>
      </c>
      <c r="AA18" s="48">
        <v>5099184.9628256904</v>
      </c>
      <c r="AB18" s="48">
        <v>4348794.9311866472</v>
      </c>
      <c r="AC18" s="48">
        <v>3064999.71297361</v>
      </c>
    </row>
    <row r="19" spans="2:29" x14ac:dyDescent="0.2">
      <c r="B19" s="103" t="s">
        <v>228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5962408.8211169168</v>
      </c>
      <c r="W19" s="48">
        <v>5170704.915304197</v>
      </c>
      <c r="X19" s="48">
        <v>5681411.7146654567</v>
      </c>
      <c r="Y19" s="48">
        <v>5675600.514798604</v>
      </c>
      <c r="Z19" s="48">
        <v>5331430.1756569082</v>
      </c>
      <c r="AA19" s="48">
        <v>6087544.5991851399</v>
      </c>
      <c r="AB19" s="48">
        <v>5863025.4375396715</v>
      </c>
      <c r="AC19" s="48">
        <v>4193990.1763582001</v>
      </c>
    </row>
    <row r="20" spans="2:29" x14ac:dyDescent="0.2">
      <c r="B20" s="103" t="s">
        <v>229</v>
      </c>
      <c r="C20" s="48">
        <v>0</v>
      </c>
      <c r="D20" s="48">
        <v>0</v>
      </c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416989.33423435123</v>
      </c>
      <c r="W20" s="48">
        <v>465812.96964742476</v>
      </c>
      <c r="X20" s="48">
        <v>436955.38008574047</v>
      </c>
      <c r="Y20" s="48">
        <v>393248.23426662327</v>
      </c>
      <c r="Z20" s="48">
        <v>372837.55517414486</v>
      </c>
      <c r="AA20" s="48">
        <v>391311.12681656732</v>
      </c>
      <c r="AB20" s="48">
        <v>522039.21420548111</v>
      </c>
      <c r="AC20" s="48">
        <v>300183.32488368999</v>
      </c>
    </row>
    <row r="21" spans="2:29" x14ac:dyDescent="0.2">
      <c r="B21" s="103" t="s">
        <v>230</v>
      </c>
      <c r="C21" s="48">
        <v>30843.432224683482</v>
      </c>
      <c r="D21" s="48">
        <v>55907.604808100987</v>
      </c>
      <c r="E21" s="48">
        <v>307519.8244786674</v>
      </c>
      <c r="F21" s="48">
        <v>414911.09437178244</v>
      </c>
      <c r="G21" s="48">
        <v>539109.0518864044</v>
      </c>
      <c r="H21" s="48">
        <v>584529.11789614451</v>
      </c>
      <c r="I21" s="48">
        <v>47796.194388431184</v>
      </c>
      <c r="J21" s="48">
        <v>58326.501305929232</v>
      </c>
      <c r="K21" s="48">
        <v>63977.971311388865</v>
      </c>
      <c r="L21" s="48">
        <v>71572.844546436259</v>
      </c>
      <c r="M21" s="48">
        <v>79436.918109677499</v>
      </c>
      <c r="N21" s="48">
        <v>14982.279319745985</v>
      </c>
      <c r="O21" s="48">
        <v>75382.322073384115</v>
      </c>
      <c r="P21" s="48">
        <v>22219.01053306161</v>
      </c>
      <c r="Q21" s="48">
        <v>20780.326112266244</v>
      </c>
      <c r="R21" s="48">
        <v>4999.5375957792703</v>
      </c>
      <c r="S21" s="48">
        <v>23520.624909846705</v>
      </c>
      <c r="T21" s="48">
        <v>23287.749197648747</v>
      </c>
      <c r="U21" s="48">
        <v>15474.978294382807</v>
      </c>
      <c r="V21" s="48">
        <v>0</v>
      </c>
      <c r="W21" s="48">
        <v>0</v>
      </c>
      <c r="X21" s="48">
        <v>0</v>
      </c>
      <c r="Y21" s="48">
        <v>0</v>
      </c>
      <c r="Z21" s="48">
        <v>0</v>
      </c>
      <c r="AA21" s="48">
        <v>0</v>
      </c>
      <c r="AB21" s="48">
        <v>0</v>
      </c>
      <c r="AC21" s="48">
        <v>0</v>
      </c>
    </row>
    <row r="22" spans="2:29" x14ac:dyDescent="0.2">
      <c r="B22" s="103" t="s">
        <v>231</v>
      </c>
      <c r="C22" s="48">
        <v>0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301983.35603682708</v>
      </c>
      <c r="W22" s="48">
        <v>409719.65009675629</v>
      </c>
      <c r="X22" s="48">
        <v>446674.36734918976</v>
      </c>
      <c r="Y22" s="48">
        <v>624286.03209924407</v>
      </c>
      <c r="Z22" s="48">
        <v>547729.9531086412</v>
      </c>
      <c r="AA22" s="48">
        <v>667083.49810960738</v>
      </c>
      <c r="AB22" s="48">
        <v>482280.03191616613</v>
      </c>
      <c r="AC22" s="48">
        <v>288050.86145048001</v>
      </c>
    </row>
    <row r="23" spans="2:29" x14ac:dyDescent="0.2">
      <c r="B23" s="103" t="s">
        <v>232</v>
      </c>
      <c r="C23" s="48">
        <v>3927360.2229879596</v>
      </c>
      <c r="D23" s="48">
        <v>3019029.2954360698</v>
      </c>
      <c r="E23" s="48">
        <v>7707596.1059882697</v>
      </c>
      <c r="F23" s="48">
        <v>3519175.4377754419</v>
      </c>
      <c r="G23" s="48">
        <v>3859192.9074009871</v>
      </c>
      <c r="H23" s="48">
        <v>4007476.2400633143</v>
      </c>
      <c r="I23" s="48">
        <v>5064551.9105665805</v>
      </c>
      <c r="J23" s="48">
        <v>4686635.3008117648</v>
      </c>
      <c r="K23" s="48">
        <v>6262530.2230180092</v>
      </c>
      <c r="L23" s="48">
        <v>5461487.8303541029</v>
      </c>
      <c r="M23" s="48">
        <v>5304101.6580907237</v>
      </c>
      <c r="N23" s="48">
        <v>2246403.7522172597</v>
      </c>
      <c r="O23" s="48">
        <v>2031682.7234408187</v>
      </c>
      <c r="P23" s="48">
        <v>2390414.6750438116</v>
      </c>
      <c r="Q23" s="48">
        <v>2029970.7289047041</v>
      </c>
      <c r="R23" s="48">
        <v>2787780.5345431007</v>
      </c>
      <c r="S23" s="48">
        <v>2395663.9575810367</v>
      </c>
      <c r="T23" s="48">
        <v>2387079.9420833071</v>
      </c>
      <c r="U23" s="48">
        <v>2570118.2977526071</v>
      </c>
      <c r="V23" s="48">
        <v>4032126.6489399378</v>
      </c>
      <c r="W23" s="48">
        <v>3039753.297996229</v>
      </c>
      <c r="X23" s="48">
        <v>3534764.4005861538</v>
      </c>
      <c r="Y23" s="48">
        <v>4136112.3380682175</v>
      </c>
      <c r="Z23" s="48">
        <v>3890940.6892562648</v>
      </c>
      <c r="AA23" s="48">
        <v>4173456.0058997669</v>
      </c>
      <c r="AB23" s="48">
        <v>4249317.2497565122</v>
      </c>
      <c r="AC23" s="48">
        <v>2796645.46790236</v>
      </c>
    </row>
    <row r="24" spans="2:29" x14ac:dyDescent="0.2">
      <c r="B24" s="103" t="s">
        <v>233</v>
      </c>
      <c r="C24" s="48">
        <v>0</v>
      </c>
      <c r="D24" s="48">
        <v>0</v>
      </c>
      <c r="E24" s="48">
        <v>0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903085.84866978833</v>
      </c>
      <c r="W24" s="48">
        <v>856716.22481368948</v>
      </c>
      <c r="X24" s="48">
        <v>1249063.6084055908</v>
      </c>
      <c r="Y24" s="48">
        <v>1183007.1866825104</v>
      </c>
      <c r="Z24" s="48">
        <v>858015.87281123269</v>
      </c>
      <c r="AA24" s="48">
        <v>1043064.8891630188</v>
      </c>
      <c r="AB24" s="48">
        <v>989246.52634054911</v>
      </c>
      <c r="AC24" s="48">
        <v>682005.90531971992</v>
      </c>
    </row>
    <row r="25" spans="2:29" x14ac:dyDescent="0.2">
      <c r="B25" s="103" t="s">
        <v>234</v>
      </c>
      <c r="C25" s="48">
        <v>380429.02563838608</v>
      </c>
      <c r="D25" s="48">
        <v>1169264.3425497969</v>
      </c>
      <c r="E25" s="48">
        <v>1423391.5469542411</v>
      </c>
      <c r="F25" s="48">
        <v>799240.09921989683</v>
      </c>
      <c r="G25" s="48">
        <v>6647551.1434309045</v>
      </c>
      <c r="H25" s="48">
        <v>6099677.552920701</v>
      </c>
      <c r="I25" s="48">
        <v>605977.88317663386</v>
      </c>
      <c r="J25" s="48">
        <v>574308.76728043018</v>
      </c>
      <c r="K25" s="48">
        <v>791059.53560125909</v>
      </c>
      <c r="L25" s="48">
        <v>2238997.6686084168</v>
      </c>
      <c r="M25" s="48">
        <v>1389326.006673245</v>
      </c>
      <c r="N25" s="48">
        <v>433541.83630682365</v>
      </c>
      <c r="O25" s="48">
        <v>786744.28066963982</v>
      </c>
      <c r="P25" s="48">
        <v>984255.31897492963</v>
      </c>
      <c r="Q25" s="48">
        <v>909790.89872684376</v>
      </c>
      <c r="R25" s="48">
        <v>1153401.3094969199</v>
      </c>
      <c r="S25" s="48">
        <v>1119758.1883411109</v>
      </c>
      <c r="T25" s="48">
        <v>1032674.7213886676</v>
      </c>
      <c r="U25" s="48">
        <v>1023566.2975152867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v>0</v>
      </c>
      <c r="AB25" s="48">
        <v>0</v>
      </c>
      <c r="AC25" s="48">
        <v>0</v>
      </c>
    </row>
    <row r="26" spans="2:29" s="45" customFormat="1" x14ac:dyDescent="0.2">
      <c r="B26" s="109" t="s">
        <v>235</v>
      </c>
      <c r="C26" s="47">
        <v>4926.2307285307452</v>
      </c>
      <c r="D26" s="47">
        <v>111085.87970051222</v>
      </c>
      <c r="E26" s="47">
        <v>104107.34612345479</v>
      </c>
      <c r="F26" s="47">
        <v>93422.051540366665</v>
      </c>
      <c r="G26" s="47">
        <v>90962.150356627724</v>
      </c>
      <c r="H26" s="47">
        <v>91165.446968677337</v>
      </c>
      <c r="I26" s="47">
        <v>90956.100636142975</v>
      </c>
      <c r="J26" s="47">
        <v>98400.147457745406</v>
      </c>
      <c r="K26" s="47">
        <v>98757.740631946086</v>
      </c>
      <c r="L26" s="47">
        <v>111278.12080207939</v>
      </c>
      <c r="M26" s="47">
        <v>126621.49686887243</v>
      </c>
      <c r="N26" s="47">
        <v>127772.69755629072</v>
      </c>
      <c r="O26" s="47">
        <v>135816.6530040814</v>
      </c>
      <c r="P26" s="47">
        <v>141504.63768832968</v>
      </c>
      <c r="Q26" s="47">
        <v>142065.13462378748</v>
      </c>
      <c r="R26" s="47">
        <v>141041.2902013697</v>
      </c>
      <c r="S26" s="47">
        <v>137030.85720180382</v>
      </c>
      <c r="T26" s="47">
        <v>146746.1539282192</v>
      </c>
      <c r="U26" s="47">
        <v>150134.56472251785</v>
      </c>
      <c r="V26" s="47">
        <v>0</v>
      </c>
      <c r="W26" s="47">
        <v>0</v>
      </c>
      <c r="X26" s="47">
        <v>0</v>
      </c>
      <c r="Y26" s="47">
        <v>0</v>
      </c>
      <c r="Z26" s="47">
        <v>0</v>
      </c>
      <c r="AA26" s="47">
        <v>0</v>
      </c>
      <c r="AB26" s="47">
        <v>0</v>
      </c>
      <c r="AC26" s="47">
        <v>0</v>
      </c>
    </row>
    <row r="27" spans="2:29" x14ac:dyDescent="0.2">
      <c r="B27" s="103" t="s">
        <v>236</v>
      </c>
      <c r="C27" s="48">
        <v>4697.9227585481503</v>
      </c>
      <c r="D27" s="48">
        <v>102100.69766317942</v>
      </c>
      <c r="E27" s="48">
        <v>100568.67362409881</v>
      </c>
      <c r="F27" s="48">
        <v>90467.805441115546</v>
      </c>
      <c r="G27" s="48">
        <v>89083.742059173426</v>
      </c>
      <c r="H27" s="48">
        <v>84651.110202035576</v>
      </c>
      <c r="I27" s="48">
        <v>87347.442839214898</v>
      </c>
      <c r="J27" s="48">
        <v>95715.65477517921</v>
      </c>
      <c r="K27" s="48">
        <v>96192.282342252322</v>
      </c>
      <c r="L27" s="48">
        <v>108586.46218206894</v>
      </c>
      <c r="M27" s="48">
        <v>124241.89731713268</v>
      </c>
      <c r="N27" s="48">
        <v>125517.35302379931</v>
      </c>
      <c r="O27" s="48">
        <v>133813.51043587289</v>
      </c>
      <c r="P27" s="48">
        <v>137629.5952465212</v>
      </c>
      <c r="Q27" s="48">
        <v>140148.48582003286</v>
      </c>
      <c r="R27" s="48">
        <v>139280.89789760127</v>
      </c>
      <c r="S27" s="48">
        <v>135926.75597731629</v>
      </c>
      <c r="T27" s="48">
        <v>145269.60779460697</v>
      </c>
      <c r="U27" s="48">
        <v>148536.49301631644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v>0</v>
      </c>
      <c r="AB27" s="48">
        <v>0</v>
      </c>
      <c r="AC27" s="48">
        <v>0</v>
      </c>
    </row>
    <row r="28" spans="2:29" x14ac:dyDescent="0.2">
      <c r="B28" s="103" t="s">
        <v>237</v>
      </c>
      <c r="C28" s="48">
        <v>228.30796998259444</v>
      </c>
      <c r="D28" s="48">
        <v>8985.1820373327919</v>
      </c>
      <c r="E28" s="48">
        <v>3538.6724993559719</v>
      </c>
      <c r="F28" s="48">
        <v>2954.2460992511119</v>
      </c>
      <c r="G28" s="48">
        <v>1878.4082974542973</v>
      </c>
      <c r="H28" s="48">
        <v>6514.3367666417689</v>
      </c>
      <c r="I28" s="48">
        <v>3608.6577969280775</v>
      </c>
      <c r="J28" s="48">
        <v>2684.4926825662019</v>
      </c>
      <c r="K28" s="48">
        <v>2565.4582896937673</v>
      </c>
      <c r="L28" s="48">
        <v>2691.6586200104598</v>
      </c>
      <c r="M28" s="48">
        <v>2379.599551739751</v>
      </c>
      <c r="N28" s="48">
        <v>2255.3445324914019</v>
      </c>
      <c r="O28" s="48">
        <v>2003.1425682085203</v>
      </c>
      <c r="P28" s="48">
        <v>3875.0424418084972</v>
      </c>
      <c r="Q28" s="48">
        <v>1916.6488037546428</v>
      </c>
      <c r="R28" s="48">
        <v>1760.3923037684469</v>
      </c>
      <c r="S28" s="48">
        <v>1104.1012244875615</v>
      </c>
      <c r="T28" s="48">
        <v>1476.5461336122385</v>
      </c>
      <c r="U28" s="48">
        <v>1598.0717062014137</v>
      </c>
      <c r="V28" s="48">
        <v>0</v>
      </c>
      <c r="W28" s="48">
        <v>0</v>
      </c>
      <c r="X28" s="48">
        <v>0</v>
      </c>
      <c r="Y28" s="48">
        <v>0</v>
      </c>
      <c r="Z28" s="48">
        <v>0</v>
      </c>
      <c r="AA28" s="48">
        <v>0</v>
      </c>
      <c r="AB28" s="48">
        <v>0</v>
      </c>
      <c r="AC28" s="48">
        <v>0</v>
      </c>
    </row>
    <row r="29" spans="2:29" x14ac:dyDescent="0.2">
      <c r="B29" s="108" t="s">
        <v>238</v>
      </c>
      <c r="C29" s="50">
        <v>1657412.3327011375</v>
      </c>
      <c r="D29" s="50">
        <v>2022898.0641181294</v>
      </c>
      <c r="E29" s="50">
        <v>1115196.8973997862</v>
      </c>
      <c r="F29" s="50">
        <v>1606073.9828581724</v>
      </c>
      <c r="G29" s="50">
        <v>2095251.3149211702</v>
      </c>
      <c r="H29" s="50">
        <v>1547680.2765632998</v>
      </c>
      <c r="I29" s="50">
        <v>2835168.562612908</v>
      </c>
      <c r="J29" s="50">
        <v>4222459.0696498975</v>
      </c>
      <c r="K29" s="50">
        <v>3363262.8768188437</v>
      </c>
      <c r="L29" s="50">
        <v>5435504.3281562096</v>
      </c>
      <c r="M29" s="50">
        <v>7062310.31317598</v>
      </c>
      <c r="N29" s="50">
        <v>3238029.5625954666</v>
      </c>
      <c r="O29" s="50">
        <v>4600051.2007543817</v>
      </c>
      <c r="P29" s="50">
        <v>5078788.4963648459</v>
      </c>
      <c r="Q29" s="50">
        <v>5149071.1495393878</v>
      </c>
      <c r="R29" s="50">
        <v>5085651.0060655409</v>
      </c>
      <c r="S29" s="50">
        <v>5866351.7558552101</v>
      </c>
      <c r="T29" s="50">
        <v>7124707.7590259686</v>
      </c>
      <c r="U29" s="50">
        <v>4021699.8176682331</v>
      </c>
      <c r="V29" s="50">
        <v>4129175.468081913</v>
      </c>
      <c r="W29" s="50">
        <v>4274059.174323163</v>
      </c>
      <c r="X29" s="50">
        <v>5524748.7404082492</v>
      </c>
      <c r="Y29" s="50">
        <v>4257514.1062359614</v>
      </c>
      <c r="Z29" s="50">
        <v>5589797.1010382241</v>
      </c>
      <c r="AA29" s="50">
        <v>8022399.9790301053</v>
      </c>
      <c r="AB29" s="50">
        <v>7507225.0254337667</v>
      </c>
      <c r="AC29" s="50">
        <v>4657657.7672373001</v>
      </c>
    </row>
    <row r="30" spans="2:29" x14ac:dyDescent="0.2">
      <c r="B30" s="106" t="s">
        <v>239</v>
      </c>
      <c r="C30" s="48">
        <v>0</v>
      </c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8">
        <v>0</v>
      </c>
      <c r="O30" s="48">
        <v>0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48">
        <v>4553.3099784883661</v>
      </c>
      <c r="W30" s="48">
        <v>965.8567686755091</v>
      </c>
      <c r="X30" s="48">
        <v>17861.885768862499</v>
      </c>
      <c r="Y30" s="48">
        <v>5968.0121261712293</v>
      </c>
      <c r="Z30" s="48">
        <v>3194.9173830438735</v>
      </c>
      <c r="AA30" s="48">
        <v>14544.998346759725</v>
      </c>
      <c r="AB30" s="48">
        <v>26212.299890582635</v>
      </c>
      <c r="AC30" s="48">
        <v>5459.9588887500004</v>
      </c>
    </row>
    <row r="31" spans="2:29" x14ac:dyDescent="0.2">
      <c r="B31" s="106" t="s">
        <v>240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1830559.5982115953</v>
      </c>
      <c r="O31" s="48">
        <v>1972503.6668956603</v>
      </c>
      <c r="P31" s="48">
        <v>2653043.5329511683</v>
      </c>
      <c r="Q31" s="48">
        <v>3247148.7464615433</v>
      </c>
      <c r="R31" s="48">
        <v>4260606.9292718228</v>
      </c>
      <c r="S31" s="48">
        <v>4089328.1474575396</v>
      </c>
      <c r="T31" s="48">
        <v>5695225.238057239</v>
      </c>
      <c r="U31" s="48">
        <v>3179674.2600353519</v>
      </c>
      <c r="V31" s="48">
        <v>3250172.5815948304</v>
      </c>
      <c r="W31" s="48">
        <v>3238242.0913639744</v>
      </c>
      <c r="X31" s="48">
        <v>4464863.20871838</v>
      </c>
      <c r="Y31" s="48">
        <v>2932747.573204536</v>
      </c>
      <c r="Z31" s="48">
        <v>4347197.5535535542</v>
      </c>
      <c r="AA31" s="48">
        <v>6764236.0188620407</v>
      </c>
      <c r="AB31" s="48">
        <v>6312911.9323007315</v>
      </c>
      <c r="AC31" s="48">
        <v>3961639.5379403899</v>
      </c>
    </row>
    <row r="32" spans="2:29" x14ac:dyDescent="0.2">
      <c r="B32" s="106" t="s">
        <v>320</v>
      </c>
      <c r="C32" s="48">
        <v>0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48">
        <v>23474.497004015477</v>
      </c>
      <c r="W32" s="48">
        <v>4401.0730536850142</v>
      </c>
      <c r="X32" s="48">
        <v>295.78646599216347</v>
      </c>
      <c r="Y32" s="48">
        <v>909.90588303137633</v>
      </c>
      <c r="Z32" s="48">
        <v>935.54916326090733</v>
      </c>
      <c r="AA32" s="48">
        <v>1224.1043484827098</v>
      </c>
      <c r="AB32" s="48">
        <v>997.53541308373121</v>
      </c>
      <c r="AC32" s="48">
        <v>5.5961475700000003</v>
      </c>
    </row>
    <row r="33" spans="2:29" x14ac:dyDescent="0.2">
      <c r="B33" s="106" t="s">
        <v>241</v>
      </c>
      <c r="C33" s="48">
        <v>792784.38435534714</v>
      </c>
      <c r="D33" s="48">
        <v>658711.28258996306</v>
      </c>
      <c r="E33" s="48">
        <v>582985.13581074157</v>
      </c>
      <c r="F33" s="48">
        <v>854546.16522395343</v>
      </c>
      <c r="G33" s="48">
        <v>1222264.6525540478</v>
      </c>
      <c r="H33" s="48">
        <v>1267649.0719273863</v>
      </c>
      <c r="I33" s="48">
        <v>1356184.8515618057</v>
      </c>
      <c r="J33" s="48">
        <v>1383840.6178823267</v>
      </c>
      <c r="K33" s="48">
        <v>1501834.7444348524</v>
      </c>
      <c r="L33" s="48">
        <v>2536828.2974849017</v>
      </c>
      <c r="M33" s="48">
        <v>1483289.626933279</v>
      </c>
      <c r="N33" s="48">
        <v>1072110.9027070389</v>
      </c>
      <c r="O33" s="48">
        <v>2144142.6012881491</v>
      </c>
      <c r="P33" s="48">
        <v>1865614.6910179902</v>
      </c>
      <c r="Q33" s="48">
        <v>1525864.7306652623</v>
      </c>
      <c r="R33" s="48">
        <v>413133.33661205386</v>
      </c>
      <c r="S33" s="48">
        <v>1568274.8467007</v>
      </c>
      <c r="T33" s="48">
        <v>695299.81681971345</v>
      </c>
      <c r="U33" s="48">
        <v>293097.76970628247</v>
      </c>
      <c r="V33" s="48">
        <v>275658.94100749778</v>
      </c>
      <c r="W33" s="48">
        <v>204792.0599958438</v>
      </c>
      <c r="X33" s="48">
        <v>157512.18748790683</v>
      </c>
      <c r="Y33" s="48">
        <v>526955.19010967086</v>
      </c>
      <c r="Z33" s="48">
        <v>835145.17576636351</v>
      </c>
      <c r="AA33" s="48">
        <v>721314.15116487525</v>
      </c>
      <c r="AB33" s="48">
        <v>624251.97619830328</v>
      </c>
      <c r="AC33" s="48">
        <v>443748.49716550001</v>
      </c>
    </row>
    <row r="34" spans="2:29" x14ac:dyDescent="0.2">
      <c r="B34" s="106" t="s">
        <v>362</v>
      </c>
      <c r="C34" s="48">
        <v>0</v>
      </c>
      <c r="D34" s="48">
        <v>0</v>
      </c>
      <c r="E34" s="48">
        <v>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v>0</v>
      </c>
      <c r="AB34" s="48">
        <v>0</v>
      </c>
      <c r="AC34" s="48">
        <v>0</v>
      </c>
    </row>
    <row r="35" spans="2:29" x14ac:dyDescent="0.2">
      <c r="B35" s="106" t="s">
        <v>242</v>
      </c>
      <c r="C35" s="48">
        <v>0</v>
      </c>
      <c r="D35" s="48">
        <v>58624.8945448015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7861.7221716569793</v>
      </c>
      <c r="K35" s="48">
        <v>6812.6558097916804</v>
      </c>
      <c r="L35" s="48">
        <v>4545.0228537053226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0</v>
      </c>
      <c r="AB35" s="48">
        <v>0</v>
      </c>
      <c r="AC35" s="48">
        <v>0</v>
      </c>
    </row>
    <row r="36" spans="2:29" x14ac:dyDescent="0.2">
      <c r="B36" s="106" t="s">
        <v>243</v>
      </c>
      <c r="C36" s="48">
        <v>0</v>
      </c>
      <c r="D36" s="48">
        <v>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48">
        <v>0</v>
      </c>
      <c r="Q36" s="48">
        <v>0</v>
      </c>
      <c r="R36" s="48">
        <v>0</v>
      </c>
      <c r="S36" s="48">
        <v>0</v>
      </c>
      <c r="T36" s="48">
        <v>0</v>
      </c>
      <c r="U36" s="48">
        <v>0</v>
      </c>
      <c r="V36" s="48">
        <v>19344.233771704457</v>
      </c>
      <c r="W36" s="48">
        <v>43630.203599070082</v>
      </c>
      <c r="X36" s="48">
        <v>142767.07660530295</v>
      </c>
      <c r="Y36" s="48">
        <v>35575.706949421561</v>
      </c>
      <c r="Z36" s="48">
        <v>1905.0611161698121</v>
      </c>
      <c r="AA36" s="48">
        <v>8019.6784607170839</v>
      </c>
      <c r="AB36" s="48">
        <v>15989.391696745583</v>
      </c>
      <c r="AC36" s="48">
        <v>2033.3693592499999</v>
      </c>
    </row>
    <row r="37" spans="2:29" x14ac:dyDescent="0.2">
      <c r="B37" s="106" t="s">
        <v>244</v>
      </c>
      <c r="C37" s="48">
        <v>0</v>
      </c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v>242383.45960103712</v>
      </c>
      <c r="O37" s="48">
        <v>0</v>
      </c>
      <c r="P37" s="48">
        <v>206956.58876669468</v>
      </c>
      <c r="Q37" s="48">
        <v>183757.23442155117</v>
      </c>
      <c r="R37" s="48">
        <v>111692.16612502278</v>
      </c>
      <c r="S37" s="48">
        <v>60139.903855173972</v>
      </c>
      <c r="T37" s="48">
        <v>236991.35429507247</v>
      </c>
      <c r="U37" s="48">
        <v>309138.96112825448</v>
      </c>
      <c r="V37" s="48">
        <v>291675.59566509258</v>
      </c>
      <c r="W37" s="48">
        <v>272987.0246311535</v>
      </c>
      <c r="X37" s="48">
        <v>348691.14428630756</v>
      </c>
      <c r="Y37" s="48">
        <v>232991.52520927289</v>
      </c>
      <c r="Z37" s="48">
        <v>181625.31818774439</v>
      </c>
      <c r="AA37" s="48">
        <v>192282.63150284984</v>
      </c>
      <c r="AB37" s="48">
        <v>257328.53824438888</v>
      </c>
      <c r="AC37" s="48">
        <v>157843.47586882001</v>
      </c>
    </row>
    <row r="38" spans="2:29" x14ac:dyDescent="0.2">
      <c r="B38" s="106" t="s">
        <v>245</v>
      </c>
      <c r="C38" s="48">
        <v>0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v>0</v>
      </c>
      <c r="AB38" s="48">
        <v>0</v>
      </c>
      <c r="AC38" s="48">
        <v>0</v>
      </c>
    </row>
    <row r="39" spans="2:29" x14ac:dyDescent="0.2">
      <c r="B39" s="106" t="s">
        <v>246</v>
      </c>
      <c r="C39" s="48">
        <v>833581.99337021308</v>
      </c>
      <c r="D39" s="48">
        <v>1266899.1568912088</v>
      </c>
      <c r="E39" s="48">
        <v>499020.8530216621</v>
      </c>
      <c r="F39" s="48">
        <v>660195.09528850089</v>
      </c>
      <c r="G39" s="48">
        <v>681741.65038646641</v>
      </c>
      <c r="H39" s="48">
        <v>215245.57391938823</v>
      </c>
      <c r="I39" s="48">
        <v>1224466.6323931741</v>
      </c>
      <c r="J39" s="48">
        <v>2580098.8777949768</v>
      </c>
      <c r="K39" s="48">
        <v>1721844.7521822613</v>
      </c>
      <c r="L39" s="48">
        <v>2538857.3874497055</v>
      </c>
      <c r="M39" s="48">
        <v>5248512.3176335804</v>
      </c>
      <c r="N39" s="48">
        <v>76826.15310401874</v>
      </c>
      <c r="O39" s="48">
        <v>443098.78089263092</v>
      </c>
      <c r="P39" s="48">
        <v>342918.95455301669</v>
      </c>
      <c r="Q39" s="48">
        <v>189560.17174858728</v>
      </c>
      <c r="R39" s="48">
        <v>280781.30521261395</v>
      </c>
      <c r="S39" s="48">
        <v>146847.99271348023</v>
      </c>
      <c r="T39" s="48">
        <v>297754.35130063019</v>
      </c>
      <c r="U39" s="48">
        <v>192985.21273501078</v>
      </c>
      <c r="V39" s="48">
        <v>0</v>
      </c>
      <c r="W39" s="48">
        <v>56167.230815571769</v>
      </c>
      <c r="X39" s="48">
        <v>42352.740936808274</v>
      </c>
      <c r="Y39" s="48">
        <v>31136.756781934488</v>
      </c>
      <c r="Z39" s="48">
        <v>37098.686814307337</v>
      </c>
      <c r="AA39" s="48">
        <v>35532.132894206647</v>
      </c>
      <c r="AB39" s="48">
        <v>23992.656915387983</v>
      </c>
      <c r="AC39" s="48">
        <v>6630.9020220000002</v>
      </c>
    </row>
    <row r="40" spans="2:29" x14ac:dyDescent="0.2">
      <c r="B40" s="106" t="s">
        <v>247</v>
      </c>
      <c r="C40" s="48">
        <v>0</v>
      </c>
      <c r="D40" s="48">
        <v>0</v>
      </c>
      <c r="E40" s="48">
        <v>0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v>0</v>
      </c>
      <c r="O40" s="48">
        <v>0</v>
      </c>
      <c r="P40" s="48">
        <v>0</v>
      </c>
      <c r="Q40" s="48">
        <v>0</v>
      </c>
      <c r="R40" s="48">
        <v>0</v>
      </c>
      <c r="S40" s="48">
        <v>0</v>
      </c>
      <c r="T40" s="48">
        <v>0</v>
      </c>
      <c r="U40" s="48">
        <v>0</v>
      </c>
      <c r="V40" s="48">
        <v>14916.434642578064</v>
      </c>
      <c r="W40" s="48">
        <v>2538.7840412268815</v>
      </c>
      <c r="X40" s="48">
        <v>37483.568225908864</v>
      </c>
      <c r="Y40" s="48">
        <v>46829.618215025315</v>
      </c>
      <c r="Z40" s="48">
        <v>19245.581988976941</v>
      </c>
      <c r="AA40" s="48">
        <v>65918.93055341109</v>
      </c>
      <c r="AB40" s="48">
        <v>28703.159345091637</v>
      </c>
      <c r="AC40" s="48">
        <v>29549.836175839999</v>
      </c>
    </row>
    <row r="41" spans="2:29" x14ac:dyDescent="0.2">
      <c r="B41" s="106" t="s">
        <v>248</v>
      </c>
      <c r="C41" s="48">
        <v>0</v>
      </c>
      <c r="D41" s="48">
        <v>0</v>
      </c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v>0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0</v>
      </c>
      <c r="U41" s="48">
        <v>0</v>
      </c>
      <c r="V41" s="48">
        <v>249379.87441770587</v>
      </c>
      <c r="W41" s="48">
        <v>450334.85005396255</v>
      </c>
      <c r="X41" s="48">
        <v>312921.14191278006</v>
      </c>
      <c r="Y41" s="48">
        <v>444399.8177568973</v>
      </c>
      <c r="Z41" s="48">
        <v>163449.25706480371</v>
      </c>
      <c r="AA41" s="48">
        <v>219327.33289676116</v>
      </c>
      <c r="AB41" s="48">
        <v>216837.53542944964</v>
      </c>
      <c r="AC41" s="48">
        <v>50746.593669180002</v>
      </c>
    </row>
    <row r="42" spans="2:29" x14ac:dyDescent="0.2">
      <c r="B42" s="106" t="s">
        <v>249</v>
      </c>
      <c r="C42" s="48">
        <v>4666.9490348469999</v>
      </c>
      <c r="D42" s="48">
        <v>29259.605410087857</v>
      </c>
      <c r="E42" s="48">
        <v>7945.6908660301769</v>
      </c>
      <c r="F42" s="48">
        <v>2617.5711332350043</v>
      </c>
      <c r="G42" s="48">
        <v>8221.2670915862072</v>
      </c>
      <c r="H42" s="48">
        <v>-583.00795537983254</v>
      </c>
      <c r="I42" s="48">
        <v>-726.74942304315107</v>
      </c>
      <c r="J42" s="48">
        <v>-2350.7320459959183</v>
      </c>
      <c r="K42" s="48">
        <v>1194.3050627980938</v>
      </c>
      <c r="L42" s="48">
        <v>-2395.0258157358107</v>
      </c>
      <c r="M42" s="48">
        <v>-534.23036438622398</v>
      </c>
      <c r="N42" s="48">
        <v>1.3233867735141165E-2</v>
      </c>
      <c r="O42" s="48">
        <v>0</v>
      </c>
      <c r="P42" s="48">
        <v>0</v>
      </c>
      <c r="Q42" s="48">
        <v>0</v>
      </c>
      <c r="R42" s="48">
        <v>0</v>
      </c>
      <c r="S42" s="48">
        <v>0</v>
      </c>
      <c r="T42" s="48">
        <v>0</v>
      </c>
      <c r="U42" s="48">
        <v>0</v>
      </c>
      <c r="V42" s="48">
        <v>0</v>
      </c>
      <c r="W42" s="48">
        <v>0</v>
      </c>
      <c r="X42" s="48">
        <v>0</v>
      </c>
      <c r="Y42" s="48">
        <v>0</v>
      </c>
      <c r="Z42" s="48">
        <v>0</v>
      </c>
      <c r="AA42" s="48">
        <v>0</v>
      </c>
      <c r="AB42" s="48">
        <v>0</v>
      </c>
      <c r="AC42" s="48">
        <v>0</v>
      </c>
    </row>
    <row r="43" spans="2:29" x14ac:dyDescent="0.2">
      <c r="B43" s="106" t="s">
        <v>250</v>
      </c>
      <c r="C43" s="48">
        <v>26379.005940730338</v>
      </c>
      <c r="D43" s="48">
        <v>9403.124682068159</v>
      </c>
      <c r="E43" s="48">
        <v>25245.217701352347</v>
      </c>
      <c r="F43" s="48">
        <v>88715.151212483164</v>
      </c>
      <c r="G43" s="48">
        <v>183023.74488907002</v>
      </c>
      <c r="H43" s="48">
        <v>65368.638671904999</v>
      </c>
      <c r="I43" s="48">
        <v>255243.82808097141</v>
      </c>
      <c r="J43" s="48">
        <v>253008.58384693347</v>
      </c>
      <c r="K43" s="48">
        <v>131576.41932914019</v>
      </c>
      <c r="L43" s="48">
        <v>357668.6461836333</v>
      </c>
      <c r="M43" s="48">
        <v>331042.59897350724</v>
      </c>
      <c r="N43" s="48">
        <v>16149.435737908758</v>
      </c>
      <c r="O43" s="48">
        <v>40306.151677941685</v>
      </c>
      <c r="P43" s="48">
        <v>10254.729075976884</v>
      </c>
      <c r="Q43" s="48">
        <v>2740.2662424454579</v>
      </c>
      <c r="R43" s="48">
        <v>19437.268844028076</v>
      </c>
      <c r="S43" s="48">
        <v>1760.8651283154311</v>
      </c>
      <c r="T43" s="48">
        <v>199436.99855331334</v>
      </c>
      <c r="U43" s="48">
        <v>46803.614063332854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v>0</v>
      </c>
      <c r="AB43" s="48">
        <v>0</v>
      </c>
      <c r="AC43" s="48">
        <v>0</v>
      </c>
    </row>
    <row r="44" spans="2:29" x14ac:dyDescent="0.2">
      <c r="B44" s="108" t="s">
        <v>251</v>
      </c>
      <c r="C44" s="50">
        <v>0</v>
      </c>
      <c r="D44" s="50">
        <v>135472.74409946811</v>
      </c>
      <c r="E44" s="50">
        <v>108380.80010110172</v>
      </c>
      <c r="F44" s="50">
        <v>398041.24553646491</v>
      </c>
      <c r="G44" s="50">
        <v>105034.51180052175</v>
      </c>
      <c r="H44" s="50">
        <v>126499.23284296397</v>
      </c>
      <c r="I44" s="50">
        <v>106041.8717779135</v>
      </c>
      <c r="J44" s="50">
        <v>114788.27909763738</v>
      </c>
      <c r="K44" s="50">
        <v>118563.52280857771</v>
      </c>
      <c r="L44" s="50">
        <v>105701.66936638151</v>
      </c>
      <c r="M44" s="50">
        <v>227998.46185355441</v>
      </c>
      <c r="N44" s="50">
        <v>99303.26078093586</v>
      </c>
      <c r="O44" s="50">
        <v>273567.51048326143</v>
      </c>
      <c r="P44" s="50">
        <v>580747.26551653864</v>
      </c>
      <c r="Q44" s="50">
        <v>658229.20509660349</v>
      </c>
      <c r="R44" s="50">
        <v>645529.42973826698</v>
      </c>
      <c r="S44" s="50">
        <v>682188.51164227189</v>
      </c>
      <c r="T44" s="50">
        <v>841076.03456907556</v>
      </c>
      <c r="U44" s="50">
        <v>942739.205827964</v>
      </c>
      <c r="V44" s="50">
        <v>952060.87443736568</v>
      </c>
      <c r="W44" s="50">
        <v>879643.38756859466</v>
      </c>
      <c r="X44" s="50">
        <v>898795.18537828967</v>
      </c>
      <c r="Y44" s="50">
        <v>1115070.020237505</v>
      </c>
      <c r="Z44" s="50">
        <v>1206041.7071572319</v>
      </c>
      <c r="AA44" s="50">
        <v>1266622.2819416907</v>
      </c>
      <c r="AB44" s="50">
        <v>2014206.5511150993</v>
      </c>
      <c r="AC44" s="50">
        <v>1180074.4023728601</v>
      </c>
    </row>
    <row r="45" spans="2:29" x14ac:dyDescent="0.2">
      <c r="B45" s="106" t="s">
        <v>251</v>
      </c>
      <c r="C45" s="48" t="e">
        <v>#VALUE!</v>
      </c>
      <c r="D45" s="48">
        <v>135472.74409946811</v>
      </c>
      <c r="E45" s="48">
        <v>108380.80010110172</v>
      </c>
      <c r="F45" s="48">
        <v>398041.24553646491</v>
      </c>
      <c r="G45" s="48">
        <v>105034.51180052175</v>
      </c>
      <c r="H45" s="48">
        <v>126499.23284296397</v>
      </c>
      <c r="I45" s="48">
        <v>106041.8717779135</v>
      </c>
      <c r="J45" s="48">
        <v>114788.27909763738</v>
      </c>
      <c r="K45" s="48">
        <v>118563.52280857771</v>
      </c>
      <c r="L45" s="48">
        <v>105701.66936638151</v>
      </c>
      <c r="M45" s="48">
        <v>227998.46185355441</v>
      </c>
      <c r="N45" s="48">
        <v>99303.26078093586</v>
      </c>
      <c r="O45" s="48">
        <v>273567.51048326143</v>
      </c>
      <c r="P45" s="48">
        <v>580747.26551653864</v>
      </c>
      <c r="Q45" s="48">
        <v>658229.20509660349</v>
      </c>
      <c r="R45" s="48">
        <v>645529.42973826698</v>
      </c>
      <c r="S45" s="48">
        <v>682188.51164227189</v>
      </c>
      <c r="T45" s="48">
        <v>841076.03456907556</v>
      </c>
      <c r="U45" s="48">
        <v>942739.205827964</v>
      </c>
      <c r="V45" s="48">
        <v>0</v>
      </c>
      <c r="W45" s="48">
        <v>0</v>
      </c>
      <c r="X45" s="48">
        <v>0</v>
      </c>
      <c r="Y45" s="48">
        <v>0</v>
      </c>
      <c r="Z45" s="48">
        <v>0</v>
      </c>
      <c r="AA45" s="48">
        <v>0</v>
      </c>
      <c r="AB45" s="48">
        <v>0</v>
      </c>
      <c r="AC45" s="48">
        <v>0</v>
      </c>
    </row>
    <row r="46" spans="2:29" x14ac:dyDescent="0.2">
      <c r="B46" s="106" t="s">
        <v>252</v>
      </c>
      <c r="C46" s="48">
        <v>0</v>
      </c>
      <c r="D46" s="48">
        <v>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8">
        <v>0</v>
      </c>
      <c r="U46" s="48">
        <v>0</v>
      </c>
      <c r="V46" s="48">
        <v>1206.5065952320313</v>
      </c>
      <c r="W46" s="48">
        <v>6650.7938558346941</v>
      </c>
      <c r="X46" s="48">
        <v>15100.02001341229</v>
      </c>
      <c r="Y46" s="48">
        <v>35847.527224748585</v>
      </c>
      <c r="Z46" s="48">
        <v>12113.912036277943</v>
      </c>
      <c r="AA46" s="48">
        <v>25434.175808570741</v>
      </c>
      <c r="AB46" s="48">
        <v>611604.38288975379</v>
      </c>
      <c r="AC46" s="48">
        <v>11284.14895925</v>
      </c>
    </row>
    <row r="47" spans="2:29" x14ac:dyDescent="0.2">
      <c r="B47" s="106" t="s">
        <v>253</v>
      </c>
      <c r="C47" s="48">
        <v>0</v>
      </c>
      <c r="D47" s="48">
        <v>0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48">
        <v>0</v>
      </c>
      <c r="P47" s="48">
        <v>0</v>
      </c>
      <c r="Q47" s="48">
        <v>0</v>
      </c>
      <c r="R47" s="48">
        <v>0</v>
      </c>
      <c r="S47" s="48">
        <v>0</v>
      </c>
      <c r="T47" s="48">
        <v>0</v>
      </c>
      <c r="U47" s="48">
        <v>0</v>
      </c>
      <c r="V47" s="48">
        <v>183538.98385798553</v>
      </c>
      <c r="W47" s="48">
        <v>212559.92723803219</v>
      </c>
      <c r="X47" s="48">
        <v>227248.74865093632</v>
      </c>
      <c r="Y47" s="48">
        <v>238073.64455917405</v>
      </c>
      <c r="Z47" s="48">
        <v>317181.70105968212</v>
      </c>
      <c r="AA47" s="48">
        <v>388400.14405653189</v>
      </c>
      <c r="AB47" s="48">
        <v>494012.99954094907</v>
      </c>
      <c r="AC47" s="48">
        <v>508412.103282</v>
      </c>
    </row>
    <row r="48" spans="2:29" x14ac:dyDescent="0.2">
      <c r="B48" s="106" t="s">
        <v>254</v>
      </c>
      <c r="C48" s="48">
        <v>0</v>
      </c>
      <c r="D48" s="48">
        <v>0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188832.85285357537</v>
      </c>
      <c r="W48" s="48">
        <v>201918.74239317921</v>
      </c>
      <c r="X48" s="48">
        <v>208334.04640967029</v>
      </c>
      <c r="Y48" s="48">
        <v>311794.09761954047</v>
      </c>
      <c r="Z48" s="48">
        <v>290259.81741980795</v>
      </c>
      <c r="AA48" s="48">
        <v>292410.26936578529</v>
      </c>
      <c r="AB48" s="48">
        <v>299467.30711505032</v>
      </c>
      <c r="AC48" s="48">
        <v>207572.83477525</v>
      </c>
    </row>
    <row r="49" spans="2:29" x14ac:dyDescent="0.2">
      <c r="B49" s="106" t="s">
        <v>255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48">
        <v>0</v>
      </c>
      <c r="V49" s="48">
        <v>72736.805340743085</v>
      </c>
      <c r="W49" s="48">
        <v>95751.527255791472</v>
      </c>
      <c r="X49" s="48">
        <v>83230.417857644832</v>
      </c>
      <c r="Y49" s="48">
        <v>103257.06106798317</v>
      </c>
      <c r="Z49" s="48">
        <v>120453.09045121011</v>
      </c>
      <c r="AA49" s="48">
        <v>116524.74686991371</v>
      </c>
      <c r="AB49" s="48">
        <v>114030.12302737763</v>
      </c>
      <c r="AC49" s="48">
        <v>95967.785199000005</v>
      </c>
    </row>
    <row r="50" spans="2:29" x14ac:dyDescent="0.2">
      <c r="B50" s="106" t="s">
        <v>256</v>
      </c>
      <c r="C50" s="48">
        <v>0</v>
      </c>
      <c r="D50" s="48">
        <v>0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v>0</v>
      </c>
      <c r="O50" s="48">
        <v>0</v>
      </c>
      <c r="P50" s="48">
        <v>0</v>
      </c>
      <c r="Q50" s="48">
        <v>0</v>
      </c>
      <c r="R50" s="48">
        <v>0</v>
      </c>
      <c r="S50" s="48">
        <v>0</v>
      </c>
      <c r="T50" s="48">
        <v>0</v>
      </c>
      <c r="U50" s="48">
        <v>0</v>
      </c>
      <c r="V50" s="48">
        <v>812.23899119707005</v>
      </c>
      <c r="W50" s="48">
        <v>407.65865272056249</v>
      </c>
      <c r="X50" s="48">
        <v>1052.4907210245547</v>
      </c>
      <c r="Y50" s="48">
        <v>1072.3210181149325</v>
      </c>
      <c r="Z50" s="48">
        <v>415.87508088849813</v>
      </c>
      <c r="AA50" s="48">
        <v>1024.3003299785084</v>
      </c>
      <c r="AB50" s="48">
        <v>204.71975250996323</v>
      </c>
      <c r="AC50" s="48">
        <v>263.90261487999999</v>
      </c>
    </row>
    <row r="51" spans="2:29" x14ac:dyDescent="0.2">
      <c r="B51" s="106" t="s">
        <v>257</v>
      </c>
      <c r="C51" s="48">
        <v>0</v>
      </c>
      <c r="D51" s="48">
        <v>0</v>
      </c>
      <c r="E51" s="48">
        <v>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v>0</v>
      </c>
      <c r="O51" s="48">
        <v>0</v>
      </c>
      <c r="P51" s="48">
        <v>0</v>
      </c>
      <c r="Q51" s="48">
        <v>0</v>
      </c>
      <c r="R51" s="48">
        <v>0</v>
      </c>
      <c r="S51" s="48">
        <v>0</v>
      </c>
      <c r="T51" s="48">
        <v>0</v>
      </c>
      <c r="U51" s="48">
        <v>0</v>
      </c>
      <c r="V51" s="48">
        <v>169987.40176511212</v>
      </c>
      <c r="W51" s="48">
        <v>137205.64023337048</v>
      </c>
      <c r="X51" s="48">
        <v>152046.7382186499</v>
      </c>
      <c r="Y51" s="48">
        <v>216864.61429960391</v>
      </c>
      <c r="Z51" s="48">
        <v>235142.85460626744</v>
      </c>
      <c r="AA51" s="48">
        <v>217027.22558414529</v>
      </c>
      <c r="AB51" s="48">
        <v>265200.45809082384</v>
      </c>
      <c r="AC51" s="48">
        <v>166959.611263</v>
      </c>
    </row>
    <row r="52" spans="2:29" x14ac:dyDescent="0.2">
      <c r="B52" s="106" t="s">
        <v>258</v>
      </c>
      <c r="C52" s="48">
        <v>0</v>
      </c>
      <c r="D52" s="48">
        <v>0</v>
      </c>
      <c r="E52" s="48">
        <v>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v>0</v>
      </c>
      <c r="O52" s="48">
        <v>0</v>
      </c>
      <c r="P52" s="48">
        <v>0</v>
      </c>
      <c r="Q52" s="48">
        <v>0</v>
      </c>
      <c r="R52" s="48">
        <v>0</v>
      </c>
      <c r="S52" s="48">
        <v>0</v>
      </c>
      <c r="T52" s="48">
        <v>0</v>
      </c>
      <c r="U52" s="48">
        <v>0</v>
      </c>
      <c r="V52" s="48">
        <v>74475.539340227901</v>
      </c>
      <c r="W52" s="48">
        <v>61956.539351753709</v>
      </c>
      <c r="X52" s="48">
        <v>75384.996327198882</v>
      </c>
      <c r="Y52" s="48">
        <v>79250.948105222778</v>
      </c>
      <c r="Z52" s="48">
        <v>74711.792129715424</v>
      </c>
      <c r="AA52" s="48">
        <v>60660.74769687876</v>
      </c>
      <c r="AB52" s="48">
        <v>63704.350805936949</v>
      </c>
      <c r="AC52" s="48">
        <v>44043.684128000001</v>
      </c>
    </row>
    <row r="53" spans="2:29" x14ac:dyDescent="0.2">
      <c r="B53" s="106" t="s">
        <v>259</v>
      </c>
      <c r="C53" s="48">
        <v>0</v>
      </c>
      <c r="D53" s="48">
        <v>0</v>
      </c>
      <c r="E53" s="48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0</v>
      </c>
      <c r="V53" s="48">
        <v>154251.13364179255</v>
      </c>
      <c r="W53" s="48">
        <v>130507.50814751878</v>
      </c>
      <c r="X53" s="48">
        <v>116565.12495722873</v>
      </c>
      <c r="Y53" s="48">
        <v>119558.62964994894</v>
      </c>
      <c r="Z53" s="48">
        <v>123878.54519342183</v>
      </c>
      <c r="AA53" s="48">
        <v>127383.81494479411</v>
      </c>
      <c r="AB53" s="48">
        <v>131350.34980949812</v>
      </c>
      <c r="AC53" s="48">
        <v>83908.642322159998</v>
      </c>
    </row>
    <row r="54" spans="2:29" x14ac:dyDescent="0.2">
      <c r="B54" s="106" t="s">
        <v>260</v>
      </c>
      <c r="C54" s="48">
        <v>0</v>
      </c>
      <c r="D54" s="48">
        <v>0</v>
      </c>
      <c r="E54" s="48">
        <v>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v>0</v>
      </c>
      <c r="O54" s="48">
        <v>0</v>
      </c>
      <c r="P54" s="48">
        <v>0</v>
      </c>
      <c r="Q54" s="48">
        <v>0</v>
      </c>
      <c r="R54" s="48">
        <v>0</v>
      </c>
      <c r="S54" s="48">
        <v>0</v>
      </c>
      <c r="T54" s="48">
        <v>0</v>
      </c>
      <c r="U54" s="48">
        <v>0</v>
      </c>
      <c r="V54" s="48">
        <v>240.20305110984472</v>
      </c>
      <c r="W54" s="48">
        <v>245.85966350197862</v>
      </c>
      <c r="X54" s="48">
        <v>50.646429083644563</v>
      </c>
      <c r="Y54" s="48">
        <v>230.37101711797914</v>
      </c>
      <c r="Z54" s="48">
        <v>417.08078460778916</v>
      </c>
      <c r="AA54" s="48">
        <v>236.04854493996015</v>
      </c>
      <c r="AB54" s="48">
        <v>26.052601393518827</v>
      </c>
      <c r="AC54" s="48">
        <v>0.1009</v>
      </c>
    </row>
    <row r="55" spans="2:29" x14ac:dyDescent="0.2">
      <c r="B55" s="106" t="s">
        <v>261</v>
      </c>
      <c r="C55" s="48">
        <v>0</v>
      </c>
      <c r="D55" s="48">
        <v>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  <c r="O55" s="48">
        <v>0</v>
      </c>
      <c r="P55" s="48">
        <v>0</v>
      </c>
      <c r="Q55" s="48">
        <v>0</v>
      </c>
      <c r="R55" s="48">
        <v>0</v>
      </c>
      <c r="S55" s="48">
        <v>0</v>
      </c>
      <c r="T55" s="48">
        <v>0</v>
      </c>
      <c r="U55" s="48">
        <v>0</v>
      </c>
      <c r="V55" s="48">
        <v>9017.3975620322071</v>
      </c>
      <c r="W55" s="48">
        <v>3840.9543501007856</v>
      </c>
      <c r="X55" s="48">
        <v>321.64660808412498</v>
      </c>
      <c r="Y55" s="48">
        <v>0</v>
      </c>
      <c r="Z55" s="48">
        <v>0</v>
      </c>
      <c r="AA55" s="48">
        <v>10.658342668716433</v>
      </c>
      <c r="AB55" s="48">
        <v>0.14196097905467756</v>
      </c>
      <c r="AC55" s="48">
        <v>0</v>
      </c>
    </row>
    <row r="56" spans="2:29" x14ac:dyDescent="0.2">
      <c r="B56" s="106" t="s">
        <v>262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96961.811438358141</v>
      </c>
      <c r="W56" s="48">
        <v>28598.236426790838</v>
      </c>
      <c r="X56" s="48">
        <v>19460.309185356262</v>
      </c>
      <c r="Y56" s="48">
        <v>9120.8056760501295</v>
      </c>
      <c r="Z56" s="48">
        <v>31467.038395353007</v>
      </c>
      <c r="AA56" s="48">
        <v>37510.15039748358</v>
      </c>
      <c r="AB56" s="48">
        <v>34605.66552082698</v>
      </c>
      <c r="AC56" s="48">
        <v>61661.588929320002</v>
      </c>
    </row>
    <row r="57" spans="2:29" x14ac:dyDescent="0.2">
      <c r="B57" s="108" t="s">
        <v>263</v>
      </c>
      <c r="C57" s="50">
        <v>3926282.1844729916</v>
      </c>
      <c r="D57" s="50">
        <v>5092490.2151552048</v>
      </c>
      <c r="E57" s="50">
        <v>5161597.1889057904</v>
      </c>
      <c r="F57" s="50">
        <v>5243079.5863679582</v>
      </c>
      <c r="G57" s="50">
        <v>5521487.0574791897</v>
      </c>
      <c r="H57" s="50">
        <v>5637987.4117726935</v>
      </c>
      <c r="I57" s="50">
        <v>6640005.2717932342</v>
      </c>
      <c r="J57" s="50">
        <v>6971739.3425045898</v>
      </c>
      <c r="K57" s="50">
        <v>7493104.1755737783</v>
      </c>
      <c r="L57" s="50">
        <v>8303191.3608516371</v>
      </c>
      <c r="M57" s="50">
        <v>8793329.4749078918</v>
      </c>
      <c r="N57" s="50">
        <v>5932731.719749405</v>
      </c>
      <c r="O57" s="50">
        <v>10064331.089885332</v>
      </c>
      <c r="P57" s="50">
        <v>7367149.1624063523</v>
      </c>
      <c r="Q57" s="50">
        <v>5364842.0923631629</v>
      </c>
      <c r="R57" s="50">
        <v>5338033.0421202024</v>
      </c>
      <c r="S57" s="50">
        <v>5415937.9960410818</v>
      </c>
      <c r="T57" s="50">
        <v>5567781.4631496854</v>
      </c>
      <c r="U57" s="50">
        <v>5840022.7638666891</v>
      </c>
      <c r="V57" s="50">
        <v>5856792.2782277204</v>
      </c>
      <c r="W57" s="50">
        <v>5883173.1055219946</v>
      </c>
      <c r="X57" s="50">
        <v>5951564.9032181036</v>
      </c>
      <c r="Y57" s="50">
        <v>5923593.060427919</v>
      </c>
      <c r="Z57" s="50">
        <v>6156067.1288421787</v>
      </c>
      <c r="AA57" s="50">
        <v>6495473.2267012596</v>
      </c>
      <c r="AB57" s="50">
        <v>6727454.1301249517</v>
      </c>
      <c r="AC57" s="50">
        <v>4312199.4679277996</v>
      </c>
    </row>
    <row r="58" spans="2:29" x14ac:dyDescent="0.2">
      <c r="B58" s="106" t="s">
        <v>364</v>
      </c>
      <c r="C58" s="48">
        <v>0</v>
      </c>
      <c r="D58" s="48">
        <v>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0</v>
      </c>
      <c r="Q58" s="48">
        <v>0</v>
      </c>
      <c r="R58" s="48">
        <v>0</v>
      </c>
      <c r="S58" s="48">
        <v>0</v>
      </c>
      <c r="T58" s="48">
        <v>0</v>
      </c>
      <c r="U58" s="48">
        <v>0</v>
      </c>
      <c r="V58" s="48">
        <v>0</v>
      </c>
      <c r="W58" s="48">
        <v>0</v>
      </c>
      <c r="X58" s="48">
        <v>0</v>
      </c>
      <c r="Y58" s="48">
        <v>0</v>
      </c>
      <c r="Z58" s="48">
        <v>0</v>
      </c>
      <c r="AA58" s="48">
        <v>0</v>
      </c>
      <c r="AB58" s="48">
        <v>4488519.7525511961</v>
      </c>
      <c r="AC58" s="48">
        <v>2892299.7067360696</v>
      </c>
    </row>
    <row r="59" spans="2:29" x14ac:dyDescent="0.2">
      <c r="B59" s="106" t="s">
        <v>365</v>
      </c>
      <c r="C59" s="48">
        <v>0</v>
      </c>
      <c r="D59" s="48">
        <v>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v>0</v>
      </c>
      <c r="O59" s="48">
        <v>0</v>
      </c>
      <c r="P59" s="48">
        <v>0</v>
      </c>
      <c r="Q59" s="48">
        <v>0</v>
      </c>
      <c r="R59" s="48">
        <v>0</v>
      </c>
      <c r="S59" s="48">
        <v>0</v>
      </c>
      <c r="T59" s="48">
        <v>0</v>
      </c>
      <c r="U59" s="48">
        <v>0</v>
      </c>
      <c r="V59" s="48">
        <v>0</v>
      </c>
      <c r="W59" s="48">
        <v>0</v>
      </c>
      <c r="X59" s="48">
        <v>0</v>
      </c>
      <c r="Y59" s="48">
        <v>0</v>
      </c>
      <c r="Z59" s="48">
        <v>0</v>
      </c>
      <c r="AA59" s="48">
        <v>0</v>
      </c>
      <c r="AB59" s="48">
        <v>1927158.4959447645</v>
      </c>
      <c r="AC59" s="48">
        <v>1210726.17934094</v>
      </c>
    </row>
    <row r="60" spans="2:29" x14ac:dyDescent="0.2">
      <c r="B60" s="106" t="s">
        <v>366</v>
      </c>
      <c r="C60" s="48">
        <v>0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  <c r="O60" s="48">
        <v>0</v>
      </c>
      <c r="P60" s="48">
        <v>0</v>
      </c>
      <c r="Q60" s="48">
        <v>0</v>
      </c>
      <c r="R60" s="48">
        <v>0</v>
      </c>
      <c r="S60" s="48">
        <v>0</v>
      </c>
      <c r="T60" s="48">
        <v>0</v>
      </c>
      <c r="U60" s="48">
        <v>0</v>
      </c>
      <c r="V60" s="48">
        <v>0</v>
      </c>
      <c r="W60" s="48">
        <v>0</v>
      </c>
      <c r="X60" s="48">
        <v>0</v>
      </c>
      <c r="Y60" s="48">
        <v>0</v>
      </c>
      <c r="Z60" s="48">
        <v>0</v>
      </c>
      <c r="AA60" s="48">
        <v>0</v>
      </c>
      <c r="AB60" s="48">
        <v>311775.88162899116</v>
      </c>
      <c r="AC60" s="48">
        <v>209173.58185079001</v>
      </c>
    </row>
    <row r="61" spans="2:29" x14ac:dyDescent="0.2">
      <c r="B61" s="107" t="s">
        <v>324</v>
      </c>
      <c r="C61" s="46">
        <v>12776890.266273847</v>
      </c>
      <c r="D61" s="46">
        <v>15002918.00556678</v>
      </c>
      <c r="E61" s="46">
        <v>19379452.757136289</v>
      </c>
      <c r="F61" s="46">
        <v>15716531.193581225</v>
      </c>
      <c r="G61" s="46">
        <v>22407953.080241039</v>
      </c>
      <c r="H61" s="46">
        <v>22641645.937458899</v>
      </c>
      <c r="I61" s="46">
        <v>19445349.848559625</v>
      </c>
      <c r="J61" s="46">
        <v>20586401.955816746</v>
      </c>
      <c r="K61" s="46">
        <v>22466353.373450246</v>
      </c>
      <c r="L61" s="46">
        <v>25861706.564790208</v>
      </c>
      <c r="M61" s="46">
        <v>27132060.118212059</v>
      </c>
      <c r="N61" s="46">
        <v>17922583.291096073</v>
      </c>
      <c r="O61" s="46">
        <v>27107997.884045009</v>
      </c>
      <c r="P61" s="46">
        <v>28226445.786232203</v>
      </c>
      <c r="Q61" s="46">
        <v>24913966.8971509</v>
      </c>
      <c r="R61" s="46">
        <v>24771771.397443414</v>
      </c>
      <c r="S61" s="46">
        <v>25648431.161565334</v>
      </c>
      <c r="T61" s="46">
        <v>26764255.830294505</v>
      </c>
      <c r="U61" s="46">
        <v>25059341.692203335</v>
      </c>
      <c r="V61" s="46">
        <v>25873119.114086565</v>
      </c>
      <c r="W61" s="46">
        <v>23958402.872295745</v>
      </c>
      <c r="X61" s="46">
        <v>27833403.933738094</v>
      </c>
      <c r="Y61" s="46">
        <v>30455581.491803974</v>
      </c>
      <c r="Z61" s="46">
        <v>29380318.731554404</v>
      </c>
      <c r="AA61" s="46">
        <v>33246140.569672845</v>
      </c>
      <c r="AB61" s="46">
        <v>32703589.097618841</v>
      </c>
      <c r="AC61" s="46">
        <v>21475807.08642596</v>
      </c>
    </row>
    <row r="62" spans="2:29" s="44" customFormat="1" x14ac:dyDescent="0.2">
      <c r="B62" s="114" t="s">
        <v>372</v>
      </c>
      <c r="C62" s="115"/>
      <c r="D62" s="116">
        <v>0.17422296763155298</v>
      </c>
      <c r="E62" s="116">
        <v>0.29171223557614678</v>
      </c>
      <c r="F62" s="116">
        <v>-0.18901057782481656</v>
      </c>
      <c r="G62" s="116">
        <v>0.42575691825640583</v>
      </c>
      <c r="H62" s="116">
        <v>1.0429014037160123E-2</v>
      </c>
      <c r="I62" s="116">
        <v>-0.14116889283262057</v>
      </c>
      <c r="J62" s="116">
        <v>5.8679947449834291E-2</v>
      </c>
      <c r="K62" s="116">
        <v>9.1320057855098558E-2</v>
      </c>
      <c r="L62" s="116">
        <v>0.1511305878128153</v>
      </c>
      <c r="M62" s="116">
        <v>4.9121025723468437E-2</v>
      </c>
      <c r="N62" s="116">
        <v>-0.33943153549679184</v>
      </c>
      <c r="O62" s="116">
        <v>0.5125050582140267</v>
      </c>
      <c r="P62" s="116">
        <v>4.1258963755692157E-2</v>
      </c>
      <c r="Q62" s="116">
        <v>-0.11735373678173133</v>
      </c>
      <c r="R62" s="116">
        <v>-5.7074612121985613E-3</v>
      </c>
      <c r="S62" s="116">
        <v>3.5389466100611333E-2</v>
      </c>
      <c r="T62" s="116">
        <v>4.3504597287075342E-2</v>
      </c>
      <c r="U62" s="116">
        <v>-6.370115981933544E-2</v>
      </c>
      <c r="V62" s="116">
        <v>3.2474014356746572E-2</v>
      </c>
      <c r="W62" s="116">
        <v>-7.400407478309623E-2</v>
      </c>
      <c r="X62" s="116">
        <v>0.16173870529254675</v>
      </c>
      <c r="Y62" s="116">
        <v>9.4209733179182686E-2</v>
      </c>
      <c r="Z62" s="116">
        <v>-3.5305934333873745E-2</v>
      </c>
      <c r="AA62" s="116">
        <v>0.13157862150646293</v>
      </c>
      <c r="AB62" s="116">
        <v>-1.6319231729078343E-2</v>
      </c>
      <c r="AC62" s="116">
        <v>-0.34331956586411427</v>
      </c>
    </row>
    <row r="63" spans="2:29" x14ac:dyDescent="0.2">
      <c r="B63" s="3" t="s">
        <v>383</v>
      </c>
    </row>
    <row r="64" spans="2:29" x14ac:dyDescent="0.2">
      <c r="B64" s="3" t="s">
        <v>392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6" spans="2:29" hidden="1" x14ac:dyDescent="0.2">
      <c r="B66" s="102" t="s">
        <v>367</v>
      </c>
      <c r="C66" s="75">
        <f>'CUADRO 6A'!C66</f>
        <v>0.26795890219979607</v>
      </c>
      <c r="D66" s="75">
        <f>'CUADRO 6A'!D66</f>
        <v>0.28845321366125209</v>
      </c>
      <c r="E66" s="75">
        <f>'CUADRO 6A'!E66</f>
        <v>0.30862140200845395</v>
      </c>
      <c r="F66" s="75">
        <f>'CUADRO 6A'!F66</f>
        <v>0.32865513379069061</v>
      </c>
      <c r="G66" s="75">
        <f>'CUADRO 6A'!G66</f>
        <v>0.34672125005125309</v>
      </c>
      <c r="H66" s="75">
        <f>'CUADRO 6A'!H66</f>
        <v>0.36355514027576163</v>
      </c>
      <c r="I66" s="75">
        <f>'CUADRO 6A'!I66</f>
        <v>0.37983495170055293</v>
      </c>
      <c r="J66" s="75">
        <f>'CUADRO 6A'!J66</f>
        <v>0.40146450575151543</v>
      </c>
      <c r="K66" s="75">
        <f>'CUADRO 6A'!K66</f>
        <v>0.4322743828871124</v>
      </c>
      <c r="L66" s="75">
        <f>'CUADRO 6A'!L66</f>
        <v>0.44092768606569727</v>
      </c>
      <c r="M66" s="75">
        <f>'CUADRO 6A'!M66</f>
        <v>0.45491048281992202</v>
      </c>
      <c r="N66" s="75">
        <f>'CUADRO 6A'!N66</f>
        <v>0.4718635643771899</v>
      </c>
      <c r="O66" s="75">
        <f>'CUADRO 6A'!O66</f>
        <v>0.48337703534799331</v>
      </c>
      <c r="P66" s="75">
        <f>'CUADRO 6A'!P66</f>
        <v>0.49275454983374445</v>
      </c>
      <c r="Q66" s="75">
        <f>'CUADRO 6A'!Q66</f>
        <v>0.51078936635765948</v>
      </c>
      <c r="R66" s="75">
        <f>'CUADRO 6A'!R66</f>
        <v>0.54536980646007305</v>
      </c>
      <c r="S66" s="75">
        <f>'CUADRO 6A'!S66</f>
        <v>0.57672857033152736</v>
      </c>
      <c r="T66" s="75">
        <f>'CUADRO 6A'!T66</f>
        <v>0.60031676885808682</v>
      </c>
      <c r="U66" s="75">
        <f>'CUADRO 6A'!U66</f>
        <v>0.61940684210777397</v>
      </c>
      <c r="V66" s="75">
        <f>'CUADRO 6A'!V66</f>
        <v>0.64294430210786935</v>
      </c>
      <c r="W66" s="75">
        <f>'CUADRO 6A'!W66</f>
        <v>0.65329570537180603</v>
      </c>
      <c r="X66" s="75">
        <f>'CUADRO 6A'!X66</f>
        <v>0.69001092401370157</v>
      </c>
      <c r="Y66" s="75">
        <f>'CUADRO 6A'!Y66</f>
        <v>0.78054035724429915</v>
      </c>
      <c r="Z66" s="75">
        <f>'CUADRO 6A'!Z66</f>
        <v>0.85297450239657013</v>
      </c>
      <c r="AA66" s="75">
        <f>'CUADRO 6A'!AA66</f>
        <v>0.89732917652119182</v>
      </c>
      <c r="AB66" s="75">
        <f>'CUADRO 6A'!AB66</f>
        <v>0.94310211786038411</v>
      </c>
      <c r="AC66" s="75">
        <f>'CUADRO 6A'!AC66</f>
        <v>1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191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95.42578125" style="3" customWidth="1"/>
    <col min="3" max="28" width="10.85546875" style="3" bestFit="1" customWidth="1"/>
    <col min="29" max="29" width="11.42578125" style="3"/>
    <col min="30" max="30" width="17.28515625" style="3" bestFit="1" customWidth="1"/>
    <col min="31" max="16384" width="11.42578125" style="3"/>
  </cols>
  <sheetData>
    <row r="1" spans="1:30" s="76" customFormat="1" x14ac:dyDescent="0.25"/>
    <row r="2" spans="1:30" s="76" customFormat="1" ht="18" x14ac:dyDescent="0.25">
      <c r="A2" s="77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</row>
    <row r="3" spans="1:30" s="76" customFormat="1" ht="15" x14ac:dyDescent="0.25">
      <c r="A3" s="77"/>
    </row>
    <row r="4" spans="1:30" s="76" customFormat="1" ht="15" x14ac:dyDescent="0.25">
      <c r="A4" s="77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78"/>
      <c r="X4" s="78"/>
      <c r="Y4" s="78"/>
      <c r="Z4" s="78"/>
      <c r="AA4" s="78"/>
      <c r="AB4" s="78"/>
      <c r="AC4" s="78"/>
      <c r="AD4" s="78"/>
    </row>
    <row r="5" spans="1:30" s="76" customFormat="1" ht="24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.75" customHeight="1" x14ac:dyDescent="0.25">
      <c r="A7" s="118"/>
      <c r="B7" s="118" t="s">
        <v>355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376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98" t="s">
        <v>368</v>
      </c>
      <c r="C9" s="97">
        <v>2000</v>
      </c>
      <c r="D9" s="97">
        <v>2001</v>
      </c>
      <c r="E9" s="97">
        <v>2002</v>
      </c>
      <c r="F9" s="97">
        <v>2003</v>
      </c>
      <c r="G9" s="97">
        <v>2004</v>
      </c>
      <c r="H9" s="80" t="s">
        <v>325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 t="s">
        <v>326</v>
      </c>
      <c r="Q9" s="80">
        <v>2014</v>
      </c>
      <c r="R9" s="80">
        <v>2015</v>
      </c>
      <c r="S9" s="80">
        <v>2016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s="45" customFormat="1" x14ac:dyDescent="0.2">
      <c r="B10" s="110" t="s">
        <v>100</v>
      </c>
      <c r="C10" s="62">
        <v>173214539.94606015</v>
      </c>
      <c r="D10" s="62">
        <v>201021723.82723719</v>
      </c>
      <c r="E10" s="62">
        <v>199930074.83748585</v>
      </c>
      <c r="F10" s="62">
        <v>203398398.50414634</v>
      </c>
      <c r="G10" s="62">
        <v>213387400.63542181</v>
      </c>
      <c r="H10" s="62">
        <v>231666857.18317321</v>
      </c>
      <c r="I10" s="62">
        <v>260508275.70197502</v>
      </c>
      <c r="J10" s="62">
        <v>272843082.72057986</v>
      </c>
      <c r="K10" s="62">
        <v>269459986.9551388</v>
      </c>
      <c r="L10" s="62">
        <v>296712814.87425345</v>
      </c>
      <c r="M10" s="62">
        <v>301490403.56200451</v>
      </c>
      <c r="N10" s="62">
        <v>293344650.34018683</v>
      </c>
      <c r="O10" s="62">
        <v>315223927.21273172</v>
      </c>
      <c r="P10" s="62">
        <v>359251662.68828714</v>
      </c>
      <c r="Q10" s="62">
        <v>363255136.32824212</v>
      </c>
      <c r="R10" s="62">
        <v>358171768.54661226</v>
      </c>
      <c r="S10" s="62">
        <v>341700549.95488644</v>
      </c>
      <c r="T10" s="62">
        <v>357643199.50974035</v>
      </c>
      <c r="U10" s="62">
        <v>354396680.02573544</v>
      </c>
      <c r="V10" s="62">
        <v>366371341.80928284</v>
      </c>
      <c r="W10" s="62">
        <v>450656665.65708572</v>
      </c>
      <c r="X10" s="62">
        <v>471353956.01716107</v>
      </c>
      <c r="Y10" s="62">
        <v>427603568.31810278</v>
      </c>
      <c r="Z10" s="62">
        <v>470581729.12970537</v>
      </c>
      <c r="AA10" s="62">
        <v>499494942.90300143</v>
      </c>
      <c r="AB10" s="62">
        <v>513360446.35584009</v>
      </c>
      <c r="AC10" s="62">
        <v>520809039.43178898</v>
      </c>
    </row>
    <row r="11" spans="1:30" s="45" customFormat="1" x14ac:dyDescent="0.2">
      <c r="B11" s="108" t="s">
        <v>101</v>
      </c>
      <c r="C11" s="50">
        <v>73334540.534496024</v>
      </c>
      <c r="D11" s="50">
        <v>88501201.55007042</v>
      </c>
      <c r="E11" s="50">
        <v>94394807.03131856</v>
      </c>
      <c r="F11" s="50">
        <v>97036048.053372428</v>
      </c>
      <c r="G11" s="50">
        <v>106103779.3171369</v>
      </c>
      <c r="H11" s="50">
        <v>107265051.92697981</v>
      </c>
      <c r="I11" s="50">
        <v>121938454.56463973</v>
      </c>
      <c r="J11" s="50">
        <v>134689844.8687973</v>
      </c>
      <c r="K11" s="50">
        <v>153171343.5290269</v>
      </c>
      <c r="L11" s="50">
        <v>171085766.17881086</v>
      </c>
      <c r="M11" s="50">
        <v>156429167.24820662</v>
      </c>
      <c r="N11" s="50">
        <v>159186110.77213541</v>
      </c>
      <c r="O11" s="50">
        <v>185158255.40079117</v>
      </c>
      <c r="P11" s="50">
        <v>207181543.24492404</v>
      </c>
      <c r="Q11" s="50">
        <v>203326042.46631774</v>
      </c>
      <c r="R11" s="50">
        <v>202725365.98065448</v>
      </c>
      <c r="S11" s="50">
        <v>203072936.96546501</v>
      </c>
      <c r="T11" s="50">
        <v>208459883.35282567</v>
      </c>
      <c r="U11" s="50">
        <v>222967951.84678286</v>
      </c>
      <c r="V11" s="50">
        <v>224295936.21575692</v>
      </c>
      <c r="W11" s="50">
        <v>207634703.37341368</v>
      </c>
      <c r="X11" s="50">
        <v>219968697.06331503</v>
      </c>
      <c r="Y11" s="50">
        <v>218901655.07931384</v>
      </c>
      <c r="Z11" s="50">
        <v>323144421.34619701</v>
      </c>
      <c r="AA11" s="50">
        <v>322072672.50623572</v>
      </c>
      <c r="AB11" s="50">
        <v>324614728.99419075</v>
      </c>
      <c r="AC11" s="50">
        <v>322818688.51611203</v>
      </c>
    </row>
    <row r="12" spans="1:30" s="45" customFormat="1" x14ac:dyDescent="0.2">
      <c r="B12" s="109" t="s">
        <v>102</v>
      </c>
      <c r="C12" s="47">
        <v>70875500.101278037</v>
      </c>
      <c r="D12" s="47">
        <v>85979523.976201504</v>
      </c>
      <c r="E12" s="47">
        <v>92538973.326097056</v>
      </c>
      <c r="F12" s="47">
        <v>96523843.132796898</v>
      </c>
      <c r="G12" s="47">
        <v>105522612.16926174</v>
      </c>
      <c r="H12" s="47">
        <v>106668292.38223664</v>
      </c>
      <c r="I12" s="47">
        <v>121371518.84944054</v>
      </c>
      <c r="J12" s="47">
        <v>134124076.29711545</v>
      </c>
      <c r="K12" s="47">
        <v>152602260.53512615</v>
      </c>
      <c r="L12" s="47">
        <v>170213763.77988979</v>
      </c>
      <c r="M12" s="47">
        <v>155311507.7982676</v>
      </c>
      <c r="N12" s="47">
        <v>158266537.7583285</v>
      </c>
      <c r="O12" s="47">
        <v>183962582.13182026</v>
      </c>
      <c r="P12" s="47">
        <v>206128576.81331006</v>
      </c>
      <c r="Q12" s="47">
        <v>202229899.67881897</v>
      </c>
      <c r="R12" s="47">
        <v>201036713.6403687</v>
      </c>
      <c r="S12" s="47">
        <v>202181059.87377813</v>
      </c>
      <c r="T12" s="47">
        <v>207305492.81111515</v>
      </c>
      <c r="U12" s="47">
        <v>221773483.28475934</v>
      </c>
      <c r="V12" s="47">
        <v>222230736.26043755</v>
      </c>
      <c r="W12" s="47">
        <v>206632457.38493383</v>
      </c>
      <c r="X12" s="47">
        <v>217927845.43946445</v>
      </c>
      <c r="Y12" s="47">
        <v>216986520.20755205</v>
      </c>
      <c r="Z12" s="47">
        <v>321425729.8778342</v>
      </c>
      <c r="AA12" s="47">
        <v>320357085.80708456</v>
      </c>
      <c r="AB12" s="47">
        <v>323264758.53405821</v>
      </c>
      <c r="AC12" s="47">
        <v>321462624.51611203</v>
      </c>
    </row>
    <row r="13" spans="1:30" s="45" customFormat="1" x14ac:dyDescent="0.2">
      <c r="B13" s="100" t="s">
        <v>103</v>
      </c>
      <c r="C13" s="47">
        <v>25803583.845273949</v>
      </c>
      <c r="D13" s="47">
        <v>34578023.497818381</v>
      </c>
      <c r="E13" s="47">
        <v>39045794.00489182</v>
      </c>
      <c r="F13" s="47">
        <v>40541871.946302213</v>
      </c>
      <c r="G13" s="47">
        <v>46068188.775965892</v>
      </c>
      <c r="H13" s="47">
        <v>44700622.270594999</v>
      </c>
      <c r="I13" s="47">
        <v>51084964.438178517</v>
      </c>
      <c r="J13" s="47">
        <v>58962689.505236901</v>
      </c>
      <c r="K13" s="47">
        <v>61072453.157360293</v>
      </c>
      <c r="L13" s="47">
        <v>71646995.637495503</v>
      </c>
      <c r="M13" s="47">
        <v>65819002.04716222</v>
      </c>
      <c r="N13" s="47">
        <v>70860662.175548002</v>
      </c>
      <c r="O13" s="47">
        <v>89727761.962494418</v>
      </c>
      <c r="P13" s="47">
        <v>98196242.847151116</v>
      </c>
      <c r="Q13" s="47">
        <v>96680679.140202075</v>
      </c>
      <c r="R13" s="47">
        <v>93048782.694448918</v>
      </c>
      <c r="S13" s="47">
        <v>85539344.908070654</v>
      </c>
      <c r="T13" s="47">
        <v>93038815.562649116</v>
      </c>
      <c r="U13" s="47">
        <v>97893880.200618744</v>
      </c>
      <c r="V13" s="47">
        <v>101549161.85732985</v>
      </c>
      <c r="W13" s="47">
        <v>100181045.82939525</v>
      </c>
      <c r="X13" s="47">
        <v>105625591.5139001</v>
      </c>
      <c r="Y13" s="47">
        <v>103900144.62073135</v>
      </c>
      <c r="Z13" s="47">
        <v>174296588.68147406</v>
      </c>
      <c r="AA13" s="47">
        <v>163486638.83719757</v>
      </c>
      <c r="AB13" s="47">
        <v>158463839.88517782</v>
      </c>
      <c r="AC13" s="47">
        <v>165244304</v>
      </c>
    </row>
    <row r="14" spans="1:30" x14ac:dyDescent="0.2">
      <c r="B14" s="101" t="s">
        <v>104</v>
      </c>
      <c r="C14" s="48">
        <v>25803583.845273949</v>
      </c>
      <c r="D14" s="48">
        <v>34578023.497818381</v>
      </c>
      <c r="E14" s="48">
        <v>36952141.407259271</v>
      </c>
      <c r="F14" s="48">
        <v>35651671.905609816</v>
      </c>
      <c r="G14" s="48">
        <v>44802561.128583059</v>
      </c>
      <c r="H14" s="48">
        <v>43427211.586183161</v>
      </c>
      <c r="I14" s="48">
        <v>49866361.468842223</v>
      </c>
      <c r="J14" s="48">
        <v>56065795.798972785</v>
      </c>
      <c r="K14" s="48">
        <v>54179671.354978748</v>
      </c>
      <c r="L14" s="48">
        <v>66966913.018023677</v>
      </c>
      <c r="M14" s="48">
        <v>61130167.47298874</v>
      </c>
      <c r="N14" s="48">
        <v>64059037.997342758</v>
      </c>
      <c r="O14" s="48">
        <v>80890147.248496756</v>
      </c>
      <c r="P14" s="48">
        <v>89770810.750378445</v>
      </c>
      <c r="Q14" s="48">
        <v>88566939.362193376</v>
      </c>
      <c r="R14" s="48">
        <v>77029822.905116335</v>
      </c>
      <c r="S14" s="48">
        <v>69570370.118585452</v>
      </c>
      <c r="T14" s="48">
        <v>88355443.140206203</v>
      </c>
      <c r="U14" s="48">
        <v>97893880.200618744</v>
      </c>
      <c r="V14" s="48">
        <v>98609560.411600083</v>
      </c>
      <c r="W14" s="48">
        <v>98874646.609283626</v>
      </c>
      <c r="X14" s="48">
        <v>103946618.09524594</v>
      </c>
      <c r="Y14" s="48">
        <v>102942186.46640882</v>
      </c>
      <c r="Z14" s="48">
        <v>169805940.96663868</v>
      </c>
      <c r="AA14" s="48">
        <v>158461323.58167216</v>
      </c>
      <c r="AB14" s="48">
        <v>154425541.24511069</v>
      </c>
      <c r="AC14" s="48">
        <v>151060894</v>
      </c>
    </row>
    <row r="15" spans="1:30" x14ac:dyDescent="0.2">
      <c r="B15" s="101" t="s">
        <v>105</v>
      </c>
      <c r="C15" s="48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v>0</v>
      </c>
      <c r="AB15" s="48">
        <v>0</v>
      </c>
      <c r="AC15" s="48">
        <v>0</v>
      </c>
    </row>
    <row r="16" spans="1:30" x14ac:dyDescent="0.2">
      <c r="B16" s="101" t="s">
        <v>106</v>
      </c>
      <c r="C16" s="48">
        <v>0</v>
      </c>
      <c r="D16" s="48">
        <v>0</v>
      </c>
      <c r="E16" s="48">
        <v>2093652.597632553</v>
      </c>
      <c r="F16" s="48">
        <v>4890200.0406923955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v>0</v>
      </c>
      <c r="AB16" s="48">
        <v>0</v>
      </c>
      <c r="AC16" s="48">
        <v>0</v>
      </c>
    </row>
    <row r="17" spans="1:29" x14ac:dyDescent="0.2">
      <c r="B17" s="101" t="s">
        <v>107</v>
      </c>
      <c r="C17" s="48">
        <v>0</v>
      </c>
      <c r="D17" s="48">
        <v>0</v>
      </c>
      <c r="E17" s="48">
        <v>0</v>
      </c>
      <c r="F17" s="48">
        <v>0</v>
      </c>
      <c r="G17" s="48">
        <v>1265627.6473828261</v>
      </c>
      <c r="H17" s="48">
        <v>1273410.6844118396</v>
      </c>
      <c r="I17" s="48">
        <v>1218602.9693362897</v>
      </c>
      <c r="J17" s="48">
        <v>2896893.7062641182</v>
      </c>
      <c r="K17" s="48">
        <v>6892781.8023815434</v>
      </c>
      <c r="L17" s="48">
        <v>4680082.6194718275</v>
      </c>
      <c r="M17" s="48">
        <v>4688834.5741734775</v>
      </c>
      <c r="N17" s="48">
        <v>5418560.9152589152</v>
      </c>
      <c r="O17" s="48">
        <v>7072923.9289133167</v>
      </c>
      <c r="P17" s="48">
        <v>6679861.2029266171</v>
      </c>
      <c r="Q17" s="48">
        <v>6729961.949898866</v>
      </c>
      <c r="R17" s="48">
        <v>0</v>
      </c>
      <c r="S17" s="48">
        <v>0</v>
      </c>
      <c r="T17" s="48">
        <v>0</v>
      </c>
      <c r="U17" s="48">
        <v>0</v>
      </c>
      <c r="V17" s="48">
        <v>1244275.7442242343</v>
      </c>
      <c r="W17" s="48">
        <v>1306399.2201116229</v>
      </c>
      <c r="X17" s="48">
        <v>1336523.7678203592</v>
      </c>
      <c r="Y17" s="48">
        <v>0</v>
      </c>
      <c r="Z17" s="48">
        <v>2080544.0197964071</v>
      </c>
      <c r="AA17" s="48">
        <v>2197123.4766302495</v>
      </c>
      <c r="AB17" s="48">
        <v>1494452.1630356992</v>
      </c>
      <c r="AC17" s="48">
        <v>11109335</v>
      </c>
    </row>
    <row r="18" spans="1:29" x14ac:dyDescent="0.2">
      <c r="B18" s="101" t="s">
        <v>108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1383063.2629463258</v>
      </c>
      <c r="O18" s="48">
        <v>1764690.7850843584</v>
      </c>
      <c r="P18" s="48">
        <v>1745570.8938460555</v>
      </c>
      <c r="Q18" s="48">
        <v>1383777.8281098334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v>0</v>
      </c>
      <c r="AB18" s="48">
        <v>0</v>
      </c>
      <c r="AC18" s="48">
        <v>0</v>
      </c>
    </row>
    <row r="19" spans="1:29" x14ac:dyDescent="0.2">
      <c r="B19" s="101" t="s">
        <v>109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8896284.580718169</v>
      </c>
      <c r="S19" s="48">
        <v>7505603.5415614787</v>
      </c>
      <c r="T19" s="48">
        <v>4683372.4224429121</v>
      </c>
      <c r="U19" s="48">
        <v>0</v>
      </c>
      <c r="V19" s="48">
        <v>139981.02122522634</v>
      </c>
      <c r="W19" s="48">
        <v>0</v>
      </c>
      <c r="X19" s="48">
        <v>0</v>
      </c>
      <c r="Y19" s="48">
        <v>0</v>
      </c>
      <c r="Z19" s="48">
        <v>0</v>
      </c>
      <c r="AA19" s="48">
        <v>25969.288205184828</v>
      </c>
      <c r="AB19" s="48">
        <v>0</v>
      </c>
      <c r="AC19" s="48">
        <v>0</v>
      </c>
    </row>
    <row r="20" spans="1:29" x14ac:dyDescent="0.2">
      <c r="B20" s="101" t="s">
        <v>110</v>
      </c>
      <c r="C20" s="48">
        <v>0</v>
      </c>
      <c r="D20" s="48">
        <v>0</v>
      </c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  <c r="O20" s="48">
        <v>0</v>
      </c>
      <c r="P20" s="48">
        <v>0</v>
      </c>
      <c r="Q20" s="48">
        <v>0</v>
      </c>
      <c r="R20" s="48">
        <v>7122675.208614408</v>
      </c>
      <c r="S20" s="48">
        <v>8463371.2479237169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v>0</v>
      </c>
      <c r="AB20" s="48">
        <v>0</v>
      </c>
      <c r="AC20" s="48">
        <v>0</v>
      </c>
    </row>
    <row r="21" spans="1:29" x14ac:dyDescent="0.2">
      <c r="B21" s="101" t="s">
        <v>111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1555344.6802802926</v>
      </c>
      <c r="W21" s="48">
        <v>0</v>
      </c>
      <c r="X21" s="48">
        <v>0</v>
      </c>
      <c r="Y21" s="48">
        <v>461218.9448742682</v>
      </c>
      <c r="Z21" s="48">
        <v>10381.318521386562</v>
      </c>
      <c r="AA21" s="48">
        <v>0</v>
      </c>
      <c r="AB21" s="48">
        <v>0</v>
      </c>
      <c r="AC21" s="48">
        <v>0</v>
      </c>
    </row>
    <row r="22" spans="1:29" x14ac:dyDescent="0.2">
      <c r="B22" s="101" t="s">
        <v>112</v>
      </c>
      <c r="C22" s="48">
        <v>0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342449.65083380026</v>
      </c>
      <c r="Y22" s="48">
        <v>496739.20944826561</v>
      </c>
      <c r="Z22" s="48">
        <v>2399722.3765175827</v>
      </c>
      <c r="AA22" s="48">
        <v>2802222.4906899766</v>
      </c>
      <c r="AB22" s="48">
        <v>2543846.4770314102</v>
      </c>
      <c r="AC22" s="48">
        <v>3074075</v>
      </c>
    </row>
    <row r="23" spans="1:29" s="45" customFormat="1" x14ac:dyDescent="0.2">
      <c r="B23" s="100" t="s">
        <v>113</v>
      </c>
      <c r="C23" s="47">
        <v>45071916.256004095</v>
      </c>
      <c r="D23" s="47">
        <v>51401500.478383124</v>
      </c>
      <c r="E23" s="47">
        <v>53493179.321205243</v>
      </c>
      <c r="F23" s="47">
        <v>55981971.186494686</v>
      </c>
      <c r="G23" s="47">
        <v>59454423.393295847</v>
      </c>
      <c r="H23" s="47">
        <v>61967670.111641645</v>
      </c>
      <c r="I23" s="47">
        <v>70286554.411262035</v>
      </c>
      <c r="J23" s="47">
        <v>75161386.791878551</v>
      </c>
      <c r="K23" s="47">
        <v>91529807.377765849</v>
      </c>
      <c r="L23" s="47">
        <v>98566768.142394289</v>
      </c>
      <c r="M23" s="47">
        <v>89492505.751105383</v>
      </c>
      <c r="N23" s="47">
        <v>87405875.58278051</v>
      </c>
      <c r="O23" s="47">
        <v>94234820.169325814</v>
      </c>
      <c r="P23" s="47">
        <v>107932333.96615891</v>
      </c>
      <c r="Q23" s="47">
        <v>105549220.53861693</v>
      </c>
      <c r="R23" s="47">
        <v>107987930.94591977</v>
      </c>
      <c r="S23" s="47">
        <v>116641714.9657075</v>
      </c>
      <c r="T23" s="47">
        <v>114266677.24846604</v>
      </c>
      <c r="U23" s="47">
        <v>123879603.08414063</v>
      </c>
      <c r="V23" s="47">
        <v>120681574.40310773</v>
      </c>
      <c r="W23" s="47">
        <v>106451411.55553858</v>
      </c>
      <c r="X23" s="47">
        <v>112302253.92556435</v>
      </c>
      <c r="Y23" s="47">
        <v>113086375.58682068</v>
      </c>
      <c r="Z23" s="47">
        <v>147129141.19636014</v>
      </c>
      <c r="AA23" s="47">
        <v>156870446.96988702</v>
      </c>
      <c r="AB23" s="47">
        <v>164800918.64888042</v>
      </c>
      <c r="AC23" s="47">
        <v>156218320.516112</v>
      </c>
    </row>
    <row r="24" spans="1:29" x14ac:dyDescent="0.2">
      <c r="B24" s="101" t="s">
        <v>114</v>
      </c>
      <c r="C24" s="48">
        <v>6712969.7324210377</v>
      </c>
      <c r="D24" s="48">
        <v>7242096.4685567515</v>
      </c>
      <c r="E24" s="48">
        <v>7445397.4515255978</v>
      </c>
      <c r="F24" s="48">
        <v>7101507.8117915913</v>
      </c>
      <c r="G24" s="48">
        <v>5869354.7041007075</v>
      </c>
      <c r="H24" s="48">
        <v>5772117.5346558746</v>
      </c>
      <c r="I24" s="48">
        <v>8119710.9065187443</v>
      </c>
      <c r="J24" s="48">
        <v>9427829.7228663843</v>
      </c>
      <c r="K24" s="48">
        <v>10875812.18345697</v>
      </c>
      <c r="L24" s="48">
        <v>11643945.62249154</v>
      </c>
      <c r="M24" s="48">
        <v>9802064.7322940156</v>
      </c>
      <c r="N24" s="48">
        <v>9572661.1270822529</v>
      </c>
      <c r="O24" s="48">
        <v>8491131.5595395286</v>
      </c>
      <c r="P24" s="48">
        <v>9577987.6646342352</v>
      </c>
      <c r="Q24" s="48">
        <v>7052153.465304778</v>
      </c>
      <c r="R24" s="48">
        <v>7796768.2655554218</v>
      </c>
      <c r="S24" s="48">
        <v>9801995.7581611928</v>
      </c>
      <c r="T24" s="48">
        <v>6944177.1682134541</v>
      </c>
      <c r="U24" s="48">
        <v>7075961.5523223355</v>
      </c>
      <c r="V24" s="48">
        <v>6264298.457573506</v>
      </c>
      <c r="W24" s="48">
        <v>4682632.956019463</v>
      </c>
      <c r="X24" s="48">
        <v>4972392.2920557568</v>
      </c>
      <c r="Y24" s="48">
        <v>5250425.5058234297</v>
      </c>
      <c r="Z24" s="48">
        <v>6665353.9865799174</v>
      </c>
      <c r="AA24" s="48">
        <v>6332547.9084829492</v>
      </c>
      <c r="AB24" s="48">
        <v>5676556.0151064545</v>
      </c>
      <c r="AC24" s="48">
        <v>6287747</v>
      </c>
    </row>
    <row r="25" spans="1:29" x14ac:dyDescent="0.2">
      <c r="B25" s="101" t="s">
        <v>378</v>
      </c>
      <c r="C25" s="48">
        <v>29167533.289013259</v>
      </c>
      <c r="D25" s="48">
        <v>33563831.295600258</v>
      </c>
      <c r="E25" s="48">
        <v>35478417.662363112</v>
      </c>
      <c r="F25" s="48">
        <v>38553930.632447384</v>
      </c>
      <c r="G25" s="48">
        <v>42093168.497294568</v>
      </c>
      <c r="H25" s="48">
        <v>44409887.830917358</v>
      </c>
      <c r="I25" s="48">
        <v>49954728.79746674</v>
      </c>
      <c r="J25" s="48">
        <v>53336510.932434209</v>
      </c>
      <c r="K25" s="48">
        <v>67778580.364433393</v>
      </c>
      <c r="L25" s="48">
        <v>74407554.882166386</v>
      </c>
      <c r="M25" s="48">
        <v>67536588.318545848</v>
      </c>
      <c r="N25" s="48">
        <v>67715376.672860548</v>
      </c>
      <c r="O25" s="48">
        <v>71523387.483872369</v>
      </c>
      <c r="P25" s="48">
        <v>77472378.515592024</v>
      </c>
      <c r="Q25" s="48">
        <v>76650017.754256442</v>
      </c>
      <c r="R25" s="48">
        <v>77668595.69095172</v>
      </c>
      <c r="S25" s="48">
        <v>84696048.562187478</v>
      </c>
      <c r="T25" s="48">
        <v>87329606.956793547</v>
      </c>
      <c r="U25" s="48">
        <v>96000952.371729851</v>
      </c>
      <c r="V25" s="48">
        <v>92740995.505207986</v>
      </c>
      <c r="W25" s="48">
        <v>85328872.578879431</v>
      </c>
      <c r="X25" s="48">
        <v>89508710.442928568</v>
      </c>
      <c r="Y25" s="48">
        <v>88202106.862300649</v>
      </c>
      <c r="Z25" s="48">
        <v>115424769.11487558</v>
      </c>
      <c r="AA25" s="48">
        <v>120551208.88788497</v>
      </c>
      <c r="AB25" s="48">
        <v>126415028.30094329</v>
      </c>
      <c r="AC25" s="48">
        <v>118018198</v>
      </c>
    </row>
    <row r="26" spans="1:29" s="45" customFormat="1" x14ac:dyDescent="0.2">
      <c r="B26" s="101" t="s">
        <v>115</v>
      </c>
      <c r="C26" s="48">
        <v>1865211.4033044444</v>
      </c>
      <c r="D26" s="48">
        <v>1480292.0535371322</v>
      </c>
      <c r="E26" s="48">
        <v>1590165.1564221617</v>
      </c>
      <c r="F26" s="48">
        <v>1453140.2400187545</v>
      </c>
      <c r="G26" s="48">
        <v>1579216.7336702331</v>
      </c>
      <c r="H26" s="48">
        <v>1644655.6072524984</v>
      </c>
      <c r="I26" s="48">
        <v>1754635.7885606603</v>
      </c>
      <c r="J26" s="48">
        <v>1862909.3961868307</v>
      </c>
      <c r="K26" s="48">
        <v>1522105.0010077206</v>
      </c>
      <c r="L26" s="48">
        <v>890769.64865726046</v>
      </c>
      <c r="M26" s="48">
        <v>197267.38202145038</v>
      </c>
      <c r="N26" s="48">
        <v>202630.60600197091</v>
      </c>
      <c r="O26" s="48">
        <v>175846.169313374</v>
      </c>
      <c r="P26" s="48">
        <v>84656.752563877191</v>
      </c>
      <c r="Q26" s="48">
        <v>124583.64286981158</v>
      </c>
      <c r="R26" s="48">
        <v>124216.6309860786</v>
      </c>
      <c r="S26" s="48">
        <v>147044.90875361106</v>
      </c>
      <c r="T26" s="48">
        <v>186911.32052405682</v>
      </c>
      <c r="U26" s="48">
        <v>187132.25641093584</v>
      </c>
      <c r="V26" s="48">
        <v>132451.59762798945</v>
      </c>
      <c r="W26" s="48">
        <v>80628.113068678416</v>
      </c>
      <c r="X26" s="48">
        <v>86663.845337632025</v>
      </c>
      <c r="Y26" s="48">
        <v>116132.36799186921</v>
      </c>
      <c r="Z26" s="48">
        <v>647020.51286336221</v>
      </c>
      <c r="AA26" s="48">
        <v>656450.29205855611</v>
      </c>
      <c r="AB26" s="48">
        <v>1415683.4712968506</v>
      </c>
      <c r="AC26" s="48">
        <v>277537</v>
      </c>
    </row>
    <row r="27" spans="1:29" x14ac:dyDescent="0.2">
      <c r="B27" s="101" t="s">
        <v>116</v>
      </c>
      <c r="C27" s="48">
        <v>92178.314649099193</v>
      </c>
      <c r="D27" s="48">
        <v>115665.20468439414</v>
      </c>
      <c r="E27" s="48">
        <v>96325.140792360442</v>
      </c>
      <c r="F27" s="48">
        <v>126953.74485332887</v>
      </c>
      <c r="G27" s="48">
        <v>141165.27323538676</v>
      </c>
      <c r="H27" s="48">
        <v>147014.83785777021</v>
      </c>
      <c r="I27" s="48">
        <v>137952.02301790629</v>
      </c>
      <c r="J27" s="48">
        <v>133421.50858325989</v>
      </c>
      <c r="K27" s="48">
        <v>147360.10858324476</v>
      </c>
      <c r="L27" s="48">
        <v>153131.68606504711</v>
      </c>
      <c r="M27" s="48">
        <v>153619.23419923353</v>
      </c>
      <c r="N27" s="48">
        <v>178873.73887705099</v>
      </c>
      <c r="O27" s="48">
        <v>188931.19308875155</v>
      </c>
      <c r="P27" s="48">
        <v>245221.4800264542</v>
      </c>
      <c r="Q27" s="48">
        <v>300517.21924946486</v>
      </c>
      <c r="R27" s="48">
        <v>288310.79047188023</v>
      </c>
      <c r="S27" s="48">
        <v>376253.2518117869</v>
      </c>
      <c r="T27" s="48">
        <v>412845.37240469491</v>
      </c>
      <c r="U27" s="48">
        <v>399540.30723628972</v>
      </c>
      <c r="V27" s="48">
        <v>452975.4739954719</v>
      </c>
      <c r="W27" s="48">
        <v>496741.36433410132</v>
      </c>
      <c r="X27" s="48">
        <v>524727.92444197647</v>
      </c>
      <c r="Y27" s="48">
        <v>335646.96247730561</v>
      </c>
      <c r="Z27" s="48">
        <v>529870.46943387901</v>
      </c>
      <c r="AA27" s="48">
        <v>586253.08723322919</v>
      </c>
      <c r="AB27" s="48">
        <v>636306.49177360721</v>
      </c>
      <c r="AC27" s="48">
        <v>661797</v>
      </c>
    </row>
    <row r="28" spans="1:29" x14ac:dyDescent="0.2">
      <c r="B28" s="101" t="s">
        <v>117</v>
      </c>
      <c r="C28" s="48">
        <v>9781.3507164084604</v>
      </c>
      <c r="D28" s="48">
        <v>7155.4065000776136</v>
      </c>
      <c r="E28" s="48">
        <v>13129.355169895201</v>
      </c>
      <c r="F28" s="48">
        <v>9398.9099283849318</v>
      </c>
      <c r="G28" s="48">
        <v>10331.065660009304</v>
      </c>
      <c r="H28" s="48">
        <v>11263.765922533472</v>
      </c>
      <c r="I28" s="48">
        <v>9430.4117721739021</v>
      </c>
      <c r="J28" s="48">
        <v>9121.6033984000005</v>
      </c>
      <c r="K28" s="48">
        <v>12029.396619040388</v>
      </c>
      <c r="L28" s="48">
        <v>13052.026855810813</v>
      </c>
      <c r="M28" s="48">
        <v>15462.382744836492</v>
      </c>
      <c r="N28" s="48">
        <v>20304.598030674202</v>
      </c>
      <c r="O28" s="48">
        <v>28106.424191664697</v>
      </c>
      <c r="P28" s="48">
        <v>31971.292817723155</v>
      </c>
      <c r="Q28" s="48">
        <v>32986.19961520924</v>
      </c>
      <c r="R28" s="48">
        <v>34156.639732059994</v>
      </c>
      <c r="S28" s="48">
        <v>27786.034582590852</v>
      </c>
      <c r="T28" s="48">
        <v>69576.600499517008</v>
      </c>
      <c r="U28" s="48">
        <v>45566.174089967761</v>
      </c>
      <c r="V28" s="48">
        <v>52030.945589416631</v>
      </c>
      <c r="W28" s="48">
        <v>59423.320375121788</v>
      </c>
      <c r="X28" s="48">
        <v>81630.591690286819</v>
      </c>
      <c r="Y28" s="48">
        <v>53658.980744913817</v>
      </c>
      <c r="Z28" s="48">
        <v>145565.89868881323</v>
      </c>
      <c r="AA28" s="48">
        <v>92719.59741970466</v>
      </c>
      <c r="AB28" s="48">
        <v>100635.9737748467</v>
      </c>
      <c r="AC28" s="48">
        <v>106360</v>
      </c>
    </row>
    <row r="29" spans="1:29" s="49" customFormat="1" ht="12" customHeight="1" x14ac:dyDescent="0.2">
      <c r="A29" s="3"/>
      <c r="B29" s="101" t="s">
        <v>118</v>
      </c>
      <c r="C29" s="48">
        <v>3731915.5728380242</v>
      </c>
      <c r="D29" s="48">
        <v>4887101.038352428</v>
      </c>
      <c r="E29" s="48">
        <v>5362136.2265558913</v>
      </c>
      <c r="F29" s="48">
        <v>5201437.0817305101</v>
      </c>
      <c r="G29" s="48">
        <v>6432859.2483740067</v>
      </c>
      <c r="H29" s="48">
        <v>6473645.2308577374</v>
      </c>
      <c r="I29" s="48">
        <v>6953233.2087283144</v>
      </c>
      <c r="J29" s="48">
        <v>7071192.9929792657</v>
      </c>
      <c r="K29" s="48">
        <v>7910764.8645768287</v>
      </c>
      <c r="L29" s="48">
        <v>8474176.4195847511</v>
      </c>
      <c r="M29" s="48">
        <v>8697643.0516028665</v>
      </c>
      <c r="N29" s="48">
        <v>6753615.3256635098</v>
      </c>
      <c r="O29" s="48">
        <v>10326624.218724838</v>
      </c>
      <c r="P29" s="48">
        <v>11271272.892099954</v>
      </c>
      <c r="Q29" s="48">
        <v>11934153.057909662</v>
      </c>
      <c r="R29" s="48">
        <v>12679387.303972885</v>
      </c>
      <c r="S29" s="48">
        <v>12643249.138513144</v>
      </c>
      <c r="T29" s="48">
        <v>12488146.906607956</v>
      </c>
      <c r="U29" s="48">
        <v>12902698.931778066</v>
      </c>
      <c r="V29" s="48">
        <v>11730151.391457042</v>
      </c>
      <c r="W29" s="48">
        <v>11735208.018299736</v>
      </c>
      <c r="X29" s="48">
        <v>12707311.862537831</v>
      </c>
      <c r="Y29" s="48">
        <v>13047458.604132773</v>
      </c>
      <c r="Z29" s="48">
        <v>16335334.714989984</v>
      </c>
      <c r="AA29" s="48">
        <v>16596768.933488796</v>
      </c>
      <c r="AB29" s="48">
        <v>16808198.921197515</v>
      </c>
      <c r="AC29" s="48">
        <v>16608427</v>
      </c>
    </row>
    <row r="30" spans="1:29" x14ac:dyDescent="0.2">
      <c r="B30" s="101" t="s">
        <v>119</v>
      </c>
      <c r="C30" s="48">
        <v>0</v>
      </c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25964.989933097946</v>
      </c>
      <c r="L30" s="48">
        <v>41641.748931284506</v>
      </c>
      <c r="M30" s="48">
        <v>52245.443658875309</v>
      </c>
      <c r="N30" s="48">
        <v>48026.594360832773</v>
      </c>
      <c r="O30" s="48">
        <v>71784.54387064428</v>
      </c>
      <c r="P30" s="48">
        <v>78764.642585431342</v>
      </c>
      <c r="Q30" s="48">
        <v>101397.96051222816</v>
      </c>
      <c r="R30" s="48">
        <v>96528.996245145288</v>
      </c>
      <c r="S30" s="48">
        <v>24013.919029603006</v>
      </c>
      <c r="T30" s="48">
        <v>232627.18492045466</v>
      </c>
      <c r="U30" s="48">
        <v>296276.99845147826</v>
      </c>
      <c r="V30" s="48">
        <v>218021.99590297032</v>
      </c>
      <c r="W30" s="48">
        <v>269597.6700164621</v>
      </c>
      <c r="X30" s="48">
        <v>219126.9655855443</v>
      </c>
      <c r="Y30" s="48">
        <v>211221.62162384993</v>
      </c>
      <c r="Z30" s="48">
        <v>359234.65371950623</v>
      </c>
      <c r="AA30" s="48">
        <v>362652.86866253451</v>
      </c>
      <c r="AB30" s="48">
        <v>393615.91175533237</v>
      </c>
      <c r="AC30" s="48">
        <v>413623</v>
      </c>
    </row>
    <row r="31" spans="1:29" x14ac:dyDescent="0.2">
      <c r="B31" s="101" t="s">
        <v>120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1455255.9692080861</v>
      </c>
      <c r="Q31" s="48">
        <v>2556265.0399533329</v>
      </c>
      <c r="R31" s="48">
        <v>3426709.6892112563</v>
      </c>
      <c r="S31" s="48">
        <v>3442520.6277863262</v>
      </c>
      <c r="T31" s="48">
        <v>3854463.3767293599</v>
      </c>
      <c r="U31" s="48">
        <v>4103947.2398299747</v>
      </c>
      <c r="V31" s="48">
        <v>6178928.6987622809</v>
      </c>
      <c r="W31" s="48">
        <v>1775907.8935620841</v>
      </c>
      <c r="X31" s="48">
        <v>2758069.3779888768</v>
      </c>
      <c r="Y31" s="48">
        <v>2943458.3089480349</v>
      </c>
      <c r="Z31" s="48">
        <v>4024626.7506879745</v>
      </c>
      <c r="AA31" s="48">
        <v>4971700.594084762</v>
      </c>
      <c r="AB31" s="48">
        <v>4629325.8357906975</v>
      </c>
      <c r="AC31" s="48">
        <v>6672319.5161119998</v>
      </c>
    </row>
    <row r="32" spans="1:29" x14ac:dyDescent="0.2">
      <c r="B32" s="101" t="s">
        <v>121</v>
      </c>
      <c r="C32" s="48">
        <v>3268411.6586915413</v>
      </c>
      <c r="D32" s="48">
        <v>3870343.4287650916</v>
      </c>
      <c r="E32" s="48">
        <v>3506869.5591317192</v>
      </c>
      <c r="F32" s="48">
        <v>3504305.5214633709</v>
      </c>
      <c r="G32" s="48">
        <v>3328327.8709609318</v>
      </c>
      <c r="H32" s="48">
        <v>3509085.3041778724</v>
      </c>
      <c r="I32" s="48">
        <v>3356863.2751974938</v>
      </c>
      <c r="J32" s="48">
        <v>3320400.6354301926</v>
      </c>
      <c r="K32" s="48">
        <v>3257190.4691555514</v>
      </c>
      <c r="L32" s="48">
        <v>2942496.1076422087</v>
      </c>
      <c r="M32" s="48">
        <v>3037615.2060382562</v>
      </c>
      <c r="N32" s="48">
        <v>2914386.9199036583</v>
      </c>
      <c r="O32" s="48">
        <v>3429008.5767246429</v>
      </c>
      <c r="P32" s="48">
        <v>7714824.7566311313</v>
      </c>
      <c r="Q32" s="48">
        <v>6797146.1989459982</v>
      </c>
      <c r="R32" s="48">
        <v>5873256.9387933314</v>
      </c>
      <c r="S32" s="48">
        <v>5482802.7648817552</v>
      </c>
      <c r="T32" s="48">
        <v>1605668.9567968168</v>
      </c>
      <c r="U32" s="48">
        <v>1827353.0788719619</v>
      </c>
      <c r="V32" s="48">
        <v>2435375.8091743654</v>
      </c>
      <c r="W32" s="48">
        <v>1554060.4226415218</v>
      </c>
      <c r="X32" s="48">
        <v>865306.59040427592</v>
      </c>
      <c r="Y32" s="48">
        <v>2289963.5917743635</v>
      </c>
      <c r="Z32" s="48">
        <v>2288736.6439616685</v>
      </c>
      <c r="AA32" s="48">
        <v>2478820.5467957044</v>
      </c>
      <c r="AB32" s="48">
        <v>2802151.4849267094</v>
      </c>
      <c r="AC32" s="48">
        <v>2622357</v>
      </c>
    </row>
    <row r="33" spans="2:29" x14ac:dyDescent="0.2">
      <c r="B33" s="101" t="s">
        <v>122</v>
      </c>
      <c r="C33" s="48">
        <v>223914.93437028144</v>
      </c>
      <c r="D33" s="48">
        <v>235015.58238699686</v>
      </c>
      <c r="E33" s="48">
        <v>738.7692445054555</v>
      </c>
      <c r="F33" s="48">
        <v>31297.244261368534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0</v>
      </c>
      <c r="P33" s="48">
        <v>0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v>0</v>
      </c>
      <c r="AB33" s="48">
        <v>0</v>
      </c>
      <c r="AC33" s="48">
        <v>0</v>
      </c>
    </row>
    <row r="34" spans="2:29" x14ac:dyDescent="0.2">
      <c r="B34" s="101" t="s">
        <v>123</v>
      </c>
      <c r="C34" s="48">
        <v>0</v>
      </c>
      <c r="D34" s="48">
        <v>0</v>
      </c>
      <c r="E34" s="48">
        <v>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1142653.4049761945</v>
      </c>
      <c r="U34" s="48">
        <v>1040174.1734197639</v>
      </c>
      <c r="V34" s="48">
        <v>476344.52781668329</v>
      </c>
      <c r="W34" s="48">
        <v>468339.21834197373</v>
      </c>
      <c r="X34" s="48">
        <v>578314.03259360022</v>
      </c>
      <c r="Y34" s="48">
        <v>636302.78100348345</v>
      </c>
      <c r="Z34" s="48">
        <v>708628.45055945078</v>
      </c>
      <c r="AA34" s="48">
        <v>758385.01389008213</v>
      </c>
      <c r="AB34" s="48">
        <v>789681.18711218087</v>
      </c>
      <c r="AC34" s="48">
        <v>611032</v>
      </c>
    </row>
    <row r="35" spans="2:29" x14ac:dyDescent="0.2">
      <c r="B35" s="101" t="s">
        <v>124</v>
      </c>
      <c r="C35" s="48">
        <v>0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1787065.4849504149</v>
      </c>
      <c r="AB35" s="48">
        <v>2474811.5350383753</v>
      </c>
      <c r="AC35" s="48">
        <v>1696112</v>
      </c>
    </row>
    <row r="36" spans="2:29" x14ac:dyDescent="0.2">
      <c r="B36" s="101" t="s">
        <v>125</v>
      </c>
      <c r="C36" s="48">
        <v>0</v>
      </c>
      <c r="D36" s="48">
        <v>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48">
        <v>0</v>
      </c>
      <c r="Q36" s="48">
        <v>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  <c r="Z36" s="48">
        <v>0</v>
      </c>
      <c r="AA36" s="48">
        <v>286255.04075976484</v>
      </c>
      <c r="AB36" s="48">
        <v>71201.197334116063</v>
      </c>
      <c r="AC36" s="48">
        <v>74476</v>
      </c>
    </row>
    <row r="37" spans="2:29" x14ac:dyDescent="0.2">
      <c r="B37" s="101" t="s">
        <v>126</v>
      </c>
      <c r="C37" s="48">
        <v>0</v>
      </c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v>0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v>1409618.7141755417</v>
      </c>
      <c r="AB37" s="48">
        <v>1895871.0474072902</v>
      </c>
      <c r="AC37" s="48">
        <v>1299335</v>
      </c>
    </row>
    <row r="38" spans="2:29" x14ac:dyDescent="0.2">
      <c r="B38" s="101" t="s">
        <v>356</v>
      </c>
      <c r="C38" s="48">
        <v>0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v>0</v>
      </c>
      <c r="AB38" s="48">
        <v>691851.27542317042</v>
      </c>
      <c r="AC38" s="48">
        <v>0</v>
      </c>
    </row>
    <row r="39" spans="2:29" x14ac:dyDescent="0.2">
      <c r="B39" s="101" t="s">
        <v>363</v>
      </c>
      <c r="C39" s="48">
        <v>0</v>
      </c>
      <c r="D39" s="48">
        <v>0</v>
      </c>
      <c r="E39" s="48">
        <v>0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48">
        <v>0</v>
      </c>
      <c r="Q39" s="48">
        <v>0</v>
      </c>
      <c r="R39" s="48">
        <v>0</v>
      </c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  <c r="Z39" s="48">
        <v>0</v>
      </c>
      <c r="AA39" s="48">
        <v>0</v>
      </c>
      <c r="AB39" s="48">
        <v>0</v>
      </c>
      <c r="AC39" s="48">
        <v>869000</v>
      </c>
    </row>
    <row r="40" spans="2:29" s="45" customFormat="1" x14ac:dyDescent="0.2">
      <c r="B40" s="109" t="s">
        <v>127</v>
      </c>
      <c r="C40" s="47">
        <v>2459040.4332179767</v>
      </c>
      <c r="D40" s="47">
        <v>2521677.573868922</v>
      </c>
      <c r="E40" s="47">
        <v>1855833.7052214898</v>
      </c>
      <c r="F40" s="47">
        <v>512204.9205755273</v>
      </c>
      <c r="G40" s="47">
        <v>581167.14787516883</v>
      </c>
      <c r="H40" s="47">
        <v>596759.54474316223</v>
      </c>
      <c r="I40" s="47">
        <v>566935.71519918274</v>
      </c>
      <c r="J40" s="47">
        <v>565768.57168186305</v>
      </c>
      <c r="K40" s="47">
        <v>569082.99390075682</v>
      </c>
      <c r="L40" s="47">
        <v>872002.39892105991</v>
      </c>
      <c r="M40" s="47">
        <v>1117659.4499390023</v>
      </c>
      <c r="N40" s="47">
        <v>919573.0138069028</v>
      </c>
      <c r="O40" s="47">
        <v>1195673.2689709053</v>
      </c>
      <c r="P40" s="47">
        <v>1052966.4316139983</v>
      </c>
      <c r="Q40" s="47">
        <v>1096142.78749874</v>
      </c>
      <c r="R40" s="47">
        <v>1688652.3402857704</v>
      </c>
      <c r="S40" s="47">
        <v>891877.09168685426</v>
      </c>
      <c r="T40" s="47">
        <v>1154390.5417105269</v>
      </c>
      <c r="U40" s="47">
        <v>1194468.5620235163</v>
      </c>
      <c r="V40" s="47">
        <v>2065199.9553193459</v>
      </c>
      <c r="W40" s="47">
        <v>1002245.9884798399</v>
      </c>
      <c r="X40" s="47">
        <v>2040851.623850577</v>
      </c>
      <c r="Y40" s="47">
        <v>1915134.871761838</v>
      </c>
      <c r="Z40" s="47">
        <v>1718691.468362812</v>
      </c>
      <c r="AA40" s="47">
        <v>1715586.6991511376</v>
      </c>
      <c r="AB40" s="47">
        <v>1349970.460132587</v>
      </c>
      <c r="AC40" s="47">
        <v>1356064</v>
      </c>
    </row>
    <row r="41" spans="2:29" x14ac:dyDescent="0.2">
      <c r="B41" s="103" t="s">
        <v>128</v>
      </c>
      <c r="C41" s="48">
        <v>0</v>
      </c>
      <c r="D41" s="48">
        <v>0</v>
      </c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v>0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0</v>
      </c>
      <c r="U41" s="48">
        <v>0</v>
      </c>
      <c r="V41" s="48">
        <v>2036384.7936867422</v>
      </c>
      <c r="W41" s="48">
        <v>0</v>
      </c>
      <c r="X41" s="48">
        <v>0</v>
      </c>
      <c r="Y41" s="48">
        <v>1902830.5022479959</v>
      </c>
      <c r="Z41" s="48">
        <v>0</v>
      </c>
      <c r="AA41" s="48">
        <v>0</v>
      </c>
      <c r="AB41" s="48">
        <v>0</v>
      </c>
      <c r="AC41" s="48">
        <v>0</v>
      </c>
    </row>
    <row r="42" spans="2:29" x14ac:dyDescent="0.2">
      <c r="B42" s="103" t="s">
        <v>129</v>
      </c>
      <c r="C42" s="48">
        <v>2459040.4332179767</v>
      </c>
      <c r="D42" s="48">
        <v>2521677.573868922</v>
      </c>
      <c r="E42" s="48">
        <v>1855833.7052214898</v>
      </c>
      <c r="F42" s="48">
        <v>92102.623351314949</v>
      </c>
      <c r="G42" s="48">
        <v>167783.1975726916</v>
      </c>
      <c r="H42" s="48">
        <v>169800.92745539348</v>
      </c>
      <c r="I42" s="48">
        <v>11262.786588877709</v>
      </c>
      <c r="J42" s="48">
        <v>0</v>
      </c>
      <c r="K42" s="48">
        <v>0</v>
      </c>
      <c r="L42" s="48">
        <v>0</v>
      </c>
      <c r="M42" s="48">
        <v>0</v>
      </c>
      <c r="N42" s="48">
        <v>0</v>
      </c>
      <c r="O42" s="48">
        <v>1195673.2689709053</v>
      </c>
      <c r="P42" s="48">
        <v>1052966.4316139983</v>
      </c>
      <c r="Q42" s="48">
        <v>1096142.78749874</v>
      </c>
      <c r="R42" s="48">
        <v>1688652.3402857704</v>
      </c>
      <c r="S42" s="48">
        <v>891877.09168685426</v>
      </c>
      <c r="T42" s="48">
        <v>1154390.5417105269</v>
      </c>
      <c r="U42" s="48">
        <v>1194468.5620235163</v>
      </c>
      <c r="V42" s="48">
        <v>0</v>
      </c>
      <c r="W42" s="48">
        <v>985561.35407864396</v>
      </c>
      <c r="X42" s="48">
        <v>1994171.3270218845</v>
      </c>
      <c r="Y42" s="48">
        <v>0</v>
      </c>
      <c r="Z42" s="48">
        <v>1718691.468362812</v>
      </c>
      <c r="AA42" s="48">
        <v>1715586.6991511376</v>
      </c>
      <c r="AB42" s="48">
        <v>1349970.460132587</v>
      </c>
      <c r="AC42" s="48">
        <v>1356064</v>
      </c>
    </row>
    <row r="43" spans="2:29" x14ac:dyDescent="0.2">
      <c r="B43" s="103" t="s">
        <v>130</v>
      </c>
      <c r="C43" s="48">
        <v>0</v>
      </c>
      <c r="D43" s="48">
        <v>0</v>
      </c>
      <c r="E43" s="48">
        <v>0</v>
      </c>
      <c r="F43" s="48">
        <v>420102.29722421238</v>
      </c>
      <c r="G43" s="48">
        <v>413383.95030247729</v>
      </c>
      <c r="H43" s="48">
        <v>426958.61728776875</v>
      </c>
      <c r="I43" s="48">
        <v>555672.92861030507</v>
      </c>
      <c r="J43" s="48">
        <v>565768.57168186305</v>
      </c>
      <c r="K43" s="48">
        <v>569082.99390075682</v>
      </c>
      <c r="L43" s="48">
        <v>872002.39892105991</v>
      </c>
      <c r="M43" s="48">
        <v>1117659.4499390023</v>
      </c>
      <c r="N43" s="48">
        <v>919573.0138069028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48">
        <v>0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v>0</v>
      </c>
      <c r="AB43" s="48">
        <v>0</v>
      </c>
      <c r="AC43" s="48">
        <v>0</v>
      </c>
    </row>
    <row r="44" spans="2:29" x14ac:dyDescent="0.2">
      <c r="B44" s="103" t="s">
        <v>131</v>
      </c>
      <c r="C44" s="48">
        <v>0</v>
      </c>
      <c r="D44" s="48">
        <v>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0</v>
      </c>
      <c r="V44" s="48">
        <v>3521.0265937160279</v>
      </c>
      <c r="W44" s="48">
        <v>0</v>
      </c>
      <c r="X44" s="48">
        <v>0</v>
      </c>
      <c r="Y44" s="48">
        <v>12304.369513841873</v>
      </c>
      <c r="Z44" s="48">
        <v>0</v>
      </c>
      <c r="AA44" s="48">
        <v>0</v>
      </c>
      <c r="AB44" s="48">
        <v>0</v>
      </c>
      <c r="AC44" s="48">
        <v>0</v>
      </c>
    </row>
    <row r="45" spans="2:29" x14ac:dyDescent="0.2">
      <c r="B45" s="103" t="s">
        <v>132</v>
      </c>
      <c r="C45" s="48">
        <v>0</v>
      </c>
      <c r="D45" s="48">
        <v>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  <c r="T45" s="48">
        <v>0</v>
      </c>
      <c r="U45" s="48">
        <v>0</v>
      </c>
      <c r="V45" s="48">
        <v>25294.135038887922</v>
      </c>
      <c r="W45" s="48">
        <v>16684.634401195937</v>
      </c>
      <c r="X45" s="48">
        <v>46680.296828692539</v>
      </c>
      <c r="Y45" s="48">
        <v>0</v>
      </c>
      <c r="Z45" s="48">
        <v>0</v>
      </c>
      <c r="AA45" s="48">
        <v>0</v>
      </c>
      <c r="AB45" s="48">
        <v>0</v>
      </c>
      <c r="AC45" s="48">
        <v>0</v>
      </c>
    </row>
    <row r="46" spans="2:29" x14ac:dyDescent="0.2">
      <c r="B46" s="108" t="s">
        <v>133</v>
      </c>
      <c r="C46" s="50">
        <v>87892395.28106606</v>
      </c>
      <c r="D46" s="50">
        <v>97526328.827360898</v>
      </c>
      <c r="E46" s="50">
        <v>94921366.999488056</v>
      </c>
      <c r="F46" s="50">
        <v>96214515.573120549</v>
      </c>
      <c r="G46" s="50">
        <v>96287345.11147204</v>
      </c>
      <c r="H46" s="50">
        <v>113789373.92233993</v>
      </c>
      <c r="I46" s="50">
        <v>125262934.27860114</v>
      </c>
      <c r="J46" s="50">
        <v>124391101.38273272</v>
      </c>
      <c r="K46" s="50">
        <v>104984501.21631996</v>
      </c>
      <c r="L46" s="50">
        <v>109948507.54321848</v>
      </c>
      <c r="M46" s="50">
        <v>122910641.36439146</v>
      </c>
      <c r="N46" s="50">
        <v>115659190.58420569</v>
      </c>
      <c r="O46" s="50">
        <v>110162879.75318471</v>
      </c>
      <c r="P46" s="50">
        <v>123245923.33078215</v>
      </c>
      <c r="Q46" s="50">
        <v>116925880.88276167</v>
      </c>
      <c r="R46" s="50">
        <v>117006844.6638432</v>
      </c>
      <c r="S46" s="50">
        <v>104360821.58246095</v>
      </c>
      <c r="T46" s="50">
        <v>122847686.47532174</v>
      </c>
      <c r="U46" s="50">
        <v>110288264.49503571</v>
      </c>
      <c r="V46" s="50">
        <v>122214108.33867043</v>
      </c>
      <c r="W46" s="50">
        <v>159418384.36456013</v>
      </c>
      <c r="X46" s="50">
        <v>194430756.31612319</v>
      </c>
      <c r="Y46" s="50">
        <v>188119269.66683879</v>
      </c>
      <c r="Z46" s="50">
        <v>127173947.03694391</v>
      </c>
      <c r="AA46" s="50">
        <v>157012397.22380921</v>
      </c>
      <c r="AB46" s="50">
        <v>166073689.88911074</v>
      </c>
      <c r="AC46" s="50">
        <v>176244520.573966</v>
      </c>
    </row>
    <row r="47" spans="2:29" x14ac:dyDescent="0.2">
      <c r="B47" s="106" t="s">
        <v>134</v>
      </c>
      <c r="C47" s="48">
        <v>9357808.1542159282</v>
      </c>
      <c r="D47" s="48">
        <v>2903961.7529923273</v>
      </c>
      <c r="E47" s="48">
        <v>0</v>
      </c>
      <c r="F47" s="48">
        <v>0</v>
      </c>
      <c r="G47" s="48">
        <v>865248.38023528515</v>
      </c>
      <c r="H47" s="48">
        <v>1182764.1872257369</v>
      </c>
      <c r="I47" s="48">
        <v>2632722.437792826</v>
      </c>
      <c r="J47" s="48">
        <v>958988.88814418367</v>
      </c>
      <c r="K47" s="48">
        <v>1295473.4820505034</v>
      </c>
      <c r="L47" s="48">
        <v>7014755.702002232</v>
      </c>
      <c r="M47" s="48">
        <v>3077528.5531377723</v>
      </c>
      <c r="N47" s="48">
        <v>5858023.9962444156</v>
      </c>
      <c r="O47" s="48">
        <v>10579733.057277584</v>
      </c>
      <c r="P47" s="48">
        <v>3186170.6732646478</v>
      </c>
      <c r="Q47" s="48">
        <v>0</v>
      </c>
      <c r="R47" s="48">
        <v>0</v>
      </c>
      <c r="S47" s="48">
        <v>0</v>
      </c>
      <c r="T47" s="48">
        <v>1080429.5892546144</v>
      </c>
      <c r="U47" s="48">
        <v>0</v>
      </c>
      <c r="V47" s="48">
        <v>3888361.7007007319</v>
      </c>
      <c r="W47" s="48">
        <v>535745.14132280531</v>
      </c>
      <c r="X47" s="48">
        <v>20289533.850513361</v>
      </c>
      <c r="Y47" s="48">
        <v>9096262.5239091776</v>
      </c>
      <c r="Z47" s="48">
        <v>0</v>
      </c>
      <c r="AA47" s="48">
        <v>0</v>
      </c>
      <c r="AB47" s="48">
        <v>0</v>
      </c>
      <c r="AC47" s="48">
        <v>0</v>
      </c>
    </row>
    <row r="48" spans="2:29" x14ac:dyDescent="0.2">
      <c r="B48" s="106" t="s">
        <v>135</v>
      </c>
      <c r="C48" s="48">
        <v>5615643.3085847497</v>
      </c>
      <c r="D48" s="48">
        <v>6572504.3445916399</v>
      </c>
      <c r="E48" s="48">
        <v>8820547.7075936273</v>
      </c>
      <c r="F48" s="48">
        <v>6056111.088371438</v>
      </c>
      <c r="G48" s="48">
        <v>8237433.931660682</v>
      </c>
      <c r="H48" s="48">
        <v>6227173.6779262275</v>
      </c>
      <c r="I48" s="48">
        <v>7067803.9947951743</v>
      </c>
      <c r="J48" s="48">
        <v>18401170.948279068</v>
      </c>
      <c r="K48" s="48">
        <v>13604784.907033946</v>
      </c>
      <c r="L48" s="48">
        <v>21727496.674025051</v>
      </c>
      <c r="M48" s="48">
        <v>11012320.822736628</v>
      </c>
      <c r="N48" s="48">
        <v>14705628.549722448</v>
      </c>
      <c r="O48" s="48">
        <v>14055644.97930426</v>
      </c>
      <c r="P48" s="48">
        <v>26015526.847722106</v>
      </c>
      <c r="Q48" s="48">
        <v>26608094.786981847</v>
      </c>
      <c r="R48" s="48">
        <v>17514080.41909134</v>
      </c>
      <c r="S48" s="48">
        <v>6309205.1063472126</v>
      </c>
      <c r="T48" s="48">
        <v>3421060.5242737997</v>
      </c>
      <c r="U48" s="48">
        <v>4825003.3091787994</v>
      </c>
      <c r="V48" s="48">
        <v>13531976.826199969</v>
      </c>
      <c r="W48" s="48">
        <v>17512774.36116872</v>
      </c>
      <c r="X48" s="48">
        <v>12465089.269165263</v>
      </c>
      <c r="Y48" s="48">
        <v>12763629.88951109</v>
      </c>
      <c r="Z48" s="48">
        <v>33237033.728727084</v>
      </c>
      <c r="AA48" s="48">
        <v>32863543.298229709</v>
      </c>
      <c r="AB48" s="48">
        <v>20703994.393926922</v>
      </c>
      <c r="AC48" s="48">
        <v>20437986.337319002</v>
      </c>
    </row>
    <row r="49" spans="2:29" x14ac:dyDescent="0.2">
      <c r="B49" s="106" t="s">
        <v>136</v>
      </c>
      <c r="C49" s="48">
        <v>0</v>
      </c>
      <c r="D49" s="48">
        <v>0</v>
      </c>
      <c r="E49" s="48">
        <v>0</v>
      </c>
      <c r="F49" s="48">
        <v>0</v>
      </c>
      <c r="G49" s="48">
        <v>3749409.6476862356</v>
      </c>
      <c r="H49" s="48">
        <v>3575798.7055661813</v>
      </c>
      <c r="I49" s="48">
        <v>1303197.6067074488</v>
      </c>
      <c r="J49" s="48">
        <v>1260385.3958466414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48">
        <v>0</v>
      </c>
      <c r="V49" s="48">
        <v>0</v>
      </c>
      <c r="W49" s="48">
        <v>0</v>
      </c>
      <c r="X49" s="48">
        <v>0</v>
      </c>
      <c r="Y49" s="48">
        <v>0</v>
      </c>
      <c r="Z49" s="48">
        <v>0</v>
      </c>
      <c r="AA49" s="48">
        <v>0</v>
      </c>
      <c r="AB49" s="48">
        <v>0</v>
      </c>
      <c r="AC49" s="48">
        <v>0</v>
      </c>
    </row>
    <row r="50" spans="2:29" x14ac:dyDescent="0.2">
      <c r="B50" s="106" t="s">
        <v>137</v>
      </c>
      <c r="C50" s="48">
        <v>1845421.0550216844</v>
      </c>
      <c r="D50" s="48">
        <v>2354430.3472297532</v>
      </c>
      <c r="E50" s="48">
        <v>2734725.4419409344</v>
      </c>
      <c r="F50" s="48">
        <v>2097423.4969322295</v>
      </c>
      <c r="G50" s="48">
        <v>1994158.7129366694</v>
      </c>
      <c r="H50" s="48">
        <v>1728890.4222980822</v>
      </c>
      <c r="I50" s="48">
        <v>1470913.2972640726</v>
      </c>
      <c r="J50" s="48">
        <v>1399874.6886676135</v>
      </c>
      <c r="K50" s="48">
        <v>1452940.5971392456</v>
      </c>
      <c r="L50" s="48">
        <v>1527354.1979050438</v>
      </c>
      <c r="M50" s="48">
        <v>1799282.8042654959</v>
      </c>
      <c r="N50" s="48">
        <v>1227751.1976320017</v>
      </c>
      <c r="O50" s="48">
        <v>1164271.2806884616</v>
      </c>
      <c r="P50" s="48">
        <v>1330598.5321499708</v>
      </c>
      <c r="Q50" s="48">
        <v>1756135.7679887593</v>
      </c>
      <c r="R50" s="48">
        <v>1684473.558866255</v>
      </c>
      <c r="S50" s="48">
        <v>874994.07166514313</v>
      </c>
      <c r="T50" s="48">
        <v>2861822.4396229223</v>
      </c>
      <c r="U50" s="48">
        <v>3117340.5717191477</v>
      </c>
      <c r="V50" s="48">
        <v>4298873.6398557946</v>
      </c>
      <c r="W50" s="48">
        <v>3110042.7416902538</v>
      </c>
      <c r="X50" s="48">
        <v>613699.88162331085</v>
      </c>
      <c r="Y50" s="48">
        <v>728497.05711889127</v>
      </c>
      <c r="Z50" s="48">
        <v>1460316.7589913281</v>
      </c>
      <c r="AA50" s="48">
        <v>1477130.1710467641</v>
      </c>
      <c r="AB50" s="48">
        <v>0</v>
      </c>
      <c r="AC50" s="48">
        <v>1702657</v>
      </c>
    </row>
    <row r="51" spans="2:29" x14ac:dyDescent="0.2">
      <c r="B51" s="106" t="s">
        <v>138</v>
      </c>
      <c r="C51" s="48">
        <v>17807973.666805208</v>
      </c>
      <c r="D51" s="48">
        <v>30144938.535781179</v>
      </c>
      <c r="E51" s="48">
        <v>29085082.127464108</v>
      </c>
      <c r="F51" s="48">
        <v>34526715.406997919</v>
      </c>
      <c r="G51" s="48">
        <v>26328908.146185335</v>
      </c>
      <c r="H51" s="48">
        <v>17156704.59568207</v>
      </c>
      <c r="I51" s="48">
        <v>26129038.731273115</v>
      </c>
      <c r="J51" s="48">
        <v>23509294.756537449</v>
      </c>
      <c r="K51" s="48">
        <v>13712574.737876566</v>
      </c>
      <c r="L51" s="48">
        <v>19813681.615039922</v>
      </c>
      <c r="M51" s="48">
        <v>19512212.479644526</v>
      </c>
      <c r="N51" s="48">
        <v>16526031.609994257</v>
      </c>
      <c r="O51" s="48">
        <v>16316405.275066491</v>
      </c>
      <c r="P51" s="48">
        <v>9761452.2313855756</v>
      </c>
      <c r="Q51" s="48">
        <v>20660898.879569534</v>
      </c>
      <c r="R51" s="48">
        <v>18139636.032559238</v>
      </c>
      <c r="S51" s="48">
        <v>24671117.477247309</v>
      </c>
      <c r="T51" s="48">
        <v>30342505.785573021</v>
      </c>
      <c r="U51" s="48">
        <v>18895438.927551534</v>
      </c>
      <c r="V51" s="48">
        <v>21275748.308303691</v>
      </c>
      <c r="W51" s="48">
        <v>61141581.68404182</v>
      </c>
      <c r="X51" s="48">
        <v>52610761.274381146</v>
      </c>
      <c r="Y51" s="48">
        <v>50365108.780270085</v>
      </c>
      <c r="Z51" s="48">
        <v>32206120.960023742</v>
      </c>
      <c r="AA51" s="48">
        <v>30569225.4500678</v>
      </c>
      <c r="AB51" s="48">
        <v>36431518.954047583</v>
      </c>
      <c r="AC51" s="48">
        <v>57726334</v>
      </c>
    </row>
    <row r="52" spans="2:29" x14ac:dyDescent="0.2">
      <c r="B52" s="106" t="s">
        <v>139</v>
      </c>
      <c r="C52" s="48">
        <v>49292386.035928652</v>
      </c>
      <c r="D52" s="48">
        <v>54963464.15457087</v>
      </c>
      <c r="E52" s="48">
        <v>51457639.721554309</v>
      </c>
      <c r="F52" s="48">
        <v>39503811.379674107</v>
      </c>
      <c r="G52" s="48">
        <v>49283509.367095523</v>
      </c>
      <c r="H52" s="48">
        <v>73767667.240434855</v>
      </c>
      <c r="I52" s="48">
        <v>75796266.181004241</v>
      </c>
      <c r="J52" s="48">
        <v>61582742.552212968</v>
      </c>
      <c r="K52" s="48">
        <v>56938372.881623283</v>
      </c>
      <c r="L52" s="48">
        <v>57833483.711484373</v>
      </c>
      <c r="M52" s="48">
        <v>57447599.99502594</v>
      </c>
      <c r="N52" s="48">
        <v>59339186.395874925</v>
      </c>
      <c r="O52" s="48">
        <v>56891407.719032764</v>
      </c>
      <c r="P52" s="48">
        <v>61595110.127584264</v>
      </c>
      <c r="Q52" s="48">
        <v>64997437.665436931</v>
      </c>
      <c r="R52" s="48">
        <v>63217654.500871398</v>
      </c>
      <c r="S52" s="48">
        <v>67695623.224556133</v>
      </c>
      <c r="T52" s="48">
        <v>69033553.866619989</v>
      </c>
      <c r="U52" s="48">
        <v>69582699.237443671</v>
      </c>
      <c r="V52" s="48">
        <v>72634596.569089666</v>
      </c>
      <c r="W52" s="48">
        <v>71560243.876688987</v>
      </c>
      <c r="X52" s="48">
        <v>80190034.786900371</v>
      </c>
      <c r="Y52" s="48">
        <v>80563185.631140247</v>
      </c>
      <c r="Z52" s="48">
        <v>54969521.202221975</v>
      </c>
      <c r="AA52" s="48">
        <v>82141539.502543151</v>
      </c>
      <c r="AB52" s="48">
        <v>101590271.28193091</v>
      </c>
      <c r="AC52" s="48">
        <v>85250000</v>
      </c>
    </row>
    <row r="53" spans="2:29" x14ac:dyDescent="0.2">
      <c r="B53" s="106" t="s">
        <v>140</v>
      </c>
      <c r="C53" s="48">
        <v>0</v>
      </c>
      <c r="D53" s="48">
        <v>0</v>
      </c>
      <c r="E53" s="48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0</v>
      </c>
      <c r="V53" s="48">
        <v>85971.663681881866</v>
      </c>
      <c r="W53" s="48">
        <v>144651.82426879354</v>
      </c>
      <c r="X53" s="48">
        <v>263416.66040694562</v>
      </c>
      <c r="Y53" s="48">
        <v>248565.54067360752</v>
      </c>
      <c r="Z53" s="48">
        <v>115565.80290271099</v>
      </c>
      <c r="AA53" s="48">
        <v>86866.192246407067</v>
      </c>
      <c r="AB53" s="48">
        <v>146503.09092239168</v>
      </c>
      <c r="AC53" s="48">
        <v>55225.892097999997</v>
      </c>
    </row>
    <row r="54" spans="2:29" x14ac:dyDescent="0.2">
      <c r="B54" s="106" t="s">
        <v>141</v>
      </c>
      <c r="C54" s="48">
        <v>616956.55058600928</v>
      </c>
      <c r="D54" s="48">
        <v>79694.033247957457</v>
      </c>
      <c r="E54" s="48">
        <v>260569.8885095375</v>
      </c>
      <c r="F54" s="48">
        <v>368647.91606195166</v>
      </c>
      <c r="G54" s="48">
        <v>401897.29137571325</v>
      </c>
      <c r="H54" s="48">
        <v>303131.45872840082</v>
      </c>
      <c r="I54" s="48">
        <v>321494.32974317361</v>
      </c>
      <c r="J54" s="48">
        <v>91928.425729478549</v>
      </c>
      <c r="K54" s="48">
        <v>80047.785417893727</v>
      </c>
      <c r="L54" s="48">
        <v>78705.088368683864</v>
      </c>
      <c r="M54" s="48">
        <v>53785.856611454801</v>
      </c>
      <c r="N54" s="48">
        <v>222937.05728232578</v>
      </c>
      <c r="O54" s="48">
        <v>409306.03552062466</v>
      </c>
      <c r="P54" s="48">
        <v>350507.54394510173</v>
      </c>
      <c r="Q54" s="48">
        <v>467256.98813565576</v>
      </c>
      <c r="R54" s="48">
        <v>348800.67695116624</v>
      </c>
      <c r="S54" s="48">
        <v>350580.50222442247</v>
      </c>
      <c r="T54" s="48">
        <v>335019.49466539669</v>
      </c>
      <c r="U54" s="48">
        <v>324694.21851656976</v>
      </c>
      <c r="V54" s="48">
        <v>365081.33399651613</v>
      </c>
      <c r="W54" s="48">
        <v>410568.18700246658</v>
      </c>
      <c r="X54" s="48">
        <v>270286.12397924392</v>
      </c>
      <c r="Y54" s="48">
        <v>296433.93149059353</v>
      </c>
      <c r="Z54" s="48">
        <v>298235.2209160513</v>
      </c>
      <c r="AA54" s="48">
        <v>194497.18627964199</v>
      </c>
      <c r="AB54" s="48">
        <v>0</v>
      </c>
      <c r="AC54" s="48">
        <v>888035.42226300004</v>
      </c>
    </row>
    <row r="55" spans="2:29" x14ac:dyDescent="0.2">
      <c r="B55" s="106" t="s">
        <v>142</v>
      </c>
      <c r="C55" s="48">
        <v>0</v>
      </c>
      <c r="D55" s="48">
        <v>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  <c r="O55" s="48">
        <v>0</v>
      </c>
      <c r="P55" s="48">
        <v>0</v>
      </c>
      <c r="Q55" s="48">
        <v>0</v>
      </c>
      <c r="R55" s="48">
        <v>0</v>
      </c>
      <c r="S55" s="48">
        <v>0</v>
      </c>
      <c r="T55" s="48">
        <v>0</v>
      </c>
      <c r="U55" s="48">
        <v>0</v>
      </c>
      <c r="V55" s="48">
        <v>0</v>
      </c>
      <c r="W55" s="48">
        <v>2970881.6757847937</v>
      </c>
      <c r="X55" s="48">
        <v>19310120.037763953</v>
      </c>
      <c r="Y55" s="48">
        <v>989058.40400815289</v>
      </c>
      <c r="Z55" s="48">
        <v>760160.00608133455</v>
      </c>
      <c r="AA55" s="48">
        <v>6566512.2166690668</v>
      </c>
      <c r="AB55" s="48">
        <v>0</v>
      </c>
      <c r="AC55" s="48">
        <v>0</v>
      </c>
    </row>
    <row r="56" spans="2:29" x14ac:dyDescent="0.2">
      <c r="B56" s="106" t="s">
        <v>143</v>
      </c>
      <c r="C56" s="48">
        <v>3319507.4050190556</v>
      </c>
      <c r="D56" s="48">
        <v>444775.76925409766</v>
      </c>
      <c r="E56" s="48">
        <v>2545227.0480596251</v>
      </c>
      <c r="F56" s="48">
        <v>706722.56757724553</v>
      </c>
      <c r="G56" s="48">
        <v>528000.30276176706</v>
      </c>
      <c r="H56" s="48">
        <v>402929.24998636404</v>
      </c>
      <c r="I56" s="48">
        <v>1192831.0256218596</v>
      </c>
      <c r="J56" s="48">
        <v>378992.40859458136</v>
      </c>
      <c r="K56" s="48">
        <v>463033.5844936496</v>
      </c>
      <c r="L56" s="48">
        <v>367865.31017658132</v>
      </c>
      <c r="M56" s="48">
        <v>974415.08677976707</v>
      </c>
      <c r="N56" s="48">
        <v>520186.46699279983</v>
      </c>
      <c r="O56" s="48">
        <v>624098.57367307052</v>
      </c>
      <c r="P56" s="48">
        <v>644314.46739988669</v>
      </c>
      <c r="Q56" s="48">
        <v>1019791.4617280068</v>
      </c>
      <c r="R56" s="48">
        <v>1208333.6427064287</v>
      </c>
      <c r="S56" s="48">
        <v>1221654.8585324774</v>
      </c>
      <c r="T56" s="48">
        <v>885267.93809191615</v>
      </c>
      <c r="U56" s="48">
        <v>916274.57903387106</v>
      </c>
      <c r="V56" s="48">
        <v>2828645.2500311229</v>
      </c>
      <c r="W56" s="48">
        <v>782187.90633129573</v>
      </c>
      <c r="X56" s="48">
        <v>2089821.9866028761</v>
      </c>
      <c r="Y56" s="48">
        <v>768698.24145711365</v>
      </c>
      <c r="Z56" s="48">
        <v>2342833.4202877525</v>
      </c>
      <c r="AA56" s="48">
        <v>2228836.4764352082</v>
      </c>
      <c r="AB56" s="48">
        <v>0</v>
      </c>
      <c r="AC56" s="48">
        <v>1929474</v>
      </c>
    </row>
    <row r="57" spans="2:29" x14ac:dyDescent="0.2">
      <c r="B57" s="106" t="s">
        <v>144</v>
      </c>
      <c r="C57" s="48">
        <v>36699.104904779997</v>
      </c>
      <c r="D57" s="48">
        <v>62559.889693071797</v>
      </c>
      <c r="E57" s="48">
        <v>17575.064365923077</v>
      </c>
      <c r="F57" s="48">
        <v>12955083.717505654</v>
      </c>
      <c r="G57" s="48">
        <v>4898779.3315348346</v>
      </c>
      <c r="H57" s="48">
        <v>9444314.3844920006</v>
      </c>
      <c r="I57" s="48">
        <v>9348666.6743992288</v>
      </c>
      <c r="J57" s="48">
        <v>16807723.318720736</v>
      </c>
      <c r="K57" s="48">
        <v>17437273.240684863</v>
      </c>
      <c r="L57" s="48">
        <v>1585165.2442165979</v>
      </c>
      <c r="M57" s="48">
        <v>29033495.766189866</v>
      </c>
      <c r="N57" s="48">
        <v>17259445.310462512</v>
      </c>
      <c r="O57" s="48">
        <v>10122012.832621446</v>
      </c>
      <c r="P57" s="48">
        <v>20362242.907330588</v>
      </c>
      <c r="Q57" s="48">
        <v>1416265.3329209271</v>
      </c>
      <c r="R57" s="48">
        <v>14893865.832797376</v>
      </c>
      <c r="S57" s="48">
        <v>3237646.3418882503</v>
      </c>
      <c r="T57" s="48">
        <v>14888026.837220078</v>
      </c>
      <c r="U57" s="48">
        <v>12626813.651592111</v>
      </c>
      <c r="V57" s="48">
        <v>3304853.0468110559</v>
      </c>
      <c r="W57" s="48">
        <v>1249706.9662601738</v>
      </c>
      <c r="X57" s="48">
        <v>6327992.4447867107</v>
      </c>
      <c r="Y57" s="48">
        <v>32299829.667259831</v>
      </c>
      <c r="Z57" s="48">
        <v>1784159.9367919387</v>
      </c>
      <c r="AA57" s="48">
        <v>884246.73029146867</v>
      </c>
      <c r="AB57" s="48">
        <v>7201402.1682829363</v>
      </c>
      <c r="AC57" s="48">
        <v>8254807.9222860001</v>
      </c>
    </row>
    <row r="58" spans="2:29" x14ac:dyDescent="0.2">
      <c r="B58" s="108" t="s">
        <v>145</v>
      </c>
      <c r="C58" s="50">
        <v>2834563.7848361735</v>
      </c>
      <c r="D58" s="50">
        <v>3624768.2117970181</v>
      </c>
      <c r="E58" s="50">
        <v>1210061.6586783901</v>
      </c>
      <c r="F58" s="50">
        <v>2505648.0140135456</v>
      </c>
      <c r="G58" s="50">
        <v>1393800.5244603942</v>
      </c>
      <c r="H58" s="50">
        <v>1482857.9578962484</v>
      </c>
      <c r="I58" s="50">
        <v>1576827.8533071291</v>
      </c>
      <c r="J58" s="50">
        <v>1552073.7618076415</v>
      </c>
      <c r="K58" s="50">
        <v>1692812.3658720194</v>
      </c>
      <c r="L58" s="50">
        <v>1893718.437164746</v>
      </c>
      <c r="M58" s="50">
        <v>2530567.0868738797</v>
      </c>
      <c r="N58" s="50">
        <v>1901895.4880114971</v>
      </c>
      <c r="O58" s="50">
        <v>2160489.9503617585</v>
      </c>
      <c r="P58" s="50">
        <v>2448366.4838610915</v>
      </c>
      <c r="Q58" s="50">
        <v>2508024.8456757832</v>
      </c>
      <c r="R58" s="50">
        <v>2508733.4187727277</v>
      </c>
      <c r="S58" s="50">
        <v>2703557.4668594911</v>
      </c>
      <c r="T58" s="50">
        <v>2765725.2081950302</v>
      </c>
      <c r="U58" s="50">
        <v>3121931.4163283608</v>
      </c>
      <c r="V58" s="50">
        <v>3243490.9107416379</v>
      </c>
      <c r="W58" s="50">
        <v>3427649.6535616731</v>
      </c>
      <c r="X58" s="50">
        <v>3501484.9073824575</v>
      </c>
      <c r="Y58" s="50">
        <v>3119511.9563291282</v>
      </c>
      <c r="Z58" s="50">
        <v>3174048.4240374952</v>
      </c>
      <c r="AA58" s="50">
        <v>3462547.7128912038</v>
      </c>
      <c r="AB58" s="50">
        <v>4274923.9737216318</v>
      </c>
      <c r="AC58" s="50">
        <v>4263020.0438719997</v>
      </c>
    </row>
    <row r="59" spans="2:29" x14ac:dyDescent="0.2">
      <c r="B59" s="106" t="s">
        <v>146</v>
      </c>
      <c r="C59" s="48">
        <v>2834563.7848361735</v>
      </c>
      <c r="D59" s="48">
        <v>3624768.2117970181</v>
      </c>
      <c r="E59" s="48">
        <v>1210061.6586783901</v>
      </c>
      <c r="F59" s="48">
        <v>2505648.0140135456</v>
      </c>
      <c r="G59" s="48">
        <v>1393800.5244603942</v>
      </c>
      <c r="H59" s="48">
        <v>1482857.9578962484</v>
      </c>
      <c r="I59" s="48">
        <v>1576827.8533071291</v>
      </c>
      <c r="J59" s="48">
        <v>1552073.7618076415</v>
      </c>
      <c r="K59" s="48">
        <v>1692812.3658720194</v>
      </c>
      <c r="L59" s="48">
        <v>1893718.437164746</v>
      </c>
      <c r="M59" s="48">
        <v>2530567.0868738797</v>
      </c>
      <c r="N59" s="48">
        <v>1901895.4880114971</v>
      </c>
      <c r="O59" s="48">
        <v>2139802.1657366557</v>
      </c>
      <c r="P59" s="48">
        <v>2407778.3248948315</v>
      </c>
      <c r="Q59" s="48">
        <v>2490405.0583568397</v>
      </c>
      <c r="R59" s="48">
        <v>2486730.0004355623</v>
      </c>
      <c r="S59" s="48">
        <v>2668879.1085660858</v>
      </c>
      <c r="T59" s="48">
        <v>2729411.0468540643</v>
      </c>
      <c r="U59" s="48">
        <v>3077856.9919853858</v>
      </c>
      <c r="V59" s="48">
        <v>3201530.8219570364</v>
      </c>
      <c r="W59" s="48">
        <v>3403619.6982506006</v>
      </c>
      <c r="X59" s="48">
        <v>3477952.7709525749</v>
      </c>
      <c r="Y59" s="48">
        <v>3107112.9295508484</v>
      </c>
      <c r="Z59" s="48">
        <v>3074397.1451760773</v>
      </c>
      <c r="AA59" s="48">
        <v>3369444.2164420085</v>
      </c>
      <c r="AB59" s="48">
        <v>4179494.223013211</v>
      </c>
      <c r="AC59" s="48">
        <v>4143020.0438720002</v>
      </c>
    </row>
    <row r="60" spans="2:29" x14ac:dyDescent="0.2">
      <c r="B60" s="106" t="s">
        <v>147</v>
      </c>
      <c r="C60" s="48">
        <v>0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  <c r="O60" s="48">
        <v>20687.784625102824</v>
      </c>
      <c r="P60" s="48">
        <v>40588.158966260191</v>
      </c>
      <c r="Q60" s="48">
        <v>17619.787318943745</v>
      </c>
      <c r="R60" s="48">
        <v>22003.418337165553</v>
      </c>
      <c r="S60" s="48">
        <v>34678.358293405123</v>
      </c>
      <c r="T60" s="48">
        <v>36314.161340966071</v>
      </c>
      <c r="U60" s="48">
        <v>44074.424342974766</v>
      </c>
      <c r="V60" s="48">
        <v>41960.088784601736</v>
      </c>
      <c r="W60" s="48">
        <v>24029.955311072368</v>
      </c>
      <c r="X60" s="48">
        <v>23532.136429882918</v>
      </c>
      <c r="Y60" s="48">
        <v>12399.026778279613</v>
      </c>
      <c r="Z60" s="48">
        <v>99651.278861418163</v>
      </c>
      <c r="AA60" s="48">
        <v>93103.496449195169</v>
      </c>
      <c r="AB60" s="48">
        <v>95429.750708420645</v>
      </c>
      <c r="AC60" s="48">
        <v>120000</v>
      </c>
    </row>
    <row r="61" spans="2:29" x14ac:dyDescent="0.2">
      <c r="B61" s="108" t="s">
        <v>148</v>
      </c>
      <c r="C61" s="50">
        <v>9153040.3456618823</v>
      </c>
      <c r="D61" s="50">
        <v>11369425.238008853</v>
      </c>
      <c r="E61" s="50">
        <v>9403839.1480008252</v>
      </c>
      <c r="F61" s="50">
        <v>7642186.8636398092</v>
      </c>
      <c r="G61" s="50">
        <v>9602475.682352446</v>
      </c>
      <c r="H61" s="50">
        <v>9129573.375957258</v>
      </c>
      <c r="I61" s="50">
        <v>11730059.005426997</v>
      </c>
      <c r="J61" s="50">
        <v>12210062.7072422</v>
      </c>
      <c r="K61" s="50">
        <v>9611329.8439199906</v>
      </c>
      <c r="L61" s="50">
        <v>13784822.71505939</v>
      </c>
      <c r="M61" s="50">
        <v>19620027.862532537</v>
      </c>
      <c r="N61" s="50">
        <v>16597453.49583425</v>
      </c>
      <c r="O61" s="50">
        <v>17742302.108394116</v>
      </c>
      <c r="P61" s="50">
        <v>26375829.628719915</v>
      </c>
      <c r="Q61" s="50">
        <v>40495188.133486934</v>
      </c>
      <c r="R61" s="50">
        <v>35930824.48334185</v>
      </c>
      <c r="S61" s="50">
        <v>31563233.940101016</v>
      </c>
      <c r="T61" s="50">
        <v>23569904.473397911</v>
      </c>
      <c r="U61" s="50">
        <v>18018532.267588466</v>
      </c>
      <c r="V61" s="50">
        <v>16617806.344113845</v>
      </c>
      <c r="W61" s="50">
        <v>80175928.2655503</v>
      </c>
      <c r="X61" s="50">
        <v>53453017.730340466</v>
      </c>
      <c r="Y61" s="50">
        <v>17463131.615620963</v>
      </c>
      <c r="Z61" s="50">
        <v>17089312.32252695</v>
      </c>
      <c r="AA61" s="50">
        <v>16947325.460065272</v>
      </c>
      <c r="AB61" s="50">
        <v>18397103.498817008</v>
      </c>
      <c r="AC61" s="50">
        <v>17482810.297839001</v>
      </c>
    </row>
    <row r="62" spans="2:29" x14ac:dyDescent="0.2">
      <c r="B62" s="106" t="s">
        <v>272</v>
      </c>
      <c r="C62" s="48">
        <v>483639.07465694426</v>
      </c>
      <c r="D62" s="48">
        <v>465263.51624082454</v>
      </c>
      <c r="E62" s="48">
        <v>465392.94181569951</v>
      </c>
      <c r="F62" s="48">
        <v>441910.08550469182</v>
      </c>
      <c r="G62" s="48">
        <v>448169.45779651502</v>
      </c>
      <c r="H62" s="48">
        <v>484459.66699688148</v>
      </c>
      <c r="I62" s="48">
        <v>500829.38459800265</v>
      </c>
      <c r="J62" s="48">
        <v>462772.55401251302</v>
      </c>
      <c r="K62" s="48">
        <v>492235.96961462172</v>
      </c>
      <c r="L62" s="48">
        <v>571928.24443422654</v>
      </c>
      <c r="M62" s="48">
        <v>621331.84229761572</v>
      </c>
      <c r="N62" s="48">
        <v>600552.83037593798</v>
      </c>
      <c r="O62" s="48">
        <v>725548.91158102662</v>
      </c>
      <c r="P62" s="48">
        <v>821372.42596046592</v>
      </c>
      <c r="Q62" s="48">
        <v>836265.45134634175</v>
      </c>
      <c r="R62" s="48">
        <v>727801.56748384074</v>
      </c>
      <c r="S62" s="48">
        <v>766304.56284825469</v>
      </c>
      <c r="T62" s="48">
        <v>762341.00397782866</v>
      </c>
      <c r="U62" s="48">
        <v>782053.22493630939</v>
      </c>
      <c r="V62" s="48">
        <v>778883.95364608476</v>
      </c>
      <c r="W62" s="48">
        <v>1124372.6942946173</v>
      </c>
      <c r="X62" s="48">
        <v>1367221.7548910384</v>
      </c>
      <c r="Y62" s="48">
        <v>1304784.6998912347</v>
      </c>
      <c r="Z62" s="48">
        <v>1339691.6751782557</v>
      </c>
      <c r="AA62" s="48">
        <v>1397613.0864952235</v>
      </c>
      <c r="AB62" s="48">
        <v>1403963.552752848</v>
      </c>
      <c r="AC62" s="48">
        <v>1394971</v>
      </c>
    </row>
    <row r="63" spans="2:29" x14ac:dyDescent="0.2">
      <c r="B63" s="106" t="s">
        <v>273</v>
      </c>
      <c r="C63" s="48">
        <v>12543.875095792799</v>
      </c>
      <c r="D63" s="48">
        <v>12731.969980105432</v>
      </c>
      <c r="E63" s="48">
        <v>12543.0617410453</v>
      </c>
      <c r="F63" s="48">
        <v>10442.092050768413</v>
      </c>
      <c r="G63" s="48">
        <v>12601.230121759621</v>
      </c>
      <c r="H63" s="48">
        <v>12912.087548643492</v>
      </c>
      <c r="I63" s="48">
        <v>23777.776267204037</v>
      </c>
      <c r="J63" s="48">
        <v>29131.930301302487</v>
      </c>
      <c r="K63" s="48">
        <v>26589.97029440368</v>
      </c>
      <c r="L63" s="48">
        <v>46059.026551973082</v>
      </c>
      <c r="M63" s="48">
        <v>29443.37513827331</v>
      </c>
      <c r="N63" s="48">
        <v>29100.360859868462</v>
      </c>
      <c r="O63" s="48">
        <v>39654.910345917357</v>
      </c>
      <c r="P63" s="48">
        <v>74143.548775605988</v>
      </c>
      <c r="Q63" s="48">
        <v>43318.932337574493</v>
      </c>
      <c r="R63" s="48">
        <v>40153.05964431529</v>
      </c>
      <c r="S63" s="48">
        <v>52875.937350338267</v>
      </c>
      <c r="T63" s="48">
        <v>58242.279432752861</v>
      </c>
      <c r="U63" s="48">
        <v>53229.75578507287</v>
      </c>
      <c r="V63" s="48">
        <v>51560.389631446196</v>
      </c>
      <c r="W63" s="48">
        <v>53277.400591805723</v>
      </c>
      <c r="X63" s="48">
        <v>76840.54111866084</v>
      </c>
      <c r="Y63" s="48">
        <v>64576.140504704359</v>
      </c>
      <c r="Z63" s="48">
        <v>74730.825858102835</v>
      </c>
      <c r="AA63" s="48">
        <v>77227.23256214484</v>
      </c>
      <c r="AB63" s="48">
        <v>79890.775954289638</v>
      </c>
      <c r="AC63" s="48">
        <v>86007.501000000004</v>
      </c>
    </row>
    <row r="64" spans="2:29" x14ac:dyDescent="0.2">
      <c r="B64" s="106" t="s">
        <v>151</v>
      </c>
      <c r="C64" s="48">
        <v>67587.475610331792</v>
      </c>
      <c r="D64" s="48">
        <v>68232.492372623077</v>
      </c>
      <c r="E64" s="48">
        <v>73711.475458130561</v>
      </c>
      <c r="F64" s="48">
        <v>69935.187121215306</v>
      </c>
      <c r="G64" s="48">
        <v>63562.697690845933</v>
      </c>
      <c r="H64" s="48">
        <v>62716.767483207972</v>
      </c>
      <c r="I64" s="48">
        <v>62381.041802282118</v>
      </c>
      <c r="J64" s="48">
        <v>89086.127136072464</v>
      </c>
      <c r="K64" s="48">
        <v>0</v>
      </c>
      <c r="L64" s="48">
        <v>0</v>
      </c>
      <c r="M64" s="48">
        <v>0</v>
      </c>
      <c r="N64" s="48">
        <v>0</v>
      </c>
      <c r="O64" s="48">
        <v>0</v>
      </c>
      <c r="P64" s="48">
        <v>0</v>
      </c>
      <c r="Q64" s="48">
        <v>0</v>
      </c>
      <c r="R64" s="48">
        <v>0</v>
      </c>
      <c r="S64" s="48">
        <v>0</v>
      </c>
      <c r="T64" s="48">
        <v>0</v>
      </c>
      <c r="U64" s="48">
        <v>0</v>
      </c>
      <c r="V64" s="48">
        <v>0</v>
      </c>
      <c r="W64" s="48">
        <v>0</v>
      </c>
      <c r="X64" s="48">
        <v>0</v>
      </c>
      <c r="Y64" s="48">
        <v>0</v>
      </c>
      <c r="Z64" s="48">
        <v>0</v>
      </c>
      <c r="AA64" s="48">
        <v>0</v>
      </c>
      <c r="AB64" s="48">
        <v>0</v>
      </c>
      <c r="AC64" s="48">
        <v>0</v>
      </c>
    </row>
    <row r="65" spans="2:29" x14ac:dyDescent="0.2">
      <c r="B65" s="106" t="s">
        <v>152</v>
      </c>
      <c r="C65" s="48">
        <v>14994.064507714114</v>
      </c>
      <c r="D65" s="48">
        <v>15028.270772156471</v>
      </c>
      <c r="E65" s="48">
        <v>17263.546744739546</v>
      </c>
      <c r="F65" s="48">
        <v>39566.71135793571</v>
      </c>
      <c r="G65" s="48">
        <v>41760.835370948938</v>
      </c>
      <c r="H65" s="48">
        <v>36448.933737943524</v>
      </c>
      <c r="I65" s="48">
        <v>43236.033128270152</v>
      </c>
      <c r="J65" s="48">
        <v>0</v>
      </c>
      <c r="K65" s="48">
        <v>0</v>
      </c>
      <c r="L65" s="48">
        <v>0</v>
      </c>
      <c r="M65" s="48">
        <v>0</v>
      </c>
      <c r="N65" s="48">
        <v>0</v>
      </c>
      <c r="O65" s="48">
        <v>0</v>
      </c>
      <c r="P65" s="48">
        <v>0</v>
      </c>
      <c r="Q65" s="48">
        <v>0</v>
      </c>
      <c r="R65" s="48">
        <v>0</v>
      </c>
      <c r="S65" s="48">
        <v>0</v>
      </c>
      <c r="T65" s="48">
        <v>0</v>
      </c>
      <c r="U65" s="48">
        <v>0</v>
      </c>
      <c r="V65" s="48">
        <v>0</v>
      </c>
      <c r="W65" s="48">
        <v>0</v>
      </c>
      <c r="X65" s="48">
        <v>0</v>
      </c>
      <c r="Y65" s="48">
        <v>0</v>
      </c>
      <c r="Z65" s="48">
        <v>0</v>
      </c>
      <c r="AA65" s="48">
        <v>0</v>
      </c>
      <c r="AB65" s="48">
        <v>0</v>
      </c>
      <c r="AC65" s="48">
        <v>0</v>
      </c>
    </row>
    <row r="66" spans="2:29" x14ac:dyDescent="0.2">
      <c r="B66" s="106" t="s">
        <v>153</v>
      </c>
      <c r="C66" s="48">
        <v>68104.161172421344</v>
      </c>
      <c r="D66" s="48">
        <v>29527.865964435059</v>
      </c>
      <c r="E66" s="48">
        <v>24011.026389534098</v>
      </c>
      <c r="F66" s="48">
        <v>13539.755027329034</v>
      </c>
      <c r="G66" s="48">
        <v>23338.632976213092</v>
      </c>
      <c r="H66" s="48">
        <v>7115.5643626378114</v>
      </c>
      <c r="I66" s="48">
        <v>7827.3470798018507</v>
      </c>
      <c r="J66" s="48">
        <v>8220.8263812062833</v>
      </c>
      <c r="K66" s="48">
        <v>8024.7642176517702</v>
      </c>
      <c r="L66" s="48">
        <v>9023.701903370993</v>
      </c>
      <c r="M66" s="48">
        <v>8031.2504063491788</v>
      </c>
      <c r="N66" s="48">
        <v>7650.9403830852734</v>
      </c>
      <c r="O66" s="48">
        <v>68130.874228004875</v>
      </c>
      <c r="P66" s="48">
        <v>64772.410545511499</v>
      </c>
      <c r="Q66" s="48">
        <v>61669.255616303111</v>
      </c>
      <c r="R66" s="48">
        <v>70244.53017789984</v>
      </c>
      <c r="S66" s="48">
        <v>0</v>
      </c>
      <c r="T66" s="48">
        <v>0</v>
      </c>
      <c r="U66" s="48">
        <v>0</v>
      </c>
      <c r="V66" s="48">
        <v>0</v>
      </c>
      <c r="W66" s="48">
        <v>0</v>
      </c>
      <c r="X66" s="48">
        <v>0</v>
      </c>
      <c r="Y66" s="48">
        <v>0</v>
      </c>
      <c r="Z66" s="48">
        <v>0</v>
      </c>
      <c r="AA66" s="48">
        <v>0</v>
      </c>
      <c r="AB66" s="48">
        <v>0</v>
      </c>
      <c r="AC66" s="48">
        <v>0</v>
      </c>
    </row>
    <row r="67" spans="2:29" x14ac:dyDescent="0.2">
      <c r="B67" s="106" t="s">
        <v>154</v>
      </c>
      <c r="C67" s="48">
        <v>1081471.7062429455</v>
      </c>
      <c r="D67" s="48">
        <v>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  <c r="O67" s="48">
        <v>0</v>
      </c>
      <c r="P67" s="48">
        <v>0</v>
      </c>
      <c r="Q67" s="48">
        <v>0</v>
      </c>
      <c r="R67" s="48">
        <v>0</v>
      </c>
      <c r="S67" s="48">
        <v>0</v>
      </c>
      <c r="T67" s="48">
        <v>0</v>
      </c>
      <c r="U67" s="48">
        <v>0</v>
      </c>
      <c r="V67" s="48">
        <v>0</v>
      </c>
      <c r="W67" s="48">
        <v>0</v>
      </c>
      <c r="X67" s="48">
        <v>0</v>
      </c>
      <c r="Y67" s="48">
        <v>0</v>
      </c>
      <c r="Z67" s="48">
        <v>0</v>
      </c>
      <c r="AA67" s="48">
        <v>0</v>
      </c>
      <c r="AB67" s="48">
        <v>0</v>
      </c>
      <c r="AC67" s="48">
        <v>0</v>
      </c>
    </row>
    <row r="68" spans="2:29" x14ac:dyDescent="0.2">
      <c r="B68" s="106" t="s">
        <v>274</v>
      </c>
      <c r="C68" s="48">
        <v>317532.97351755144</v>
      </c>
      <c r="D68" s="48">
        <v>407047.37762043602</v>
      </c>
      <c r="E68" s="48">
        <v>337389.83103688876</v>
      </c>
      <c r="F68" s="48">
        <v>262964.80027614906</v>
      </c>
      <c r="G68" s="48">
        <v>390302.5594393069</v>
      </c>
      <c r="H68" s="48">
        <v>391106.14235064294</v>
      </c>
      <c r="I68" s="48">
        <v>459617.26028212125</v>
      </c>
      <c r="J68" s="48">
        <v>479153.24975718325</v>
      </c>
      <c r="K68" s="48">
        <v>583079.53132587648</v>
      </c>
      <c r="L68" s="48">
        <v>716004.42953804554</v>
      </c>
      <c r="M68" s="48">
        <v>806574.84666548425</v>
      </c>
      <c r="N68" s="48">
        <v>465824.12825436087</v>
      </c>
      <c r="O68" s="48">
        <v>536124.1016082454</v>
      </c>
      <c r="P68" s="48">
        <v>729445.2018216257</v>
      </c>
      <c r="Q68" s="48">
        <v>650471.36868615379</v>
      </c>
      <c r="R68" s="48">
        <v>734374.9320293942</v>
      </c>
      <c r="S68" s="48">
        <v>893835.71272473806</v>
      </c>
      <c r="T68" s="48">
        <v>1217014.1397361336</v>
      </c>
      <c r="U68" s="48">
        <v>859825.75062729639</v>
      </c>
      <c r="V68" s="48">
        <v>908557.64130248793</v>
      </c>
      <c r="W68" s="48">
        <v>1033949.9580998641</v>
      </c>
      <c r="X68" s="48">
        <v>1096442.636445821</v>
      </c>
      <c r="Y68" s="48">
        <v>1262483.9169213851</v>
      </c>
      <c r="Z68" s="48">
        <v>1263321.4673737157</v>
      </c>
      <c r="AA68" s="48">
        <v>1708765.1778575464</v>
      </c>
      <c r="AB68" s="48">
        <v>1226000.6202214563</v>
      </c>
      <c r="AC68" s="48">
        <v>1261837.0953289999</v>
      </c>
    </row>
    <row r="69" spans="2:29" x14ac:dyDescent="0.2">
      <c r="B69" s="106" t="s">
        <v>275</v>
      </c>
      <c r="C69" s="48">
        <v>117803.81148323732</v>
      </c>
      <c r="D69" s="48">
        <v>158730.77099348843</v>
      </c>
      <c r="E69" s="48">
        <v>140286.17026635772</v>
      </c>
      <c r="F69" s="48">
        <v>151895.43511525713</v>
      </c>
      <c r="G69" s="48">
        <v>177585.26992187009</v>
      </c>
      <c r="H69" s="48">
        <v>128107.92101762816</v>
      </c>
      <c r="I69" s="48">
        <v>143799.29955224416</v>
      </c>
      <c r="J69" s="48">
        <v>133580.67582988951</v>
      </c>
      <c r="K69" s="48">
        <v>129531.1547865247</v>
      </c>
      <c r="L69" s="48">
        <v>142479.14564076503</v>
      </c>
      <c r="M69" s="48">
        <v>141632.72508825638</v>
      </c>
      <c r="N69" s="48">
        <v>133253.34852457093</v>
      </c>
      <c r="O69" s="48">
        <v>194615.97572022621</v>
      </c>
      <c r="P69" s="48">
        <v>198102.68628252274</v>
      </c>
      <c r="Q69" s="48">
        <v>167615.0790109653</v>
      </c>
      <c r="R69" s="48">
        <v>135313.87166260858</v>
      </c>
      <c r="S69" s="48">
        <v>57475.730224263425</v>
      </c>
      <c r="T69" s="48">
        <v>56660.398084000313</v>
      </c>
      <c r="U69" s="48">
        <v>5439.3005872120875</v>
      </c>
      <c r="V69" s="48">
        <v>0</v>
      </c>
      <c r="W69" s="48">
        <v>0</v>
      </c>
      <c r="X69" s="48">
        <v>19795.338776011569</v>
      </c>
      <c r="Y69" s="48">
        <v>115687.80417555984</v>
      </c>
      <c r="Z69" s="48">
        <v>11723.679866049195</v>
      </c>
      <c r="AA69" s="48">
        <v>5014.8820719792184</v>
      </c>
      <c r="AB69" s="48">
        <v>6301.5445384460436</v>
      </c>
      <c r="AC69" s="48">
        <v>30546</v>
      </c>
    </row>
    <row r="70" spans="2:29" x14ac:dyDescent="0.2">
      <c r="B70" s="106" t="s">
        <v>276</v>
      </c>
      <c r="C70" s="48">
        <v>11736.585913667746</v>
      </c>
      <c r="D70" s="48">
        <v>10718.367823874636</v>
      </c>
      <c r="E70" s="48">
        <v>11370.709730959854</v>
      </c>
      <c r="F70" s="48">
        <v>12124.652215345595</v>
      </c>
      <c r="G70" s="48">
        <v>12149.691215572426</v>
      </c>
      <c r="H70" s="48">
        <v>12092.160063162486</v>
      </c>
      <c r="I70" s="48">
        <v>13041.961983281035</v>
      </c>
      <c r="J70" s="48">
        <v>16958.677298894188</v>
      </c>
      <c r="K70" s="48">
        <v>16434.358086528657</v>
      </c>
      <c r="L70" s="48">
        <v>19110.163109023993</v>
      </c>
      <c r="M70" s="48">
        <v>18716.209719375445</v>
      </c>
      <c r="N70" s="48">
        <v>17210.059460129327</v>
      </c>
      <c r="O70" s="48">
        <v>18031.26620139337</v>
      </c>
      <c r="P70" s="48">
        <v>18572.622014525896</v>
      </c>
      <c r="Q70" s="48">
        <v>22314.090211539668</v>
      </c>
      <c r="R70" s="48">
        <v>28681.455802495297</v>
      </c>
      <c r="S70" s="48">
        <v>23696.003973141345</v>
      </c>
      <c r="T70" s="48">
        <v>25136.580137022978</v>
      </c>
      <c r="U70" s="48">
        <v>25164.824082275616</v>
      </c>
      <c r="V70" s="48">
        <v>35269.009968138038</v>
      </c>
      <c r="W70" s="48">
        <v>36151.162185520232</v>
      </c>
      <c r="X70" s="48">
        <v>44528.264738588245</v>
      </c>
      <c r="Y70" s="48">
        <v>49120.610669461996</v>
      </c>
      <c r="Z70" s="48">
        <v>34763.563174147275</v>
      </c>
      <c r="AA70" s="48">
        <v>37117.154854056411</v>
      </c>
      <c r="AB70" s="48">
        <v>39573.499298964663</v>
      </c>
      <c r="AC70" s="48">
        <v>41654.733</v>
      </c>
    </row>
    <row r="71" spans="2:29" x14ac:dyDescent="0.2">
      <c r="B71" s="106" t="s">
        <v>277</v>
      </c>
      <c r="C71" s="48">
        <v>420671.45730038662</v>
      </c>
      <c r="D71" s="48">
        <v>471616.19617023581</v>
      </c>
      <c r="E71" s="48">
        <v>411993.74694862223</v>
      </c>
      <c r="F71" s="48">
        <v>430621.26305056619</v>
      </c>
      <c r="G71" s="48">
        <v>499058.93675228069</v>
      </c>
      <c r="H71" s="48">
        <v>366644.56767106499</v>
      </c>
      <c r="I71" s="48">
        <v>495441.75488715578</v>
      </c>
      <c r="J71" s="48">
        <v>579004.31960944913</v>
      </c>
      <c r="K71" s="48">
        <v>448328.6719551243</v>
      </c>
      <c r="L71" s="48">
        <v>478606.69826153043</v>
      </c>
      <c r="M71" s="48">
        <v>484274.57737483532</v>
      </c>
      <c r="N71" s="48">
        <v>473057.92786655447</v>
      </c>
      <c r="O71" s="48">
        <v>631516.47043438151</v>
      </c>
      <c r="P71" s="48">
        <v>713241.739402671</v>
      </c>
      <c r="Q71" s="48">
        <v>713709.69879732176</v>
      </c>
      <c r="R71" s="48">
        <v>730196.14481564541</v>
      </c>
      <c r="S71" s="48">
        <v>609153.05401126412</v>
      </c>
      <c r="T71" s="48">
        <v>560060.2527321371</v>
      </c>
      <c r="U71" s="48">
        <v>665418.68119739823</v>
      </c>
      <c r="V71" s="48">
        <v>689091.78664696857</v>
      </c>
      <c r="W71" s="48">
        <v>627426.46032200544</v>
      </c>
      <c r="X71" s="48">
        <v>704277.25574725866</v>
      </c>
      <c r="Y71" s="48">
        <v>579005.2952490059</v>
      </c>
      <c r="Z71" s="48">
        <v>527155.26517690206</v>
      </c>
      <c r="AA71" s="48">
        <v>606876.5111496842</v>
      </c>
      <c r="AB71" s="48">
        <v>525839.41117754497</v>
      </c>
      <c r="AC71" s="48">
        <v>513299</v>
      </c>
    </row>
    <row r="72" spans="2:29" x14ac:dyDescent="0.2">
      <c r="B72" s="106" t="s">
        <v>278</v>
      </c>
      <c r="C72" s="48">
        <v>244452.41871143124</v>
      </c>
      <c r="D72" s="48">
        <v>322363.33325861261</v>
      </c>
      <c r="E72" s="48">
        <v>252212.6532879525</v>
      </c>
      <c r="F72" s="48">
        <v>227100.97097565609</v>
      </c>
      <c r="G72" s="48">
        <v>244663.26764644581</v>
      </c>
      <c r="H72" s="48">
        <v>232828.84094499319</v>
      </c>
      <c r="I72" s="48">
        <v>247159.98245999051</v>
      </c>
      <c r="J72" s="48">
        <v>251850.40906849419</v>
      </c>
      <c r="K72" s="48">
        <v>264297.41044783563</v>
      </c>
      <c r="L72" s="48">
        <v>307205.3633298442</v>
      </c>
      <c r="M72" s="48">
        <v>350342.99278411898</v>
      </c>
      <c r="N72" s="48">
        <v>306705.68979196221</v>
      </c>
      <c r="O72" s="48">
        <v>306905.92777788622</v>
      </c>
      <c r="P72" s="48">
        <v>359098.01555298077</v>
      </c>
      <c r="Q72" s="48">
        <v>332458.16933489795</v>
      </c>
      <c r="R72" s="48">
        <v>368384.3469517568</v>
      </c>
      <c r="S72" s="48">
        <v>316099.80739328428</v>
      </c>
      <c r="T72" s="48">
        <v>304484.24812069564</v>
      </c>
      <c r="U72" s="48">
        <v>308871.30556867778</v>
      </c>
      <c r="V72" s="48">
        <v>263519.51240960578</v>
      </c>
      <c r="W72" s="48">
        <v>319497.2033854241</v>
      </c>
      <c r="X72" s="48">
        <v>362853.67562532728</v>
      </c>
      <c r="Y72" s="48">
        <v>301535.9780126462</v>
      </c>
      <c r="Z72" s="48">
        <v>312597.85521236254</v>
      </c>
      <c r="AA72" s="48">
        <v>245139.69427896457</v>
      </c>
      <c r="AB72" s="48">
        <v>183785.00311740293</v>
      </c>
      <c r="AC72" s="48">
        <v>82060</v>
      </c>
    </row>
    <row r="73" spans="2:29" x14ac:dyDescent="0.2">
      <c r="B73" s="106" t="s">
        <v>279</v>
      </c>
      <c r="C73" s="48">
        <v>1679.3620077771109</v>
      </c>
      <c r="D73" s="48">
        <v>520.01500727308235</v>
      </c>
      <c r="E73" s="48">
        <v>259.21727877384404</v>
      </c>
      <c r="F73" s="48">
        <v>152.13515584954567</v>
      </c>
      <c r="G73" s="48">
        <v>144.20806337254751</v>
      </c>
      <c r="H73" s="48">
        <v>0</v>
      </c>
      <c r="I73" s="48">
        <v>131.63612188964129</v>
      </c>
      <c r="J73" s="48">
        <v>140.73473293544512</v>
      </c>
      <c r="K73" s="48">
        <v>0</v>
      </c>
      <c r="L73" s="48">
        <v>137.66429715859539</v>
      </c>
      <c r="M73" s="48">
        <v>265.98639637833605</v>
      </c>
      <c r="N73" s="48">
        <v>264.48323079304254</v>
      </c>
      <c r="O73" s="48">
        <v>265.92905868492176</v>
      </c>
      <c r="P73" s="48">
        <v>268.69361235664252</v>
      </c>
      <c r="Q73" s="48">
        <v>236.88825173246593</v>
      </c>
      <c r="R73" s="48">
        <v>228.5238356134119</v>
      </c>
      <c r="S73" s="48">
        <v>215.95600843635106</v>
      </c>
      <c r="T73" s="48">
        <v>197.09760935891956</v>
      </c>
      <c r="U73" s="48">
        <v>196.75436516859625</v>
      </c>
      <c r="V73" s="48">
        <v>189.55141153043954</v>
      </c>
      <c r="W73" s="48">
        <v>459.21012113383313</v>
      </c>
      <c r="X73" s="48">
        <v>1014.476692525668</v>
      </c>
      <c r="Y73" s="48">
        <v>896.81461503329922</v>
      </c>
      <c r="Z73" s="48">
        <v>0</v>
      </c>
      <c r="AA73" s="48">
        <v>0</v>
      </c>
      <c r="AB73" s="48">
        <v>0</v>
      </c>
      <c r="AC73" s="48">
        <v>0</v>
      </c>
    </row>
    <row r="74" spans="2:29" x14ac:dyDescent="0.2">
      <c r="B74" s="106" t="s">
        <v>161</v>
      </c>
      <c r="C74" s="48">
        <v>1690535.8608546529</v>
      </c>
      <c r="D74" s="48">
        <v>3548406.4170178226</v>
      </c>
      <c r="E74" s="48">
        <v>2500628.7117698332</v>
      </c>
      <c r="F74" s="48">
        <v>1013145.1980392942</v>
      </c>
      <c r="G74" s="48">
        <v>745483.39854794496</v>
      </c>
      <c r="H74" s="48">
        <v>482565.57068324473</v>
      </c>
      <c r="I74" s="48">
        <v>829919.24686940573</v>
      </c>
      <c r="J74" s="48">
        <v>813578.01840933261</v>
      </c>
      <c r="K74" s="48">
        <v>1199843.0857131022</v>
      </c>
      <c r="L74" s="48">
        <v>3846226.4990030895</v>
      </c>
      <c r="M74" s="48">
        <v>4132463.4199431399</v>
      </c>
      <c r="N74" s="48">
        <v>3676866.4419533843</v>
      </c>
      <c r="O74" s="48">
        <v>5049982.8822704405</v>
      </c>
      <c r="P74" s="48">
        <v>1699397.6584945472</v>
      </c>
      <c r="Q74" s="48">
        <v>1731074.7769910791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  <c r="AA74" s="48">
        <v>0</v>
      </c>
      <c r="AB74" s="48">
        <v>0</v>
      </c>
      <c r="AC74" s="48">
        <v>0</v>
      </c>
    </row>
    <row r="75" spans="2:29" x14ac:dyDescent="0.2">
      <c r="B75" s="106" t="s">
        <v>280</v>
      </c>
      <c r="C75" s="48">
        <v>240823.12425613866</v>
      </c>
      <c r="D75" s="48">
        <v>250966.03542442838</v>
      </c>
      <c r="E75" s="48">
        <v>171731.44718767167</v>
      </c>
      <c r="F75" s="48">
        <v>261292.13017159468</v>
      </c>
      <c r="G75" s="48">
        <v>152860.54717490036</v>
      </c>
      <c r="H75" s="48">
        <v>226650.62564511798</v>
      </c>
      <c r="I75" s="48">
        <v>157963.34626756955</v>
      </c>
      <c r="J75" s="48">
        <v>199270.41831567453</v>
      </c>
      <c r="K75" s="48">
        <v>209228.22073317092</v>
      </c>
      <c r="L75" s="48">
        <v>351531.56605572131</v>
      </c>
      <c r="M75" s="48">
        <v>355095.23394505907</v>
      </c>
      <c r="N75" s="48">
        <v>418417.66886916716</v>
      </c>
      <c r="O75" s="48">
        <v>572076.49614119797</v>
      </c>
      <c r="P75" s="48">
        <v>475255.88550123776</v>
      </c>
      <c r="Q75" s="48">
        <v>390777.51642197405</v>
      </c>
      <c r="R75" s="48">
        <v>375601.59651962068</v>
      </c>
      <c r="S75" s="48">
        <v>476827.4265343204</v>
      </c>
      <c r="T75" s="48">
        <v>761264.75838630705</v>
      </c>
      <c r="U75" s="48">
        <v>481105.43788302125</v>
      </c>
      <c r="V75" s="48">
        <v>477397.49616523308</v>
      </c>
      <c r="W75" s="48">
        <v>516161.36035685107</v>
      </c>
      <c r="X75" s="48">
        <v>454506.47507396934</v>
      </c>
      <c r="Y75" s="48">
        <v>460063.265827531</v>
      </c>
      <c r="Z75" s="48">
        <v>439097.71802518307</v>
      </c>
      <c r="AA75" s="48">
        <v>524048.38037481828</v>
      </c>
      <c r="AB75" s="48">
        <v>528531.31231520721</v>
      </c>
      <c r="AC75" s="48">
        <v>568000</v>
      </c>
    </row>
    <row r="76" spans="2:29" x14ac:dyDescent="0.2">
      <c r="B76" s="106" t="s">
        <v>163</v>
      </c>
      <c r="C76" s="48">
        <v>4518.0359751485848</v>
      </c>
      <c r="D76" s="48">
        <v>5475.6301722291028</v>
      </c>
      <c r="E76" s="48">
        <v>5197.2597705847465</v>
      </c>
      <c r="F76" s="48">
        <v>5093.112743116425</v>
      </c>
      <c r="G76" s="48">
        <v>4245.4101638777829</v>
      </c>
      <c r="H76" s="48">
        <v>4164.1085499484307</v>
      </c>
      <c r="I76" s="48">
        <v>4308.4390645812646</v>
      </c>
      <c r="J76" s="48">
        <v>4259.7490624949096</v>
      </c>
      <c r="K76" s="48">
        <v>0</v>
      </c>
      <c r="L76" s="48">
        <v>0</v>
      </c>
      <c r="M76" s="48">
        <v>0</v>
      </c>
      <c r="N76" s="48">
        <v>0</v>
      </c>
      <c r="O76" s="48">
        <v>0</v>
      </c>
      <c r="P76" s="48">
        <v>0</v>
      </c>
      <c r="Q76" s="48">
        <v>0</v>
      </c>
      <c r="R76" s="48">
        <v>0</v>
      </c>
      <c r="S76" s="48">
        <v>0</v>
      </c>
      <c r="T76" s="48">
        <v>0</v>
      </c>
      <c r="U76" s="48">
        <v>0</v>
      </c>
      <c r="V76" s="48">
        <v>0</v>
      </c>
      <c r="W76" s="48">
        <v>0</v>
      </c>
      <c r="X76" s="48">
        <v>0</v>
      </c>
      <c r="Y76" s="48">
        <v>0</v>
      </c>
      <c r="Z76" s="48">
        <v>0</v>
      </c>
      <c r="AA76" s="48">
        <v>0</v>
      </c>
      <c r="AB76" s="48">
        <v>0</v>
      </c>
      <c r="AC76" s="48">
        <v>0</v>
      </c>
    </row>
    <row r="77" spans="2:29" x14ac:dyDescent="0.2">
      <c r="B77" s="106" t="s">
        <v>281</v>
      </c>
      <c r="C77" s="48">
        <v>2149993.9478421947</v>
      </c>
      <c r="D77" s="48">
        <v>2672749.8502526251</v>
      </c>
      <c r="E77" s="48">
        <v>2233233.8301448077</v>
      </c>
      <c r="F77" s="48">
        <v>1800597.4505083556</v>
      </c>
      <c r="G77" s="48">
        <v>2888297.7868387522</v>
      </c>
      <c r="H77" s="48">
        <v>2666155.7288525105</v>
      </c>
      <c r="I77" s="48">
        <v>3738138.0929772216</v>
      </c>
      <c r="J77" s="48">
        <v>4113998.119154437</v>
      </c>
      <c r="K77" s="48">
        <v>365045.92047780252</v>
      </c>
      <c r="L77" s="48">
        <v>1327771.2958985502</v>
      </c>
      <c r="M77" s="48">
        <v>2698223.158963542</v>
      </c>
      <c r="N77" s="48">
        <v>2736845.488645717</v>
      </c>
      <c r="O77" s="48">
        <v>2067537.1954327761</v>
      </c>
      <c r="P77" s="48">
        <v>2280255.9971675659</v>
      </c>
      <c r="Q77" s="48">
        <v>4741680.5429424169</v>
      </c>
      <c r="R77" s="48">
        <v>2355099.2093546195</v>
      </c>
      <c r="S77" s="48">
        <v>2329345.3262628526</v>
      </c>
      <c r="T77" s="48">
        <v>2590937.7968062195</v>
      </c>
      <c r="U77" s="48">
        <v>2510699.534264124</v>
      </c>
      <c r="V77" s="48">
        <v>2560408.7735173837</v>
      </c>
      <c r="W77" s="48">
        <v>3465280.5312895603</v>
      </c>
      <c r="X77" s="48">
        <v>3350393.7914961106</v>
      </c>
      <c r="Y77" s="48">
        <v>2995392.6062893225</v>
      </c>
      <c r="Z77" s="48">
        <v>3456523.937956173</v>
      </c>
      <c r="AA77" s="48">
        <v>3219669.8609540523</v>
      </c>
      <c r="AB77" s="48">
        <v>3307542.4484008905</v>
      </c>
      <c r="AC77" s="48">
        <v>2888359.6</v>
      </c>
    </row>
    <row r="78" spans="2:29" x14ac:dyDescent="0.2">
      <c r="B78" s="106" t="s">
        <v>282</v>
      </c>
      <c r="C78" s="48">
        <v>559787.33592570364</v>
      </c>
      <c r="D78" s="48">
        <v>533016.7691615955</v>
      </c>
      <c r="E78" s="48">
        <v>518434.55754768808</v>
      </c>
      <c r="F78" s="48">
        <v>516042.46061165299</v>
      </c>
      <c r="G78" s="48">
        <v>551888.64245186583</v>
      </c>
      <c r="H78" s="48">
        <v>599704.29749562766</v>
      </c>
      <c r="I78" s="48">
        <v>655547.88701041369</v>
      </c>
      <c r="J78" s="48">
        <v>838681.54015189433</v>
      </c>
      <c r="K78" s="48">
        <v>750878.1766852116</v>
      </c>
      <c r="L78" s="48">
        <v>1266620.9949125003</v>
      </c>
      <c r="M78" s="48">
        <v>1272821.3942130834</v>
      </c>
      <c r="N78" s="48">
        <v>1341113.9079370522</v>
      </c>
      <c r="O78" s="48">
        <v>1329857.9407526432</v>
      </c>
      <c r="P78" s="48">
        <v>1777592.9218624865</v>
      </c>
      <c r="Q78" s="48">
        <v>2147987.8444293062</v>
      </c>
      <c r="R78" s="48">
        <v>2450286.5255171261</v>
      </c>
      <c r="S78" s="48">
        <v>2466253.5942711658</v>
      </c>
      <c r="T78" s="48">
        <v>2379801.0089032268</v>
      </c>
      <c r="U78" s="48">
        <v>1994711.57889635</v>
      </c>
      <c r="V78" s="48">
        <v>2006558.0828594915</v>
      </c>
      <c r="W78" s="48">
        <v>2614855.2128255321</v>
      </c>
      <c r="X78" s="48">
        <v>2280341.6921668267</v>
      </c>
      <c r="Y78" s="48">
        <v>1274614.8828568677</v>
      </c>
      <c r="Z78" s="48">
        <v>1271821.661149296</v>
      </c>
      <c r="AA78" s="48">
        <v>1341013.1172387903</v>
      </c>
      <c r="AB78" s="48">
        <v>2491021.7246058462</v>
      </c>
      <c r="AC78" s="48">
        <v>2088682.810455</v>
      </c>
    </row>
    <row r="79" spans="2:29" x14ac:dyDescent="0.2">
      <c r="B79" s="106" t="s">
        <v>166</v>
      </c>
      <c r="C79" s="48">
        <v>20266.901347247469</v>
      </c>
      <c r="D79" s="48">
        <v>21082.262266426234</v>
      </c>
      <c r="E79" s="48">
        <v>18932.420674571189</v>
      </c>
      <c r="F79" s="48">
        <v>12104.043597668217</v>
      </c>
      <c r="G79" s="48">
        <v>14183.439864943537</v>
      </c>
      <c r="H79" s="48">
        <v>16241.552782120485</v>
      </c>
      <c r="I79" s="48">
        <v>17660.451727697695</v>
      </c>
      <c r="J79" s="48">
        <v>18567.713691266621</v>
      </c>
      <c r="K79" s="48">
        <v>20470.794361901615</v>
      </c>
      <c r="L79" s="48">
        <v>21023.855595719589</v>
      </c>
      <c r="M79" s="48">
        <v>42209.58567710346</v>
      </c>
      <c r="N79" s="48">
        <v>37191.258924946014</v>
      </c>
      <c r="O79" s="48">
        <v>38873.588577645707</v>
      </c>
      <c r="P79" s="48">
        <v>34119.218190217645</v>
      </c>
      <c r="Q79" s="48">
        <v>38715.958675915099</v>
      </c>
      <c r="R79" s="48">
        <v>41393.398997516211</v>
      </c>
      <c r="S79" s="48">
        <v>43967.304733010948</v>
      </c>
      <c r="T79" s="48">
        <v>47493.865011023881</v>
      </c>
      <c r="U79" s="48">
        <v>45969.719601588869</v>
      </c>
      <c r="V79" s="48">
        <v>45633.392858153915</v>
      </c>
      <c r="W79" s="48">
        <v>0</v>
      </c>
      <c r="X79" s="48">
        <v>0</v>
      </c>
      <c r="Y79" s="48">
        <v>0</v>
      </c>
      <c r="Z79" s="48">
        <v>0</v>
      </c>
      <c r="AA79" s="48">
        <v>0</v>
      </c>
      <c r="AB79" s="48">
        <v>0</v>
      </c>
      <c r="AC79" s="48">
        <v>0</v>
      </c>
    </row>
    <row r="80" spans="2:29" x14ac:dyDescent="0.2">
      <c r="B80" s="106" t="s">
        <v>283</v>
      </c>
      <c r="C80" s="48">
        <v>14323.34190240208</v>
      </c>
      <c r="D80" s="48">
        <v>20841.376806638644</v>
      </c>
      <c r="E80" s="48">
        <v>26240.814788917854</v>
      </c>
      <c r="F80" s="48">
        <v>20044.902156299759</v>
      </c>
      <c r="G80" s="48">
        <v>18433.251492532512</v>
      </c>
      <c r="H80" s="48">
        <v>21825.575053020413</v>
      </c>
      <c r="I80" s="48">
        <v>23902.164820149126</v>
      </c>
      <c r="J80" s="48">
        <v>32775.002052470569</v>
      </c>
      <c r="K80" s="48">
        <v>32988.306882214602</v>
      </c>
      <c r="L80" s="48">
        <v>34825.211673625956</v>
      </c>
      <c r="M80" s="48">
        <v>37377.903218666725</v>
      </c>
      <c r="N80" s="48">
        <v>34933.402882582966</v>
      </c>
      <c r="O80" s="48">
        <v>35867.498313233584</v>
      </c>
      <c r="P80" s="48">
        <v>35489.06855532893</v>
      </c>
      <c r="Q80" s="48">
        <v>53209.431891284017</v>
      </c>
      <c r="R80" s="48">
        <v>43274.946138272942</v>
      </c>
      <c r="S80" s="48">
        <v>30477.098212588997</v>
      </c>
      <c r="T80" s="48">
        <v>33844.313625700095</v>
      </c>
      <c r="U80" s="48">
        <v>38684.253016098985</v>
      </c>
      <c r="V80" s="48">
        <v>43573.491837710942</v>
      </c>
      <c r="W80" s="48">
        <v>47971.948863744234</v>
      </c>
      <c r="X80" s="48">
        <v>54638.175553364679</v>
      </c>
      <c r="Y80" s="48">
        <v>44341.367208982694</v>
      </c>
      <c r="Z80" s="48">
        <v>47123.076822421113</v>
      </c>
      <c r="AA80" s="48">
        <v>46422.639619827649</v>
      </c>
      <c r="AB80" s="48">
        <v>46408.654133124728</v>
      </c>
      <c r="AC80" s="48">
        <v>56717.3</v>
      </c>
    </row>
    <row r="81" spans="2:29" x14ac:dyDescent="0.2">
      <c r="B81" s="106" t="s">
        <v>284</v>
      </c>
      <c r="C81" s="48">
        <v>11653.913276863606</v>
      </c>
      <c r="D81" s="48">
        <v>13635.015481640059</v>
      </c>
      <c r="E81" s="48">
        <v>12471.617246734448</v>
      </c>
      <c r="F81" s="48">
        <v>13219.714056762643</v>
      </c>
      <c r="G81" s="48">
        <v>13981.276418112291</v>
      </c>
      <c r="H81" s="48">
        <v>18209.357213264975</v>
      </c>
      <c r="I81" s="48">
        <v>31527.164110059879</v>
      </c>
      <c r="J81" s="48">
        <v>27678.459666563078</v>
      </c>
      <c r="K81" s="48">
        <v>30220.379715194704</v>
      </c>
      <c r="L81" s="48">
        <v>26040.996759475831</v>
      </c>
      <c r="M81" s="48">
        <v>30210.288560090641</v>
      </c>
      <c r="N81" s="48">
        <v>34237.481381558777</v>
      </c>
      <c r="O81" s="48">
        <v>36305.642835030172</v>
      </c>
      <c r="P81" s="48">
        <v>32651.956243587338</v>
      </c>
      <c r="Q81" s="48">
        <v>25619.722848413534</v>
      </c>
      <c r="R81" s="48">
        <v>22607.468878830656</v>
      </c>
      <c r="S81" s="48">
        <v>21157.524205859445</v>
      </c>
      <c r="T81" s="48">
        <v>25895.781732985295</v>
      </c>
      <c r="U81" s="48">
        <v>27529.637777286644</v>
      </c>
      <c r="V81" s="48">
        <v>26900.117547193538</v>
      </c>
      <c r="W81" s="48">
        <v>36099.747604460215</v>
      </c>
      <c r="X81" s="48">
        <v>35504.665429780252</v>
      </c>
      <c r="Y81" s="48">
        <v>30478.791003184549</v>
      </c>
      <c r="Z81" s="48">
        <v>34768.51135488203</v>
      </c>
      <c r="AA81" s="48">
        <v>34152.899116477398</v>
      </c>
      <c r="AB81" s="48">
        <v>33344.503658145135</v>
      </c>
      <c r="AC81" s="48">
        <v>44496.600676000002</v>
      </c>
    </row>
    <row r="82" spans="2:29" x14ac:dyDescent="0.2">
      <c r="B82" s="106" t="s">
        <v>169</v>
      </c>
      <c r="C82" s="48">
        <v>62181.17727462716</v>
      </c>
      <c r="D82" s="48">
        <v>65754.292556692148</v>
      </c>
      <c r="E82" s="48">
        <v>41102.330938320738</v>
      </c>
      <c r="F82" s="48">
        <v>31479.219206686412</v>
      </c>
      <c r="G82" s="48">
        <v>28841.612674509503</v>
      </c>
      <c r="H82" s="48">
        <v>28743.920363974306</v>
      </c>
      <c r="I82" s="48">
        <v>21061.779502342608</v>
      </c>
      <c r="J82" s="48">
        <v>20724.12350483015</v>
      </c>
      <c r="K82" s="48">
        <v>17607.335297469268</v>
      </c>
      <c r="L82" s="48">
        <v>20310.922364411537</v>
      </c>
      <c r="M82" s="48">
        <v>20474.080839519655</v>
      </c>
      <c r="N82" s="48">
        <v>19517.419218743122</v>
      </c>
      <c r="O82" s="48">
        <v>19624.113903489309</v>
      </c>
      <c r="P82" s="48">
        <v>0</v>
      </c>
      <c r="Q82" s="48">
        <v>0</v>
      </c>
      <c r="R82" s="48">
        <v>0</v>
      </c>
      <c r="S82" s="48">
        <v>0</v>
      </c>
      <c r="T82" s="48">
        <v>0</v>
      </c>
      <c r="U82" s="48">
        <v>0</v>
      </c>
      <c r="V82" s="48">
        <v>0</v>
      </c>
      <c r="W82" s="48">
        <v>0</v>
      </c>
      <c r="X82" s="48">
        <v>0</v>
      </c>
      <c r="Y82" s="48">
        <v>0</v>
      </c>
      <c r="Z82" s="48">
        <v>0</v>
      </c>
      <c r="AA82" s="48">
        <v>0</v>
      </c>
      <c r="AB82" s="48">
        <v>0</v>
      </c>
      <c r="AC82" s="48">
        <v>0</v>
      </c>
    </row>
    <row r="83" spans="2:29" x14ac:dyDescent="0.2">
      <c r="B83" s="106" t="s">
        <v>285</v>
      </c>
      <c r="C83" s="48">
        <v>4578.0081718850006</v>
      </c>
      <c r="D83" s="48">
        <v>4447.8306333126638</v>
      </c>
      <c r="E83" s="48">
        <v>5984.1877166684963</v>
      </c>
      <c r="F83" s="48">
        <v>3910.6287255458828</v>
      </c>
      <c r="G83" s="48">
        <v>5559.2154582826206</v>
      </c>
      <c r="H83" s="48">
        <v>5499.8172285044893</v>
      </c>
      <c r="I83" s="48">
        <v>6336.1038320068237</v>
      </c>
      <c r="J83" s="48">
        <v>13166.822803188863</v>
      </c>
      <c r="K83" s="48">
        <v>16804.141738597958</v>
      </c>
      <c r="L83" s="48">
        <v>14498.023603461179</v>
      </c>
      <c r="M83" s="48">
        <v>14788.470378386681</v>
      </c>
      <c r="N83" s="48">
        <v>11365.428697760344</v>
      </c>
      <c r="O83" s="48">
        <v>9915.655170811784</v>
      </c>
      <c r="P83" s="48">
        <v>9724.9228883159431</v>
      </c>
      <c r="Q83" s="48">
        <v>8414.4273218689141</v>
      </c>
      <c r="R83" s="48">
        <v>7587.8788135715404</v>
      </c>
      <c r="S83" s="48">
        <v>6799.0034024947727</v>
      </c>
      <c r="T83" s="48">
        <v>2256.3334397213939</v>
      </c>
      <c r="U83" s="48">
        <v>3425.9622428109542</v>
      </c>
      <c r="V83" s="48">
        <v>3418.7487046603019</v>
      </c>
      <c r="W83" s="48">
        <v>1915.4052532579267</v>
      </c>
      <c r="X83" s="48">
        <v>3618.9064753856205</v>
      </c>
      <c r="Y83" s="48">
        <v>2049.2252388422958</v>
      </c>
      <c r="Z83" s="48">
        <v>1178.9185845234986</v>
      </c>
      <c r="AA83" s="48">
        <v>695.39698064778486</v>
      </c>
      <c r="AB83" s="48">
        <v>656.34461876124863</v>
      </c>
      <c r="AC83" s="48">
        <v>744</v>
      </c>
    </row>
    <row r="84" spans="2:29" x14ac:dyDescent="0.2">
      <c r="B84" s="106" t="s">
        <v>171</v>
      </c>
      <c r="C84" s="48">
        <v>8768.3678195103021</v>
      </c>
      <c r="D84" s="48">
        <v>8194.3262964503174</v>
      </c>
      <c r="E84" s="48">
        <v>36618.96397156029</v>
      </c>
      <c r="F84" s="48">
        <v>36709.196712818062</v>
      </c>
      <c r="G84" s="48">
        <v>31466.406530857999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48">
        <v>0</v>
      </c>
      <c r="Q84" s="48">
        <v>0</v>
      </c>
      <c r="R84" s="48">
        <v>0</v>
      </c>
      <c r="S84" s="48">
        <v>0</v>
      </c>
      <c r="T84" s="48">
        <v>0</v>
      </c>
      <c r="U84" s="48">
        <v>0</v>
      </c>
      <c r="V84" s="48">
        <v>0</v>
      </c>
      <c r="W84" s="48">
        <v>0</v>
      </c>
      <c r="X84" s="48">
        <v>0</v>
      </c>
      <c r="Y84" s="48">
        <v>0</v>
      </c>
      <c r="Z84" s="48">
        <v>0</v>
      </c>
      <c r="AA84" s="48">
        <v>0</v>
      </c>
      <c r="AB84" s="48">
        <v>0</v>
      </c>
      <c r="AC84" s="48">
        <v>0</v>
      </c>
    </row>
    <row r="85" spans="2:29" x14ac:dyDescent="0.2">
      <c r="B85" s="106" t="s">
        <v>286</v>
      </c>
      <c r="C85" s="48">
        <v>578711.75291043567</v>
      </c>
      <c r="D85" s="48">
        <v>680979.18725454132</v>
      </c>
      <c r="E85" s="48">
        <v>652167.06842154323</v>
      </c>
      <c r="F85" s="48">
        <v>672180.95287899498</v>
      </c>
      <c r="G85" s="48">
        <v>734181.96306794265</v>
      </c>
      <c r="H85" s="48">
        <v>741034.91642189678</v>
      </c>
      <c r="I85" s="48">
        <v>787785.49646452779</v>
      </c>
      <c r="J85" s="48">
        <v>853455.27460420236</v>
      </c>
      <c r="K85" s="48">
        <v>867513.81725511956</v>
      </c>
      <c r="L85" s="48">
        <v>1051017.4222331573</v>
      </c>
      <c r="M85" s="48">
        <v>1105018.9300627518</v>
      </c>
      <c r="N85" s="48">
        <v>1094801.0505575975</v>
      </c>
      <c r="O85" s="48">
        <v>1098334.7639131984</v>
      </c>
      <c r="P85" s="48">
        <v>1102538.7795674403</v>
      </c>
      <c r="Q85" s="48">
        <v>1224631.9935368402</v>
      </c>
      <c r="R85" s="48">
        <v>1176733.6445806399</v>
      </c>
      <c r="S85" s="48">
        <v>1201769.5432941366</v>
      </c>
      <c r="T85" s="48">
        <v>1382946.5426714714</v>
      </c>
      <c r="U85" s="48">
        <v>1315537.615353334</v>
      </c>
      <c r="V85" s="48">
        <v>1513085.5298205668</v>
      </c>
      <c r="W85" s="48">
        <v>1431553.2473763009</v>
      </c>
      <c r="X85" s="48">
        <v>1523077.3360613221</v>
      </c>
      <c r="Y85" s="48">
        <v>1391912.653736054</v>
      </c>
      <c r="Z85" s="48">
        <v>1550467.2135968856</v>
      </c>
      <c r="AA85" s="48">
        <v>1607505.9607358417</v>
      </c>
      <c r="AB85" s="48">
        <v>1760804.0195768452</v>
      </c>
      <c r="AC85" s="48">
        <v>1810644</v>
      </c>
    </row>
    <row r="86" spans="2:29" x14ac:dyDescent="0.2">
      <c r="B86" s="106" t="s">
        <v>287</v>
      </c>
      <c r="C86" s="48">
        <v>618116.13139280153</v>
      </c>
      <c r="D86" s="48">
        <v>670070.19109513157</v>
      </c>
      <c r="E86" s="48">
        <v>642090.92017076572</v>
      </c>
      <c r="F86" s="48">
        <v>664565.00307735859</v>
      </c>
      <c r="G86" s="48">
        <v>759608.87877817603</v>
      </c>
      <c r="H86" s="48">
        <v>758270.12043041992</v>
      </c>
      <c r="I86" s="48">
        <v>808306.34101846686</v>
      </c>
      <c r="J86" s="48">
        <v>880710.48606932873</v>
      </c>
      <c r="K86" s="48">
        <v>936125.33154821931</v>
      </c>
      <c r="L86" s="48">
        <v>1142894.8916691861</v>
      </c>
      <c r="M86" s="48">
        <v>1102135.5166231031</v>
      </c>
      <c r="N86" s="48">
        <v>1091474.8009412033</v>
      </c>
      <c r="O86" s="48">
        <v>1070969.2147855347</v>
      </c>
      <c r="P86" s="48">
        <v>1222877.1915009413</v>
      </c>
      <c r="Q86" s="48">
        <v>1214477.122778689</v>
      </c>
      <c r="R86" s="48">
        <v>1377696.3651085573</v>
      </c>
      <c r="S86" s="48">
        <v>1353871.5377758285</v>
      </c>
      <c r="T86" s="48">
        <v>1310206.6122459683</v>
      </c>
      <c r="U86" s="48">
        <v>1313028.9802392749</v>
      </c>
      <c r="V86" s="48">
        <v>1404875.9698759364</v>
      </c>
      <c r="W86" s="48">
        <v>1521768.2824414058</v>
      </c>
      <c r="X86" s="48">
        <v>1869250.1163566916</v>
      </c>
      <c r="Y86" s="48">
        <v>1661574.559166681</v>
      </c>
      <c r="Z86" s="48">
        <v>1607098.4491898362</v>
      </c>
      <c r="AA86" s="48">
        <v>1510290.8001431671</v>
      </c>
      <c r="AB86" s="48">
        <v>1635683.9527619081</v>
      </c>
      <c r="AC86" s="48">
        <v>1754926</v>
      </c>
    </row>
    <row r="87" spans="2:29" x14ac:dyDescent="0.2">
      <c r="B87" s="106" t="s">
        <v>288</v>
      </c>
      <c r="C87" s="48">
        <v>63276.793048500949</v>
      </c>
      <c r="D87" s="48">
        <v>73354.749910495942</v>
      </c>
      <c r="E87" s="48">
        <v>56379.758133311079</v>
      </c>
      <c r="F87" s="48">
        <v>27356.925480817412</v>
      </c>
      <c r="G87" s="48">
        <v>43322.986398380723</v>
      </c>
      <c r="H87" s="48">
        <v>68765.359722426569</v>
      </c>
      <c r="I87" s="48">
        <v>61210.796678683204</v>
      </c>
      <c r="J87" s="48">
        <v>49783.354975770621</v>
      </c>
      <c r="K87" s="48">
        <v>80286.27504642884</v>
      </c>
      <c r="L87" s="48">
        <v>73027.847916091778</v>
      </c>
      <c r="M87" s="48">
        <v>72559.330344265414</v>
      </c>
      <c r="N87" s="48">
        <v>72054.726337848129</v>
      </c>
      <c r="O87" s="48">
        <v>72407.246187859884</v>
      </c>
      <c r="P87" s="48">
        <v>77604.559943489483</v>
      </c>
      <c r="Q87" s="48">
        <v>78898.54929317614</v>
      </c>
      <c r="R87" s="48">
        <v>79564.023321442801</v>
      </c>
      <c r="S87" s="48">
        <v>75798.677660221801</v>
      </c>
      <c r="T87" s="48">
        <v>74751.3518327325</v>
      </c>
      <c r="U87" s="48">
        <v>76179.807506533485</v>
      </c>
      <c r="V87" s="48">
        <v>94216.188427838279</v>
      </c>
      <c r="W87" s="48">
        <v>80631.17370413577</v>
      </c>
      <c r="X87" s="48">
        <v>156475.48139086569</v>
      </c>
      <c r="Y87" s="48">
        <v>69898.325195661731</v>
      </c>
      <c r="Z87" s="48">
        <v>66307.701698103454</v>
      </c>
      <c r="AA87" s="48">
        <v>112705.57410389917</v>
      </c>
      <c r="AB87" s="48">
        <v>128682.65026838392</v>
      </c>
      <c r="AC87" s="48">
        <v>125575.5</v>
      </c>
    </row>
    <row r="88" spans="2:29" x14ac:dyDescent="0.2">
      <c r="B88" s="106" t="s">
        <v>289</v>
      </c>
      <c r="C88" s="48">
        <v>44439.650641355191</v>
      </c>
      <c r="D88" s="48">
        <v>45376.162857977652</v>
      </c>
      <c r="E88" s="48">
        <v>44764.656339749119</v>
      </c>
      <c r="F88" s="48">
        <v>45208.543766313334</v>
      </c>
      <c r="G88" s="48">
        <v>45201.440631871526</v>
      </c>
      <c r="H88" s="48">
        <v>46334.608244632967</v>
      </c>
      <c r="I88" s="48">
        <v>46101.207699824503</v>
      </c>
      <c r="J88" s="48">
        <v>46036.017469099104</v>
      </c>
      <c r="K88" s="48">
        <v>45094.240537243633</v>
      </c>
      <c r="L88" s="48">
        <v>47298.236556850352</v>
      </c>
      <c r="M88" s="48">
        <v>48140.759175842279</v>
      </c>
      <c r="N88" s="48">
        <v>44950.631074886456</v>
      </c>
      <c r="O88" s="48">
        <v>45745.472753129208</v>
      </c>
      <c r="P88" s="48">
        <v>46938.363142062844</v>
      </c>
      <c r="Q88" s="48">
        <v>45403.581858751895</v>
      </c>
      <c r="R88" s="48">
        <v>41638.484072664731</v>
      </c>
      <c r="S88" s="48">
        <v>41608.712025841851</v>
      </c>
      <c r="T88" s="48">
        <v>37465.663407641492</v>
      </c>
      <c r="U88" s="48">
        <v>42113.201254340187</v>
      </c>
      <c r="V88" s="48">
        <v>42049.637754568874</v>
      </c>
      <c r="W88" s="48">
        <v>40081.993168923822</v>
      </c>
      <c r="X88" s="48">
        <v>40173.171228589948</v>
      </c>
      <c r="Y88" s="48">
        <v>35046.500473822605</v>
      </c>
      <c r="Z88" s="48">
        <v>36557.920444733551</v>
      </c>
      <c r="AA88" s="48">
        <v>37851.933146406336</v>
      </c>
      <c r="AB88" s="48">
        <v>39803.166899002928</v>
      </c>
      <c r="AC88" s="48">
        <v>37166.178999999996</v>
      </c>
    </row>
    <row r="89" spans="2:29" x14ac:dyDescent="0.2">
      <c r="B89" s="106" t="s">
        <v>290</v>
      </c>
      <c r="C89" s="48">
        <v>118954.80888421202</v>
      </c>
      <c r="D89" s="48">
        <v>121555.24133344059</v>
      </c>
      <c r="E89" s="48">
        <v>288919.62585782527</v>
      </c>
      <c r="F89" s="48">
        <v>111058.66377016834</v>
      </c>
      <c r="G89" s="48">
        <v>357922.97121002921</v>
      </c>
      <c r="H89" s="48">
        <v>165525.06988170909</v>
      </c>
      <c r="I89" s="48">
        <v>224252.66452875512</v>
      </c>
      <c r="J89" s="48">
        <v>450244.03754357976</v>
      </c>
      <c r="K89" s="48">
        <v>971605.11153787747</v>
      </c>
      <c r="L89" s="48">
        <v>392354.58662993409</v>
      </c>
      <c r="M89" s="48">
        <v>325338.7327602788</v>
      </c>
      <c r="N89" s="48">
        <v>255370.42716796175</v>
      </c>
      <c r="O89" s="48">
        <v>107880.59048452369</v>
      </c>
      <c r="P89" s="48">
        <v>75088.094087581354</v>
      </c>
      <c r="Q89" s="48">
        <v>82720.985954147793</v>
      </c>
      <c r="R89" s="48">
        <v>60313.254621674998</v>
      </c>
      <c r="S89" s="48">
        <v>39416.321939681977</v>
      </c>
      <c r="T89" s="48">
        <v>14630.275973643887</v>
      </c>
      <c r="U89" s="48">
        <v>153500.95371315998</v>
      </c>
      <c r="V89" s="48">
        <v>0</v>
      </c>
      <c r="W89" s="48">
        <v>38267.51009448609</v>
      </c>
      <c r="X89" s="48">
        <v>0</v>
      </c>
      <c r="Y89" s="48">
        <v>177967.09511654731</v>
      </c>
      <c r="Z89" s="48">
        <v>0</v>
      </c>
      <c r="AA89" s="48">
        <v>0</v>
      </c>
      <c r="AB89" s="48">
        <v>173894.21240201095</v>
      </c>
      <c r="AC89" s="48">
        <v>0</v>
      </c>
    </row>
    <row r="90" spans="2:29" x14ac:dyDescent="0.2">
      <c r="B90" s="106" t="s">
        <v>291</v>
      </c>
      <c r="C90" s="48">
        <v>59710.649165408387</v>
      </c>
      <c r="D90" s="48">
        <v>114403.30160007814</v>
      </c>
      <c r="E90" s="48">
        <v>69016.600473535975</v>
      </c>
      <c r="F90" s="48">
        <v>130288.54746955092</v>
      </c>
      <c r="G90" s="48">
        <v>77521.806206071211</v>
      </c>
      <c r="H90" s="48">
        <v>66692.208182254966</v>
      </c>
      <c r="I90" s="48">
        <v>135589.219605577</v>
      </c>
      <c r="J90" s="48">
        <v>127323.83378280024</v>
      </c>
      <c r="K90" s="48">
        <v>278173.55078244908</v>
      </c>
      <c r="L90" s="48">
        <v>147078.33823648206</v>
      </c>
      <c r="M90" s="48">
        <v>252796.90805129931</v>
      </c>
      <c r="N90" s="48">
        <v>283980.39203740144</v>
      </c>
      <c r="O90" s="48">
        <v>378649.78160212433</v>
      </c>
      <c r="P90" s="48">
        <v>402856.82815100782</v>
      </c>
      <c r="Q90" s="48">
        <v>626846.4936558652</v>
      </c>
      <c r="R90" s="48">
        <v>598580.84717768384</v>
      </c>
      <c r="S90" s="48">
        <v>466843.73116148653</v>
      </c>
      <c r="T90" s="48">
        <v>516126.6997428239</v>
      </c>
      <c r="U90" s="48">
        <v>434265.09244823211</v>
      </c>
      <c r="V90" s="48">
        <v>283397.16417368629</v>
      </c>
      <c r="W90" s="48">
        <v>531251.75753065362</v>
      </c>
      <c r="X90" s="48">
        <v>554038.61981815356</v>
      </c>
      <c r="Y90" s="48">
        <v>655307.56385977485</v>
      </c>
      <c r="Z90" s="48">
        <v>529163.53153795633</v>
      </c>
      <c r="AA90" s="48">
        <v>607312.28534295841</v>
      </c>
      <c r="AB90" s="48">
        <v>495209.13271678082</v>
      </c>
      <c r="AC90" s="48">
        <v>768555</v>
      </c>
    </row>
    <row r="91" spans="2:29" x14ac:dyDescent="0.2">
      <c r="B91" s="106" t="s">
        <v>292</v>
      </c>
      <c r="C91" s="48">
        <v>0</v>
      </c>
      <c r="D91" s="48">
        <v>12133.68350303859</v>
      </c>
      <c r="E91" s="48">
        <v>10368.691150953762</v>
      </c>
      <c r="F91" s="48">
        <v>37425.248338988233</v>
      </c>
      <c r="G91" s="48">
        <v>9644.6352783559778</v>
      </c>
      <c r="H91" s="48">
        <v>9290.6539498739967</v>
      </c>
      <c r="I91" s="48">
        <v>33079.818336216871</v>
      </c>
      <c r="J91" s="48">
        <v>67377.406314824373</v>
      </c>
      <c r="K91" s="48">
        <v>63650.433276277086</v>
      </c>
      <c r="L91" s="48">
        <v>36702.163441804762</v>
      </c>
      <c r="M91" s="48">
        <v>30995.108999458993</v>
      </c>
      <c r="N91" s="48">
        <v>29669.593197937462</v>
      </c>
      <c r="O91" s="48">
        <v>24825.341550123387</v>
      </c>
      <c r="P91" s="48">
        <v>32470.527173008155</v>
      </c>
      <c r="Q91" s="48">
        <v>31324.066344788884</v>
      </c>
      <c r="R91" s="48">
        <v>33005.127505748329</v>
      </c>
      <c r="S91" s="48">
        <v>32771.04858726784</v>
      </c>
      <c r="T91" s="48">
        <v>27652.067810093427</v>
      </c>
      <c r="U91" s="48">
        <v>27551.055848735221</v>
      </c>
      <c r="V91" s="48">
        <v>26542.443014195782</v>
      </c>
      <c r="W91" s="48">
        <v>35206.109286927203</v>
      </c>
      <c r="X91" s="48">
        <v>34249.32878241031</v>
      </c>
      <c r="Y91" s="48">
        <v>31108.020187097562</v>
      </c>
      <c r="Z91" s="48">
        <v>29309.199665122986</v>
      </c>
      <c r="AA91" s="48">
        <v>40525.819232783171</v>
      </c>
      <c r="AB91" s="48">
        <v>37778.517644336876</v>
      </c>
      <c r="AC91" s="48">
        <v>20824.148014999999</v>
      </c>
    </row>
    <row r="92" spans="2:29" x14ac:dyDescent="0.2">
      <c r="B92" s="106" t="s">
        <v>293</v>
      </c>
      <c r="C92" s="48">
        <v>20673.80838823356</v>
      </c>
      <c r="D92" s="48">
        <v>20050.256769862102</v>
      </c>
      <c r="E92" s="48">
        <v>20298.333035984324</v>
      </c>
      <c r="F92" s="48">
        <v>20861.015986339062</v>
      </c>
      <c r="G92" s="48">
        <v>61887.634509935771</v>
      </c>
      <c r="H92" s="48">
        <v>28450.402302535102</v>
      </c>
      <c r="I92" s="48">
        <v>29031.693767595818</v>
      </c>
      <c r="J92" s="48">
        <v>28840.965599998857</v>
      </c>
      <c r="K92" s="48">
        <v>23248.886350557837</v>
      </c>
      <c r="L92" s="48">
        <v>28386.935988716879</v>
      </c>
      <c r="M92" s="48">
        <v>30975.034720353811</v>
      </c>
      <c r="N92" s="48">
        <v>28321.61457017557</v>
      </c>
      <c r="O92" s="48">
        <v>30823.791596291965</v>
      </c>
      <c r="P92" s="48">
        <v>31853.58512731305</v>
      </c>
      <c r="Q92" s="48">
        <v>30048.246676405866</v>
      </c>
      <c r="R92" s="48">
        <v>30278.663769790004</v>
      </c>
      <c r="S92" s="48">
        <v>29112.533804851038</v>
      </c>
      <c r="T92" s="48">
        <v>29011.580058189455</v>
      </c>
      <c r="U92" s="48">
        <v>29708.065441095408</v>
      </c>
      <c r="V92" s="48">
        <v>29070.729670863715</v>
      </c>
      <c r="W92" s="48">
        <v>24832.642961837737</v>
      </c>
      <c r="X92" s="48">
        <v>23974.682753966819</v>
      </c>
      <c r="Y92" s="48">
        <v>21275.031900499835</v>
      </c>
      <c r="Z92" s="48">
        <v>38021.446020811803</v>
      </c>
      <c r="AA92" s="48">
        <v>39024.55522036957</v>
      </c>
      <c r="AB92" s="48">
        <v>22916.611669829294</v>
      </c>
      <c r="AC92" s="48">
        <v>22028.714</v>
      </c>
    </row>
    <row r="93" spans="2:29" x14ac:dyDescent="0.2">
      <c r="B93" s="106" t="s">
        <v>294</v>
      </c>
      <c r="C93" s="48">
        <v>35591.259012880291</v>
      </c>
      <c r="D93" s="48">
        <v>38186.161232842016</v>
      </c>
      <c r="E93" s="48">
        <v>39447.896758846655</v>
      </c>
      <c r="F93" s="48">
        <v>33281.216988279484</v>
      </c>
      <c r="G93" s="48">
        <v>37304.797436234476</v>
      </c>
      <c r="H93" s="48">
        <v>33137.011829518029</v>
      </c>
      <c r="I93" s="48">
        <v>33014.865914409595</v>
      </c>
      <c r="J93" s="48">
        <v>32605.366881678776</v>
      </c>
      <c r="K93" s="48">
        <v>29183.930319309493</v>
      </c>
      <c r="L93" s="48">
        <v>31502.671388002524</v>
      </c>
      <c r="M93" s="48">
        <v>32041.468707525833</v>
      </c>
      <c r="N93" s="48">
        <v>31817.163123870458</v>
      </c>
      <c r="O93" s="48">
        <v>35813.749379999106</v>
      </c>
      <c r="P93" s="48">
        <v>29627.755942437827</v>
      </c>
      <c r="Q93" s="48">
        <v>33421.220417589087</v>
      </c>
      <c r="R93" s="48">
        <v>32164.52162957106</v>
      </c>
      <c r="S93" s="48">
        <v>26820.573113116705</v>
      </c>
      <c r="T93" s="48">
        <v>28680.780258314226</v>
      </c>
      <c r="U93" s="48">
        <v>29022.168917004252</v>
      </c>
      <c r="V93" s="48">
        <v>30198.415222509459</v>
      </c>
      <c r="W93" s="48">
        <v>41653.996461698451</v>
      </c>
      <c r="X93" s="48">
        <v>35936.841196310692</v>
      </c>
      <c r="Y93" s="48">
        <v>33145.681180841922</v>
      </c>
      <c r="Z93" s="48">
        <v>36030.190719243212</v>
      </c>
      <c r="AA93" s="48">
        <v>38379.562262218125</v>
      </c>
      <c r="AB93" s="48">
        <v>36091.585021802442</v>
      </c>
      <c r="AC93" s="48">
        <v>41861.905649</v>
      </c>
    </row>
    <row r="94" spans="2:29" x14ac:dyDescent="0.2">
      <c r="B94" s="106" t="s">
        <v>295</v>
      </c>
      <c r="C94" s="48">
        <v>0</v>
      </c>
      <c r="D94" s="48">
        <v>187205.40261830966</v>
      </c>
      <c r="E94" s="48">
        <v>165369.28310176614</v>
      </c>
      <c r="F94" s="48">
        <v>94019.526315019219</v>
      </c>
      <c r="G94" s="48">
        <v>137612.56338614068</v>
      </c>
      <c r="H94" s="48">
        <v>159433.77930520879</v>
      </c>
      <c r="I94" s="48">
        <v>691413.59930994909</v>
      </c>
      <c r="J94" s="48">
        <v>512380.24855507049</v>
      </c>
      <c r="K94" s="48">
        <v>283994.99220859335</v>
      </c>
      <c r="L94" s="48">
        <v>287905.35049569421</v>
      </c>
      <c r="M94" s="48">
        <v>976065.51959315455</v>
      </c>
      <c r="N94" s="48">
        <v>496200.63525997975</v>
      </c>
      <c r="O94" s="48">
        <v>602752.20107063279</v>
      </c>
      <c r="P94" s="48">
        <v>632119.45321763819</v>
      </c>
      <c r="Q94" s="48">
        <v>632258.26783141529</v>
      </c>
      <c r="R94" s="48">
        <v>633629.29043688986</v>
      </c>
      <c r="S94" s="48">
        <v>524817.07265864906</v>
      </c>
      <c r="T94" s="48">
        <v>539607.64037157432</v>
      </c>
      <c r="U94" s="48">
        <v>427786.68556246872</v>
      </c>
      <c r="V94" s="48">
        <v>474240.64381994319</v>
      </c>
      <c r="W94" s="48">
        <v>480300.38171982381</v>
      </c>
      <c r="X94" s="48">
        <v>0</v>
      </c>
      <c r="Y94" s="48">
        <v>0</v>
      </c>
      <c r="Z94" s="48">
        <v>0</v>
      </c>
      <c r="AA94" s="48">
        <v>393175.13772569044</v>
      </c>
      <c r="AB94" s="48">
        <v>397059.4227182467</v>
      </c>
      <c r="AC94" s="48">
        <v>469557</v>
      </c>
    </row>
    <row r="95" spans="2:29" x14ac:dyDescent="0.2">
      <c r="B95" s="106" t="s">
        <v>182</v>
      </c>
      <c r="C95" s="48">
        <v>3918.5113514799255</v>
      </c>
      <c r="D95" s="48">
        <v>3640.1050509115767</v>
      </c>
      <c r="E95" s="48">
        <v>3606.3603909411054</v>
      </c>
      <c r="F95" s="48">
        <v>3556.0071328272807</v>
      </c>
      <c r="G95" s="48">
        <v>3423.499424464278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v>0</v>
      </c>
      <c r="O95" s="48">
        <v>0</v>
      </c>
      <c r="P95" s="48">
        <v>0</v>
      </c>
      <c r="Q95" s="48">
        <v>0</v>
      </c>
      <c r="R95" s="48">
        <v>0</v>
      </c>
      <c r="S95" s="48">
        <v>0</v>
      </c>
      <c r="T95" s="48">
        <v>0</v>
      </c>
      <c r="U95" s="48">
        <v>0</v>
      </c>
      <c r="V95" s="48">
        <v>0</v>
      </c>
      <c r="W95" s="48">
        <v>0</v>
      </c>
      <c r="X95" s="48">
        <v>0</v>
      </c>
      <c r="Y95" s="48">
        <v>0</v>
      </c>
      <c r="Z95" s="48">
        <v>0</v>
      </c>
      <c r="AA95" s="48">
        <v>0</v>
      </c>
      <c r="AB95" s="48">
        <v>0</v>
      </c>
      <c r="AC95" s="48">
        <v>0</v>
      </c>
    </row>
    <row r="96" spans="2:29" x14ac:dyDescent="0.2">
      <c r="B96" s="106" t="s">
        <v>296</v>
      </c>
      <c r="C96" s="48">
        <v>0</v>
      </c>
      <c r="D96" s="48">
        <v>0</v>
      </c>
      <c r="E96" s="48">
        <v>20033.234645310305</v>
      </c>
      <c r="F96" s="48">
        <v>15213.515584954566</v>
      </c>
      <c r="G96" s="48">
        <v>14420.806337254751</v>
      </c>
      <c r="H96" s="48">
        <v>13753.071944485313</v>
      </c>
      <c r="I96" s="48">
        <v>13163.612188964129</v>
      </c>
      <c r="J96" s="48">
        <v>13014.849196242492</v>
      </c>
      <c r="K96" s="48">
        <v>12570.719466897206</v>
      </c>
      <c r="L96" s="48">
        <v>12878.597056738032</v>
      </c>
      <c r="M96" s="48">
        <v>99177.347066894596</v>
      </c>
      <c r="N96" s="48">
        <v>42385.133139910664</v>
      </c>
      <c r="O96" s="48">
        <v>124126.70775061694</v>
      </c>
      <c r="P96" s="48">
        <v>125417.41120574399</v>
      </c>
      <c r="Q96" s="48">
        <v>19577.54146549305</v>
      </c>
      <c r="R96" s="48">
        <v>116717.13256949467</v>
      </c>
      <c r="S96" s="48">
        <v>110923.28920557185</v>
      </c>
      <c r="T96" s="48">
        <v>34431.852978750176</v>
      </c>
      <c r="U96" s="48">
        <v>109765.12588824485</v>
      </c>
      <c r="V96" s="48">
        <v>105746.74941064051</v>
      </c>
      <c r="W96" s="48">
        <v>164135.47359686598</v>
      </c>
      <c r="X96" s="48">
        <v>160064.1325466999</v>
      </c>
      <c r="Y96" s="48">
        <v>196434.42978568657</v>
      </c>
      <c r="Z96" s="48">
        <v>433121.068053025</v>
      </c>
      <c r="AA96" s="48">
        <v>448187.81170045026</v>
      </c>
      <c r="AB96" s="48">
        <v>319250.68801995041</v>
      </c>
      <c r="AC96" s="48">
        <v>313980</v>
      </c>
    </row>
    <row r="97" spans="2:29" x14ac:dyDescent="0.2">
      <c r="B97" s="106" t="s">
        <v>297</v>
      </c>
      <c r="C97" s="48">
        <v>0</v>
      </c>
      <c r="D97" s="48">
        <v>24267.36700607718</v>
      </c>
      <c r="E97" s="48">
        <v>22681.511892711354</v>
      </c>
      <c r="F97" s="48">
        <v>21298.921818936393</v>
      </c>
      <c r="G97" s="48">
        <v>60567.386616469958</v>
      </c>
      <c r="H97" s="48">
        <v>16503.686333382375</v>
      </c>
      <c r="I97" s="48">
        <v>55287.171193649345</v>
      </c>
      <c r="J97" s="48">
        <v>52308.484807864559</v>
      </c>
      <c r="K97" s="48">
        <v>53206.946584217098</v>
      </c>
      <c r="L97" s="48">
        <v>79378.095560969319</v>
      </c>
      <c r="M97" s="48">
        <v>87929.387232507783</v>
      </c>
      <c r="N97" s="48">
        <v>101353.44962081137</v>
      </c>
      <c r="O97" s="48">
        <v>51719.46156275706</v>
      </c>
      <c r="P97" s="48">
        <v>131911.51664034562</v>
      </c>
      <c r="Q97" s="48">
        <v>58732.624396479157</v>
      </c>
      <c r="R97" s="48">
        <v>36672.363895275921</v>
      </c>
      <c r="S97" s="48">
        <v>29476.604549394353</v>
      </c>
      <c r="T97" s="48">
        <v>99947.23304853047</v>
      </c>
      <c r="U97" s="48">
        <v>165811.85905293858</v>
      </c>
      <c r="V97" s="48">
        <v>77767.234014014641</v>
      </c>
      <c r="W97" s="48">
        <v>76535.020188972179</v>
      </c>
      <c r="X97" s="48">
        <v>86955.145073628693</v>
      </c>
      <c r="Y97" s="48">
        <v>80713.315352996928</v>
      </c>
      <c r="Z97" s="48">
        <v>79627.233650206137</v>
      </c>
      <c r="AA97" s="48">
        <v>78009.276675232279</v>
      </c>
      <c r="AB97" s="48">
        <v>77086.965056272486</v>
      </c>
      <c r="AC97" s="48">
        <v>109000</v>
      </c>
    </row>
    <row r="98" spans="2:29" x14ac:dyDescent="0.2">
      <c r="B98" s="106" t="s">
        <v>186</v>
      </c>
      <c r="C98" s="48">
        <v>0</v>
      </c>
      <c r="D98" s="48">
        <v>133182.7768960667</v>
      </c>
      <c r="E98" s="48">
        <v>0</v>
      </c>
      <c r="F98" s="48">
        <v>325569.23351802776</v>
      </c>
      <c r="G98" s="48">
        <v>115366.45069803801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0</v>
      </c>
      <c r="N98" s="48">
        <v>0</v>
      </c>
      <c r="O98" s="48">
        <v>0</v>
      </c>
      <c r="P98" s="48">
        <v>0</v>
      </c>
      <c r="Q98" s="48">
        <v>0</v>
      </c>
      <c r="R98" s="48">
        <v>0</v>
      </c>
      <c r="S98" s="48">
        <v>0</v>
      </c>
      <c r="T98" s="48">
        <v>0</v>
      </c>
      <c r="U98" s="48">
        <v>0</v>
      </c>
      <c r="V98" s="48">
        <v>0</v>
      </c>
      <c r="W98" s="48">
        <v>0</v>
      </c>
      <c r="X98" s="48">
        <v>0</v>
      </c>
      <c r="Y98" s="48">
        <v>0</v>
      </c>
      <c r="Z98" s="48">
        <v>0</v>
      </c>
      <c r="AA98" s="48">
        <v>0</v>
      </c>
      <c r="AB98" s="48">
        <v>0</v>
      </c>
      <c r="AC98" s="48">
        <v>0</v>
      </c>
    </row>
    <row r="99" spans="2:29" x14ac:dyDescent="0.2">
      <c r="B99" s="106" t="s">
        <v>298</v>
      </c>
      <c r="C99" s="48">
        <v>0</v>
      </c>
      <c r="D99" s="48">
        <v>0</v>
      </c>
      <c r="E99" s="48">
        <v>3081.445401424071</v>
      </c>
      <c r="F99" s="48">
        <v>1903.2107996778163</v>
      </c>
      <c r="G99" s="48">
        <v>1938.6409108199705</v>
      </c>
      <c r="H99" s="48">
        <v>1318.6790857539763</v>
      </c>
      <c r="I99" s="48">
        <v>1325.2682138552846</v>
      </c>
      <c r="J99" s="48">
        <v>2972.5745885456658</v>
      </c>
      <c r="K99" s="48">
        <v>1684.1166833384061</v>
      </c>
      <c r="L99" s="48">
        <v>1725.3622851132293</v>
      </c>
      <c r="M99" s="48">
        <v>1739.222176406068</v>
      </c>
      <c r="N99" s="48">
        <v>1609.6661012649204</v>
      </c>
      <c r="O99" s="48">
        <v>1653.3677472382178</v>
      </c>
      <c r="P99" s="48">
        <v>6210.7216220176288</v>
      </c>
      <c r="Q99" s="48">
        <v>963.79497582431964</v>
      </c>
      <c r="R99" s="48">
        <v>835.58820565795759</v>
      </c>
      <c r="S99" s="48">
        <v>832.39411691367843</v>
      </c>
      <c r="T99" s="48">
        <v>1005.2162879738803</v>
      </c>
      <c r="U99" s="48">
        <v>779.47212749063112</v>
      </c>
      <c r="V99" s="48">
        <v>763.67423801762379</v>
      </c>
      <c r="W99" s="48">
        <v>333.508935093947</v>
      </c>
      <c r="X99" s="48">
        <v>816.54658410714092</v>
      </c>
      <c r="Y99" s="48">
        <v>721.84103969867488</v>
      </c>
      <c r="Z99" s="48">
        <v>697.19356361664586</v>
      </c>
      <c r="AA99" s="48">
        <v>2258.9951146563749</v>
      </c>
      <c r="AB99" s="48">
        <v>614.90697880698724</v>
      </c>
      <c r="AC99" s="48">
        <v>2224.5390000000002</v>
      </c>
    </row>
    <row r="100" spans="2:29" x14ac:dyDescent="0.2">
      <c r="B100" s="106" t="s">
        <v>299</v>
      </c>
      <c r="C100" s="48">
        <v>0</v>
      </c>
      <c r="D100" s="48">
        <v>138670.66860615532</v>
      </c>
      <c r="E100" s="48">
        <v>48603.239770095759</v>
      </c>
      <c r="F100" s="48">
        <v>50989.618834533729</v>
      </c>
      <c r="G100" s="48">
        <v>145505.93594290045</v>
      </c>
      <c r="H100" s="48">
        <v>119472.93598174393</v>
      </c>
      <c r="I100" s="48">
        <v>77665.311914888371</v>
      </c>
      <c r="J100" s="48">
        <v>271760.01473845902</v>
      </c>
      <c r="K100" s="48">
        <v>149904.78863727252</v>
      </c>
      <c r="L100" s="48">
        <v>149684.40877211359</v>
      </c>
      <c r="M100" s="48">
        <v>271099.97385753616</v>
      </c>
      <c r="N100" s="48">
        <v>343743.42976467544</v>
      </c>
      <c r="O100" s="48">
        <v>251801.37056443901</v>
      </c>
      <c r="P100" s="48">
        <v>162352.63586504076</v>
      </c>
      <c r="Q100" s="48">
        <v>153549.34482735812</v>
      </c>
      <c r="R100" s="48">
        <v>165025.63752874164</v>
      </c>
      <c r="S100" s="48">
        <v>159520.44814966354</v>
      </c>
      <c r="T100" s="48">
        <v>216552.338271816</v>
      </c>
      <c r="U100" s="48">
        <v>160951.86107526656</v>
      </c>
      <c r="V100" s="48">
        <v>160850.63614522733</v>
      </c>
      <c r="W100" s="48">
        <v>167419.49951707156</v>
      </c>
      <c r="X100" s="48">
        <v>159765.58654861376</v>
      </c>
      <c r="Y100" s="48">
        <v>154059.9392253632</v>
      </c>
      <c r="Z100" s="48">
        <v>195257.85182564176</v>
      </c>
      <c r="AA100" s="48">
        <v>161111.44469911902</v>
      </c>
      <c r="AB100" s="48">
        <v>254815.46001106137</v>
      </c>
      <c r="AC100" s="48">
        <v>530000</v>
      </c>
    </row>
    <row r="101" spans="2:29" x14ac:dyDescent="0.2">
      <c r="B101" s="106" t="s">
        <v>300</v>
      </c>
      <c r="C101" s="48">
        <v>0</v>
      </c>
      <c r="D101" s="48">
        <v>0</v>
      </c>
      <c r="E101" s="48">
        <v>0</v>
      </c>
      <c r="F101" s="48">
        <v>6085.4062339818265</v>
      </c>
      <c r="G101" s="48">
        <v>129787.25703529276</v>
      </c>
      <c r="H101" s="48">
        <v>123777.64750036782</v>
      </c>
      <c r="I101" s="48">
        <v>78981.673133784774</v>
      </c>
      <c r="J101" s="48">
        <v>150852.68842542349</v>
      </c>
      <c r="K101" s="48">
        <v>115667.27518308065</v>
      </c>
      <c r="L101" s="48">
        <v>140612.62642228851</v>
      </c>
      <c r="M101" s="48">
        <v>47321.397973854873</v>
      </c>
      <c r="N101" s="48">
        <v>91975.738913606139</v>
      </c>
      <c r="O101" s="48">
        <v>244531.68304717788</v>
      </c>
      <c r="P101" s="48">
        <v>344861.35147272638</v>
      </c>
      <c r="Q101" s="48">
        <v>237299.85928118843</v>
      </c>
      <c r="R101" s="48">
        <v>192529.9104501986</v>
      </c>
      <c r="S101" s="48">
        <v>223675.41099246303</v>
      </c>
      <c r="T101" s="48">
        <v>234875.99766404659</v>
      </c>
      <c r="U101" s="48">
        <v>179239.22122365364</v>
      </c>
      <c r="V101" s="48">
        <v>154260.64073487971</v>
      </c>
      <c r="W101" s="48">
        <v>205334.46174218366</v>
      </c>
      <c r="X101" s="48">
        <v>196069.35961685376</v>
      </c>
      <c r="Y101" s="48">
        <v>179734.46049003079</v>
      </c>
      <c r="Z101" s="48">
        <v>169405.64998602829</v>
      </c>
      <c r="AA101" s="48">
        <v>196231.22105830858</v>
      </c>
      <c r="AB101" s="48">
        <v>48224.40106399262</v>
      </c>
      <c r="AC101" s="48">
        <v>400000</v>
      </c>
    </row>
    <row r="102" spans="2:29" x14ac:dyDescent="0.2">
      <c r="B102" s="106" t="s">
        <v>189</v>
      </c>
      <c r="C102" s="48">
        <v>0</v>
      </c>
      <c r="D102" s="48">
        <v>0</v>
      </c>
      <c r="E102" s="48">
        <v>0</v>
      </c>
      <c r="F102" s="48">
        <v>0</v>
      </c>
      <c r="G102" s="48">
        <v>13343.613826138715</v>
      </c>
      <c r="H102" s="48">
        <v>13219.809903813995</v>
      </c>
      <c r="I102" s="48">
        <v>13194.244409479668</v>
      </c>
      <c r="J102" s="48">
        <v>0</v>
      </c>
      <c r="K102" s="48">
        <v>0</v>
      </c>
      <c r="L102" s="48">
        <v>0</v>
      </c>
      <c r="M102" s="48">
        <v>0</v>
      </c>
      <c r="N102" s="48">
        <v>0</v>
      </c>
      <c r="O102" s="48">
        <v>0</v>
      </c>
      <c r="P102" s="48">
        <v>0</v>
      </c>
      <c r="Q102" s="48">
        <v>0</v>
      </c>
      <c r="R102" s="48">
        <v>0</v>
      </c>
      <c r="S102" s="48">
        <v>0</v>
      </c>
      <c r="T102" s="48">
        <v>0</v>
      </c>
      <c r="U102" s="48">
        <v>0</v>
      </c>
      <c r="V102" s="48">
        <v>0</v>
      </c>
      <c r="W102" s="48">
        <v>0</v>
      </c>
      <c r="X102" s="48">
        <v>0</v>
      </c>
      <c r="Y102" s="48">
        <v>0</v>
      </c>
      <c r="Z102" s="48">
        <v>0</v>
      </c>
      <c r="AA102" s="48">
        <v>0</v>
      </c>
      <c r="AB102" s="48">
        <v>0</v>
      </c>
      <c r="AC102" s="48">
        <v>0</v>
      </c>
    </row>
    <row r="103" spans="2:29" x14ac:dyDescent="0.2">
      <c r="B103" s="106" t="s">
        <v>301</v>
      </c>
      <c r="C103" s="48">
        <v>0</v>
      </c>
      <c r="D103" s="48">
        <v>0</v>
      </c>
      <c r="E103" s="48">
        <v>0</v>
      </c>
      <c r="F103" s="48">
        <v>7434.1612644823008</v>
      </c>
      <c r="G103" s="48">
        <v>23868.837254066915</v>
      </c>
      <c r="H103" s="48">
        <v>52365.736461763518</v>
      </c>
      <c r="I103" s="48">
        <v>32222.99714705845</v>
      </c>
      <c r="J103" s="48">
        <v>9686.7027353272333</v>
      </c>
      <c r="K103" s="48">
        <v>65277.645241284255</v>
      </c>
      <c r="L103" s="48">
        <v>76783.031065904914</v>
      </c>
      <c r="M103" s="48">
        <v>9705.6939480284109</v>
      </c>
      <c r="N103" s="48">
        <v>8543.2740252382846</v>
      </c>
      <c r="O103" s="48">
        <v>14102.554040641186</v>
      </c>
      <c r="P103" s="48">
        <v>14249.196252716505</v>
      </c>
      <c r="Q103" s="48">
        <v>24313.865553935426</v>
      </c>
      <c r="R103" s="48">
        <v>25061.403279208906</v>
      </c>
      <c r="S103" s="48">
        <v>25199.522764488102</v>
      </c>
      <c r="T103" s="48">
        <v>30529.35321607269</v>
      </c>
      <c r="U103" s="48">
        <v>30801.566871746621</v>
      </c>
      <c r="V103" s="48">
        <v>34410.445706521197</v>
      </c>
      <c r="W103" s="48">
        <v>31035.523148680128</v>
      </c>
      <c r="X103" s="48">
        <v>34143.642119399512</v>
      </c>
      <c r="Y103" s="48">
        <v>33733.695876994716</v>
      </c>
      <c r="Z103" s="48">
        <v>29234.742250720145</v>
      </c>
      <c r="AA103" s="48">
        <v>37597.701351688112</v>
      </c>
      <c r="AB103" s="48">
        <v>4040.4058137891966</v>
      </c>
      <c r="AC103" s="48">
        <v>46978.275999999998</v>
      </c>
    </row>
    <row r="104" spans="2:29" x14ac:dyDescent="0.2">
      <c r="B104" s="106" t="s">
        <v>302</v>
      </c>
      <c r="C104" s="48">
        <v>0</v>
      </c>
      <c r="D104" s="48">
        <v>0</v>
      </c>
      <c r="E104" s="48">
        <v>0</v>
      </c>
      <c r="F104" s="48">
        <v>0</v>
      </c>
      <c r="G104" s="48">
        <v>288416.12674509501</v>
      </c>
      <c r="H104" s="48">
        <v>275061.43888970627</v>
      </c>
      <c r="I104" s="48">
        <v>263272.24377928261</v>
      </c>
      <c r="J104" s="48">
        <v>249088.02289459316</v>
      </c>
      <c r="K104" s="48">
        <v>694003.65109848394</v>
      </c>
      <c r="L104" s="48">
        <v>680383.6762368799</v>
      </c>
      <c r="M104" s="48">
        <v>1099117.3404063473</v>
      </c>
      <c r="N104" s="48">
        <v>1059628.3284977665</v>
      </c>
      <c r="O104" s="48">
        <v>1065420.9081927955</v>
      </c>
      <c r="P104" s="48">
        <v>1107853.7989840719</v>
      </c>
      <c r="Q104" s="48">
        <v>1303668.4861871824</v>
      </c>
      <c r="R104" s="48">
        <v>2082764.7342137164</v>
      </c>
      <c r="S104" s="48">
        <v>2663084.6450300086</v>
      </c>
      <c r="T104" s="48">
        <v>2558444.2742146305</v>
      </c>
      <c r="U104" s="48">
        <v>1824325.9892879664</v>
      </c>
      <c r="V104" s="48">
        <v>1866413.6163363513</v>
      </c>
      <c r="W104" s="48">
        <v>612280.16151177743</v>
      </c>
      <c r="X104" s="48">
        <v>0</v>
      </c>
      <c r="Y104" s="48">
        <v>89681.46150332992</v>
      </c>
      <c r="Z104" s="48">
        <v>1230986.3859351655</v>
      </c>
      <c r="AA104" s="48">
        <v>60858.379989063353</v>
      </c>
      <c r="AB104" s="48">
        <v>0</v>
      </c>
      <c r="AC104" s="48">
        <v>0</v>
      </c>
    </row>
    <row r="105" spans="2:29" x14ac:dyDescent="0.2">
      <c r="B105" s="106" t="s">
        <v>303</v>
      </c>
      <c r="C105" s="48">
        <v>0</v>
      </c>
      <c r="D105" s="48">
        <v>0</v>
      </c>
      <c r="E105" s="48">
        <v>0</v>
      </c>
      <c r="F105" s="48">
        <v>0</v>
      </c>
      <c r="G105" s="48">
        <v>173049.67604705703</v>
      </c>
      <c r="H105" s="48">
        <v>632641.30944632448</v>
      </c>
      <c r="I105" s="48">
        <v>842471.18009370426</v>
      </c>
      <c r="J105" s="48">
        <v>259250.81422869256</v>
      </c>
      <c r="K105" s="48">
        <v>231334.5503661613</v>
      </c>
      <c r="L105" s="48">
        <v>22679.455874562664</v>
      </c>
      <c r="M105" s="48">
        <v>44599.983439008756</v>
      </c>
      <c r="N105" s="48">
        <v>2119.2566569955329</v>
      </c>
      <c r="O105" s="48">
        <v>59808.385351172263</v>
      </c>
      <c r="P105" s="48">
        <v>20294.079483130095</v>
      </c>
      <c r="Q105" s="48">
        <v>0</v>
      </c>
      <c r="R105" s="48">
        <v>0</v>
      </c>
      <c r="S105" s="48">
        <v>198801.4586031205</v>
      </c>
      <c r="T105" s="48">
        <v>205275.72285612987</v>
      </c>
      <c r="U105" s="48">
        <v>191881.96177419706</v>
      </c>
      <c r="V105" s="48">
        <v>196160.07107695052</v>
      </c>
      <c r="W105" s="48">
        <v>195429.11265173292</v>
      </c>
      <c r="X105" s="48">
        <v>281154.96907139942</v>
      </c>
      <c r="Y105" s="48">
        <v>194882.55144812498</v>
      </c>
      <c r="Z105" s="48">
        <v>234967.98059717231</v>
      </c>
      <c r="AA105" s="48">
        <v>220651.46791237095</v>
      </c>
      <c r="AB105" s="48">
        <v>193914.06917514047</v>
      </c>
      <c r="AC105" s="48">
        <v>154251.38891400001</v>
      </c>
    </row>
    <row r="106" spans="2:29" x14ac:dyDescent="0.2">
      <c r="B106" s="106" t="s">
        <v>304</v>
      </c>
      <c r="C106" s="48">
        <v>0</v>
      </c>
      <c r="D106" s="48">
        <v>0</v>
      </c>
      <c r="E106" s="48">
        <v>0</v>
      </c>
      <c r="F106" s="48">
        <v>0</v>
      </c>
      <c r="G106" s="48">
        <v>0</v>
      </c>
      <c r="H106" s="48">
        <v>331.72409530098577</v>
      </c>
      <c r="I106" s="48">
        <v>631.85338507027825</v>
      </c>
      <c r="J106" s="48">
        <v>130.14849196242491</v>
      </c>
      <c r="K106" s="48">
        <v>134.17403921237357</v>
      </c>
      <c r="L106" s="48">
        <v>137.46018205572432</v>
      </c>
      <c r="M106" s="48">
        <v>138.5644041642197</v>
      </c>
      <c r="N106" s="48">
        <v>137.5936539743108</v>
      </c>
      <c r="O106" s="48">
        <v>138.3458255352503</v>
      </c>
      <c r="P106" s="48">
        <v>140.02914843359767</v>
      </c>
      <c r="Q106" s="48">
        <v>135.08503611190204</v>
      </c>
      <c r="R106" s="48">
        <v>73.344727790551843</v>
      </c>
      <c r="S106" s="48">
        <v>71.090634501480494</v>
      </c>
      <c r="T106" s="48">
        <v>61.467548324846234</v>
      </c>
      <c r="U106" s="48">
        <v>165.31945248060865</v>
      </c>
      <c r="V106" s="48">
        <v>311.06893605605853</v>
      </c>
      <c r="W106" s="48">
        <v>315.32428317856539</v>
      </c>
      <c r="X106" s="48">
        <v>308.69076501138181</v>
      </c>
      <c r="Y106" s="48">
        <v>272.88787571727534</v>
      </c>
      <c r="Z106" s="48">
        <v>261.43806101289704</v>
      </c>
      <c r="AA106" s="48">
        <v>271.91805012509536</v>
      </c>
      <c r="AB106" s="48">
        <v>0</v>
      </c>
      <c r="AC106" s="48">
        <v>261</v>
      </c>
    </row>
    <row r="107" spans="2:29" x14ac:dyDescent="0.2">
      <c r="B107" s="106" t="s">
        <v>194</v>
      </c>
      <c r="C107" s="48">
        <v>0</v>
      </c>
      <c r="D107" s="48">
        <v>0</v>
      </c>
      <c r="E107" s="48">
        <v>0</v>
      </c>
      <c r="F107" s="48">
        <v>0</v>
      </c>
      <c r="G107" s="48">
        <v>0</v>
      </c>
      <c r="H107" s="48">
        <v>0</v>
      </c>
      <c r="I107" s="48">
        <v>18449.592299564567</v>
      </c>
      <c r="J107" s="48">
        <v>18241.092039485626</v>
      </c>
      <c r="K107" s="48">
        <v>17618.617483490627</v>
      </c>
      <c r="L107" s="48">
        <v>18309.219981249113</v>
      </c>
      <c r="M107" s="48">
        <v>18456.299243654874</v>
      </c>
      <c r="N107" s="48">
        <v>18326.998846402224</v>
      </c>
      <c r="O107" s="48">
        <v>19269.217027024137</v>
      </c>
      <c r="P107" s="48">
        <v>16737.736876874584</v>
      </c>
      <c r="Q107" s="48">
        <v>16631.168226105368</v>
      </c>
      <c r="R107" s="48">
        <v>16043.93000190887</v>
      </c>
      <c r="S107" s="48">
        <v>15672.226875814782</v>
      </c>
      <c r="T107" s="48">
        <v>15658.676364947873</v>
      </c>
      <c r="U107" s="48">
        <v>15798.296587588155</v>
      </c>
      <c r="V107" s="48">
        <v>15752.638240661743</v>
      </c>
      <c r="W107" s="48">
        <v>15968.131910591625</v>
      </c>
      <c r="X107" s="48">
        <v>15118.473689255467</v>
      </c>
      <c r="Y107" s="48">
        <v>0</v>
      </c>
      <c r="Z107" s="48">
        <v>0</v>
      </c>
      <c r="AA107" s="48">
        <v>0</v>
      </c>
      <c r="AB107" s="48">
        <v>0</v>
      </c>
      <c r="AC107" s="48">
        <v>0</v>
      </c>
    </row>
    <row r="108" spans="2:29" x14ac:dyDescent="0.2">
      <c r="B108" s="106" t="s">
        <v>305</v>
      </c>
      <c r="C108" s="48">
        <v>0</v>
      </c>
      <c r="D108" s="48">
        <v>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1400.8523591574749</v>
      </c>
      <c r="K108" s="48">
        <v>1353.3071196420437</v>
      </c>
      <c r="L108" s="48">
        <v>1386.4518362517022</v>
      </c>
      <c r="M108" s="48">
        <v>1397.5892488977333</v>
      </c>
      <c r="N108" s="48">
        <v>1387.7980616374452</v>
      </c>
      <c r="O108" s="48">
        <v>1395.3846183743824</v>
      </c>
      <c r="P108" s="48">
        <v>1410.4385240775416</v>
      </c>
      <c r="Q108" s="48">
        <v>1401.7519689293024</v>
      </c>
      <c r="R108" s="48">
        <v>991.9874433672137</v>
      </c>
      <c r="S108" s="48">
        <v>972.7279501300136</v>
      </c>
      <c r="T108" s="48">
        <v>841.05596610338387</v>
      </c>
      <c r="U108" s="48">
        <v>839.58872367366291</v>
      </c>
      <c r="V108" s="48">
        <v>808.85233494572549</v>
      </c>
      <c r="W108" s="48">
        <v>820.45541642578189</v>
      </c>
      <c r="X108" s="48">
        <v>801.43658709527779</v>
      </c>
      <c r="Y108" s="48">
        <v>729.73805225259559</v>
      </c>
      <c r="Z108" s="48">
        <v>667.76908149029612</v>
      </c>
      <c r="AA108" s="48">
        <v>693.1681441713497</v>
      </c>
      <c r="AB108" s="48">
        <v>0</v>
      </c>
      <c r="AC108" s="48">
        <v>642</v>
      </c>
    </row>
    <row r="109" spans="2:29" x14ac:dyDescent="0.2">
      <c r="B109" s="106" t="s">
        <v>306</v>
      </c>
      <c r="C109" s="48">
        <v>0</v>
      </c>
      <c r="D109" s="48">
        <v>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43389.108266677213</v>
      </c>
      <c r="L109" s="48">
        <v>38555.074986756532</v>
      </c>
      <c r="M109" s="48">
        <v>43964.012163502834</v>
      </c>
      <c r="N109" s="48">
        <v>57819.679372809129</v>
      </c>
      <c r="O109" s="48">
        <v>43444.347712715928</v>
      </c>
      <c r="P109" s="48">
        <v>81176.317932520382</v>
      </c>
      <c r="Q109" s="48">
        <v>83466.396354358425</v>
      </c>
      <c r="R109" s="48">
        <v>25579.999462293905</v>
      </c>
      <c r="S109" s="48">
        <v>7788.5262497363201</v>
      </c>
      <c r="T109" s="48">
        <v>58269.790751537796</v>
      </c>
      <c r="U109" s="48">
        <v>11063.607203111313</v>
      </c>
      <c r="V109" s="48">
        <v>14246.941717920678</v>
      </c>
      <c r="W109" s="48">
        <v>384139.82158687926</v>
      </c>
      <c r="X109" s="48">
        <v>24895.416540766088</v>
      </c>
      <c r="Y109" s="48">
        <v>31804.698479197454</v>
      </c>
      <c r="Z109" s="48">
        <v>23447.35973209839</v>
      </c>
      <c r="AA109" s="48">
        <v>38757.485144782491</v>
      </c>
      <c r="AB109" s="48">
        <v>65929.233772757536</v>
      </c>
      <c r="AC109" s="48">
        <v>65302.796779999997</v>
      </c>
    </row>
    <row r="110" spans="2:29" x14ac:dyDescent="0.2">
      <c r="B110" s="106" t="s">
        <v>197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34700.182554924198</v>
      </c>
      <c r="L110" s="48">
        <v>124737.00731009465</v>
      </c>
      <c r="M110" s="48">
        <v>117605.55542347915</v>
      </c>
      <c r="N110" s="48">
        <v>126731.54808833289</v>
      </c>
      <c r="O110" s="48">
        <v>171824.463982254</v>
      </c>
      <c r="P110" s="48">
        <v>262767.74114756851</v>
      </c>
      <c r="Q110" s="48">
        <v>127682.74668492816</v>
      </c>
      <c r="R110" s="48">
        <v>110017.09168582776</v>
      </c>
      <c r="S110" s="48">
        <v>97099.403221534332</v>
      </c>
      <c r="T110" s="48">
        <v>68200.007947268386</v>
      </c>
      <c r="U110" s="48">
        <v>531556.93094961322</v>
      </c>
      <c r="V110" s="48">
        <v>186641.36163363513</v>
      </c>
      <c r="W110" s="48">
        <v>77553.410202146028</v>
      </c>
      <c r="X110" s="48">
        <v>127987.42107341821</v>
      </c>
      <c r="Y110" s="48">
        <v>166884.38822033937</v>
      </c>
      <c r="Z110" s="48">
        <v>133846.67382111313</v>
      </c>
      <c r="AA110" s="48">
        <v>177542.42720339936</v>
      </c>
      <c r="AB110" s="48">
        <v>236263.9164733444</v>
      </c>
      <c r="AC110" s="48">
        <v>140000</v>
      </c>
    </row>
    <row r="111" spans="2:29" x14ac:dyDescent="0.2">
      <c r="B111" s="106" t="s">
        <v>198</v>
      </c>
      <c r="C111" s="48">
        <v>0</v>
      </c>
      <c r="D111" s="48">
        <v>0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96911.346708736106</v>
      </c>
      <c r="N111" s="48">
        <v>96232.40821302768</v>
      </c>
      <c r="O111" s="48">
        <v>96758.473700201124</v>
      </c>
      <c r="P111" s="48">
        <v>97764.594772902463</v>
      </c>
      <c r="Q111" s="48">
        <v>0</v>
      </c>
      <c r="R111" s="48">
        <v>0</v>
      </c>
      <c r="S111" s="48">
        <v>0</v>
      </c>
      <c r="T111" s="48">
        <v>0</v>
      </c>
      <c r="U111" s="48">
        <v>0</v>
      </c>
      <c r="V111" s="48">
        <v>0</v>
      </c>
      <c r="W111" s="48">
        <v>0</v>
      </c>
      <c r="X111" s="48">
        <v>0</v>
      </c>
      <c r="Y111" s="48">
        <v>0</v>
      </c>
      <c r="Z111" s="48">
        <v>0</v>
      </c>
      <c r="AA111" s="48">
        <v>0</v>
      </c>
      <c r="AB111" s="48">
        <v>0</v>
      </c>
      <c r="AC111" s="48">
        <v>0</v>
      </c>
    </row>
    <row r="112" spans="2:29" x14ac:dyDescent="0.2">
      <c r="B112" s="106" t="s">
        <v>199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2637881.6169752334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8">
        <v>0</v>
      </c>
      <c r="X112" s="48">
        <v>0</v>
      </c>
      <c r="Y112" s="48">
        <v>0</v>
      </c>
      <c r="Z112" s="48">
        <v>0</v>
      </c>
      <c r="AA112" s="48">
        <v>0</v>
      </c>
      <c r="AB112" s="48">
        <v>0</v>
      </c>
      <c r="AC112" s="48">
        <v>0</v>
      </c>
    </row>
    <row r="113" spans="2:29" x14ac:dyDescent="0.2">
      <c r="B113" s="106" t="s">
        <v>307</v>
      </c>
      <c r="C113" s="48">
        <v>0</v>
      </c>
      <c r="D113" s="48">
        <v>0</v>
      </c>
      <c r="E113" s="48">
        <v>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2637.8816169752331</v>
      </c>
      <c r="N113" s="48">
        <v>3814.6619825919597</v>
      </c>
      <c r="O113" s="48">
        <v>5171.946156275706</v>
      </c>
      <c r="P113" s="48">
        <v>5105.990397955532</v>
      </c>
      <c r="Q113" s="48">
        <v>7831.0165861972209</v>
      </c>
      <c r="R113" s="48">
        <v>9356.9536478796508</v>
      </c>
      <c r="S113" s="48">
        <v>7455.847033082101</v>
      </c>
      <c r="T113" s="48">
        <v>6579.8595090282561</v>
      </c>
      <c r="U113" s="48">
        <v>6106.5974443044133</v>
      </c>
      <c r="V113" s="48">
        <v>5017.5419385842242</v>
      </c>
      <c r="W113" s="48">
        <v>8744.2714731284323</v>
      </c>
      <c r="X113" s="48">
        <v>8710.8606412159461</v>
      </c>
      <c r="Y113" s="48">
        <v>8008.571167375927</v>
      </c>
      <c r="Z113" s="48">
        <v>7917.4246111992061</v>
      </c>
      <c r="AA113" s="48">
        <v>29001.620231374927</v>
      </c>
      <c r="AB113" s="48">
        <v>37294.459219109609</v>
      </c>
      <c r="AC113" s="48">
        <v>21000</v>
      </c>
    </row>
    <row r="114" spans="2:29" x14ac:dyDescent="0.2">
      <c r="B114" s="106" t="s">
        <v>308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254310.79883946397</v>
      </c>
      <c r="O114" s="48">
        <v>0</v>
      </c>
      <c r="P114" s="48">
        <v>0</v>
      </c>
      <c r="Q114" s="48">
        <v>199559.75342021033</v>
      </c>
      <c r="R114" s="48">
        <v>27468.00717523168</v>
      </c>
      <c r="S114" s="48">
        <v>59214.683920320982</v>
      </c>
      <c r="T114" s="48">
        <v>250578.50044592106</v>
      </c>
      <c r="U114" s="48">
        <v>392274.48221943114</v>
      </c>
      <c r="V114" s="48">
        <v>380115.03019743261</v>
      </c>
      <c r="W114" s="48">
        <v>519430.83880502853</v>
      </c>
      <c r="X114" s="48">
        <v>479817.86177841114</v>
      </c>
      <c r="Y114" s="48">
        <v>266186.38944375672</v>
      </c>
      <c r="Z114" s="48">
        <v>212006.33722568722</v>
      </c>
      <c r="AA114" s="48">
        <v>365944.86013822927</v>
      </c>
      <c r="AB114" s="48">
        <v>841766.29098241939</v>
      </c>
      <c r="AC114" s="48">
        <v>1037951.070739</v>
      </c>
    </row>
    <row r="115" spans="2:29" x14ac:dyDescent="0.2">
      <c r="B115" s="106" t="s">
        <v>202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614584.43052870466</v>
      </c>
      <c r="O115" s="48">
        <v>442097.95743844734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  <c r="AA115" s="48">
        <v>0</v>
      </c>
      <c r="AB115" s="48">
        <v>0</v>
      </c>
      <c r="AC115" s="48">
        <v>0</v>
      </c>
    </row>
    <row r="116" spans="2:29" x14ac:dyDescent="0.2">
      <c r="B116" s="106" t="s">
        <v>309</v>
      </c>
      <c r="C116" s="48">
        <v>0</v>
      </c>
      <c r="D116" s="48">
        <v>0</v>
      </c>
      <c r="E116" s="48">
        <v>0</v>
      </c>
      <c r="F116" s="48">
        <v>0</v>
      </c>
      <c r="G116" s="48">
        <v>0</v>
      </c>
      <c r="H116" s="48">
        <v>0</v>
      </c>
      <c r="I116" s="48">
        <v>0</v>
      </c>
      <c r="J116" s="48">
        <v>0</v>
      </c>
      <c r="K116" s="48">
        <v>0</v>
      </c>
      <c r="L116" s="48">
        <v>0</v>
      </c>
      <c r="M116" s="48">
        <v>0</v>
      </c>
      <c r="N116" s="48">
        <v>0</v>
      </c>
      <c r="O116" s="48">
        <v>0</v>
      </c>
      <c r="P116" s="48">
        <v>10995743.062289558</v>
      </c>
      <c r="Q116" s="48">
        <v>20858463.602442682</v>
      </c>
      <c r="R116" s="48">
        <v>20116399.565228198</v>
      </c>
      <c r="S116" s="48">
        <v>14645293.862313226</v>
      </c>
      <c r="T116" s="48">
        <v>5359298.7711302051</v>
      </c>
      <c r="U116" s="48">
        <v>1222826.7889963205</v>
      </c>
      <c r="V116" s="48">
        <v>0</v>
      </c>
      <c r="W116" s="48">
        <v>0</v>
      </c>
      <c r="X116" s="48">
        <v>0</v>
      </c>
      <c r="Y116" s="48">
        <v>0</v>
      </c>
      <c r="Z116" s="48">
        <v>0</v>
      </c>
      <c r="AA116" s="48">
        <v>0</v>
      </c>
      <c r="AB116" s="48">
        <v>0</v>
      </c>
      <c r="AC116" s="48">
        <v>0</v>
      </c>
    </row>
    <row r="117" spans="2:29" x14ac:dyDescent="0.2">
      <c r="B117" s="106" t="s">
        <v>310</v>
      </c>
      <c r="C117" s="48">
        <v>0</v>
      </c>
      <c r="D117" s="48">
        <v>0</v>
      </c>
      <c r="E117" s="48">
        <v>0</v>
      </c>
      <c r="F117" s="48">
        <v>0</v>
      </c>
      <c r="G117" s="48">
        <v>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0</v>
      </c>
      <c r="N117" s="48">
        <v>0</v>
      </c>
      <c r="O117" s="48">
        <v>0</v>
      </c>
      <c r="P117" s="48">
        <v>24352.895379756115</v>
      </c>
      <c r="Q117" s="48">
        <v>19577.54146549305</v>
      </c>
      <c r="R117" s="48">
        <v>43057.067582121708</v>
      </c>
      <c r="S117" s="48">
        <v>52400.0130540229</v>
      </c>
      <c r="T117" s="48">
        <v>60415.103960845205</v>
      </c>
      <c r="U117" s="48">
        <v>60995.451505565186</v>
      </c>
      <c r="V117" s="48">
        <v>62213.787211211711</v>
      </c>
      <c r="W117" s="48">
        <v>78218.790633129567</v>
      </c>
      <c r="X117" s="48">
        <v>90325.236646198959</v>
      </c>
      <c r="Y117" s="48">
        <v>95267.276501279324</v>
      </c>
      <c r="Z117" s="48">
        <v>99604.970325947259</v>
      </c>
      <c r="AA117" s="48">
        <v>69149.651681402334</v>
      </c>
      <c r="AB117" s="48">
        <v>73678.429966463795</v>
      </c>
      <c r="AC117" s="48">
        <v>85605.584212999995</v>
      </c>
    </row>
    <row r="118" spans="2:29" x14ac:dyDescent="0.2">
      <c r="B118" s="106" t="s">
        <v>311</v>
      </c>
      <c r="C118" s="48">
        <v>0</v>
      </c>
      <c r="D118" s="48">
        <v>0</v>
      </c>
      <c r="E118" s="48">
        <v>0</v>
      </c>
      <c r="F118" s="48">
        <v>0</v>
      </c>
      <c r="G118" s="48">
        <v>0</v>
      </c>
      <c r="H118" s="48">
        <v>0</v>
      </c>
      <c r="I118" s="48">
        <v>0</v>
      </c>
      <c r="J118" s="48">
        <v>0</v>
      </c>
      <c r="K118" s="48">
        <v>0</v>
      </c>
      <c r="L118" s="48">
        <v>0</v>
      </c>
      <c r="M118" s="48">
        <v>0</v>
      </c>
      <c r="N118" s="48">
        <v>0</v>
      </c>
      <c r="O118" s="48">
        <v>0</v>
      </c>
      <c r="P118" s="48">
        <v>0</v>
      </c>
      <c r="Q118" s="48">
        <v>4166.1008238569211</v>
      </c>
      <c r="R118" s="48">
        <v>3150.0443747535769</v>
      </c>
      <c r="S118" s="48">
        <v>3049.2871004969943</v>
      </c>
      <c r="T118" s="48">
        <v>2762.8746789048769</v>
      </c>
      <c r="U118" s="48">
        <v>1298.873550156902</v>
      </c>
      <c r="V118" s="48">
        <v>2566.318722462483</v>
      </c>
      <c r="W118" s="48">
        <v>2165.255164496979</v>
      </c>
      <c r="X118" s="48">
        <v>3698.4921704650069</v>
      </c>
      <c r="Y118" s="48">
        <v>3436.721721181179</v>
      </c>
      <c r="Z118" s="48">
        <v>3260.8243179429232</v>
      </c>
      <c r="AA118" s="48">
        <v>3062.6442022696192</v>
      </c>
      <c r="AB118" s="48">
        <v>2510.8404065216541</v>
      </c>
      <c r="AC118" s="48">
        <v>2881</v>
      </c>
    </row>
    <row r="119" spans="2:29" x14ac:dyDescent="0.2">
      <c r="B119" s="106" t="s">
        <v>206</v>
      </c>
      <c r="C119" s="48">
        <v>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v>0</v>
      </c>
      <c r="Q119" s="48">
        <v>25450.803905140969</v>
      </c>
      <c r="R119" s="48">
        <v>91680.909738189803</v>
      </c>
      <c r="S119" s="48">
        <v>25852.716107733519</v>
      </c>
      <c r="T119" s="48">
        <v>41774.951848677105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  <c r="AA119" s="48">
        <v>0</v>
      </c>
      <c r="AB119" s="48">
        <v>0</v>
      </c>
      <c r="AC119" s="48">
        <v>0</v>
      </c>
    </row>
    <row r="120" spans="2:29" x14ac:dyDescent="0.2">
      <c r="B120" s="106" t="s">
        <v>207</v>
      </c>
      <c r="C120" s="48">
        <v>0</v>
      </c>
      <c r="D120" s="48">
        <v>0</v>
      </c>
      <c r="E120" s="48">
        <v>0</v>
      </c>
      <c r="F120" s="48">
        <v>0</v>
      </c>
      <c r="G120" s="48">
        <v>0</v>
      </c>
      <c r="H120" s="48">
        <v>0</v>
      </c>
      <c r="I120" s="48">
        <v>0</v>
      </c>
      <c r="J120" s="48">
        <v>0</v>
      </c>
      <c r="K120" s="48">
        <v>0</v>
      </c>
      <c r="L120" s="48">
        <v>0</v>
      </c>
      <c r="M120" s="48">
        <v>0</v>
      </c>
      <c r="N120" s="48">
        <v>0</v>
      </c>
      <c r="O120" s="48">
        <v>0</v>
      </c>
      <c r="P120" s="48">
        <v>0</v>
      </c>
      <c r="Q120" s="48">
        <v>22427.712847057424</v>
      </c>
      <c r="R120" s="48">
        <v>15855.296530122545</v>
      </c>
      <c r="S120" s="48">
        <v>19609.640620888382</v>
      </c>
      <c r="T120" s="48">
        <v>18373.633008754852</v>
      </c>
      <c r="U120" s="48">
        <v>8192.2181917342987</v>
      </c>
      <c r="V120" s="48">
        <v>0</v>
      </c>
      <c r="W120" s="48">
        <v>0</v>
      </c>
      <c r="X120" s="48">
        <v>0</v>
      </c>
      <c r="Y120" s="48">
        <v>0</v>
      </c>
      <c r="Z120" s="48">
        <v>0</v>
      </c>
      <c r="AA120" s="48">
        <v>0</v>
      </c>
      <c r="AB120" s="48">
        <v>0</v>
      </c>
      <c r="AC120" s="48">
        <v>0</v>
      </c>
    </row>
    <row r="121" spans="2:29" x14ac:dyDescent="0.2">
      <c r="B121" s="106" t="s">
        <v>312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1364719.2535756417</v>
      </c>
      <c r="R121" s="48">
        <v>565028.92701589246</v>
      </c>
      <c r="S121" s="48">
        <v>1243230.4516972951</v>
      </c>
      <c r="T121" s="48">
        <v>1303942.5043697997</v>
      </c>
      <c r="U121" s="48">
        <v>1290079.4642190328</v>
      </c>
      <c r="V121" s="48">
        <v>1280492.9887408412</v>
      </c>
      <c r="W121" s="48">
        <v>1306712.8039884425</v>
      </c>
      <c r="X121" s="48">
        <v>1291143.1746873464</v>
      </c>
      <c r="Y121" s="48">
        <v>1145660.3219814247</v>
      </c>
      <c r="Z121" s="48">
        <v>1175461.3967743751</v>
      </c>
      <c r="AA121" s="48">
        <v>1241164.6117624009</v>
      </c>
      <c r="AB121" s="48">
        <v>1325265.5373477044</v>
      </c>
      <c r="AC121" s="48">
        <v>98519.37</v>
      </c>
    </row>
    <row r="122" spans="2:29" x14ac:dyDescent="0.2">
      <c r="B122" s="106" t="s">
        <v>313</v>
      </c>
      <c r="C122" s="48">
        <v>0</v>
      </c>
      <c r="D122" s="48">
        <v>0</v>
      </c>
      <c r="E122" s="48">
        <v>0</v>
      </c>
      <c r="F122" s="48">
        <v>0</v>
      </c>
      <c r="G122" s="48">
        <v>0</v>
      </c>
      <c r="H122" s="48">
        <v>0</v>
      </c>
      <c r="I122" s="48">
        <v>0</v>
      </c>
      <c r="J122" s="48">
        <v>0</v>
      </c>
      <c r="K122" s="48">
        <v>0</v>
      </c>
      <c r="L122" s="48">
        <v>0</v>
      </c>
      <c r="M122" s="48">
        <v>0</v>
      </c>
      <c r="N122" s="48">
        <v>0</v>
      </c>
      <c r="O122" s="48">
        <v>0</v>
      </c>
      <c r="P122" s="48">
        <v>0</v>
      </c>
      <c r="Q122" s="48">
        <v>0</v>
      </c>
      <c r="R122" s="48">
        <v>91680.909738189803</v>
      </c>
      <c r="S122" s="48">
        <v>86695.895733512807</v>
      </c>
      <c r="T122" s="48">
        <v>120023.31680332069</v>
      </c>
      <c r="U122" s="48">
        <v>119813.93323079756</v>
      </c>
      <c r="V122" s="48">
        <v>139981.02122522634</v>
      </c>
      <c r="W122" s="48">
        <v>142446.97957571503</v>
      </c>
      <c r="X122" s="48">
        <v>144925.24178938114</v>
      </c>
      <c r="Y122" s="48">
        <v>128116.37357618561</v>
      </c>
      <c r="Z122" s="48">
        <v>293091.99665122986</v>
      </c>
      <c r="AA122" s="48">
        <v>122586.00620393644</v>
      </c>
      <c r="AB122" s="48">
        <v>265082.640856724</v>
      </c>
      <c r="AC122" s="48">
        <v>177000</v>
      </c>
    </row>
    <row r="123" spans="2:29" x14ac:dyDescent="0.2">
      <c r="B123" s="106" t="s">
        <v>314</v>
      </c>
      <c r="C123" s="48">
        <v>0</v>
      </c>
      <c r="D123" s="48">
        <v>0</v>
      </c>
      <c r="E123" s="48">
        <v>0</v>
      </c>
      <c r="F123" s="48">
        <v>0</v>
      </c>
      <c r="G123" s="48">
        <v>0</v>
      </c>
      <c r="H123" s="48">
        <v>0</v>
      </c>
      <c r="I123" s="48">
        <v>0</v>
      </c>
      <c r="J123" s="48">
        <v>0</v>
      </c>
      <c r="K123" s="48">
        <v>0</v>
      </c>
      <c r="L123" s="48">
        <v>0</v>
      </c>
      <c r="M123" s="48">
        <v>0</v>
      </c>
      <c r="N123" s="48">
        <v>0</v>
      </c>
      <c r="O123" s="48">
        <v>0</v>
      </c>
      <c r="P123" s="48">
        <v>0</v>
      </c>
      <c r="Q123" s="48">
        <v>0</v>
      </c>
      <c r="R123" s="48">
        <v>0</v>
      </c>
      <c r="S123" s="48">
        <v>0</v>
      </c>
      <c r="T123" s="48">
        <v>48141.250585042173</v>
      </c>
      <c r="U123" s="48">
        <v>42944.310898283104</v>
      </c>
      <c r="V123" s="48">
        <v>80877.923374575228</v>
      </c>
      <c r="W123" s="48">
        <v>48789.557188133891</v>
      </c>
      <c r="X123" s="48">
        <v>36486.378872894595</v>
      </c>
      <c r="Y123" s="48">
        <v>44828.958007418347</v>
      </c>
      <c r="Z123" s="48">
        <v>52889.036979707736</v>
      </c>
      <c r="AA123" s="48">
        <v>55623.957524155267</v>
      </c>
      <c r="AB123" s="48">
        <v>41845.46335823444</v>
      </c>
      <c r="AC123" s="48">
        <v>163821.696069</v>
      </c>
    </row>
    <row r="124" spans="2:29" x14ac:dyDescent="0.2">
      <c r="B124" s="106" t="s">
        <v>211</v>
      </c>
      <c r="C124" s="48">
        <v>0</v>
      </c>
      <c r="D124" s="48">
        <v>0</v>
      </c>
      <c r="E124" s="48">
        <v>0</v>
      </c>
      <c r="F124" s="48">
        <v>0</v>
      </c>
      <c r="G124" s="48">
        <v>0</v>
      </c>
      <c r="H124" s="48">
        <v>0</v>
      </c>
      <c r="I124" s="48">
        <v>0</v>
      </c>
      <c r="J124" s="48">
        <v>0</v>
      </c>
      <c r="K124" s="48">
        <v>0</v>
      </c>
      <c r="L124" s="48">
        <v>0</v>
      </c>
      <c r="M124" s="48">
        <v>0</v>
      </c>
      <c r="N124" s="48">
        <v>0</v>
      </c>
      <c r="O124" s="48">
        <v>0</v>
      </c>
      <c r="P124" s="48">
        <v>0</v>
      </c>
      <c r="Q124" s="48">
        <v>0</v>
      </c>
      <c r="R124" s="48">
        <v>0</v>
      </c>
      <c r="S124" s="48">
        <v>0</v>
      </c>
      <c r="T124" s="48">
        <v>47211.647833712195</v>
      </c>
      <c r="U124" s="48">
        <v>0</v>
      </c>
      <c r="V124" s="48">
        <v>63769.131891492005</v>
      </c>
      <c r="W124" s="48">
        <v>0</v>
      </c>
      <c r="X124" s="48">
        <v>0</v>
      </c>
      <c r="Y124" s="48">
        <v>0</v>
      </c>
      <c r="Z124" s="48">
        <v>0</v>
      </c>
      <c r="AA124" s="48">
        <v>0</v>
      </c>
      <c r="AB124" s="48">
        <v>0</v>
      </c>
      <c r="AC124" s="48">
        <v>0</v>
      </c>
    </row>
    <row r="125" spans="2:29" x14ac:dyDescent="0.2">
      <c r="B125" s="106" t="s">
        <v>212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8">
        <v>0</v>
      </c>
      <c r="J125" s="48">
        <v>0</v>
      </c>
      <c r="K125" s="48">
        <v>0</v>
      </c>
      <c r="L125" s="48">
        <v>0</v>
      </c>
      <c r="M125" s="48">
        <v>0</v>
      </c>
      <c r="N125" s="48">
        <v>0</v>
      </c>
      <c r="O125" s="48">
        <v>0</v>
      </c>
      <c r="P125" s="48">
        <v>0</v>
      </c>
      <c r="Q125" s="48">
        <v>0</v>
      </c>
      <c r="R125" s="48">
        <v>0</v>
      </c>
      <c r="S125" s="48">
        <v>0</v>
      </c>
      <c r="T125" s="48">
        <v>0</v>
      </c>
      <c r="U125" s="48">
        <v>0</v>
      </c>
      <c r="V125" s="48">
        <v>0</v>
      </c>
      <c r="W125" s="48">
        <v>0</v>
      </c>
      <c r="X125" s="48">
        <v>17717.110808751844</v>
      </c>
      <c r="Y125" s="48">
        <v>0</v>
      </c>
      <c r="Z125" s="48">
        <v>0</v>
      </c>
      <c r="AA125" s="48">
        <v>0</v>
      </c>
      <c r="AB125" s="48">
        <v>0</v>
      </c>
      <c r="AC125" s="48">
        <v>0</v>
      </c>
    </row>
    <row r="126" spans="2:29" x14ac:dyDescent="0.2">
      <c r="B126" s="106" t="s">
        <v>315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4275.2946327867439</v>
      </c>
      <c r="Y126" s="48">
        <v>3740.9981084246197</v>
      </c>
      <c r="Z126" s="48">
        <v>3657.7881182073488</v>
      </c>
      <c r="AA126" s="48">
        <v>3635.4768577202922</v>
      </c>
      <c r="AB126" s="48">
        <v>4241.3222537075844</v>
      </c>
      <c r="AC126" s="48">
        <v>4400</v>
      </c>
    </row>
    <row r="127" spans="2:29" x14ac:dyDescent="0.2">
      <c r="B127" s="106" t="s">
        <v>316</v>
      </c>
      <c r="C127" s="48">
        <v>0</v>
      </c>
      <c r="D127" s="48">
        <v>0</v>
      </c>
      <c r="E127" s="48">
        <v>0</v>
      </c>
      <c r="F127" s="48">
        <v>0</v>
      </c>
      <c r="G127" s="48">
        <v>0</v>
      </c>
      <c r="H127" s="48">
        <v>0</v>
      </c>
      <c r="I127" s="48">
        <v>0</v>
      </c>
      <c r="J127" s="48">
        <v>0</v>
      </c>
      <c r="K127" s="48">
        <v>0</v>
      </c>
      <c r="L127" s="48">
        <v>0</v>
      </c>
      <c r="M127" s="48">
        <v>0</v>
      </c>
      <c r="N127" s="48">
        <v>0</v>
      </c>
      <c r="O127" s="48">
        <v>0</v>
      </c>
      <c r="P127" s="48">
        <v>0</v>
      </c>
      <c r="Q127" s="48">
        <v>0</v>
      </c>
      <c r="R127" s="48">
        <v>0</v>
      </c>
      <c r="S127" s="48">
        <v>0</v>
      </c>
      <c r="T127" s="48">
        <v>0</v>
      </c>
      <c r="U127" s="48">
        <v>0</v>
      </c>
      <c r="V127" s="48">
        <v>0</v>
      </c>
      <c r="W127" s="48">
        <v>62035154.474090651</v>
      </c>
      <c r="X127" s="48">
        <v>36198684.030277789</v>
      </c>
      <c r="Y127" s="48">
        <v>2075965.7684834397</v>
      </c>
      <c r="Z127" s="48">
        <v>0</v>
      </c>
      <c r="AA127" s="48">
        <v>0</v>
      </c>
      <c r="AB127" s="48">
        <v>0</v>
      </c>
      <c r="AC127" s="48">
        <v>0</v>
      </c>
    </row>
    <row r="128" spans="2:29" x14ac:dyDescent="0.2">
      <c r="B128" s="106" t="s">
        <v>317</v>
      </c>
      <c r="C128" s="48">
        <v>0</v>
      </c>
      <c r="D128" s="48">
        <v>0</v>
      </c>
      <c r="E128" s="48">
        <v>0</v>
      </c>
      <c r="F128" s="48">
        <v>0</v>
      </c>
      <c r="G128" s="48">
        <v>0</v>
      </c>
      <c r="H128" s="48">
        <v>0</v>
      </c>
      <c r="I128" s="48">
        <v>0</v>
      </c>
      <c r="J128" s="48">
        <v>0</v>
      </c>
      <c r="K128" s="48">
        <v>0</v>
      </c>
      <c r="L128" s="48">
        <v>0</v>
      </c>
      <c r="M128" s="48">
        <v>0</v>
      </c>
      <c r="N128" s="48">
        <v>0</v>
      </c>
      <c r="O128" s="48">
        <v>0</v>
      </c>
      <c r="P128" s="48">
        <v>0</v>
      </c>
      <c r="Q128" s="48">
        <v>0</v>
      </c>
      <c r="R128" s="48">
        <v>0</v>
      </c>
      <c r="S128" s="48">
        <v>0</v>
      </c>
      <c r="T128" s="48">
        <v>0</v>
      </c>
      <c r="U128" s="48">
        <v>0</v>
      </c>
      <c r="V128" s="48">
        <v>0</v>
      </c>
      <c r="W128" s="48">
        <v>0</v>
      </c>
      <c r="X128" s="48">
        <v>0</v>
      </c>
      <c r="Y128" s="48">
        <v>0</v>
      </c>
      <c r="Z128" s="48">
        <v>2447.3923606563299</v>
      </c>
      <c r="AA128" s="48">
        <v>4457.6729528704163</v>
      </c>
      <c r="AB128" s="48">
        <v>4495.8015889300395</v>
      </c>
      <c r="AC128" s="48">
        <v>3068.2890000000002</v>
      </c>
    </row>
    <row r="129" spans="2:29" x14ac:dyDescent="0.2">
      <c r="B129" s="106" t="s">
        <v>216</v>
      </c>
      <c r="C129" s="48">
        <v>0</v>
      </c>
      <c r="D129" s="48">
        <v>0</v>
      </c>
      <c r="E129" s="48">
        <v>0</v>
      </c>
      <c r="F129" s="48">
        <v>0</v>
      </c>
      <c r="G129" s="48">
        <v>0</v>
      </c>
      <c r="H129" s="48">
        <v>0</v>
      </c>
      <c r="I129" s="48">
        <v>0</v>
      </c>
      <c r="J129" s="48">
        <v>0</v>
      </c>
      <c r="K129" s="48">
        <v>0</v>
      </c>
      <c r="L129" s="48">
        <v>0</v>
      </c>
      <c r="M129" s="48">
        <v>0</v>
      </c>
      <c r="N129" s="48">
        <v>0</v>
      </c>
      <c r="O129" s="48">
        <v>0</v>
      </c>
      <c r="P129" s="48">
        <v>0</v>
      </c>
      <c r="Q129" s="48">
        <v>0</v>
      </c>
      <c r="R129" s="48">
        <v>0</v>
      </c>
      <c r="S129" s="48">
        <v>0</v>
      </c>
      <c r="T129" s="48">
        <v>0</v>
      </c>
      <c r="U129" s="48">
        <v>0</v>
      </c>
      <c r="V129" s="48">
        <v>0</v>
      </c>
      <c r="W129" s="48">
        <v>0</v>
      </c>
      <c r="X129" s="48">
        <v>0</v>
      </c>
      <c r="Y129" s="48">
        <v>0</v>
      </c>
      <c r="Z129" s="48">
        <v>0</v>
      </c>
      <c r="AA129" s="48">
        <v>0</v>
      </c>
      <c r="AB129" s="48">
        <v>0</v>
      </c>
      <c r="AC129" s="48">
        <v>0</v>
      </c>
    </row>
    <row r="130" spans="2:29" x14ac:dyDescent="0.2">
      <c r="B130" s="106" t="s">
        <v>318</v>
      </c>
      <c r="C130" s="48">
        <v>0</v>
      </c>
      <c r="D130" s="48">
        <v>0</v>
      </c>
      <c r="E130" s="48">
        <v>0</v>
      </c>
      <c r="F130" s="48">
        <v>0</v>
      </c>
      <c r="G130" s="48">
        <v>0</v>
      </c>
      <c r="H130" s="48">
        <v>0</v>
      </c>
      <c r="I130" s="48">
        <v>0</v>
      </c>
      <c r="J130" s="48">
        <v>0</v>
      </c>
      <c r="K130" s="48">
        <v>0</v>
      </c>
      <c r="L130" s="48">
        <v>0</v>
      </c>
      <c r="M130" s="48">
        <v>0</v>
      </c>
      <c r="N130" s="48">
        <v>0</v>
      </c>
      <c r="O130" s="48">
        <v>0</v>
      </c>
      <c r="P130" s="48">
        <v>0</v>
      </c>
      <c r="Q130" s="48">
        <v>0</v>
      </c>
      <c r="R130" s="48">
        <v>0</v>
      </c>
      <c r="S130" s="48">
        <v>0</v>
      </c>
      <c r="T130" s="48">
        <v>0</v>
      </c>
      <c r="U130" s="48">
        <v>0</v>
      </c>
      <c r="V130" s="48">
        <v>0</v>
      </c>
      <c r="W130" s="48">
        <v>0</v>
      </c>
      <c r="X130" s="48">
        <v>0</v>
      </c>
      <c r="Y130" s="48">
        <v>0</v>
      </c>
      <c r="Z130" s="48">
        <v>0</v>
      </c>
      <c r="AA130" s="48">
        <v>0</v>
      </c>
      <c r="AB130" s="48">
        <v>0</v>
      </c>
      <c r="AC130" s="48">
        <v>0</v>
      </c>
    </row>
    <row r="131" spans="2:29" x14ac:dyDescent="0.2">
      <c r="B131" s="106" t="s">
        <v>361</v>
      </c>
      <c r="C131" s="73">
        <v>0</v>
      </c>
      <c r="D131" s="73">
        <v>0</v>
      </c>
      <c r="E131" s="73">
        <v>0</v>
      </c>
      <c r="F131" s="73">
        <v>0</v>
      </c>
      <c r="G131" s="73">
        <v>0</v>
      </c>
      <c r="H131" s="73">
        <v>0</v>
      </c>
      <c r="I131" s="73">
        <v>0</v>
      </c>
      <c r="J131" s="73">
        <v>0</v>
      </c>
      <c r="K131" s="73">
        <v>0</v>
      </c>
      <c r="L131" s="73">
        <v>0</v>
      </c>
      <c r="M131" s="73">
        <v>0</v>
      </c>
      <c r="N131" s="73">
        <v>0</v>
      </c>
      <c r="O131" s="73">
        <v>0</v>
      </c>
      <c r="P131" s="73">
        <v>0</v>
      </c>
      <c r="Q131" s="73">
        <v>0</v>
      </c>
      <c r="R131" s="73">
        <v>0</v>
      </c>
      <c r="S131" s="73">
        <v>0</v>
      </c>
      <c r="T131" s="73">
        <v>0</v>
      </c>
      <c r="U131" s="73">
        <v>0</v>
      </c>
      <c r="V131" s="73">
        <v>0</v>
      </c>
      <c r="W131" s="73">
        <v>0</v>
      </c>
      <c r="X131" s="73">
        <v>0</v>
      </c>
      <c r="Y131" s="73">
        <v>0</v>
      </c>
      <c r="Z131" s="73">
        <v>0</v>
      </c>
      <c r="AA131" s="73">
        <v>0</v>
      </c>
      <c r="AB131" s="73">
        <v>0</v>
      </c>
      <c r="AC131" s="73">
        <v>17409.2</v>
      </c>
    </row>
    <row r="132" spans="2:29" s="45" customFormat="1" x14ac:dyDescent="0.2">
      <c r="B132" s="111" t="s">
        <v>218</v>
      </c>
      <c r="C132" s="61">
        <v>15599519.377502069</v>
      </c>
      <c r="D132" s="61">
        <v>16525321.692371881</v>
      </c>
      <c r="E132" s="61">
        <v>16380348.839367339</v>
      </c>
      <c r="F132" s="61">
        <v>14897595.097450636</v>
      </c>
      <c r="G132" s="61">
        <v>22269157.691960435</v>
      </c>
      <c r="H132" s="61">
        <v>21359872.146417093</v>
      </c>
      <c r="I132" s="61">
        <v>18357614.225023013</v>
      </c>
      <c r="J132" s="61">
        <v>19036149.178916924</v>
      </c>
      <c r="K132" s="61">
        <v>20381805.217080958</v>
      </c>
      <c r="L132" s="61">
        <v>25438571.464150622</v>
      </c>
      <c r="M132" s="61">
        <v>27715652.605146445</v>
      </c>
      <c r="N132" s="61">
        <v>27324624.77461582</v>
      </c>
      <c r="O132" s="61">
        <v>27405550.815174848</v>
      </c>
      <c r="P132" s="61">
        <v>29251365.090734567</v>
      </c>
      <c r="Q132" s="61">
        <v>22346618.554539446</v>
      </c>
      <c r="R132" s="61">
        <v>22478121.677699596</v>
      </c>
      <c r="S132" s="61">
        <v>23161100.542558923</v>
      </c>
      <c r="T132" s="61">
        <v>24348599.329581261</v>
      </c>
      <c r="U132" s="61">
        <v>22189764.330821104</v>
      </c>
      <c r="V132" s="61">
        <v>23104422.46582526</v>
      </c>
      <c r="W132" s="61">
        <v>22667170.835011397</v>
      </c>
      <c r="X132" s="61">
        <v>27154281.574611627</v>
      </c>
      <c r="Y132" s="61">
        <v>24209935.453704584</v>
      </c>
      <c r="Z132" s="61">
        <v>25532363.081705142</v>
      </c>
      <c r="AA132" s="61">
        <v>30072269.379721005</v>
      </c>
      <c r="AB132" s="61">
        <v>27915957.581366085</v>
      </c>
      <c r="AC132" s="61">
        <v>30225512.543795001</v>
      </c>
    </row>
    <row r="133" spans="2:29" s="45" customFormat="1" x14ac:dyDescent="0.2">
      <c r="B133" s="108" t="s">
        <v>219</v>
      </c>
      <c r="C133" s="50">
        <v>7476043.1779318769</v>
      </c>
      <c r="D133" s="50">
        <v>8236888.327536189</v>
      </c>
      <c r="E133" s="50">
        <v>9338843.222192185</v>
      </c>
      <c r="F133" s="50">
        <v>8182077.4438526239</v>
      </c>
      <c r="G133" s="50">
        <v>14836749.853127176</v>
      </c>
      <c r="H133" s="50">
        <v>14608349.050258448</v>
      </c>
      <c r="I133" s="50">
        <v>9457359.369853301</v>
      </c>
      <c r="J133" s="50">
        <v>8984104.1643851101</v>
      </c>
      <c r="K133" s="50">
        <v>10123372.010211863</v>
      </c>
      <c r="L133" s="50">
        <v>13094260.205401467</v>
      </c>
      <c r="M133" s="50">
        <v>11920322.032715145</v>
      </c>
      <c r="N133" s="50">
        <v>12004402.212849287</v>
      </c>
      <c r="O133" s="50">
        <v>12159930.771374824</v>
      </c>
      <c r="P133" s="50">
        <v>13260387.507693298</v>
      </c>
      <c r="Q133" s="50">
        <v>13434020.518143902</v>
      </c>
      <c r="R133" s="50">
        <v>12627925.804374713</v>
      </c>
      <c r="S133" s="50">
        <v>12139954.00878275</v>
      </c>
      <c r="T133" s="50">
        <v>12731482.433237119</v>
      </c>
      <c r="U133" s="50">
        <v>11658194.491933251</v>
      </c>
      <c r="V133" s="50">
        <v>12532629.094113216</v>
      </c>
      <c r="W133" s="50">
        <v>12754650.331865788</v>
      </c>
      <c r="X133" s="50">
        <v>15821409.139482293</v>
      </c>
      <c r="Y133" s="50">
        <v>14486557.789170083</v>
      </c>
      <c r="Z133" s="50">
        <v>12922323.899204191</v>
      </c>
      <c r="AA133" s="50">
        <v>15155860.909241615</v>
      </c>
      <c r="AB133" s="50">
        <v>13414592.060127143</v>
      </c>
      <c r="AC133" s="50">
        <v>14510811.635529</v>
      </c>
    </row>
    <row r="134" spans="2:29" s="45" customFormat="1" x14ac:dyDescent="0.2">
      <c r="B134" s="109" t="s">
        <v>220</v>
      </c>
      <c r="C134" s="47">
        <v>257072.65938728876</v>
      </c>
      <c r="D134" s="47">
        <v>270806.27339009318</v>
      </c>
      <c r="E134" s="47">
        <v>274982.20828079613</v>
      </c>
      <c r="F134" s="47">
        <v>200060.09207777798</v>
      </c>
      <c r="G134" s="47">
        <v>253603.84386016728</v>
      </c>
      <c r="H134" s="47">
        <v>281912.25923049642</v>
      </c>
      <c r="I134" s="47">
        <v>335679.30153915426</v>
      </c>
      <c r="J134" s="47">
        <v>393350.87898341287</v>
      </c>
      <c r="K134" s="47">
        <v>366366.24604321795</v>
      </c>
      <c r="L134" s="47">
        <v>348256.95488334674</v>
      </c>
      <c r="M134" s="47">
        <v>462443.64453187579</v>
      </c>
      <c r="N134" s="47">
        <v>0</v>
      </c>
      <c r="O134" s="47">
        <v>0</v>
      </c>
      <c r="P134" s="47">
        <v>26078.095076617006</v>
      </c>
      <c r="Q134" s="47">
        <v>0</v>
      </c>
      <c r="R134" s="47">
        <v>0</v>
      </c>
      <c r="S134" s="47">
        <v>0</v>
      </c>
      <c r="T134" s="47">
        <v>0</v>
      </c>
      <c r="U134" s="47">
        <v>0</v>
      </c>
      <c r="V134" s="47">
        <v>0</v>
      </c>
      <c r="W134" s="47">
        <v>0</v>
      </c>
      <c r="X134" s="47">
        <v>0</v>
      </c>
      <c r="Y134" s="47">
        <v>0</v>
      </c>
      <c r="Z134" s="47">
        <v>0</v>
      </c>
      <c r="AA134" s="47">
        <v>0</v>
      </c>
      <c r="AB134" s="47">
        <v>0</v>
      </c>
      <c r="AC134" s="47">
        <v>0</v>
      </c>
    </row>
    <row r="135" spans="2:29" x14ac:dyDescent="0.2">
      <c r="B135" s="103" t="s">
        <v>221</v>
      </c>
      <c r="C135" s="48">
        <v>5363.1507973878161</v>
      </c>
      <c r="D135" s="48">
        <v>36728.659963697814</v>
      </c>
      <c r="E135" s="48">
        <v>41067.793476140112</v>
      </c>
      <c r="F135" s="48">
        <v>21159.940509035147</v>
      </c>
      <c r="G135" s="48">
        <v>21728.529075983504</v>
      </c>
      <c r="H135" s="48">
        <v>32750.822859961707</v>
      </c>
      <c r="I135" s="48">
        <v>40417.554864995465</v>
      </c>
      <c r="J135" s="48">
        <v>35959.830366511815</v>
      </c>
      <c r="K135" s="48">
        <v>32476.181073321106</v>
      </c>
      <c r="L135" s="48">
        <v>0</v>
      </c>
      <c r="M135" s="48">
        <v>0</v>
      </c>
      <c r="N135" s="48">
        <v>0</v>
      </c>
      <c r="O135" s="48">
        <v>0</v>
      </c>
      <c r="P135" s="48">
        <v>0</v>
      </c>
      <c r="Q135" s="48">
        <v>0</v>
      </c>
      <c r="R135" s="48">
        <v>0</v>
      </c>
      <c r="S135" s="48">
        <v>0</v>
      </c>
      <c r="T135" s="48">
        <v>0</v>
      </c>
      <c r="U135" s="48">
        <v>0</v>
      </c>
      <c r="V135" s="48">
        <v>0</v>
      </c>
      <c r="W135" s="48">
        <v>0</v>
      </c>
      <c r="X135" s="48">
        <v>0</v>
      </c>
      <c r="Y135" s="48">
        <v>0</v>
      </c>
      <c r="Z135" s="48">
        <v>0</v>
      </c>
      <c r="AA135" s="48">
        <v>0</v>
      </c>
      <c r="AB135" s="48">
        <v>0</v>
      </c>
      <c r="AC135" s="48">
        <v>0</v>
      </c>
    </row>
    <row r="136" spans="2:29" x14ac:dyDescent="0.2">
      <c r="B136" s="103" t="s">
        <v>222</v>
      </c>
      <c r="C136" s="48">
        <v>251709.50858990097</v>
      </c>
      <c r="D136" s="48">
        <v>234077.61342639537</v>
      </c>
      <c r="E136" s="48">
        <v>233914.41480465603</v>
      </c>
      <c r="F136" s="48">
        <v>178900.15156874282</v>
      </c>
      <c r="G136" s="48">
        <v>231875.31478418375</v>
      </c>
      <c r="H136" s="48">
        <v>249161.43637053468</v>
      </c>
      <c r="I136" s="48">
        <v>295261.74667415879</v>
      </c>
      <c r="J136" s="48">
        <v>357391.04861690098</v>
      </c>
      <c r="K136" s="48">
        <v>333890.0649698968</v>
      </c>
      <c r="L136" s="48">
        <v>348256.95488334674</v>
      </c>
      <c r="M136" s="48">
        <v>462443.64453187579</v>
      </c>
      <c r="N136" s="48">
        <v>0</v>
      </c>
      <c r="O136" s="48">
        <v>0</v>
      </c>
      <c r="P136" s="48">
        <v>26078.095076617006</v>
      </c>
      <c r="Q136" s="48">
        <v>0</v>
      </c>
      <c r="R136" s="48">
        <v>0</v>
      </c>
      <c r="S136" s="48">
        <v>0</v>
      </c>
      <c r="T136" s="48">
        <v>0</v>
      </c>
      <c r="U136" s="48">
        <v>0</v>
      </c>
      <c r="V136" s="48">
        <v>0</v>
      </c>
      <c r="W136" s="48">
        <v>0</v>
      </c>
      <c r="X136" s="48">
        <v>0</v>
      </c>
      <c r="Y136" s="48">
        <v>0</v>
      </c>
      <c r="Z136" s="48">
        <v>0</v>
      </c>
      <c r="AA136" s="48">
        <v>0</v>
      </c>
      <c r="AB136" s="48">
        <v>0</v>
      </c>
      <c r="AC136" s="48">
        <v>0</v>
      </c>
    </row>
    <row r="137" spans="2:29" s="45" customFormat="1" x14ac:dyDescent="0.2">
      <c r="B137" s="109" t="s">
        <v>223</v>
      </c>
      <c r="C137" s="47">
        <v>7197088.6368386084</v>
      </c>
      <c r="D137" s="47">
        <v>7825255.5731913559</v>
      </c>
      <c r="E137" s="47">
        <v>8942825.059318142</v>
      </c>
      <c r="F137" s="47">
        <v>7873741.9185279608</v>
      </c>
      <c r="G137" s="47">
        <v>14485231.217499899</v>
      </c>
      <c r="H137" s="47">
        <v>14229513.952931723</v>
      </c>
      <c r="I137" s="47">
        <v>9023966.5750354659</v>
      </c>
      <c r="J137" s="47">
        <v>8495076.0849276558</v>
      </c>
      <c r="K137" s="47">
        <v>9668122.4032269586</v>
      </c>
      <c r="L137" s="47">
        <v>12632822.786743468</v>
      </c>
      <c r="M137" s="47">
        <v>11338438.625742119</v>
      </c>
      <c r="N137" s="47">
        <v>11843383.635158753</v>
      </c>
      <c r="O137" s="47">
        <v>12027719.277392717</v>
      </c>
      <c r="P137" s="47">
        <v>13087518.254898492</v>
      </c>
      <c r="Q137" s="47">
        <v>13284563.86335022</v>
      </c>
      <c r="R137" s="47">
        <v>12484592.26187006</v>
      </c>
      <c r="S137" s="47">
        <v>12004190.94872663</v>
      </c>
      <c r="T137" s="47">
        <v>12581449.894995144</v>
      </c>
      <c r="U137" s="47">
        <v>11499279.553788489</v>
      </c>
      <c r="V137" s="47">
        <v>12532629.094113216</v>
      </c>
      <c r="W137" s="47">
        <v>12754650.331865788</v>
      </c>
      <c r="X137" s="47">
        <v>15821409.139482293</v>
      </c>
      <c r="Y137" s="47">
        <v>14486557.789170083</v>
      </c>
      <c r="Z137" s="47">
        <v>12922323.899204191</v>
      </c>
      <c r="AA137" s="47">
        <v>15155860.909241615</v>
      </c>
      <c r="AB137" s="47">
        <v>13414592.060127143</v>
      </c>
      <c r="AC137" s="47">
        <v>14510811.635529</v>
      </c>
    </row>
    <row r="138" spans="2:29" x14ac:dyDescent="0.2">
      <c r="B138" s="103" t="s">
        <v>224</v>
      </c>
      <c r="C138" s="48">
        <v>1146798.2039569418</v>
      </c>
      <c r="D138" s="48">
        <v>1097129.7446443096</v>
      </c>
      <c r="E138" s="48">
        <v>1299320.7560667347</v>
      </c>
      <c r="F138" s="48">
        <v>1432467.3844645582</v>
      </c>
      <c r="G138" s="48">
        <v>1337727.7575788542</v>
      </c>
      <c r="H138" s="48">
        <v>1816969.4292231696</v>
      </c>
      <c r="I138" s="48">
        <v>1836465.4315433411</v>
      </c>
      <c r="J138" s="48">
        <v>1690649.8316294502</v>
      </c>
      <c r="K138" s="48">
        <v>1706278.2894322416</v>
      </c>
      <c r="L138" s="48">
        <v>2231831.183454819</v>
      </c>
      <c r="M138" s="48">
        <v>2342460.5112866247</v>
      </c>
      <c r="N138" s="48">
        <v>2514627.1854379247</v>
      </c>
      <c r="O138" s="48">
        <v>2566591.9230381995</v>
      </c>
      <c r="P138" s="48">
        <v>1697646.5678922562</v>
      </c>
      <c r="Q138" s="48">
        <v>1894449.0718360655</v>
      </c>
      <c r="R138" s="48">
        <v>1807744.674240923</v>
      </c>
      <c r="S138" s="48">
        <v>1544695.7997622541</v>
      </c>
      <c r="T138" s="48">
        <v>1250228.8492653517</v>
      </c>
      <c r="U138" s="48">
        <v>1064226.4295522976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  <c r="AA138" s="48">
        <v>0</v>
      </c>
      <c r="AB138" s="48">
        <v>0</v>
      </c>
      <c r="AC138" s="48">
        <v>0</v>
      </c>
    </row>
    <row r="139" spans="2:29" x14ac:dyDescent="0.2">
      <c r="B139" s="103" t="s">
        <v>225</v>
      </c>
      <c r="C139" s="48">
        <v>577574.7000433777</v>
      </c>
      <c r="D139" s="48">
        <v>466940.71085709997</v>
      </c>
      <c r="E139" s="48">
        <v>527716.46972344036</v>
      </c>
      <c r="F139" s="48">
        <v>514612.48616220686</v>
      </c>
      <c r="G139" s="48">
        <v>507736.04574561544</v>
      </c>
      <c r="H139" s="48">
        <v>475822.93455068825</v>
      </c>
      <c r="I139" s="48">
        <v>470806.55479272915</v>
      </c>
      <c r="J139" s="48">
        <v>460760.95731982839</v>
      </c>
      <c r="K139" s="48">
        <v>518027.60668905725</v>
      </c>
      <c r="L139" s="48">
        <v>558189.40560545446</v>
      </c>
      <c r="M139" s="48">
        <v>563766.19507693755</v>
      </c>
      <c r="N139" s="48">
        <v>575521.29422503826</v>
      </c>
      <c r="O139" s="48">
        <v>592058.30231667438</v>
      </c>
      <c r="P139" s="48">
        <v>593760.73452130682</v>
      </c>
      <c r="Q139" s="48">
        <v>487443.40401687461</v>
      </c>
      <c r="R139" s="48">
        <v>499433.6642286061</v>
      </c>
      <c r="S139" s="48">
        <v>578366.20059979998</v>
      </c>
      <c r="T139" s="48">
        <v>558296.68542913825</v>
      </c>
      <c r="U139" s="48">
        <v>611104.33444992336</v>
      </c>
      <c r="V139" s="48">
        <v>0</v>
      </c>
      <c r="W139" s="48">
        <v>0</v>
      </c>
      <c r="X139" s="48">
        <v>0</v>
      </c>
      <c r="Y139" s="48">
        <v>0</v>
      </c>
      <c r="Z139" s="48">
        <v>0</v>
      </c>
      <c r="AA139" s="48">
        <v>0</v>
      </c>
      <c r="AB139" s="48">
        <v>0</v>
      </c>
      <c r="AC139" s="48">
        <v>0</v>
      </c>
    </row>
    <row r="140" spans="2:29" x14ac:dyDescent="0.2">
      <c r="B140" s="103" t="s">
        <v>226</v>
      </c>
      <c r="C140" s="48">
        <v>408966.63173478027</v>
      </c>
      <c r="D140" s="48">
        <v>521704.73420596519</v>
      </c>
      <c r="E140" s="48">
        <v>557748.84482018137</v>
      </c>
      <c r="F140" s="48">
        <v>520389.54779243591</v>
      </c>
      <c r="G140" s="48">
        <v>798996.01475551026</v>
      </c>
      <c r="H140" s="48">
        <v>1276531.1902067501</v>
      </c>
      <c r="I140" s="48">
        <v>1025064.7254046085</v>
      </c>
      <c r="J140" s="48">
        <v>830290.42111960542</v>
      </c>
      <c r="K140" s="48">
        <v>1081084.3485422106</v>
      </c>
      <c r="L140" s="48">
        <v>1018274.6748433986</v>
      </c>
      <c r="M140" s="48">
        <v>956633.14577270043</v>
      </c>
      <c r="N140" s="48">
        <v>859353.34034577128</v>
      </c>
      <c r="O140" s="48">
        <v>266295.4655330925</v>
      </c>
      <c r="P140" s="48">
        <v>211817.03713874536</v>
      </c>
      <c r="Q140" s="48">
        <v>156094.17151940364</v>
      </c>
      <c r="R140" s="48">
        <v>230640.74458843144</v>
      </c>
      <c r="S140" s="48">
        <v>160374.24630763748</v>
      </c>
      <c r="T140" s="48">
        <v>176053.10363733026</v>
      </c>
      <c r="U140" s="48">
        <v>152288.81577738083</v>
      </c>
      <c r="V140" s="48">
        <v>0</v>
      </c>
      <c r="W140" s="48">
        <v>0</v>
      </c>
      <c r="X140" s="48">
        <v>0</v>
      </c>
      <c r="Y140" s="48">
        <v>0</v>
      </c>
      <c r="Z140" s="48">
        <v>0</v>
      </c>
      <c r="AA140" s="48">
        <v>0</v>
      </c>
      <c r="AB140" s="48">
        <v>0</v>
      </c>
      <c r="AC140" s="48">
        <v>0</v>
      </c>
    </row>
    <row r="141" spans="2:29" x14ac:dyDescent="0.2">
      <c r="B141" s="103" t="s">
        <v>319</v>
      </c>
      <c r="C141" s="48">
        <v>776992.23448736186</v>
      </c>
      <c r="D141" s="48">
        <v>762134.68801277259</v>
      </c>
      <c r="E141" s="48">
        <v>873381.55502454902</v>
      </c>
      <c r="F141" s="48">
        <v>747039.01643709687</v>
      </c>
      <c r="G141" s="48">
        <v>739280.47375841427</v>
      </c>
      <c r="H141" s="48">
        <v>679224.06436805171</v>
      </c>
      <c r="I141" s="48">
        <v>901516.34344054898</v>
      </c>
      <c r="J141" s="48">
        <v>812980.96601848351</v>
      </c>
      <c r="K141" s="48">
        <v>822963.31649359467</v>
      </c>
      <c r="L141" s="48">
        <v>882400.40781206184</v>
      </c>
      <c r="M141" s="48">
        <v>802347.55415052746</v>
      </c>
      <c r="N141" s="48">
        <v>1017995.1455735253</v>
      </c>
      <c r="O141" s="48">
        <v>2700448.5416963631</v>
      </c>
      <c r="P141" s="48">
        <v>4172171.2920533088</v>
      </c>
      <c r="Q141" s="48">
        <v>6991008.7829913814</v>
      </c>
      <c r="R141" s="48">
        <v>5792793.8359075412</v>
      </c>
      <c r="S141" s="48">
        <v>5187018.9404737856</v>
      </c>
      <c r="T141" s="48">
        <v>4410409.2655404322</v>
      </c>
      <c r="U141" s="48">
        <v>5980396.1717030387</v>
      </c>
      <c r="V141" s="48">
        <v>1604803.5327916958</v>
      </c>
      <c r="W141" s="48">
        <v>2266695.5015542754</v>
      </c>
      <c r="X141" s="48">
        <v>3146204.6208777009</v>
      </c>
      <c r="Y141" s="48">
        <v>2301742.2684586267</v>
      </c>
      <c r="Z141" s="48">
        <v>2312920.3783547152</v>
      </c>
      <c r="AA141" s="48">
        <v>2262491.2511758208</v>
      </c>
      <c r="AB141" s="48">
        <v>2013506.2888100918</v>
      </c>
      <c r="AC141" s="48">
        <v>2447799.3814349999</v>
      </c>
    </row>
    <row r="142" spans="2:29" x14ac:dyDescent="0.2">
      <c r="B142" s="103" t="s">
        <v>228</v>
      </c>
      <c r="C142" s="48">
        <v>0</v>
      </c>
      <c r="D142" s="48">
        <v>0</v>
      </c>
      <c r="E142" s="48">
        <v>0</v>
      </c>
      <c r="F142" s="48">
        <v>0</v>
      </c>
      <c r="G142" s="48">
        <v>0</v>
      </c>
      <c r="H142" s="48">
        <v>0</v>
      </c>
      <c r="I142" s="48">
        <v>0</v>
      </c>
      <c r="J142" s="48">
        <v>0</v>
      </c>
      <c r="K142" s="48">
        <v>0</v>
      </c>
      <c r="L142" s="48">
        <v>0</v>
      </c>
      <c r="M142" s="48">
        <v>0</v>
      </c>
      <c r="N142" s="48">
        <v>0</v>
      </c>
      <c r="O142" s="48">
        <v>0</v>
      </c>
      <c r="P142" s="48">
        <v>0</v>
      </c>
      <c r="Q142" s="48">
        <v>0</v>
      </c>
      <c r="R142" s="48">
        <v>0</v>
      </c>
      <c r="S142" s="48">
        <v>0</v>
      </c>
      <c r="T142" s="48">
        <v>0</v>
      </c>
      <c r="U142" s="48">
        <v>0</v>
      </c>
      <c r="V142" s="48">
        <v>4697186.9685242465</v>
      </c>
      <c r="W142" s="48">
        <v>5496045.8328905394</v>
      </c>
      <c r="X142" s="48">
        <v>6138542.6843747953</v>
      </c>
      <c r="Y142" s="48">
        <v>4754289.7358150715</v>
      </c>
      <c r="Z142" s="48">
        <v>5314830.8300794866</v>
      </c>
      <c r="AA142" s="48">
        <v>5941171.5412221365</v>
      </c>
      <c r="AB142" s="48">
        <v>4901962.826685532</v>
      </c>
      <c r="AC142" s="48">
        <v>5233595.833505</v>
      </c>
    </row>
    <row r="143" spans="2:29" x14ac:dyDescent="0.2">
      <c r="B143" s="103" t="s">
        <v>229</v>
      </c>
      <c r="C143" s="48">
        <v>0</v>
      </c>
      <c r="D143" s="48">
        <v>0</v>
      </c>
      <c r="E143" s="48">
        <v>0</v>
      </c>
      <c r="F143" s="48">
        <v>0</v>
      </c>
      <c r="G143" s="48">
        <v>0</v>
      </c>
      <c r="H143" s="48">
        <v>0</v>
      </c>
      <c r="I143" s="48">
        <v>0</v>
      </c>
      <c r="J143" s="48">
        <v>0</v>
      </c>
      <c r="K143" s="48">
        <v>0</v>
      </c>
      <c r="L143" s="48">
        <v>0</v>
      </c>
      <c r="M143" s="48">
        <v>0</v>
      </c>
      <c r="N143" s="48">
        <v>0</v>
      </c>
      <c r="O143" s="48">
        <v>0</v>
      </c>
      <c r="P143" s="48">
        <v>0</v>
      </c>
      <c r="Q143" s="48">
        <v>0</v>
      </c>
      <c r="R143" s="48">
        <v>0</v>
      </c>
      <c r="S143" s="48">
        <v>0</v>
      </c>
      <c r="T143" s="48">
        <v>0</v>
      </c>
      <c r="U143" s="48">
        <v>0</v>
      </c>
      <c r="V143" s="48">
        <v>359005.02694598009</v>
      </c>
      <c r="W143" s="48">
        <v>272795.91733053385</v>
      </c>
      <c r="X143" s="48">
        <v>306205.87121864827</v>
      </c>
      <c r="Y143" s="48">
        <v>289003.65903744887</v>
      </c>
      <c r="Z143" s="48">
        <v>272801.21523235779</v>
      </c>
      <c r="AA143" s="48">
        <v>269867.3731860774</v>
      </c>
      <c r="AB143" s="48">
        <v>315453.86320937343</v>
      </c>
      <c r="AC143" s="48">
        <v>448395.50512500003</v>
      </c>
    </row>
    <row r="144" spans="2:29" x14ac:dyDescent="0.2">
      <c r="B144" s="103" t="s">
        <v>230</v>
      </c>
      <c r="C144" s="48">
        <v>297949.93638043333</v>
      </c>
      <c r="D144" s="48">
        <v>505022.00099970162</v>
      </c>
      <c r="E144" s="48">
        <v>430583.0458133939</v>
      </c>
      <c r="F144" s="48">
        <v>503781.94337121258</v>
      </c>
      <c r="G144" s="48">
        <v>447171.23619357363</v>
      </c>
      <c r="H144" s="48">
        <v>426056.03618342482</v>
      </c>
      <c r="I144" s="48">
        <v>43221.786005998307</v>
      </c>
      <c r="J144" s="48">
        <v>46847.805299233492</v>
      </c>
      <c r="K144" s="48">
        <v>39932.554838688862</v>
      </c>
      <c r="L144" s="48">
        <v>61393.661263463066</v>
      </c>
      <c r="M144" s="48">
        <v>79314.520906045582</v>
      </c>
      <c r="N144" s="48">
        <v>85732.5168841868</v>
      </c>
      <c r="O144" s="48">
        <v>93907.702850055226</v>
      </c>
      <c r="P144" s="48">
        <v>32281.978939346292</v>
      </c>
      <c r="Q144" s="48">
        <v>35654.503009461296</v>
      </c>
      <c r="R144" s="48">
        <v>19648.080885798885</v>
      </c>
      <c r="S144" s="48">
        <v>15316.176203863577</v>
      </c>
      <c r="T144" s="48">
        <v>22474.642395320876</v>
      </c>
      <c r="U144" s="48">
        <v>20123.457076425409</v>
      </c>
      <c r="V144" s="48">
        <v>0</v>
      </c>
      <c r="W144" s="48">
        <v>0</v>
      </c>
      <c r="X144" s="48">
        <v>0</v>
      </c>
      <c r="Y144" s="48">
        <v>0</v>
      </c>
      <c r="Z144" s="48">
        <v>0</v>
      </c>
      <c r="AA144" s="48">
        <v>0</v>
      </c>
      <c r="AB144" s="48">
        <v>0</v>
      </c>
      <c r="AC144" s="48">
        <v>0</v>
      </c>
    </row>
    <row r="145" spans="2:29" x14ac:dyDescent="0.2">
      <c r="B145" s="103" t="s">
        <v>231</v>
      </c>
      <c r="C145" s="48">
        <v>0</v>
      </c>
      <c r="D145" s="48">
        <v>0</v>
      </c>
      <c r="E145" s="48">
        <v>0</v>
      </c>
      <c r="F145" s="48">
        <v>0</v>
      </c>
      <c r="G145" s="48">
        <v>0</v>
      </c>
      <c r="H145" s="48">
        <v>0</v>
      </c>
      <c r="I145" s="48">
        <v>0</v>
      </c>
      <c r="J145" s="48">
        <v>0</v>
      </c>
      <c r="K145" s="48">
        <v>0</v>
      </c>
      <c r="L145" s="48">
        <v>0</v>
      </c>
      <c r="M145" s="48">
        <v>0</v>
      </c>
      <c r="N145" s="48">
        <v>0</v>
      </c>
      <c r="O145" s="48">
        <v>0</v>
      </c>
      <c r="P145" s="48">
        <v>0</v>
      </c>
      <c r="Q145" s="48">
        <v>0</v>
      </c>
      <c r="R145" s="48">
        <v>0</v>
      </c>
      <c r="S145" s="48">
        <v>0</v>
      </c>
      <c r="T145" s="48">
        <v>0</v>
      </c>
      <c r="U145" s="48">
        <v>0</v>
      </c>
      <c r="V145" s="48">
        <v>765972.48081121501</v>
      </c>
      <c r="W145" s="48">
        <v>388163.10352702934</v>
      </c>
      <c r="X145" s="48">
        <v>349854.02853594016</v>
      </c>
      <c r="Y145" s="48">
        <v>348489.80252518097</v>
      </c>
      <c r="Z145" s="48">
        <v>353279.2713596262</v>
      </c>
      <c r="AA145" s="48">
        <v>438671.24395537114</v>
      </c>
      <c r="AB145" s="48">
        <v>357973.60870308091</v>
      </c>
      <c r="AC145" s="48">
        <v>324063.78215699998</v>
      </c>
    </row>
    <row r="146" spans="2:29" x14ac:dyDescent="0.2">
      <c r="B146" s="103" t="s">
        <v>232</v>
      </c>
      <c r="C146" s="48">
        <v>3507983.0488558244</v>
      </c>
      <c r="D146" s="48">
        <v>3325003.4482091367</v>
      </c>
      <c r="E146" s="48">
        <v>3591844.9499517693</v>
      </c>
      <c r="F146" s="48">
        <v>3001588.7911199853</v>
      </c>
      <c r="G146" s="48">
        <v>3441598.8908773474</v>
      </c>
      <c r="H146" s="48">
        <v>3575392.0073775989</v>
      </c>
      <c r="I146" s="48">
        <v>4243872.8844201136</v>
      </c>
      <c r="J146" s="48">
        <v>3779686.4181019124</v>
      </c>
      <c r="K146" s="48">
        <v>4433829.7719981344</v>
      </c>
      <c r="L146" s="48">
        <v>5754595.2270158632</v>
      </c>
      <c r="M146" s="48">
        <v>5545583.0673197247</v>
      </c>
      <c r="N146" s="48">
        <v>5764882.5039063934</v>
      </c>
      <c r="O146" s="48">
        <v>4671395.8859259328</v>
      </c>
      <c r="P146" s="48">
        <v>5312443.7050366635</v>
      </c>
      <c r="Q146" s="48">
        <v>2509544.5382322967</v>
      </c>
      <c r="R146" s="48">
        <v>2518896.7254929468</v>
      </c>
      <c r="S146" s="48">
        <v>2376092.9932516264</v>
      </c>
      <c r="T146" s="48">
        <v>2583975.2300055441</v>
      </c>
      <c r="U146" s="48">
        <v>2821768.8244552631</v>
      </c>
      <c r="V146" s="48">
        <v>4616403.7758132759</v>
      </c>
      <c r="W146" s="48">
        <v>3782424.7206074493</v>
      </c>
      <c r="X146" s="48">
        <v>4697831.5980119649</v>
      </c>
      <c r="Y146" s="48">
        <v>4082894.1781053254</v>
      </c>
      <c r="Z146" s="48">
        <v>3192996.4898877516</v>
      </c>
      <c r="AA146" s="48">
        <v>4849100.1475050533</v>
      </c>
      <c r="AB146" s="48">
        <v>4502891.9104873389</v>
      </c>
      <c r="AC146" s="48">
        <v>4803809.2446619999</v>
      </c>
    </row>
    <row r="147" spans="2:29" x14ac:dyDescent="0.2">
      <c r="B147" s="103" t="s">
        <v>233</v>
      </c>
      <c r="C147" s="48">
        <v>0</v>
      </c>
      <c r="D147" s="48">
        <v>0</v>
      </c>
      <c r="E147" s="48">
        <v>0</v>
      </c>
      <c r="F147" s="48">
        <v>0</v>
      </c>
      <c r="G147" s="48">
        <v>0</v>
      </c>
      <c r="H147" s="48">
        <v>0</v>
      </c>
      <c r="I147" s="48">
        <v>0</v>
      </c>
      <c r="J147" s="48">
        <v>0</v>
      </c>
      <c r="K147" s="48">
        <v>0</v>
      </c>
      <c r="L147" s="48">
        <v>0</v>
      </c>
      <c r="M147" s="48">
        <v>0</v>
      </c>
      <c r="N147" s="48">
        <v>0</v>
      </c>
      <c r="O147" s="48">
        <v>0</v>
      </c>
      <c r="P147" s="48">
        <v>0</v>
      </c>
      <c r="Q147" s="48">
        <v>0</v>
      </c>
      <c r="R147" s="48">
        <v>0</v>
      </c>
      <c r="S147" s="48">
        <v>0</v>
      </c>
      <c r="T147" s="48">
        <v>0</v>
      </c>
      <c r="U147" s="48">
        <v>0</v>
      </c>
      <c r="V147" s="48">
        <v>489257.30922680162</v>
      </c>
      <c r="W147" s="48">
        <v>548525.25595596095</v>
      </c>
      <c r="X147" s="48">
        <v>1182770.3364632444</v>
      </c>
      <c r="Y147" s="48">
        <v>2710138.1452284288</v>
      </c>
      <c r="Z147" s="48">
        <v>1475495.7142902524</v>
      </c>
      <c r="AA147" s="48">
        <v>1394559.3521971551</v>
      </c>
      <c r="AB147" s="48">
        <v>1322803.5622317246</v>
      </c>
      <c r="AC147" s="48">
        <v>1253147.8886450001</v>
      </c>
    </row>
    <row r="148" spans="2:29" x14ac:dyDescent="0.2">
      <c r="B148" s="103" t="s">
        <v>234</v>
      </c>
      <c r="C148" s="48">
        <v>480823.88137988892</v>
      </c>
      <c r="D148" s="48">
        <v>1147320.2462623708</v>
      </c>
      <c r="E148" s="48">
        <v>1662229.4379180728</v>
      </c>
      <c r="F148" s="48">
        <v>1153862.7491804655</v>
      </c>
      <c r="G148" s="48">
        <v>7212720.7985905847</v>
      </c>
      <c r="H148" s="48">
        <v>5979518.2910220399</v>
      </c>
      <c r="I148" s="48">
        <v>503018.84942812618</v>
      </c>
      <c r="J148" s="48">
        <v>873859.68543914228</v>
      </c>
      <c r="K148" s="48">
        <v>1066006.5152330317</v>
      </c>
      <c r="L148" s="48">
        <v>2126138.2267484074</v>
      </c>
      <c r="M148" s="48">
        <v>1048333.6312295573</v>
      </c>
      <c r="N148" s="48">
        <v>1025271.6487859144</v>
      </c>
      <c r="O148" s="48">
        <v>1137021.4560323996</v>
      </c>
      <c r="P148" s="48">
        <v>1067396.9393168681</v>
      </c>
      <c r="Q148" s="48">
        <v>1210369.391744737</v>
      </c>
      <c r="R148" s="48">
        <v>1615434.5365258122</v>
      </c>
      <c r="S148" s="48">
        <v>2142326.5921276626</v>
      </c>
      <c r="T148" s="48">
        <v>3580012.1187220253</v>
      </c>
      <c r="U148" s="48">
        <v>849371.52077415993</v>
      </c>
      <c r="V148" s="48">
        <v>0</v>
      </c>
      <c r="W148" s="48">
        <v>0</v>
      </c>
      <c r="X148" s="48">
        <v>0</v>
      </c>
      <c r="Y148" s="48">
        <v>0</v>
      </c>
      <c r="Z148" s="48">
        <v>0</v>
      </c>
      <c r="AA148" s="48">
        <v>0</v>
      </c>
      <c r="AB148" s="48">
        <v>0</v>
      </c>
      <c r="AC148" s="48">
        <v>0</v>
      </c>
    </row>
    <row r="149" spans="2:29" s="45" customFormat="1" x14ac:dyDescent="0.2">
      <c r="B149" s="109" t="s">
        <v>235</v>
      </c>
      <c r="C149" s="47">
        <v>21881.881705979245</v>
      </c>
      <c r="D149" s="47">
        <v>140826.48095474046</v>
      </c>
      <c r="E149" s="47">
        <v>121035.95459324875</v>
      </c>
      <c r="F149" s="47">
        <v>108275.43324688506</v>
      </c>
      <c r="G149" s="47">
        <v>97914.791767108502</v>
      </c>
      <c r="H149" s="47">
        <v>96922.838096230465</v>
      </c>
      <c r="I149" s="47">
        <v>97713.493278680733</v>
      </c>
      <c r="J149" s="47">
        <v>95677.200474042169</v>
      </c>
      <c r="K149" s="47">
        <v>88883.360941686493</v>
      </c>
      <c r="L149" s="47">
        <v>113180.46377465251</v>
      </c>
      <c r="M149" s="47">
        <v>119439.76244114927</v>
      </c>
      <c r="N149" s="47">
        <v>161018.57769053223</v>
      </c>
      <c r="O149" s="47">
        <v>132211.49398210712</v>
      </c>
      <c r="P149" s="47">
        <v>146791.15771818819</v>
      </c>
      <c r="Q149" s="47">
        <v>149456.65479368143</v>
      </c>
      <c r="R149" s="47">
        <v>143333.54250465435</v>
      </c>
      <c r="S149" s="47">
        <v>135763.06005612109</v>
      </c>
      <c r="T149" s="47">
        <v>150032.53824197536</v>
      </c>
      <c r="U149" s="47">
        <v>158914.9381447632</v>
      </c>
      <c r="V149" s="47">
        <v>0</v>
      </c>
      <c r="W149" s="47">
        <v>0</v>
      </c>
      <c r="X149" s="47">
        <v>0</v>
      </c>
      <c r="Y149" s="47">
        <v>0</v>
      </c>
      <c r="Z149" s="47">
        <v>0</v>
      </c>
      <c r="AA149" s="47">
        <v>0</v>
      </c>
      <c r="AB149" s="47">
        <v>0</v>
      </c>
      <c r="AC149" s="47">
        <v>0</v>
      </c>
    </row>
    <row r="150" spans="2:29" x14ac:dyDescent="0.2">
      <c r="B150" s="103" t="s">
        <v>236</v>
      </c>
      <c r="C150" s="48">
        <v>17518.817107631712</v>
      </c>
      <c r="D150" s="48">
        <v>127381.17399915712</v>
      </c>
      <c r="E150" s="48">
        <v>112218.29327005426</v>
      </c>
      <c r="F150" s="48">
        <v>99703.791698166315</v>
      </c>
      <c r="G150" s="48">
        <v>91396.402716348224</v>
      </c>
      <c r="H150" s="48">
        <v>90629.424122590804</v>
      </c>
      <c r="I150" s="48">
        <v>94727.986034223664</v>
      </c>
      <c r="J150" s="48">
        <v>90552.214402985919</v>
      </c>
      <c r="K150" s="48">
        <v>85471.176323785621</v>
      </c>
      <c r="L150" s="48">
        <v>111005.50395628194</v>
      </c>
      <c r="M150" s="48">
        <v>113448.47381859427</v>
      </c>
      <c r="N150" s="48">
        <v>157640.48257928135</v>
      </c>
      <c r="O150" s="48">
        <v>128221.02720577104</v>
      </c>
      <c r="P150" s="48">
        <v>141242.75638750041</v>
      </c>
      <c r="Q150" s="48">
        <v>147389.26641492537</v>
      </c>
      <c r="R150" s="48">
        <v>141580.00768722949</v>
      </c>
      <c r="S150" s="48">
        <v>130415.45910889018</v>
      </c>
      <c r="T150" s="48">
        <v>144744.80155916017</v>
      </c>
      <c r="U150" s="48">
        <v>153529.14035691836</v>
      </c>
      <c r="V150" s="48">
        <v>0</v>
      </c>
      <c r="W150" s="48">
        <v>0</v>
      </c>
      <c r="X150" s="48">
        <v>0</v>
      </c>
      <c r="Y150" s="48">
        <v>0</v>
      </c>
      <c r="Z150" s="48">
        <v>0</v>
      </c>
      <c r="AA150" s="48">
        <v>0</v>
      </c>
      <c r="AB150" s="48">
        <v>0</v>
      </c>
      <c r="AC150" s="48">
        <v>0</v>
      </c>
    </row>
    <row r="151" spans="2:29" x14ac:dyDescent="0.2">
      <c r="B151" s="103" t="s">
        <v>237</v>
      </c>
      <c r="C151" s="48">
        <v>4363.064598347537</v>
      </c>
      <c r="D151" s="48">
        <v>13445.306955583341</v>
      </c>
      <c r="E151" s="48">
        <v>8817.6613231944812</v>
      </c>
      <c r="F151" s="48">
        <v>8571.6415487187405</v>
      </c>
      <c r="G151" s="48">
        <v>6518.3890507602646</v>
      </c>
      <c r="H151" s="48">
        <v>6293.4139736396464</v>
      </c>
      <c r="I151" s="48">
        <v>2985.5072444570646</v>
      </c>
      <c r="J151" s="48">
        <v>5124.9860710562543</v>
      </c>
      <c r="K151" s="48">
        <v>3412.1846179008794</v>
      </c>
      <c r="L151" s="48">
        <v>2174.9598183705593</v>
      </c>
      <c r="M151" s="48">
        <v>5991.2886225549983</v>
      </c>
      <c r="N151" s="48">
        <v>3378.0951112508797</v>
      </c>
      <c r="O151" s="48">
        <v>3990.466776336084</v>
      </c>
      <c r="P151" s="48">
        <v>5548.4013306877687</v>
      </c>
      <c r="Q151" s="48">
        <v>2067.3883787560662</v>
      </c>
      <c r="R151" s="48">
        <v>1753.5348174248684</v>
      </c>
      <c r="S151" s="48">
        <v>5347.6009472309033</v>
      </c>
      <c r="T151" s="48">
        <v>5287.7366828152017</v>
      </c>
      <c r="U151" s="48">
        <v>5385.7977878448282</v>
      </c>
      <c r="V151" s="48">
        <v>0</v>
      </c>
      <c r="W151" s="48">
        <v>0</v>
      </c>
      <c r="X151" s="48">
        <v>0</v>
      </c>
      <c r="Y151" s="48">
        <v>0</v>
      </c>
      <c r="Z151" s="48">
        <v>0</v>
      </c>
      <c r="AA151" s="48">
        <v>0</v>
      </c>
      <c r="AB151" s="48">
        <v>0</v>
      </c>
      <c r="AC151" s="48">
        <v>0</v>
      </c>
    </row>
    <row r="152" spans="2:29" x14ac:dyDescent="0.2">
      <c r="B152" s="108" t="s">
        <v>238</v>
      </c>
      <c r="C152" s="50">
        <v>2792631.8219278385</v>
      </c>
      <c r="D152" s="50">
        <v>3044413.5323078381</v>
      </c>
      <c r="E152" s="50">
        <v>1833961.5502378407</v>
      </c>
      <c r="F152" s="50">
        <v>1455840.368578332</v>
      </c>
      <c r="G152" s="50">
        <v>2073510.8405519598</v>
      </c>
      <c r="H152" s="50">
        <v>1248030.6995077583</v>
      </c>
      <c r="I152" s="50">
        <v>2636747.071932354</v>
      </c>
      <c r="J152" s="50">
        <v>3286604.6810441334</v>
      </c>
      <c r="K152" s="50">
        <v>2807042.4915091032</v>
      </c>
      <c r="L152" s="50">
        <v>4128383.4638561946</v>
      </c>
      <c r="M152" s="50">
        <v>6757021.2237663269</v>
      </c>
      <c r="N152" s="50">
        <v>5631717.4834244521</v>
      </c>
      <c r="O152" s="50">
        <v>4863110.3625468472</v>
      </c>
      <c r="P152" s="50">
        <v>4297202.5111882454</v>
      </c>
      <c r="Q152" s="50">
        <v>4930139.0836818814</v>
      </c>
      <c r="R152" s="50">
        <v>4805981.5933353994</v>
      </c>
      <c r="S152" s="50">
        <v>5309572.6909622867</v>
      </c>
      <c r="T152" s="50">
        <v>5454397.2730321167</v>
      </c>
      <c r="U152" s="50">
        <v>4113778.4431942743</v>
      </c>
      <c r="V152" s="50">
        <v>4016211.8625709102</v>
      </c>
      <c r="W152" s="50">
        <v>3400577.0328149409</v>
      </c>
      <c r="X152" s="50">
        <v>4671946.9233692698</v>
      </c>
      <c r="Y152" s="50">
        <v>3734326.093934061</v>
      </c>
      <c r="Z152" s="50">
        <v>5713568.5045708073</v>
      </c>
      <c r="AA152" s="50">
        <v>7840483.3916139202</v>
      </c>
      <c r="AB152" s="50">
        <v>7214671.1842696592</v>
      </c>
      <c r="AC152" s="50">
        <v>8164331.9144379999</v>
      </c>
    </row>
    <row r="153" spans="2:29" x14ac:dyDescent="0.2">
      <c r="B153" s="106" t="s">
        <v>239</v>
      </c>
      <c r="C153" s="48">
        <v>0</v>
      </c>
      <c r="D153" s="48">
        <v>0</v>
      </c>
      <c r="E153" s="48">
        <v>0</v>
      </c>
      <c r="F153" s="48">
        <v>0</v>
      </c>
      <c r="G153" s="48">
        <v>0</v>
      </c>
      <c r="H153" s="48">
        <v>0</v>
      </c>
      <c r="I153" s="48">
        <v>0</v>
      </c>
      <c r="J153" s="48">
        <v>0</v>
      </c>
      <c r="K153" s="48">
        <v>0</v>
      </c>
      <c r="L153" s="48">
        <v>0</v>
      </c>
      <c r="M153" s="48">
        <v>0</v>
      </c>
      <c r="N153" s="48">
        <v>0</v>
      </c>
      <c r="O153" s="48">
        <v>0</v>
      </c>
      <c r="P153" s="48">
        <v>0</v>
      </c>
      <c r="Q153" s="48">
        <v>0</v>
      </c>
      <c r="R153" s="48">
        <v>0</v>
      </c>
      <c r="S153" s="48">
        <v>0</v>
      </c>
      <c r="T153" s="48">
        <v>0</v>
      </c>
      <c r="U153" s="48">
        <v>0</v>
      </c>
      <c r="V153" s="48">
        <v>0</v>
      </c>
      <c r="W153" s="48">
        <v>760.23604459077171</v>
      </c>
      <c r="X153" s="48">
        <v>1556.2141186893405</v>
      </c>
      <c r="Y153" s="48">
        <v>83822.116725634376</v>
      </c>
      <c r="Z153" s="48">
        <v>435.30023342640663</v>
      </c>
      <c r="AA153" s="48">
        <v>375.55894627933253</v>
      </c>
      <c r="AB153" s="48">
        <v>2072.3734609292187</v>
      </c>
      <c r="AC153" s="48">
        <v>24997.063324999999</v>
      </c>
    </row>
    <row r="154" spans="2:29" x14ac:dyDescent="0.2">
      <c r="B154" s="106" t="s">
        <v>240</v>
      </c>
      <c r="C154" s="48">
        <v>0</v>
      </c>
      <c r="D154" s="48">
        <v>0</v>
      </c>
      <c r="E154" s="48">
        <v>0</v>
      </c>
      <c r="F154" s="48">
        <v>0</v>
      </c>
      <c r="G154" s="48">
        <v>0</v>
      </c>
      <c r="H154" s="48">
        <v>0</v>
      </c>
      <c r="I154" s="48">
        <v>0</v>
      </c>
      <c r="J154" s="48">
        <v>0</v>
      </c>
      <c r="K154" s="48">
        <v>0</v>
      </c>
      <c r="L154" s="48">
        <v>0</v>
      </c>
      <c r="M154" s="48">
        <v>0</v>
      </c>
      <c r="N154" s="48">
        <v>3718290.8844356081</v>
      </c>
      <c r="O154" s="48">
        <v>3640461.8569542589</v>
      </c>
      <c r="P154" s="48">
        <v>2934461.1240197993</v>
      </c>
      <c r="Q154" s="48">
        <v>3678690.8067136253</v>
      </c>
      <c r="R154" s="48">
        <v>4133859.8149145101</v>
      </c>
      <c r="S154" s="48">
        <v>3849779.0995869907</v>
      </c>
      <c r="T154" s="48">
        <v>4847163.438837532</v>
      </c>
      <c r="U154" s="48">
        <v>3413707.3050463512</v>
      </c>
      <c r="V154" s="48">
        <v>3621133.7139517739</v>
      </c>
      <c r="W154" s="48">
        <v>2993695.1296778019</v>
      </c>
      <c r="X154" s="48">
        <v>3945897.5019081514</v>
      </c>
      <c r="Y154" s="48">
        <v>3089911.9422740331</v>
      </c>
      <c r="Z154" s="48">
        <v>4626568.3207353847</v>
      </c>
      <c r="AA154" s="48">
        <v>7220990.1319719031</v>
      </c>
      <c r="AB154" s="48">
        <v>6725869.9238177706</v>
      </c>
      <c r="AC154" s="48">
        <v>5792269.6253970005</v>
      </c>
    </row>
    <row r="155" spans="2:29" x14ac:dyDescent="0.2">
      <c r="B155" s="106" t="s">
        <v>320</v>
      </c>
      <c r="C155" s="48">
        <v>0</v>
      </c>
      <c r="D155" s="48">
        <v>0</v>
      </c>
      <c r="E155" s="48">
        <v>0</v>
      </c>
      <c r="F155" s="48">
        <v>0</v>
      </c>
      <c r="G155" s="48">
        <v>0</v>
      </c>
      <c r="H155" s="48">
        <v>0</v>
      </c>
      <c r="I155" s="48">
        <v>0</v>
      </c>
      <c r="J155" s="48">
        <v>0</v>
      </c>
      <c r="K155" s="48">
        <v>0</v>
      </c>
      <c r="L155" s="48">
        <v>0</v>
      </c>
      <c r="M155" s="48">
        <v>0</v>
      </c>
      <c r="N155" s="48">
        <v>0</v>
      </c>
      <c r="O155" s="48">
        <v>0</v>
      </c>
      <c r="P155" s="48">
        <v>0</v>
      </c>
      <c r="Q155" s="48">
        <v>0</v>
      </c>
      <c r="R155" s="48">
        <v>0</v>
      </c>
      <c r="S155" s="48">
        <v>0</v>
      </c>
      <c r="T155" s="48">
        <v>0</v>
      </c>
      <c r="U155" s="48">
        <v>0</v>
      </c>
      <c r="V155" s="48">
        <v>0</v>
      </c>
      <c r="W155" s="48">
        <v>1676.0924509320303</v>
      </c>
      <c r="X155" s="48">
        <v>1511.4615779319033</v>
      </c>
      <c r="Y155" s="48">
        <v>1520.2545121297335</v>
      </c>
      <c r="Z155" s="48">
        <v>314.48185056683661</v>
      </c>
      <c r="AA155" s="48">
        <v>429.85674610000888</v>
      </c>
      <c r="AB155" s="48">
        <v>456.04711499934456</v>
      </c>
      <c r="AC155" s="48">
        <v>117.15888</v>
      </c>
    </row>
    <row r="156" spans="2:29" x14ac:dyDescent="0.2">
      <c r="B156" s="106" t="s">
        <v>241</v>
      </c>
      <c r="C156" s="48">
        <v>806492.01402111305</v>
      </c>
      <c r="D156" s="48">
        <v>670761.54767413705</v>
      </c>
      <c r="E156" s="48">
        <v>657582.73987246293</v>
      </c>
      <c r="F156" s="48">
        <v>535485.23203377705</v>
      </c>
      <c r="G156" s="48">
        <v>770936.50629861059</v>
      </c>
      <c r="H156" s="48">
        <v>718831.11398940464</v>
      </c>
      <c r="I156" s="48">
        <v>865894.84178983525</v>
      </c>
      <c r="J156" s="48">
        <v>596916.38128359104</v>
      </c>
      <c r="K156" s="48">
        <v>799789.21783640899</v>
      </c>
      <c r="L156" s="48">
        <v>1066565.6632206342</v>
      </c>
      <c r="M156" s="48">
        <v>754851.49586876447</v>
      </c>
      <c r="N156" s="48">
        <v>986750.99706746486</v>
      </c>
      <c r="O156" s="48">
        <v>872294.53744414507</v>
      </c>
      <c r="P156" s="48">
        <v>713684.59591221239</v>
      </c>
      <c r="Q156" s="48">
        <v>625261.1181423252</v>
      </c>
      <c r="R156" s="48">
        <v>526883.84768517048</v>
      </c>
      <c r="S156" s="48">
        <v>560051.78517569799</v>
      </c>
      <c r="T156" s="48">
        <v>462698.99062183802</v>
      </c>
      <c r="U156" s="48">
        <v>396168.62065482856</v>
      </c>
      <c r="V156" s="48">
        <v>153421.02113450345</v>
      </c>
      <c r="W156" s="48">
        <v>168881.02689762673</v>
      </c>
      <c r="X156" s="48">
        <v>175014.54788649408</v>
      </c>
      <c r="Y156" s="48">
        <v>112304.63072079702</v>
      </c>
      <c r="Z156" s="48">
        <v>139296.66898267859</v>
      </c>
      <c r="AA156" s="48">
        <v>246436.78414570927</v>
      </c>
      <c r="AB156" s="48">
        <v>191367.59073073987</v>
      </c>
      <c r="AC156" s="48">
        <v>267999.27701199998</v>
      </c>
    </row>
    <row r="157" spans="2:29" x14ac:dyDescent="0.2">
      <c r="B157" s="106" t="s">
        <v>362</v>
      </c>
      <c r="C157" s="73">
        <v>0</v>
      </c>
      <c r="D157" s="73">
        <v>0</v>
      </c>
      <c r="E157" s="73">
        <v>0</v>
      </c>
      <c r="F157" s="73">
        <v>0</v>
      </c>
      <c r="G157" s="73">
        <v>0</v>
      </c>
      <c r="H157" s="73">
        <v>0</v>
      </c>
      <c r="I157" s="73">
        <v>0</v>
      </c>
      <c r="J157" s="73">
        <v>0</v>
      </c>
      <c r="K157" s="73">
        <v>0</v>
      </c>
      <c r="L157" s="73">
        <v>0</v>
      </c>
      <c r="M157" s="73">
        <v>0</v>
      </c>
      <c r="N157" s="73">
        <v>0</v>
      </c>
      <c r="O157" s="73">
        <v>0</v>
      </c>
      <c r="P157" s="73">
        <v>0</v>
      </c>
      <c r="Q157" s="73">
        <v>0</v>
      </c>
      <c r="R157" s="73">
        <v>0</v>
      </c>
      <c r="S157" s="73">
        <v>0</v>
      </c>
      <c r="T157" s="73">
        <v>0</v>
      </c>
      <c r="U157" s="73">
        <v>0</v>
      </c>
      <c r="V157" s="73">
        <v>0</v>
      </c>
      <c r="W157" s="73">
        <v>0</v>
      </c>
      <c r="X157" s="73">
        <v>0</v>
      </c>
      <c r="Y157" s="73">
        <v>0</v>
      </c>
      <c r="Z157" s="73">
        <v>0</v>
      </c>
      <c r="AA157" s="73">
        <v>0</v>
      </c>
      <c r="AB157" s="73">
        <v>0</v>
      </c>
      <c r="AC157" s="73">
        <v>150000</v>
      </c>
    </row>
    <row r="158" spans="2:29" x14ac:dyDescent="0.2">
      <c r="B158" s="106" t="s">
        <v>242</v>
      </c>
      <c r="C158" s="48">
        <v>84516.486573429604</v>
      </c>
      <c r="D158" s="48">
        <v>91823.556630937863</v>
      </c>
      <c r="E158" s="48">
        <v>8495.8463118127383</v>
      </c>
      <c r="F158" s="48">
        <v>0</v>
      </c>
      <c r="G158" s="48">
        <v>0</v>
      </c>
      <c r="H158" s="48">
        <v>0</v>
      </c>
      <c r="I158" s="48">
        <v>0</v>
      </c>
      <c r="J158" s="48">
        <v>13614.908846719054</v>
      </c>
      <c r="K158" s="48">
        <v>6105.5457007944897</v>
      </c>
      <c r="L158" s="48">
        <v>0</v>
      </c>
      <c r="M158" s="48">
        <v>0</v>
      </c>
      <c r="N158" s="48">
        <v>0</v>
      </c>
      <c r="O158" s="48">
        <v>0</v>
      </c>
      <c r="P158" s="48">
        <v>0</v>
      </c>
      <c r="Q158" s="48">
        <v>0</v>
      </c>
      <c r="R158" s="48">
        <v>0</v>
      </c>
      <c r="S158" s="48">
        <v>0</v>
      </c>
      <c r="T158" s="48">
        <v>0</v>
      </c>
      <c r="U158" s="48">
        <v>0</v>
      </c>
      <c r="V158" s="48">
        <v>0</v>
      </c>
      <c r="W158" s="48">
        <v>0</v>
      </c>
      <c r="X158" s="48">
        <v>0</v>
      </c>
      <c r="Y158" s="48">
        <v>0</v>
      </c>
      <c r="Z158" s="48">
        <v>468947.0886071453</v>
      </c>
      <c r="AA158" s="48">
        <v>0</v>
      </c>
      <c r="AB158" s="48">
        <v>0</v>
      </c>
      <c r="AC158" s="48">
        <v>0</v>
      </c>
    </row>
    <row r="159" spans="2:29" x14ac:dyDescent="0.2">
      <c r="B159" s="106" t="s">
        <v>243</v>
      </c>
      <c r="C159" s="48">
        <v>0</v>
      </c>
      <c r="D159" s="48">
        <v>0</v>
      </c>
      <c r="E159" s="48">
        <v>0</v>
      </c>
      <c r="F159" s="48">
        <v>0</v>
      </c>
      <c r="G159" s="48">
        <v>0</v>
      </c>
      <c r="H159" s="48">
        <v>0</v>
      </c>
      <c r="I159" s="48">
        <v>0</v>
      </c>
      <c r="J159" s="48">
        <v>0</v>
      </c>
      <c r="K159" s="48">
        <v>0</v>
      </c>
      <c r="L159" s="48">
        <v>0</v>
      </c>
      <c r="M159" s="48">
        <v>0</v>
      </c>
      <c r="N159" s="48">
        <v>0</v>
      </c>
      <c r="O159" s="48">
        <v>0</v>
      </c>
      <c r="P159" s="48">
        <v>0</v>
      </c>
      <c r="Q159" s="48">
        <v>0</v>
      </c>
      <c r="R159" s="48">
        <v>0</v>
      </c>
      <c r="S159" s="48">
        <v>0</v>
      </c>
      <c r="T159" s="48">
        <v>0</v>
      </c>
      <c r="U159" s="48">
        <v>0</v>
      </c>
      <c r="V159" s="48">
        <v>101646.58459487437</v>
      </c>
      <c r="W159" s="48">
        <v>56707.284977353236</v>
      </c>
      <c r="X159" s="48">
        <v>203265.47072784451</v>
      </c>
      <c r="Y159" s="48">
        <v>166484.09353333164</v>
      </c>
      <c r="Z159" s="48">
        <v>100318.2614317078</v>
      </c>
      <c r="AA159" s="48">
        <v>60107.134706241464</v>
      </c>
      <c r="AB159" s="48">
        <v>10354.167432211838</v>
      </c>
      <c r="AC159" s="48">
        <v>13056.487646</v>
      </c>
    </row>
    <row r="160" spans="2:29" x14ac:dyDescent="0.2">
      <c r="B160" s="106" t="s">
        <v>321</v>
      </c>
      <c r="C160" s="48">
        <v>0</v>
      </c>
      <c r="D160" s="48">
        <v>0</v>
      </c>
      <c r="E160" s="48">
        <v>0</v>
      </c>
      <c r="F160" s="48">
        <v>0</v>
      </c>
      <c r="G160" s="48">
        <v>0</v>
      </c>
      <c r="H160" s="48">
        <v>0</v>
      </c>
      <c r="I160" s="48">
        <v>0</v>
      </c>
      <c r="J160" s="48">
        <v>0</v>
      </c>
      <c r="K160" s="48">
        <v>0</v>
      </c>
      <c r="L160" s="48">
        <v>0</v>
      </c>
      <c r="M160" s="48">
        <v>0</v>
      </c>
      <c r="N160" s="48">
        <v>108582.27940660377</v>
      </c>
      <c r="O160" s="48">
        <v>0</v>
      </c>
      <c r="P160" s="48">
        <v>112813.48293740946</v>
      </c>
      <c r="Q160" s="48">
        <v>114283.13477874079</v>
      </c>
      <c r="R160" s="48">
        <v>110852.684332509</v>
      </c>
      <c r="S160" s="48">
        <v>119407.44142849237</v>
      </c>
      <c r="T160" s="48">
        <v>86826.378442081812</v>
      </c>
      <c r="U160" s="48">
        <v>52868.075994391744</v>
      </c>
      <c r="V160" s="48">
        <v>126001.05629120009</v>
      </c>
      <c r="W160" s="48">
        <v>138901.39012678128</v>
      </c>
      <c r="X160" s="48">
        <v>158794.06714700689</v>
      </c>
      <c r="Y160" s="48">
        <v>172957.58378544237</v>
      </c>
      <c r="Z160" s="48">
        <v>266413.45735953591</v>
      </c>
      <c r="AA160" s="48">
        <v>208881.07947259356</v>
      </c>
      <c r="AB160" s="48">
        <v>197267.3018220723</v>
      </c>
      <c r="AC160" s="48">
        <v>186033.18982199999</v>
      </c>
    </row>
    <row r="161" spans="2:29" x14ac:dyDescent="0.2">
      <c r="B161" s="106" t="s">
        <v>245</v>
      </c>
      <c r="C161" s="48">
        <v>23701.022611537006</v>
      </c>
      <c r="D161" s="48">
        <v>0</v>
      </c>
      <c r="E161" s="48">
        <v>0</v>
      </c>
      <c r="F161" s="48">
        <v>0</v>
      </c>
      <c r="G161" s="48">
        <v>0</v>
      </c>
      <c r="H161" s="48">
        <v>0</v>
      </c>
      <c r="I161" s="48">
        <v>0</v>
      </c>
      <c r="J161" s="48">
        <v>0</v>
      </c>
      <c r="K161" s="48">
        <v>0</v>
      </c>
      <c r="L161" s="48">
        <v>0</v>
      </c>
      <c r="M161" s="48">
        <v>0</v>
      </c>
      <c r="N161" s="48">
        <v>0</v>
      </c>
      <c r="O161" s="48">
        <v>0</v>
      </c>
      <c r="P161" s="48">
        <v>0</v>
      </c>
      <c r="Q161" s="48">
        <v>0</v>
      </c>
      <c r="R161" s="48">
        <v>0</v>
      </c>
      <c r="S161" s="48">
        <v>0</v>
      </c>
      <c r="T161" s="48">
        <v>0</v>
      </c>
      <c r="U161" s="48">
        <v>0</v>
      </c>
      <c r="V161" s="48">
        <v>0</v>
      </c>
      <c r="W161" s="48">
        <v>0</v>
      </c>
      <c r="X161" s="48">
        <v>0</v>
      </c>
      <c r="Y161" s="48">
        <v>0</v>
      </c>
      <c r="Z161" s="48">
        <v>0</v>
      </c>
      <c r="AA161" s="48">
        <v>0</v>
      </c>
      <c r="AB161" s="48">
        <v>0</v>
      </c>
      <c r="AC161" s="48">
        <v>0</v>
      </c>
    </row>
    <row r="162" spans="2:29" x14ac:dyDescent="0.2">
      <c r="B162" s="106" t="s">
        <v>246</v>
      </c>
      <c r="C162" s="48">
        <v>1246681.4890177373</v>
      </c>
      <c r="D162" s="48">
        <v>1742397.2234583367</v>
      </c>
      <c r="E162" s="48">
        <v>840828.98010064662</v>
      </c>
      <c r="F162" s="48">
        <v>776057.77175973216</v>
      </c>
      <c r="G162" s="48">
        <v>1085863.8941551638</v>
      </c>
      <c r="H162" s="48">
        <v>324449.51676526776</v>
      </c>
      <c r="I162" s="48">
        <v>1498342.2380746945</v>
      </c>
      <c r="J162" s="48">
        <v>2447267.1417933721</v>
      </c>
      <c r="K162" s="48">
        <v>1796533.7723443268</v>
      </c>
      <c r="L162" s="48">
        <v>2955999.7652127445</v>
      </c>
      <c r="M162" s="48">
        <v>5553963.8952355087</v>
      </c>
      <c r="N162" s="48">
        <v>318832.59262361599</v>
      </c>
      <c r="O162" s="48">
        <v>244566.89973054337</v>
      </c>
      <c r="P162" s="48">
        <v>500982.28143462312</v>
      </c>
      <c r="Q162" s="48">
        <v>483643.28225270926</v>
      </c>
      <c r="R162" s="48">
        <v>28317.80379673557</v>
      </c>
      <c r="S162" s="48">
        <v>779613.54953082488</v>
      </c>
      <c r="T162" s="48">
        <v>32835.005303108097</v>
      </c>
      <c r="U162" s="48">
        <v>6268.3047894463516</v>
      </c>
      <c r="V162" s="48">
        <v>0</v>
      </c>
      <c r="W162" s="48">
        <v>37659.82203418565</v>
      </c>
      <c r="X162" s="48">
        <v>27642.717560253073</v>
      </c>
      <c r="Y162" s="48">
        <v>44672.478791620699</v>
      </c>
      <c r="Z162" s="48">
        <v>44795.217337265203</v>
      </c>
      <c r="AA162" s="48">
        <v>46245.681424156799</v>
      </c>
      <c r="AB162" s="48">
        <v>30542.132018904198</v>
      </c>
      <c r="AC162" s="48">
        <v>20321.428</v>
      </c>
    </row>
    <row r="163" spans="2:29" x14ac:dyDescent="0.2">
      <c r="B163" s="106" t="s">
        <v>247</v>
      </c>
      <c r="C163" s="48">
        <v>0</v>
      </c>
      <c r="D163" s="48">
        <v>0</v>
      </c>
      <c r="E163" s="48">
        <v>0</v>
      </c>
      <c r="F163" s="48">
        <v>0</v>
      </c>
      <c r="G163" s="48">
        <v>0</v>
      </c>
      <c r="H163" s="48">
        <v>0</v>
      </c>
      <c r="I163" s="48">
        <v>0</v>
      </c>
      <c r="J163" s="48">
        <v>0</v>
      </c>
      <c r="K163" s="48">
        <v>0</v>
      </c>
      <c r="L163" s="48">
        <v>0</v>
      </c>
      <c r="M163" s="48">
        <v>0</v>
      </c>
      <c r="N163" s="48">
        <v>0</v>
      </c>
      <c r="O163" s="48">
        <v>0</v>
      </c>
      <c r="P163" s="48">
        <v>0</v>
      </c>
      <c r="Q163" s="48">
        <v>0</v>
      </c>
      <c r="R163" s="48">
        <v>0</v>
      </c>
      <c r="S163" s="48">
        <v>0</v>
      </c>
      <c r="T163" s="48">
        <v>0</v>
      </c>
      <c r="U163" s="48">
        <v>0</v>
      </c>
      <c r="V163" s="48">
        <v>11665.085102102195</v>
      </c>
      <c r="W163" s="48">
        <v>2296.0506056691656</v>
      </c>
      <c r="X163" s="48">
        <v>133344.26571799169</v>
      </c>
      <c r="Y163" s="48">
        <v>30361.922711681909</v>
      </c>
      <c r="Z163" s="48">
        <v>6565.2607249875491</v>
      </c>
      <c r="AA163" s="48">
        <v>6240.7421340185829</v>
      </c>
      <c r="AB163" s="48">
        <v>5837.0667351368911</v>
      </c>
      <c r="AC163" s="48">
        <v>5600</v>
      </c>
    </row>
    <row r="164" spans="2:29" x14ac:dyDescent="0.2">
      <c r="B164" s="106" t="s">
        <v>248</v>
      </c>
      <c r="C164" s="48">
        <v>0</v>
      </c>
      <c r="D164" s="48">
        <v>0</v>
      </c>
      <c r="E164" s="48">
        <v>0</v>
      </c>
      <c r="F164" s="48">
        <v>0</v>
      </c>
      <c r="G164" s="48">
        <v>0</v>
      </c>
      <c r="H164" s="48">
        <v>0</v>
      </c>
      <c r="I164" s="48">
        <v>0</v>
      </c>
      <c r="J164" s="48">
        <v>0</v>
      </c>
      <c r="K164" s="48">
        <v>0</v>
      </c>
      <c r="L164" s="48">
        <v>0</v>
      </c>
      <c r="M164" s="48">
        <v>0</v>
      </c>
      <c r="N164" s="48">
        <v>0</v>
      </c>
      <c r="O164" s="48">
        <v>0</v>
      </c>
      <c r="P164" s="48">
        <v>0</v>
      </c>
      <c r="Q164" s="48">
        <v>0</v>
      </c>
      <c r="R164" s="48">
        <v>0</v>
      </c>
      <c r="S164" s="48">
        <v>0</v>
      </c>
      <c r="T164" s="48">
        <v>0</v>
      </c>
      <c r="U164" s="48">
        <v>0</v>
      </c>
      <c r="V164" s="48">
        <v>2344.4014964567041</v>
      </c>
      <c r="W164" s="48">
        <v>0</v>
      </c>
      <c r="X164" s="48">
        <v>24920.676724907255</v>
      </c>
      <c r="Y164" s="48">
        <v>32291.070879389928</v>
      </c>
      <c r="Z164" s="48">
        <v>59914.447308109244</v>
      </c>
      <c r="AA164" s="48">
        <v>50776.422066917999</v>
      </c>
      <c r="AB164" s="48">
        <v>50904.581136893481</v>
      </c>
      <c r="AC164" s="48">
        <v>1703937.684356</v>
      </c>
    </row>
    <row r="165" spans="2:29" x14ac:dyDescent="0.2">
      <c r="B165" s="106" t="s">
        <v>249</v>
      </c>
      <c r="C165" s="48">
        <v>4116.3028768403401</v>
      </c>
      <c r="D165" s="48">
        <v>3513.9147424799758</v>
      </c>
      <c r="E165" s="48">
        <v>4643.7866935772054</v>
      </c>
      <c r="F165" s="48">
        <v>21423.103445218221</v>
      </c>
      <c r="G165" s="48">
        <v>14115.314876940904</v>
      </c>
      <c r="H165" s="48">
        <v>2760.6935037108997</v>
      </c>
      <c r="I165" s="48">
        <v>1000.4345263612738</v>
      </c>
      <c r="J165" s="48">
        <v>0</v>
      </c>
      <c r="K165" s="48">
        <v>0</v>
      </c>
      <c r="L165" s="48">
        <v>0</v>
      </c>
      <c r="M165" s="48">
        <v>0</v>
      </c>
      <c r="N165" s="48">
        <v>0</v>
      </c>
      <c r="O165" s="48">
        <v>0</v>
      </c>
      <c r="P165" s="48">
        <v>0</v>
      </c>
      <c r="Q165" s="48">
        <v>0</v>
      </c>
      <c r="R165" s="48">
        <v>0</v>
      </c>
      <c r="S165" s="48">
        <v>0</v>
      </c>
      <c r="T165" s="48">
        <v>0</v>
      </c>
      <c r="U165" s="48">
        <v>0</v>
      </c>
      <c r="V165" s="48">
        <v>0</v>
      </c>
      <c r="W165" s="48">
        <v>0</v>
      </c>
      <c r="X165" s="48">
        <v>0</v>
      </c>
      <c r="Y165" s="48">
        <v>0</v>
      </c>
      <c r="Z165" s="48">
        <v>0</v>
      </c>
      <c r="AA165" s="48">
        <v>0</v>
      </c>
      <c r="AB165" s="48">
        <v>0</v>
      </c>
      <c r="AC165" s="48">
        <v>0</v>
      </c>
    </row>
    <row r="166" spans="2:29" x14ac:dyDescent="0.2">
      <c r="B166" s="106" t="s">
        <v>250</v>
      </c>
      <c r="C166" s="48">
        <v>627124.50682718121</v>
      </c>
      <c r="D166" s="48">
        <v>535917.28980194638</v>
      </c>
      <c r="E166" s="48">
        <v>322410.19725934096</v>
      </c>
      <c r="F166" s="48">
        <v>122874.26133960451</v>
      </c>
      <c r="G166" s="48">
        <v>202595.12522124438</v>
      </c>
      <c r="H166" s="48">
        <v>201989.37524937507</v>
      </c>
      <c r="I166" s="48">
        <v>271509.55754146277</v>
      </c>
      <c r="J166" s="48">
        <v>228806.24912045104</v>
      </c>
      <c r="K166" s="48">
        <v>204613.95562757272</v>
      </c>
      <c r="L166" s="48">
        <v>105818.03542281543</v>
      </c>
      <c r="M166" s="48">
        <v>448205.83266205364</v>
      </c>
      <c r="N166" s="48">
        <v>499260.72989115957</v>
      </c>
      <c r="O166" s="48">
        <v>105787.06841790034</v>
      </c>
      <c r="P166" s="48">
        <v>35261.026884200946</v>
      </c>
      <c r="Q166" s="48">
        <v>28260.741794480269</v>
      </c>
      <c r="R166" s="48">
        <v>6067.4426064734016</v>
      </c>
      <c r="S166" s="48">
        <v>720.81524028024137</v>
      </c>
      <c r="T166" s="48">
        <v>24873.45982755626</v>
      </c>
      <c r="U166" s="48">
        <v>244766.1367092561</v>
      </c>
      <c r="V166" s="48">
        <v>0</v>
      </c>
      <c r="W166" s="48">
        <v>0</v>
      </c>
      <c r="X166" s="48">
        <v>0</v>
      </c>
      <c r="Y166" s="48">
        <v>0</v>
      </c>
      <c r="Z166" s="48">
        <v>0</v>
      </c>
      <c r="AA166" s="48">
        <v>0</v>
      </c>
      <c r="AB166" s="48">
        <v>0</v>
      </c>
      <c r="AC166" s="48">
        <v>0</v>
      </c>
    </row>
    <row r="167" spans="2:29" x14ac:dyDescent="0.2">
      <c r="B167" s="108" t="s">
        <v>251</v>
      </c>
      <c r="C167" s="50">
        <v>0</v>
      </c>
      <c r="D167" s="50">
        <v>88815.193544995345</v>
      </c>
      <c r="E167" s="50">
        <v>113073.86906059121</v>
      </c>
      <c r="F167" s="50">
        <v>157414.91958238638</v>
      </c>
      <c r="G167" s="50">
        <v>110965.10564123974</v>
      </c>
      <c r="H167" s="50">
        <v>114264.46429691584</v>
      </c>
      <c r="I167" s="50">
        <v>242248.708050808</v>
      </c>
      <c r="J167" s="50">
        <v>238987.771024482</v>
      </c>
      <c r="K167" s="50">
        <v>230118.97089210022</v>
      </c>
      <c r="L167" s="50">
        <v>228507.3370965136</v>
      </c>
      <c r="M167" s="50">
        <v>386181.95366920764</v>
      </c>
      <c r="N167" s="50">
        <v>410545.02694797295</v>
      </c>
      <c r="O167" s="50">
        <v>447271.69535340555</v>
      </c>
      <c r="P167" s="50">
        <v>725243.67190232093</v>
      </c>
      <c r="Q167" s="50">
        <v>749811.73107237858</v>
      </c>
      <c r="R167" s="50">
        <v>736741.33136011043</v>
      </c>
      <c r="S167" s="50">
        <v>819343.18241311563</v>
      </c>
      <c r="T167" s="50">
        <v>950860.39256874321</v>
      </c>
      <c r="U167" s="50">
        <v>841889.88627004251</v>
      </c>
      <c r="V167" s="50">
        <v>822842.69571805059</v>
      </c>
      <c r="W167" s="50">
        <v>996561.25350077497</v>
      </c>
      <c r="X167" s="50">
        <v>938769.93360200385</v>
      </c>
      <c r="Y167" s="50">
        <v>804431.21226527181</v>
      </c>
      <c r="Z167" s="50">
        <v>1021214.0968171837</v>
      </c>
      <c r="AA167" s="50">
        <v>849611.14851924707</v>
      </c>
      <c r="AB167" s="50">
        <v>976817.80570063274</v>
      </c>
      <c r="AC167" s="50">
        <v>1037335.43535</v>
      </c>
    </row>
    <row r="168" spans="2:29" x14ac:dyDescent="0.2">
      <c r="B168" s="106" t="s">
        <v>251</v>
      </c>
      <c r="C168" s="48">
        <v>0</v>
      </c>
      <c r="D168" s="48">
        <v>88815.193544995345</v>
      </c>
      <c r="E168" s="48">
        <v>113073.86906059121</v>
      </c>
      <c r="F168" s="48">
        <v>157414.91958238638</v>
      </c>
      <c r="G168" s="48">
        <v>110965.10564123974</v>
      </c>
      <c r="H168" s="48">
        <v>114264.46429691584</v>
      </c>
      <c r="I168" s="48">
        <v>242248.708050808</v>
      </c>
      <c r="J168" s="48">
        <v>238987.771024482</v>
      </c>
      <c r="K168" s="48">
        <v>230118.97089210022</v>
      </c>
      <c r="L168" s="48">
        <v>228507.3370965136</v>
      </c>
      <c r="M168" s="48">
        <v>386181.95366920764</v>
      </c>
      <c r="N168" s="48">
        <v>410545.02694797295</v>
      </c>
      <c r="O168" s="48">
        <v>447271.69535340555</v>
      </c>
      <c r="P168" s="48">
        <v>725243.67190232093</v>
      </c>
      <c r="Q168" s="48">
        <v>749811.73107237858</v>
      </c>
      <c r="R168" s="48">
        <v>736741.33136011043</v>
      </c>
      <c r="S168" s="48">
        <v>819343.18241311563</v>
      </c>
      <c r="T168" s="48">
        <v>950860.39256874321</v>
      </c>
      <c r="U168" s="48">
        <v>841889.88627004251</v>
      </c>
      <c r="V168" s="48">
        <v>0</v>
      </c>
      <c r="W168" s="48">
        <v>0</v>
      </c>
      <c r="X168" s="48">
        <v>0</v>
      </c>
      <c r="Y168" s="48">
        <v>0</v>
      </c>
      <c r="Z168" s="48">
        <v>0</v>
      </c>
      <c r="AA168" s="48">
        <v>0</v>
      </c>
      <c r="AB168" s="48">
        <v>0</v>
      </c>
      <c r="AC168" s="48">
        <v>0</v>
      </c>
    </row>
    <row r="169" spans="2:29" x14ac:dyDescent="0.2">
      <c r="B169" s="106" t="s">
        <v>252</v>
      </c>
      <c r="C169" s="48">
        <v>0</v>
      </c>
      <c r="D169" s="48">
        <v>0</v>
      </c>
      <c r="E169" s="48">
        <v>0</v>
      </c>
      <c r="F169" s="48">
        <v>0</v>
      </c>
      <c r="G169" s="48">
        <v>0</v>
      </c>
      <c r="H169" s="48">
        <v>0</v>
      </c>
      <c r="I169" s="48">
        <v>0</v>
      </c>
      <c r="J169" s="48">
        <v>0</v>
      </c>
      <c r="K169" s="48">
        <v>0</v>
      </c>
      <c r="L169" s="48">
        <v>0</v>
      </c>
      <c r="M169" s="48">
        <v>0</v>
      </c>
      <c r="N169" s="48">
        <v>0</v>
      </c>
      <c r="O169" s="48">
        <v>0</v>
      </c>
      <c r="P169" s="48">
        <v>0</v>
      </c>
      <c r="Q169" s="48">
        <v>0</v>
      </c>
      <c r="R169" s="48">
        <v>0</v>
      </c>
      <c r="S169" s="48">
        <v>0</v>
      </c>
      <c r="T169" s="48">
        <v>0</v>
      </c>
      <c r="U169" s="48">
        <v>0</v>
      </c>
      <c r="V169" s="48">
        <v>74252.932708921318</v>
      </c>
      <c r="W169" s="48">
        <v>17309.571396254927</v>
      </c>
      <c r="X169" s="48">
        <v>73403.185713903658</v>
      </c>
      <c r="Y169" s="48">
        <v>64889.662052602245</v>
      </c>
      <c r="Z169" s="48">
        <v>68822.69028565519</v>
      </c>
      <c r="AA169" s="48">
        <v>71452.606777559515</v>
      </c>
      <c r="AB169" s="48">
        <v>38975.685174361599</v>
      </c>
      <c r="AC169" s="48">
        <v>67637.100000000006</v>
      </c>
    </row>
    <row r="170" spans="2:29" x14ac:dyDescent="0.2">
      <c r="B170" s="106" t="s">
        <v>253</v>
      </c>
      <c r="C170" s="48">
        <v>0</v>
      </c>
      <c r="D170" s="48">
        <v>0</v>
      </c>
      <c r="E170" s="48">
        <v>0</v>
      </c>
      <c r="F170" s="48">
        <v>0</v>
      </c>
      <c r="G170" s="48">
        <v>0</v>
      </c>
      <c r="H170" s="48">
        <v>0</v>
      </c>
      <c r="I170" s="48">
        <v>0</v>
      </c>
      <c r="J170" s="48">
        <v>0</v>
      </c>
      <c r="K170" s="48">
        <v>0</v>
      </c>
      <c r="L170" s="48">
        <v>0</v>
      </c>
      <c r="M170" s="48">
        <v>0</v>
      </c>
      <c r="N170" s="48">
        <v>0</v>
      </c>
      <c r="O170" s="48">
        <v>0</v>
      </c>
      <c r="P170" s="48">
        <v>0</v>
      </c>
      <c r="Q170" s="48">
        <v>0</v>
      </c>
      <c r="R170" s="48">
        <v>0</v>
      </c>
      <c r="S170" s="48">
        <v>0</v>
      </c>
      <c r="T170" s="48">
        <v>0</v>
      </c>
      <c r="U170" s="48">
        <v>0</v>
      </c>
      <c r="V170" s="48">
        <v>161363.58882078377</v>
      </c>
      <c r="W170" s="48">
        <v>166746.84848571371</v>
      </c>
      <c r="X170" s="48">
        <v>181695.67413618293</v>
      </c>
      <c r="Y170" s="48">
        <v>174873.22946618457</v>
      </c>
      <c r="Z170" s="48">
        <v>218454.44439014132</v>
      </c>
      <c r="AA170" s="48">
        <v>217311.55645243279</v>
      </c>
      <c r="AB170" s="48">
        <v>338455.46207781258</v>
      </c>
      <c r="AC170" s="48">
        <v>401315.696</v>
      </c>
    </row>
    <row r="171" spans="2:29" x14ac:dyDescent="0.2">
      <c r="B171" s="106" t="s">
        <v>254</v>
      </c>
      <c r="C171" s="48">
        <v>0</v>
      </c>
      <c r="D171" s="48">
        <v>0</v>
      </c>
      <c r="E171" s="48">
        <v>0</v>
      </c>
      <c r="F171" s="48">
        <v>0</v>
      </c>
      <c r="G171" s="48">
        <v>0</v>
      </c>
      <c r="H171" s="48">
        <v>0</v>
      </c>
      <c r="I171" s="48">
        <v>0</v>
      </c>
      <c r="J171" s="48">
        <v>0</v>
      </c>
      <c r="K171" s="48">
        <v>0</v>
      </c>
      <c r="L171" s="48">
        <v>0</v>
      </c>
      <c r="M171" s="48">
        <v>0</v>
      </c>
      <c r="N171" s="48">
        <v>0</v>
      </c>
      <c r="O171" s="48">
        <v>0</v>
      </c>
      <c r="P171" s="48">
        <v>0</v>
      </c>
      <c r="Q171" s="48">
        <v>0</v>
      </c>
      <c r="R171" s="48">
        <v>0</v>
      </c>
      <c r="S171" s="48">
        <v>0</v>
      </c>
      <c r="T171" s="48">
        <v>0</v>
      </c>
      <c r="U171" s="48">
        <v>0</v>
      </c>
      <c r="V171" s="48">
        <v>0</v>
      </c>
      <c r="W171" s="48">
        <v>248478.5965455171</v>
      </c>
      <c r="X171" s="48">
        <v>0</v>
      </c>
      <c r="Y171" s="48">
        <v>0</v>
      </c>
      <c r="Z171" s="48">
        <v>0</v>
      </c>
      <c r="AA171" s="48">
        <v>0</v>
      </c>
      <c r="AB171" s="48">
        <v>0</v>
      </c>
      <c r="AC171" s="48">
        <v>0</v>
      </c>
    </row>
    <row r="172" spans="2:29" x14ac:dyDescent="0.2">
      <c r="B172" s="106" t="s">
        <v>255</v>
      </c>
      <c r="C172" s="48">
        <v>0</v>
      </c>
      <c r="D172" s="48">
        <v>0</v>
      </c>
      <c r="E172" s="48">
        <v>0</v>
      </c>
      <c r="F172" s="48">
        <v>0</v>
      </c>
      <c r="G172" s="48">
        <v>0</v>
      </c>
      <c r="H172" s="48">
        <v>0</v>
      </c>
      <c r="I172" s="48">
        <v>0</v>
      </c>
      <c r="J172" s="48">
        <v>0</v>
      </c>
      <c r="K172" s="48">
        <v>0</v>
      </c>
      <c r="L172" s="48">
        <v>0</v>
      </c>
      <c r="M172" s="48">
        <v>0</v>
      </c>
      <c r="N172" s="48">
        <v>0</v>
      </c>
      <c r="O172" s="48">
        <v>0</v>
      </c>
      <c r="P172" s="48">
        <v>0</v>
      </c>
      <c r="Q172" s="48">
        <v>0</v>
      </c>
      <c r="R172" s="48">
        <v>0</v>
      </c>
      <c r="S172" s="48">
        <v>0</v>
      </c>
      <c r="T172" s="48">
        <v>0</v>
      </c>
      <c r="U172" s="48">
        <v>0</v>
      </c>
      <c r="V172" s="48">
        <v>69502.132383005155</v>
      </c>
      <c r="W172" s="48">
        <v>102339.36860483355</v>
      </c>
      <c r="X172" s="48">
        <v>86546.455891782636</v>
      </c>
      <c r="Y172" s="48">
        <v>82929.51081802987</v>
      </c>
      <c r="Z172" s="48">
        <v>85156.121075034927</v>
      </c>
      <c r="AA172" s="48">
        <v>91492.622939427078</v>
      </c>
      <c r="AB172" s="48">
        <v>95135.404004343902</v>
      </c>
      <c r="AC172" s="48">
        <v>103146.848</v>
      </c>
    </row>
    <row r="173" spans="2:29" x14ac:dyDescent="0.2">
      <c r="B173" s="106" t="s">
        <v>256</v>
      </c>
      <c r="C173" s="48">
        <v>0</v>
      </c>
      <c r="D173" s="48">
        <v>0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15307.004037794437</v>
      </c>
      <c r="X173" s="48">
        <v>7246.2620894690572</v>
      </c>
      <c r="Y173" s="48">
        <v>0</v>
      </c>
      <c r="Z173" s="48">
        <v>0</v>
      </c>
      <c r="AA173" s="48">
        <v>0</v>
      </c>
      <c r="AB173" s="48">
        <v>0</v>
      </c>
      <c r="AC173" s="48">
        <v>0</v>
      </c>
    </row>
    <row r="174" spans="2:29" x14ac:dyDescent="0.2">
      <c r="B174" s="106" t="s">
        <v>257</v>
      </c>
      <c r="C174" s="48">
        <v>0</v>
      </c>
      <c r="D174" s="48">
        <v>0</v>
      </c>
      <c r="E174" s="48">
        <v>0</v>
      </c>
      <c r="F174" s="48">
        <v>0</v>
      </c>
      <c r="G174" s="48">
        <v>0</v>
      </c>
      <c r="H174" s="48">
        <v>0</v>
      </c>
      <c r="I174" s="48">
        <v>0</v>
      </c>
      <c r="J174" s="48">
        <v>0</v>
      </c>
      <c r="K174" s="48">
        <v>0</v>
      </c>
      <c r="L174" s="48">
        <v>0</v>
      </c>
      <c r="M174" s="48">
        <v>0</v>
      </c>
      <c r="N174" s="48">
        <v>0</v>
      </c>
      <c r="O174" s="48">
        <v>0</v>
      </c>
      <c r="P174" s="48">
        <v>0</v>
      </c>
      <c r="Q174" s="48">
        <v>0</v>
      </c>
      <c r="R174" s="48">
        <v>0</v>
      </c>
      <c r="S174" s="48">
        <v>0</v>
      </c>
      <c r="T174" s="48">
        <v>0</v>
      </c>
      <c r="U174" s="48">
        <v>0</v>
      </c>
      <c r="V174" s="48">
        <v>174189.27212331109</v>
      </c>
      <c r="W174" s="48">
        <v>132991.79415017407</v>
      </c>
      <c r="X174" s="48">
        <v>148204.49442329319</v>
      </c>
      <c r="Y174" s="48">
        <v>187425.08397193896</v>
      </c>
      <c r="Z174" s="48">
        <v>184681.84870403158</v>
      </c>
      <c r="AA174" s="48">
        <v>191999.77500779636</v>
      </c>
      <c r="AB174" s="48">
        <v>249622.07012544447</v>
      </c>
      <c r="AC174" s="48">
        <v>210825.52299999999</v>
      </c>
    </row>
    <row r="175" spans="2:29" x14ac:dyDescent="0.2">
      <c r="B175" s="106" t="s">
        <v>258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94037.8502488948</v>
      </c>
      <c r="W175" s="48">
        <v>95324.367645364851</v>
      </c>
      <c r="X175" s="48">
        <v>111258.52842074075</v>
      </c>
      <c r="Y175" s="48">
        <v>84150.293306925261</v>
      </c>
      <c r="Z175" s="48">
        <v>256076.82221015275</v>
      </c>
      <c r="AA175" s="48">
        <v>91146.038867341398</v>
      </c>
      <c r="AB175" s="48">
        <v>91665.577208255156</v>
      </c>
      <c r="AC175" s="48">
        <v>72526.419450999994</v>
      </c>
    </row>
    <row r="176" spans="2:29" x14ac:dyDescent="0.2">
      <c r="B176" s="106" t="s">
        <v>259</v>
      </c>
      <c r="C176" s="48">
        <v>0</v>
      </c>
      <c r="D176" s="48">
        <v>0</v>
      </c>
      <c r="E176" s="48">
        <v>0</v>
      </c>
      <c r="F176" s="48">
        <v>0</v>
      </c>
      <c r="G176" s="48">
        <v>0</v>
      </c>
      <c r="H176" s="48">
        <v>0</v>
      </c>
      <c r="I176" s="48">
        <v>0</v>
      </c>
      <c r="J176" s="48">
        <v>0</v>
      </c>
      <c r="K176" s="48">
        <v>0</v>
      </c>
      <c r="L176" s="48">
        <v>0</v>
      </c>
      <c r="M176" s="48">
        <v>0</v>
      </c>
      <c r="N176" s="48">
        <v>0</v>
      </c>
      <c r="O176" s="48">
        <v>0</v>
      </c>
      <c r="P176" s="48">
        <v>0</v>
      </c>
      <c r="Q176" s="48">
        <v>0</v>
      </c>
      <c r="R176" s="48">
        <v>0</v>
      </c>
      <c r="S176" s="48">
        <v>0</v>
      </c>
      <c r="T176" s="48">
        <v>0</v>
      </c>
      <c r="U176" s="48">
        <v>0</v>
      </c>
      <c r="V176" s="48">
        <v>151853.90037661401</v>
      </c>
      <c r="W176" s="48">
        <v>135523.11495544223</v>
      </c>
      <c r="X176" s="48">
        <v>166363.59803155891</v>
      </c>
      <c r="Y176" s="48">
        <v>135943.25907070193</v>
      </c>
      <c r="Z176" s="48">
        <v>125887.23308645502</v>
      </c>
      <c r="AA176" s="48">
        <v>117371.07157076006</v>
      </c>
      <c r="AB176" s="48">
        <v>120547.35732958063</v>
      </c>
      <c r="AC176" s="48">
        <v>121996.691825</v>
      </c>
    </row>
    <row r="177" spans="2:30" x14ac:dyDescent="0.2">
      <c r="B177" s="106" t="s">
        <v>260</v>
      </c>
      <c r="C177" s="48">
        <v>0</v>
      </c>
      <c r="D177" s="48">
        <v>0</v>
      </c>
      <c r="E177" s="48">
        <v>0</v>
      </c>
      <c r="F177" s="48">
        <v>0</v>
      </c>
      <c r="G177" s="48">
        <v>0</v>
      </c>
      <c r="H177" s="48">
        <v>0</v>
      </c>
      <c r="I177" s="48">
        <v>0</v>
      </c>
      <c r="J177" s="48">
        <v>0</v>
      </c>
      <c r="K177" s="48">
        <v>0</v>
      </c>
      <c r="L177" s="48">
        <v>0</v>
      </c>
      <c r="M177" s="48">
        <v>0</v>
      </c>
      <c r="N177" s="48">
        <v>0</v>
      </c>
      <c r="O177" s="48">
        <v>0</v>
      </c>
      <c r="P177" s="48">
        <v>0</v>
      </c>
      <c r="Q177" s="48">
        <v>0</v>
      </c>
      <c r="R177" s="48">
        <v>0</v>
      </c>
      <c r="S177" s="48">
        <v>0</v>
      </c>
      <c r="T177" s="48">
        <v>0</v>
      </c>
      <c r="U177" s="48">
        <v>0</v>
      </c>
      <c r="V177" s="48">
        <v>0</v>
      </c>
      <c r="W177" s="48">
        <v>0</v>
      </c>
      <c r="X177" s="48">
        <v>36622.608600176616</v>
      </c>
      <c r="Y177" s="48">
        <v>30336.676099104989</v>
      </c>
      <c r="Z177" s="48">
        <v>33126.974605464624</v>
      </c>
      <c r="AA177" s="48">
        <v>22837.533342499122</v>
      </c>
      <c r="AB177" s="48">
        <v>0</v>
      </c>
      <c r="AC177" s="48">
        <v>19843.806444000002</v>
      </c>
    </row>
    <row r="178" spans="2:30" x14ac:dyDescent="0.2">
      <c r="B178" s="106" t="s">
        <v>261</v>
      </c>
      <c r="C178" s="48">
        <v>0</v>
      </c>
      <c r="D178" s="48">
        <v>0</v>
      </c>
      <c r="E178" s="48">
        <v>0</v>
      </c>
      <c r="F178" s="48">
        <v>0</v>
      </c>
      <c r="G178" s="48">
        <v>0</v>
      </c>
      <c r="H178" s="48">
        <v>0</v>
      </c>
      <c r="I178" s="48">
        <v>0</v>
      </c>
      <c r="J178" s="48">
        <v>0</v>
      </c>
      <c r="K178" s="48">
        <v>0</v>
      </c>
      <c r="L178" s="48">
        <v>0</v>
      </c>
      <c r="M178" s="48">
        <v>0</v>
      </c>
      <c r="N178" s="48">
        <v>0</v>
      </c>
      <c r="O178" s="48">
        <v>0</v>
      </c>
      <c r="P178" s="48">
        <v>0</v>
      </c>
      <c r="Q178" s="48">
        <v>0</v>
      </c>
      <c r="R178" s="48">
        <v>0</v>
      </c>
      <c r="S178" s="48">
        <v>0</v>
      </c>
      <c r="T178" s="48">
        <v>0</v>
      </c>
      <c r="U178" s="48">
        <v>0</v>
      </c>
      <c r="V178" s="48">
        <v>7776.7234014014639</v>
      </c>
      <c r="W178" s="48">
        <v>4250.7550212955148</v>
      </c>
      <c r="X178" s="48">
        <v>7911.4689492823163</v>
      </c>
      <c r="Y178" s="48">
        <v>3202.9093394046399</v>
      </c>
      <c r="Z178" s="48">
        <v>2930.9199665122987</v>
      </c>
      <c r="AA178" s="48">
        <v>947.25550248496347</v>
      </c>
      <c r="AB178" s="48">
        <v>1226.696428828576</v>
      </c>
      <c r="AC178" s="48">
        <v>667.83908099999996</v>
      </c>
    </row>
    <row r="179" spans="2:30" x14ac:dyDescent="0.2">
      <c r="B179" s="106" t="s">
        <v>262</v>
      </c>
      <c r="C179" s="48">
        <v>0</v>
      </c>
      <c r="D179" s="48">
        <v>0</v>
      </c>
      <c r="E179" s="48">
        <v>0</v>
      </c>
      <c r="F179" s="48">
        <v>0</v>
      </c>
      <c r="G179" s="48">
        <v>0</v>
      </c>
      <c r="H179" s="48">
        <v>0</v>
      </c>
      <c r="I179" s="48">
        <v>0</v>
      </c>
      <c r="J179" s="48">
        <v>0</v>
      </c>
      <c r="K179" s="48">
        <v>0</v>
      </c>
      <c r="L179" s="48">
        <v>0</v>
      </c>
      <c r="M179" s="48">
        <v>0</v>
      </c>
      <c r="N179" s="48">
        <v>0</v>
      </c>
      <c r="O179" s="48">
        <v>0</v>
      </c>
      <c r="P179" s="48">
        <v>0</v>
      </c>
      <c r="Q179" s="48">
        <v>0</v>
      </c>
      <c r="R179" s="48">
        <v>0</v>
      </c>
      <c r="S179" s="48">
        <v>0</v>
      </c>
      <c r="T179" s="48">
        <v>0</v>
      </c>
      <c r="U179" s="48">
        <v>0</v>
      </c>
      <c r="V179" s="48">
        <v>89866.295655119102</v>
      </c>
      <c r="W179" s="48">
        <v>78289.832658384563</v>
      </c>
      <c r="X179" s="48">
        <v>119517.65734561387</v>
      </c>
      <c r="Y179" s="48">
        <v>40680.588140379485</v>
      </c>
      <c r="Z179" s="48">
        <v>46077.042493735906</v>
      </c>
      <c r="AA179" s="48">
        <v>45052.688058945838</v>
      </c>
      <c r="AB179" s="48">
        <v>41189.553352005853</v>
      </c>
      <c r="AC179" s="48">
        <v>39375.511549000003</v>
      </c>
    </row>
    <row r="180" spans="2:30" x14ac:dyDescent="0.2">
      <c r="B180" s="108" t="s">
        <v>263</v>
      </c>
      <c r="C180" s="50">
        <v>5330844.3776423531</v>
      </c>
      <c r="D180" s="50">
        <v>5155204.6389828576</v>
      </c>
      <c r="E180" s="50">
        <v>5094470.1978767226</v>
      </c>
      <c r="F180" s="50">
        <v>5102262.3654372962</v>
      </c>
      <c r="G180" s="50">
        <v>5247931.8926400598</v>
      </c>
      <c r="H180" s="50">
        <v>5389227.9323539687</v>
      </c>
      <c r="I180" s="50">
        <v>6021259.0751865515</v>
      </c>
      <c r="J180" s="50">
        <v>6526452.5624632007</v>
      </c>
      <c r="K180" s="50">
        <v>7221271.7444678927</v>
      </c>
      <c r="L180" s="50">
        <v>7987420.4577964479</v>
      </c>
      <c r="M180" s="50">
        <v>8652127.3949957695</v>
      </c>
      <c r="N180" s="50">
        <v>9277960.0513941087</v>
      </c>
      <c r="O180" s="50">
        <v>9935237.9858997725</v>
      </c>
      <c r="P180" s="50">
        <v>10968531.399950704</v>
      </c>
      <c r="Q180" s="50">
        <v>3232647.2216412839</v>
      </c>
      <c r="R180" s="50">
        <v>4307472.94862937</v>
      </c>
      <c r="S180" s="50">
        <v>4892230.6604007697</v>
      </c>
      <c r="T180" s="50">
        <v>5211859.2307432806</v>
      </c>
      <c r="U180" s="50">
        <v>5575901.5094235316</v>
      </c>
      <c r="V180" s="50">
        <v>5732738.813423085</v>
      </c>
      <c r="W180" s="50">
        <v>5515382.2168298922</v>
      </c>
      <c r="X180" s="50">
        <v>5722155.5781580601</v>
      </c>
      <c r="Y180" s="50">
        <v>5184620.35833517</v>
      </c>
      <c r="Z180" s="50">
        <v>5875256.5811129585</v>
      </c>
      <c r="AA180" s="50">
        <v>6226313.9303462207</v>
      </c>
      <c r="AB180" s="50">
        <v>6309876.5312686516</v>
      </c>
      <c r="AC180" s="50">
        <v>6513033.5584779996</v>
      </c>
    </row>
    <row r="181" spans="2:30" x14ac:dyDescent="0.2">
      <c r="B181" s="106" t="s">
        <v>364</v>
      </c>
      <c r="C181" s="73">
        <v>0</v>
      </c>
      <c r="D181" s="73">
        <v>0</v>
      </c>
      <c r="E181" s="73">
        <v>0</v>
      </c>
      <c r="F181" s="73">
        <v>0</v>
      </c>
      <c r="G181" s="73">
        <v>0</v>
      </c>
      <c r="H181" s="73">
        <v>0</v>
      </c>
      <c r="I181" s="73">
        <v>0</v>
      </c>
      <c r="J181" s="73">
        <v>0</v>
      </c>
      <c r="K181" s="73">
        <v>0</v>
      </c>
      <c r="L181" s="73">
        <v>0</v>
      </c>
      <c r="M181" s="73">
        <v>0</v>
      </c>
      <c r="N181" s="73">
        <v>0</v>
      </c>
      <c r="O181" s="73">
        <v>0</v>
      </c>
      <c r="P181" s="73">
        <v>0</v>
      </c>
      <c r="Q181" s="73">
        <v>0</v>
      </c>
      <c r="R181" s="73">
        <v>0</v>
      </c>
      <c r="S181" s="73">
        <v>0</v>
      </c>
      <c r="T181" s="73">
        <v>0</v>
      </c>
      <c r="U181" s="73">
        <v>0</v>
      </c>
      <c r="V181" s="73">
        <v>0</v>
      </c>
      <c r="W181" s="73">
        <v>0</v>
      </c>
      <c r="X181" s="73">
        <v>0</v>
      </c>
      <c r="Y181" s="73">
        <v>0</v>
      </c>
      <c r="Z181" s="73">
        <v>0</v>
      </c>
      <c r="AA181" s="73">
        <v>0</v>
      </c>
      <c r="AB181" s="73">
        <v>4298667.5230636708</v>
      </c>
      <c r="AC181" s="73">
        <v>4336945.5144779999</v>
      </c>
    </row>
    <row r="182" spans="2:30" x14ac:dyDescent="0.2">
      <c r="B182" s="106" t="s">
        <v>365</v>
      </c>
      <c r="C182" s="73">
        <v>0</v>
      </c>
      <c r="D182" s="73">
        <v>0</v>
      </c>
      <c r="E182" s="73">
        <v>0</v>
      </c>
      <c r="F182" s="73">
        <v>0</v>
      </c>
      <c r="G182" s="73">
        <v>0</v>
      </c>
      <c r="H182" s="73">
        <v>0</v>
      </c>
      <c r="I182" s="73">
        <v>0</v>
      </c>
      <c r="J182" s="73">
        <v>0</v>
      </c>
      <c r="K182" s="73">
        <v>0</v>
      </c>
      <c r="L182" s="73">
        <v>0</v>
      </c>
      <c r="M182" s="73">
        <v>0</v>
      </c>
      <c r="N182" s="73">
        <v>0</v>
      </c>
      <c r="O182" s="73">
        <v>0</v>
      </c>
      <c r="P182" s="73">
        <v>0</v>
      </c>
      <c r="Q182" s="73">
        <v>0</v>
      </c>
      <c r="R182" s="73">
        <v>0</v>
      </c>
      <c r="S182" s="73">
        <v>0</v>
      </c>
      <c r="T182" s="73">
        <v>0</v>
      </c>
      <c r="U182" s="73">
        <v>0</v>
      </c>
      <c r="V182" s="73">
        <v>0</v>
      </c>
      <c r="W182" s="73">
        <v>0</v>
      </c>
      <c r="X182" s="73">
        <v>0</v>
      </c>
      <c r="Y182" s="73">
        <v>0</v>
      </c>
      <c r="Z182" s="73">
        <v>0</v>
      </c>
      <c r="AA182" s="73">
        <v>0</v>
      </c>
      <c r="AB182" s="73">
        <v>1735712.4411222381</v>
      </c>
      <c r="AC182" s="73">
        <v>1898339.044</v>
      </c>
    </row>
    <row r="183" spans="2:30" x14ac:dyDescent="0.2">
      <c r="B183" s="106" t="s">
        <v>366</v>
      </c>
      <c r="C183" s="73">
        <v>0</v>
      </c>
      <c r="D183" s="73">
        <v>0</v>
      </c>
      <c r="E183" s="73">
        <v>0</v>
      </c>
      <c r="F183" s="73">
        <v>0</v>
      </c>
      <c r="G183" s="73">
        <v>0</v>
      </c>
      <c r="H183" s="73">
        <v>0</v>
      </c>
      <c r="I183" s="73">
        <v>0</v>
      </c>
      <c r="J183" s="73">
        <v>0</v>
      </c>
      <c r="K183" s="73">
        <v>0</v>
      </c>
      <c r="L183" s="73">
        <v>0</v>
      </c>
      <c r="M183" s="73">
        <v>0</v>
      </c>
      <c r="N183" s="73">
        <v>0</v>
      </c>
      <c r="O183" s="73">
        <v>0</v>
      </c>
      <c r="P183" s="73">
        <v>0</v>
      </c>
      <c r="Q183" s="73">
        <v>0</v>
      </c>
      <c r="R183" s="73">
        <v>0</v>
      </c>
      <c r="S183" s="73">
        <v>0</v>
      </c>
      <c r="T183" s="73">
        <v>0</v>
      </c>
      <c r="U183" s="73">
        <v>0</v>
      </c>
      <c r="V183" s="73">
        <v>0</v>
      </c>
      <c r="W183" s="73">
        <v>0</v>
      </c>
      <c r="X183" s="73">
        <v>0</v>
      </c>
      <c r="Y183" s="73">
        <v>0</v>
      </c>
      <c r="Z183" s="73">
        <v>0</v>
      </c>
      <c r="AA183" s="73">
        <v>0</v>
      </c>
      <c r="AB183" s="73">
        <v>275496.56708274264</v>
      </c>
      <c r="AC183" s="73">
        <v>277749</v>
      </c>
    </row>
    <row r="184" spans="2:30" x14ac:dyDescent="0.2">
      <c r="B184" s="107" t="s">
        <v>264</v>
      </c>
      <c r="C184" s="46">
        <v>188814059.3235622</v>
      </c>
      <c r="D184" s="46">
        <v>217547045.51960906</v>
      </c>
      <c r="E184" s="46">
        <v>216310423.67685318</v>
      </c>
      <c r="F184" s="46">
        <v>218295993.60159695</v>
      </c>
      <c r="G184" s="46">
        <v>235656558.32738224</v>
      </c>
      <c r="H184" s="46">
        <v>253026729.32959032</v>
      </c>
      <c r="I184" s="46">
        <v>278865889.92699802</v>
      </c>
      <c r="J184" s="46">
        <v>291879231.89949679</v>
      </c>
      <c r="K184" s="46">
        <v>289841792.17221981</v>
      </c>
      <c r="L184" s="46">
        <v>322151386.33840406</v>
      </c>
      <c r="M184" s="46">
        <v>329206056.16715091</v>
      </c>
      <c r="N184" s="46">
        <v>320669275.11480266</v>
      </c>
      <c r="O184" s="46">
        <v>342629478.0279066</v>
      </c>
      <c r="P184" s="46">
        <v>388503027.77902168</v>
      </c>
      <c r="Q184" s="46">
        <v>385601754.88278162</v>
      </c>
      <c r="R184" s="46">
        <v>380649890.22431183</v>
      </c>
      <c r="S184" s="46">
        <v>364861650.4974454</v>
      </c>
      <c r="T184" s="46">
        <v>381991798.83932155</v>
      </c>
      <c r="U184" s="46">
        <v>376586444.35655653</v>
      </c>
      <c r="V184" s="46">
        <v>389475764.2751081</v>
      </c>
      <c r="W184" s="46">
        <v>473323836.49209714</v>
      </c>
      <c r="X184" s="46">
        <v>498508237.59177279</v>
      </c>
      <c r="Y184" s="46">
        <v>451813503.77180731</v>
      </c>
      <c r="Z184" s="46">
        <v>496114092.21141046</v>
      </c>
      <c r="AA184" s="46">
        <v>529567212.28272247</v>
      </c>
      <c r="AB184" s="46">
        <v>541276403.93720615</v>
      </c>
      <c r="AC184" s="46">
        <v>551034551.97558403</v>
      </c>
      <c r="AD184" s="4"/>
    </row>
    <row r="185" spans="2:30" s="44" customFormat="1" x14ac:dyDescent="0.2">
      <c r="B185" s="114" t="s">
        <v>372</v>
      </c>
      <c r="C185" s="115"/>
      <c r="D185" s="116">
        <v>0.15217609482569538</v>
      </c>
      <c r="E185" s="116">
        <v>-5.6843881276448238E-3</v>
      </c>
      <c r="F185" s="116">
        <v>9.1792614104904136E-3</v>
      </c>
      <c r="G185" s="116">
        <v>7.9527637861597E-2</v>
      </c>
      <c r="H185" s="116">
        <v>7.3709686356688842E-2</v>
      </c>
      <c r="I185" s="116">
        <v>0.10212028059592804</v>
      </c>
      <c r="J185" s="116">
        <v>4.6665233872473344E-2</v>
      </c>
      <c r="K185" s="116">
        <v>-6.9804203403499576E-3</v>
      </c>
      <c r="L185" s="116">
        <v>0.11147320724192311</v>
      </c>
      <c r="M185" s="116">
        <v>2.1898617010253307E-2</v>
      </c>
      <c r="N185" s="116">
        <v>-2.5931421650438269E-2</v>
      </c>
      <c r="O185" s="116">
        <v>6.848240420053342E-2</v>
      </c>
      <c r="P185" s="116">
        <v>0.13388675724912025</v>
      </c>
      <c r="Q185" s="116">
        <v>-7.4678257022240402E-3</v>
      </c>
      <c r="R185" s="116">
        <v>-1.2841914217882944E-2</v>
      </c>
      <c r="S185" s="116">
        <v>-4.1477063654379642E-2</v>
      </c>
      <c r="T185" s="116">
        <v>4.6949709070605916E-2</v>
      </c>
      <c r="U185" s="116">
        <v>-1.4150446421072771E-2</v>
      </c>
      <c r="V185" s="116">
        <v>3.4226723005323478E-2</v>
      </c>
      <c r="W185" s="116">
        <v>0.21528444105642097</v>
      </c>
      <c r="X185" s="116">
        <v>5.3207548739405475E-2</v>
      </c>
      <c r="Y185" s="116">
        <v>-9.3668931220758811E-2</v>
      </c>
      <c r="Z185" s="116">
        <v>9.8050607318672656E-2</v>
      </c>
      <c r="AA185" s="116">
        <v>6.7430295967195741E-2</v>
      </c>
      <c r="AB185" s="116">
        <v>2.2110869749678574E-2</v>
      </c>
      <c r="AC185" s="116">
        <v>1.8028031459339067E-2</v>
      </c>
    </row>
    <row r="186" spans="2:30" x14ac:dyDescent="0.2">
      <c r="B186" s="3" t="s">
        <v>383</v>
      </c>
      <c r="AD186" s="15"/>
    </row>
    <row r="187" spans="2:30" x14ac:dyDescent="0.2">
      <c r="B187" s="3" t="s">
        <v>386</v>
      </c>
    </row>
    <row r="188" spans="2:30" x14ac:dyDescent="0.2">
      <c r="B188" s="3" t="s">
        <v>387</v>
      </c>
      <c r="AD188" s="6"/>
    </row>
    <row r="189" spans="2:30" x14ac:dyDescent="0.2">
      <c r="B189" s="3" t="s">
        <v>391</v>
      </c>
    </row>
    <row r="190" spans="2:30" x14ac:dyDescent="0.2">
      <c r="B190" s="3" t="s">
        <v>393</v>
      </c>
    </row>
    <row r="191" spans="2:30" hidden="1" x14ac:dyDescent="0.2">
      <c r="B191" s="102" t="s">
        <v>367</v>
      </c>
      <c r="C191" s="75">
        <f>'CUADRO 6B'!C66</f>
        <v>0.26795890219979607</v>
      </c>
      <c r="D191" s="75">
        <f>'CUADRO 6B'!D66</f>
        <v>0.28845321366125209</v>
      </c>
      <c r="E191" s="75">
        <f>'CUADRO 6B'!E66</f>
        <v>0.30862140200845395</v>
      </c>
      <c r="F191" s="75">
        <f>'CUADRO 6B'!F66</f>
        <v>0.32865513379069061</v>
      </c>
      <c r="G191" s="75">
        <f>'CUADRO 6B'!G66</f>
        <v>0.34672125005125309</v>
      </c>
      <c r="H191" s="75">
        <f>'CUADRO 6B'!H66</f>
        <v>0.36355514027576163</v>
      </c>
      <c r="I191" s="75">
        <f>'CUADRO 6B'!I66</f>
        <v>0.37983495170055293</v>
      </c>
      <c r="J191" s="75">
        <f>'CUADRO 6B'!J66</f>
        <v>0.40146450575151543</v>
      </c>
      <c r="K191" s="75">
        <f>'CUADRO 6B'!K66</f>
        <v>0.4322743828871124</v>
      </c>
      <c r="L191" s="75">
        <f>'CUADRO 6B'!L66</f>
        <v>0.44092768606569727</v>
      </c>
      <c r="M191" s="75">
        <f>'CUADRO 6B'!M66</f>
        <v>0.45491048281992202</v>
      </c>
      <c r="N191" s="75">
        <f>'CUADRO 6B'!N66</f>
        <v>0.4718635643771899</v>
      </c>
      <c r="O191" s="75">
        <f>'CUADRO 6B'!O66</f>
        <v>0.48337703534799331</v>
      </c>
      <c r="P191" s="75">
        <f>'CUADRO 6B'!P66</f>
        <v>0.49275454983374445</v>
      </c>
      <c r="Q191" s="75">
        <f>'CUADRO 6B'!Q66</f>
        <v>0.51078936635765948</v>
      </c>
      <c r="R191" s="75">
        <f>'CUADRO 6B'!R66</f>
        <v>0.54536980646007305</v>
      </c>
      <c r="S191" s="75">
        <f>'CUADRO 6B'!S66</f>
        <v>0.57672857033152736</v>
      </c>
      <c r="T191" s="75">
        <f>'CUADRO 6B'!T66</f>
        <v>0.60031676885808682</v>
      </c>
      <c r="U191" s="75">
        <f>'CUADRO 6B'!U66</f>
        <v>0.61940684210777397</v>
      </c>
      <c r="V191" s="75">
        <f>'CUADRO 6B'!V66</f>
        <v>0.64294430210786935</v>
      </c>
      <c r="W191" s="75">
        <f>'CUADRO 6B'!W66</f>
        <v>0.65329570537180603</v>
      </c>
      <c r="X191" s="75">
        <f>'CUADRO 6B'!X66</f>
        <v>0.69001092401370157</v>
      </c>
      <c r="Y191" s="75">
        <f>'CUADRO 6B'!Y66</f>
        <v>0.78054035724429915</v>
      </c>
      <c r="Z191" s="75">
        <f>'CUADRO 6B'!Z66</f>
        <v>0.85297450239657013</v>
      </c>
      <c r="AA191" s="75">
        <f>'CUADRO 6B'!AA66</f>
        <v>0.89732917652119182</v>
      </c>
      <c r="AB191" s="75">
        <f>'CUADRO 6B'!AB66</f>
        <v>0.94310211786038411</v>
      </c>
      <c r="AC191" s="75">
        <f>'CUADRO 6B'!AC66</f>
        <v>1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27" orientation="landscape" r:id="rId1"/>
  <headerFooter alignWithMargins="0">
    <oddFooter>&amp;L&amp;8&amp;Z&amp;F&amp;A&amp;R&amp;8&amp;D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6F153-7EB1-467C-8E18-9B1C35854F1B}">
  <sheetPr>
    <pageSetUpPr fitToPage="1"/>
  </sheetPr>
  <dimension ref="A1:AQ192"/>
  <sheetViews>
    <sheetView showGridLines="0" zoomScaleNormal="100" workbookViewId="0">
      <pane xSplit="2" ySplit="9" topLeftCell="W10" activePane="bottomRight" state="frozen"/>
      <selection pane="topRight"/>
      <selection pane="bottomLeft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98" style="3" customWidth="1"/>
    <col min="3" max="29" width="10.7109375" style="3" bestFit="1" customWidth="1"/>
    <col min="30" max="36" width="11.42578125" style="3"/>
    <col min="37" max="37" width="21.7109375" style="3" bestFit="1" customWidth="1"/>
    <col min="38" max="42" width="11.42578125" style="3"/>
    <col min="43" max="43" width="21.7109375" style="3" bestFit="1" customWidth="1"/>
    <col min="44" max="16384" width="11.42578125" style="3"/>
  </cols>
  <sheetData>
    <row r="1" spans="1:43" s="76" customFormat="1" x14ac:dyDescent="0.25"/>
    <row r="2" spans="1:43" s="76" customFormat="1" ht="18" x14ac:dyDescent="0.25">
      <c r="A2" s="77"/>
      <c r="B2" s="76" t="s">
        <v>382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</row>
    <row r="3" spans="1:43" s="76" customFormat="1" ht="15" x14ac:dyDescent="0.25">
      <c r="A3" s="77"/>
      <c r="Y3" s="78"/>
      <c r="Z3" s="78"/>
      <c r="AA3" s="78"/>
      <c r="AB3" s="78"/>
      <c r="AC3" s="78"/>
      <c r="AD3" s="78"/>
    </row>
    <row r="4" spans="1:43" s="76" customFormat="1" ht="15" x14ac:dyDescent="0.25">
      <c r="A4" s="77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78"/>
      <c r="X4" s="78"/>
      <c r="Y4" s="79"/>
      <c r="Z4" s="79"/>
      <c r="AA4" s="79"/>
      <c r="AB4" s="79"/>
      <c r="AC4" s="79"/>
      <c r="AD4" s="79"/>
    </row>
    <row r="5" spans="1:43" s="76" customFormat="1" ht="24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43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</row>
    <row r="7" spans="1:43" s="76" customFormat="1" ht="18.75" customHeight="1" x14ac:dyDescent="0.25">
      <c r="A7" s="118"/>
      <c r="B7" s="118" t="s">
        <v>353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43" s="76" customFormat="1" ht="18.75" customHeight="1" x14ac:dyDescent="0.25">
      <c r="A8" s="77"/>
      <c r="B8" s="119" t="s">
        <v>376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43" ht="18" customHeight="1" thickBot="1" x14ac:dyDescent="0.25">
      <c r="B9" s="98" t="s">
        <v>368</v>
      </c>
      <c r="C9" s="97">
        <v>2000</v>
      </c>
      <c r="D9" s="97">
        <v>2001</v>
      </c>
      <c r="E9" s="97">
        <v>2002</v>
      </c>
      <c r="F9" s="97">
        <v>2003</v>
      </c>
      <c r="G9" s="97">
        <v>2004</v>
      </c>
      <c r="H9" s="80">
        <v>2005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>
        <v>2013</v>
      </c>
      <c r="Q9" s="80">
        <v>2014</v>
      </c>
      <c r="R9" s="80" t="s">
        <v>358</v>
      </c>
      <c r="S9" s="80" t="s">
        <v>357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43" s="45" customFormat="1" x14ac:dyDescent="0.2">
      <c r="B10" s="111" t="s">
        <v>100</v>
      </c>
      <c r="C10" s="63">
        <v>163620608.54433915</v>
      </c>
      <c r="D10" s="63">
        <v>199916046.78122652</v>
      </c>
      <c r="E10" s="63">
        <v>174930348.58646372</v>
      </c>
      <c r="F10" s="63">
        <v>200681264.09467095</v>
      </c>
      <c r="G10" s="63">
        <v>194584414.85396397</v>
      </c>
      <c r="H10" s="63">
        <v>235997198.10754713</v>
      </c>
      <c r="I10" s="63">
        <v>245274018.08069414</v>
      </c>
      <c r="J10" s="63">
        <v>230424426.08735105</v>
      </c>
      <c r="K10" s="63">
        <v>260077387.0741573</v>
      </c>
      <c r="L10" s="63">
        <v>271939275.90568972</v>
      </c>
      <c r="M10" s="63">
        <v>248557603.02379119</v>
      </c>
      <c r="N10" s="63">
        <v>281288937.43632078</v>
      </c>
      <c r="O10" s="63">
        <v>291733337.52728331</v>
      </c>
      <c r="P10" s="63">
        <v>333066614.08809906</v>
      </c>
      <c r="Q10" s="63">
        <v>335018729.50523579</v>
      </c>
      <c r="R10" s="63">
        <v>334775013.99436134</v>
      </c>
      <c r="S10" s="63">
        <v>317580698.60950625</v>
      </c>
      <c r="T10" s="63">
        <v>335320828.31577075</v>
      </c>
      <c r="U10" s="63">
        <v>331303976.21633267</v>
      </c>
      <c r="V10" s="63">
        <v>345653303.41343451</v>
      </c>
      <c r="W10" s="63">
        <v>420888470.17434508</v>
      </c>
      <c r="X10" s="63">
        <v>438066552.44438231</v>
      </c>
      <c r="Y10" s="63">
        <v>391818221.17242843</v>
      </c>
      <c r="Z10" s="63">
        <v>438906478.81692582</v>
      </c>
      <c r="AA10" s="63">
        <v>413537005.06771731</v>
      </c>
      <c r="AB10" s="63">
        <v>478905830.17108387</v>
      </c>
      <c r="AC10" s="63">
        <v>361923178.63716811</v>
      </c>
      <c r="AD10" s="68"/>
      <c r="AE10" s="68"/>
      <c r="AF10" s="68"/>
      <c r="AG10" s="68"/>
      <c r="AH10" s="68"/>
      <c r="AI10" s="68"/>
      <c r="AJ10" s="69"/>
      <c r="AK10" s="69"/>
      <c r="AL10" s="69"/>
      <c r="AM10" s="69"/>
      <c r="AN10" s="69"/>
      <c r="AO10" s="69"/>
      <c r="AP10" s="69"/>
      <c r="AQ10" s="70"/>
    </row>
    <row r="11" spans="1:43" s="45" customFormat="1" x14ac:dyDescent="0.2">
      <c r="B11" s="108" t="s">
        <v>360</v>
      </c>
      <c r="C11" s="50">
        <v>75110538.448470369</v>
      </c>
      <c r="D11" s="50">
        <v>87924662.890656143</v>
      </c>
      <c r="E11" s="50">
        <v>88863858.510216832</v>
      </c>
      <c r="F11" s="50">
        <v>96430872.2086474</v>
      </c>
      <c r="G11" s="50">
        <v>106500307.97865874</v>
      </c>
      <c r="H11" s="50">
        <v>117098672.84048215</v>
      </c>
      <c r="I11" s="50">
        <v>135611566.17370084</v>
      </c>
      <c r="J11" s="50">
        <v>143929662.38540474</v>
      </c>
      <c r="K11" s="50">
        <v>150410327.71048674</v>
      </c>
      <c r="L11" s="50">
        <v>148877453.40529969</v>
      </c>
      <c r="M11" s="50">
        <v>149312560.58232513</v>
      </c>
      <c r="N11" s="50">
        <v>179331291.01511627</v>
      </c>
      <c r="O11" s="50">
        <v>199555335.81855839</v>
      </c>
      <c r="P11" s="50">
        <v>200510358.54435611</v>
      </c>
      <c r="Q11" s="50">
        <v>188726493.74860749</v>
      </c>
      <c r="R11" s="50">
        <v>196209294.69183961</v>
      </c>
      <c r="S11" s="50">
        <v>189272691.46448722</v>
      </c>
      <c r="T11" s="50">
        <v>213840361.95619288</v>
      </c>
      <c r="U11" s="50">
        <v>214150899.23085174</v>
      </c>
      <c r="V11" s="50">
        <v>237983302.69107664</v>
      </c>
      <c r="W11" s="50">
        <v>202897472.03767473</v>
      </c>
      <c r="X11" s="50">
        <v>235443687.35534406</v>
      </c>
      <c r="Y11" s="50">
        <v>273260603.29854786</v>
      </c>
      <c r="Z11" s="50">
        <v>309720794.98230702</v>
      </c>
      <c r="AA11" s="50">
        <v>275460692.13049608</v>
      </c>
      <c r="AB11" s="50">
        <v>289148175.2247116</v>
      </c>
      <c r="AC11" s="50">
        <v>201610651.388502</v>
      </c>
      <c r="AD11" s="68"/>
      <c r="AE11" s="68"/>
      <c r="AF11" s="68"/>
      <c r="AG11" s="68"/>
      <c r="AH11" s="68"/>
      <c r="AI11" s="68"/>
      <c r="AJ11" s="69"/>
      <c r="AK11" s="71"/>
      <c r="AL11" s="69"/>
      <c r="AM11" s="69"/>
      <c r="AN11" s="69"/>
      <c r="AO11" s="69"/>
      <c r="AP11" s="69"/>
      <c r="AQ11" s="72"/>
    </row>
    <row r="12" spans="1:43" s="45" customFormat="1" x14ac:dyDescent="0.2">
      <c r="B12" s="109" t="s">
        <v>102</v>
      </c>
      <c r="C12" s="47">
        <v>73308893.137503415</v>
      </c>
      <c r="D12" s="47">
        <v>85982730.73541303</v>
      </c>
      <c r="E12" s="47">
        <v>87802746.184588343</v>
      </c>
      <c r="F12" s="47">
        <v>95457815.12112394</v>
      </c>
      <c r="G12" s="47">
        <v>105953552.81640093</v>
      </c>
      <c r="H12" s="47">
        <v>116321686.63266583</v>
      </c>
      <c r="I12" s="47">
        <v>135004119.32678479</v>
      </c>
      <c r="J12" s="47">
        <v>142975671.36926678</v>
      </c>
      <c r="K12" s="47">
        <v>148849581.53257781</v>
      </c>
      <c r="L12" s="47">
        <v>147797819.03463313</v>
      </c>
      <c r="M12" s="47">
        <v>147934531.62374175</v>
      </c>
      <c r="N12" s="47">
        <v>178123928.04931927</v>
      </c>
      <c r="O12" s="47">
        <v>197083704.07978973</v>
      </c>
      <c r="P12" s="47">
        <v>198514775.17293766</v>
      </c>
      <c r="Q12" s="47">
        <v>187503081.12901816</v>
      </c>
      <c r="R12" s="47">
        <v>194961166.72751889</v>
      </c>
      <c r="S12" s="47">
        <v>188140507.29295975</v>
      </c>
      <c r="T12" s="47">
        <v>204760768.14371201</v>
      </c>
      <c r="U12" s="47">
        <v>212816595.90342319</v>
      </c>
      <c r="V12" s="47">
        <v>235686123.21689984</v>
      </c>
      <c r="W12" s="47">
        <v>200359549.66105321</v>
      </c>
      <c r="X12" s="47">
        <v>234148723.03891149</v>
      </c>
      <c r="Y12" s="47">
        <v>271866709.5210799</v>
      </c>
      <c r="Z12" s="47">
        <v>308224035.21389699</v>
      </c>
      <c r="AA12" s="47">
        <v>273621421.54768258</v>
      </c>
      <c r="AB12" s="47">
        <v>288327056.72907472</v>
      </c>
      <c r="AC12" s="47">
        <v>201154704.640791</v>
      </c>
      <c r="AD12" s="68"/>
      <c r="AE12" s="68"/>
      <c r="AF12" s="68"/>
      <c r="AG12" s="68"/>
      <c r="AH12" s="68"/>
      <c r="AI12" s="68"/>
      <c r="AJ12" s="69"/>
      <c r="AK12" s="72"/>
      <c r="AL12" s="69"/>
      <c r="AM12" s="69"/>
      <c r="AN12" s="69"/>
      <c r="AO12" s="69"/>
      <c r="AP12" s="69"/>
      <c r="AQ12" s="69"/>
    </row>
    <row r="13" spans="1:43" s="45" customFormat="1" x14ac:dyDescent="0.2">
      <c r="B13" s="100" t="s">
        <v>103</v>
      </c>
      <c r="C13" s="47">
        <v>26509754.788672801</v>
      </c>
      <c r="D13" s="47">
        <v>33289202.009989213</v>
      </c>
      <c r="E13" s="47">
        <v>36795483.482668303</v>
      </c>
      <c r="F13" s="47">
        <v>39435204.274807274</v>
      </c>
      <c r="G13" s="47">
        <v>45089675.475394189</v>
      </c>
      <c r="H13" s="47">
        <v>48992122.204711109</v>
      </c>
      <c r="I13" s="47">
        <v>56827028.969223663</v>
      </c>
      <c r="J13" s="47">
        <v>61557187.982316412</v>
      </c>
      <c r="K13" s="47">
        <v>63959466.425237365</v>
      </c>
      <c r="L13" s="47">
        <v>68354408.445836544</v>
      </c>
      <c r="M13" s="47">
        <v>61966876.067051195</v>
      </c>
      <c r="N13" s="47">
        <v>79882327.718296036</v>
      </c>
      <c r="O13" s="47">
        <v>98994107.085684597</v>
      </c>
      <c r="P13" s="47">
        <v>99499464.827960163</v>
      </c>
      <c r="Q13" s="47">
        <v>81356875.724194199</v>
      </c>
      <c r="R13" s="47">
        <v>87906718.39936164</v>
      </c>
      <c r="S13" s="47">
        <v>87256684.861745074</v>
      </c>
      <c r="T13" s="47">
        <v>94346258.900530487</v>
      </c>
      <c r="U13" s="47">
        <v>98553526.567872584</v>
      </c>
      <c r="V13" s="47">
        <v>113120070.69731803</v>
      </c>
      <c r="W13" s="47">
        <v>97280217.216891587</v>
      </c>
      <c r="X13" s="47">
        <v>107516194.24075137</v>
      </c>
      <c r="Y13" s="47">
        <v>123586916.23065151</v>
      </c>
      <c r="Z13" s="47">
        <v>165793832.00108263</v>
      </c>
      <c r="AA13" s="47">
        <v>133434307.38168167</v>
      </c>
      <c r="AB13" s="47">
        <v>137520281.84808573</v>
      </c>
      <c r="AC13" s="47">
        <v>100553533.01375701</v>
      </c>
      <c r="AD13" s="68"/>
      <c r="AE13" s="68"/>
      <c r="AF13" s="68"/>
      <c r="AG13" s="68"/>
      <c r="AH13" s="68"/>
      <c r="AI13" s="68"/>
      <c r="AJ13" s="69"/>
      <c r="AK13" s="69"/>
      <c r="AL13" s="69"/>
      <c r="AM13" s="69"/>
      <c r="AN13" s="69"/>
      <c r="AO13" s="69"/>
      <c r="AP13" s="69"/>
      <c r="AQ13" s="69"/>
    </row>
    <row r="14" spans="1:43" x14ac:dyDescent="0.2">
      <c r="B14" s="101" t="s">
        <v>104</v>
      </c>
      <c r="C14" s="48">
        <v>26509754.788672801</v>
      </c>
      <c r="D14" s="48">
        <v>33289202.009989213</v>
      </c>
      <c r="E14" s="48">
        <v>34710947.744555824</v>
      </c>
      <c r="F14" s="48">
        <v>35666555.556236483</v>
      </c>
      <c r="G14" s="48">
        <v>44371076.288144581</v>
      </c>
      <c r="H14" s="48">
        <v>47745272.840429895</v>
      </c>
      <c r="I14" s="48">
        <v>56796622.820502244</v>
      </c>
      <c r="J14" s="48">
        <v>58564549.759487756</v>
      </c>
      <c r="K14" s="48">
        <v>56531961.383534551</v>
      </c>
      <c r="L14" s="48">
        <v>63777004.808725685</v>
      </c>
      <c r="M14" s="48">
        <v>57633635.290051289</v>
      </c>
      <c r="N14" s="48">
        <v>70915766.989689097</v>
      </c>
      <c r="O14" s="48">
        <v>90337263.404506251</v>
      </c>
      <c r="P14" s="48">
        <v>90850668.495381385</v>
      </c>
      <c r="Q14" s="48">
        <v>73256102.119835943</v>
      </c>
      <c r="R14" s="48">
        <v>71028275.673739448</v>
      </c>
      <c r="S14" s="48">
        <v>69735399.917959094</v>
      </c>
      <c r="T14" s="48">
        <v>87969255.191608623</v>
      </c>
      <c r="U14" s="48">
        <v>97726120.695980668</v>
      </c>
      <c r="V14" s="48">
        <v>109845121.97909963</v>
      </c>
      <c r="W14" s="48">
        <v>94519457.342048198</v>
      </c>
      <c r="X14" s="48">
        <v>105370844.04767446</v>
      </c>
      <c r="Y14" s="48">
        <v>122307324.80315226</v>
      </c>
      <c r="Z14" s="48">
        <v>163564272.78860477</v>
      </c>
      <c r="AA14" s="48">
        <v>130442077.99230821</v>
      </c>
      <c r="AB14" s="48">
        <v>134446562.02505302</v>
      </c>
      <c r="AC14" s="48">
        <v>93156678.304487601</v>
      </c>
      <c r="AJ14" s="69"/>
      <c r="AK14" s="69"/>
      <c r="AL14" s="69"/>
      <c r="AM14" s="69"/>
      <c r="AN14" s="69"/>
      <c r="AO14" s="69"/>
      <c r="AP14" s="69"/>
      <c r="AQ14" s="69"/>
    </row>
    <row r="15" spans="1:43" x14ac:dyDescent="0.2">
      <c r="B15" s="101" t="s">
        <v>105</v>
      </c>
      <c r="C15" s="48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v>0</v>
      </c>
      <c r="AB15" s="48">
        <v>0</v>
      </c>
      <c r="AC15" s="48">
        <v>0</v>
      </c>
      <c r="AJ15" s="69"/>
      <c r="AK15" s="69"/>
      <c r="AL15" s="69"/>
      <c r="AM15" s="69"/>
      <c r="AN15" s="69"/>
      <c r="AO15" s="69"/>
      <c r="AP15" s="69"/>
      <c r="AQ15" s="69"/>
    </row>
    <row r="16" spans="1:43" x14ac:dyDescent="0.2">
      <c r="B16" s="101" t="s">
        <v>106</v>
      </c>
      <c r="C16" s="48">
        <v>0</v>
      </c>
      <c r="D16" s="48">
        <v>0</v>
      </c>
      <c r="E16" s="48">
        <v>2084535.7381124767</v>
      </c>
      <c r="F16" s="48">
        <v>3768648.7185707972</v>
      </c>
      <c r="G16" s="48">
        <v>718599.18724961206</v>
      </c>
      <c r="H16" s="48">
        <v>20862.762562638643</v>
      </c>
      <c r="I16" s="48">
        <v>7785.7486304509948</v>
      </c>
      <c r="J16" s="48">
        <v>23868.219637655551</v>
      </c>
      <c r="K16" s="48">
        <v>21361.668342052712</v>
      </c>
      <c r="L16" s="48">
        <v>6134.2983021415293</v>
      </c>
      <c r="M16" s="48">
        <v>6559.8190758362425</v>
      </c>
      <c r="N16" s="48">
        <v>5681.2618675873973</v>
      </c>
      <c r="O16" s="48">
        <v>5374.2470246436051</v>
      </c>
      <c r="P16" s="48">
        <v>8445.8776817061844</v>
      </c>
      <c r="Q16" s="48">
        <v>334.10099003608786</v>
      </c>
      <c r="R16" s="48">
        <v>1350.539487656662</v>
      </c>
      <c r="S16" s="48">
        <v>288.54252166550424</v>
      </c>
      <c r="T16" s="48">
        <v>298.20879123621438</v>
      </c>
      <c r="U16" s="48">
        <v>43.155690545873789</v>
      </c>
      <c r="V16" s="48">
        <v>1576.7951480032125</v>
      </c>
      <c r="W16" s="48">
        <v>0</v>
      </c>
      <c r="X16" s="48">
        <v>0</v>
      </c>
      <c r="Y16" s="48">
        <v>0</v>
      </c>
      <c r="Z16" s="48">
        <v>0</v>
      </c>
      <c r="AA16" s="48">
        <v>0</v>
      </c>
      <c r="AB16" s="48">
        <v>0</v>
      </c>
      <c r="AC16" s="48">
        <v>0</v>
      </c>
      <c r="AJ16" s="69"/>
      <c r="AK16" s="69"/>
      <c r="AL16" s="69"/>
      <c r="AM16" s="69"/>
      <c r="AN16" s="69"/>
      <c r="AO16" s="69"/>
      <c r="AP16" s="69"/>
      <c r="AQ16" s="69"/>
    </row>
    <row r="17" spans="1:43" x14ac:dyDescent="0.2">
      <c r="B17" s="101" t="s">
        <v>107</v>
      </c>
      <c r="C17" s="48">
        <v>0</v>
      </c>
      <c r="D17" s="48">
        <v>0</v>
      </c>
      <c r="E17" s="48">
        <v>0</v>
      </c>
      <c r="F17" s="48">
        <v>0</v>
      </c>
      <c r="G17" s="48">
        <v>0</v>
      </c>
      <c r="H17" s="48">
        <v>1225986.6017185727</v>
      </c>
      <c r="I17" s="48">
        <v>22620.400090967967</v>
      </c>
      <c r="J17" s="48">
        <v>2968770.0031910008</v>
      </c>
      <c r="K17" s="48">
        <v>7406143.3733607614</v>
      </c>
      <c r="L17" s="48">
        <v>4571269.3388087228</v>
      </c>
      <c r="M17" s="48">
        <v>4326680.957924067</v>
      </c>
      <c r="N17" s="48">
        <v>8960879.4667393453</v>
      </c>
      <c r="O17" s="48">
        <v>8651469.4341537058</v>
      </c>
      <c r="P17" s="48">
        <v>6924307.1447056243</v>
      </c>
      <c r="Q17" s="48">
        <v>6466698.0120473458</v>
      </c>
      <c r="R17" s="48">
        <v>210264.7756470457</v>
      </c>
      <c r="S17" s="48">
        <v>59902.823923116164</v>
      </c>
      <c r="T17" s="48">
        <v>33801.054797449469</v>
      </c>
      <c r="U17" s="48">
        <v>29788.175954294045</v>
      </c>
      <c r="V17" s="48">
        <v>1337381.5075131305</v>
      </c>
      <c r="W17" s="48">
        <v>1422477.9555762028</v>
      </c>
      <c r="X17" s="48">
        <v>1433761.6983283516</v>
      </c>
      <c r="Y17" s="48">
        <v>93923.493225673883</v>
      </c>
      <c r="Z17" s="48">
        <v>1420007.6390558593</v>
      </c>
      <c r="AA17" s="48">
        <v>1634665.6460984454</v>
      </c>
      <c r="AB17" s="48">
        <v>1316125.8808893294</v>
      </c>
      <c r="AC17" s="48">
        <v>6064823.3772936398</v>
      </c>
      <c r="AJ17" s="69"/>
      <c r="AK17" s="69"/>
      <c r="AL17" s="69"/>
      <c r="AM17" s="69"/>
      <c r="AN17" s="69"/>
      <c r="AO17" s="69"/>
      <c r="AP17" s="69"/>
      <c r="AQ17" s="69"/>
    </row>
    <row r="18" spans="1:43" x14ac:dyDescent="0.2">
      <c r="B18" s="101" t="s">
        <v>108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1716042.6346003332</v>
      </c>
      <c r="Q18" s="48">
        <v>1633742.1983402777</v>
      </c>
      <c r="R18" s="48">
        <v>31915.418677059246</v>
      </c>
      <c r="S18" s="48">
        <v>6312.7090372983675</v>
      </c>
      <c r="T18" s="48">
        <v>2604.638919173075</v>
      </c>
      <c r="U18" s="48">
        <v>2483.4441088275053</v>
      </c>
      <c r="V18" s="48">
        <v>1665.7934730718121</v>
      </c>
      <c r="W18" s="48">
        <v>0</v>
      </c>
      <c r="X18" s="48">
        <v>0</v>
      </c>
      <c r="Y18" s="48">
        <v>0</v>
      </c>
      <c r="Z18" s="48">
        <v>0</v>
      </c>
      <c r="AA18" s="48">
        <v>0</v>
      </c>
      <c r="AB18" s="48">
        <v>0</v>
      </c>
      <c r="AC18" s="48">
        <v>0</v>
      </c>
      <c r="AJ18" s="69"/>
      <c r="AK18" s="69"/>
      <c r="AL18" s="69"/>
      <c r="AM18" s="69"/>
      <c r="AN18" s="69"/>
      <c r="AO18" s="69"/>
      <c r="AP18" s="69"/>
      <c r="AQ18" s="69"/>
    </row>
    <row r="19" spans="1:43" x14ac:dyDescent="0.2">
      <c r="B19" s="101" t="s">
        <v>109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9512236.6363030318</v>
      </c>
      <c r="S19" s="48">
        <v>7628167.0274095386</v>
      </c>
      <c r="T19" s="48">
        <v>6340299.8064139904</v>
      </c>
      <c r="U19" s="48">
        <v>795091.09613824682</v>
      </c>
      <c r="V19" s="48">
        <v>109212.87266376503</v>
      </c>
      <c r="W19" s="48">
        <v>40250.756124341162</v>
      </c>
      <c r="X19" s="48">
        <v>72499.597188995569</v>
      </c>
      <c r="Y19" s="48">
        <v>18054.313264149834</v>
      </c>
      <c r="Z19" s="48">
        <v>12349.297306547902</v>
      </c>
      <c r="AA19" s="48">
        <v>6529.6392063338035</v>
      </c>
      <c r="AB19" s="48">
        <v>9042.0832649030472</v>
      </c>
      <c r="AC19" s="48">
        <v>3076.5515890000001</v>
      </c>
      <c r="AJ19" s="69"/>
      <c r="AK19" s="69"/>
      <c r="AL19" s="69"/>
      <c r="AM19" s="69"/>
      <c r="AN19" s="69"/>
      <c r="AO19" s="69"/>
      <c r="AP19" s="69"/>
      <c r="AQ19" s="69"/>
    </row>
    <row r="20" spans="1:43" x14ac:dyDescent="0.2">
      <c r="B20" s="101" t="s">
        <v>110</v>
      </c>
      <c r="C20" s="48">
        <v>0</v>
      </c>
      <c r="D20" s="48">
        <v>0</v>
      </c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  <c r="O20" s="48">
        <v>0</v>
      </c>
      <c r="P20" s="48">
        <v>0</v>
      </c>
      <c r="Q20" s="48">
        <v>0</v>
      </c>
      <c r="R20" s="48">
        <v>7122675.649345004</v>
      </c>
      <c r="S20" s="48">
        <v>9826613.8408943545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v>0</v>
      </c>
      <c r="AB20" s="48">
        <v>0</v>
      </c>
      <c r="AC20" s="48">
        <v>0</v>
      </c>
      <c r="AJ20" s="69"/>
      <c r="AK20" s="69"/>
      <c r="AL20" s="69"/>
      <c r="AM20" s="69"/>
      <c r="AN20" s="69"/>
      <c r="AO20" s="69"/>
      <c r="AP20" s="69"/>
      <c r="AQ20" s="69"/>
    </row>
    <row r="21" spans="1:43" x14ac:dyDescent="0.2">
      <c r="B21" s="101" t="s">
        <v>111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1751802.1923632105</v>
      </c>
      <c r="W21" s="48">
        <v>951686.6311652197</v>
      </c>
      <c r="X21" s="48">
        <v>202238.2506312741</v>
      </c>
      <c r="Y21" s="48">
        <v>307029.83711192384</v>
      </c>
      <c r="Z21" s="48">
        <v>6786.9585781691922</v>
      </c>
      <c r="AA21" s="48">
        <v>969.88432759318221</v>
      </c>
      <c r="AB21" s="48">
        <v>1272.7582615583706</v>
      </c>
      <c r="AC21" s="48">
        <v>319692.645387</v>
      </c>
      <c r="AJ21" s="69"/>
      <c r="AK21" s="69"/>
      <c r="AL21" s="69"/>
      <c r="AM21" s="69"/>
      <c r="AN21" s="69"/>
      <c r="AO21" s="69"/>
      <c r="AP21" s="69"/>
      <c r="AQ21" s="69"/>
    </row>
    <row r="22" spans="1:43" x14ac:dyDescent="0.2">
      <c r="B22" s="101" t="s">
        <v>112</v>
      </c>
      <c r="C22" s="48">
        <v>0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73309.557057233469</v>
      </c>
      <c r="W22" s="48">
        <v>346344.53197763948</v>
      </c>
      <c r="X22" s="48">
        <v>436850.64692827163</v>
      </c>
      <c r="Y22" s="48">
        <v>860583.78389749303</v>
      </c>
      <c r="Z22" s="48">
        <v>790415.31753729365</v>
      </c>
      <c r="AA22" s="48">
        <v>1350064.2197410925</v>
      </c>
      <c r="AB22" s="48">
        <v>1747279.1006169152</v>
      </c>
      <c r="AC22" s="48">
        <v>1009262.135</v>
      </c>
      <c r="AJ22" s="69"/>
      <c r="AK22" s="69"/>
      <c r="AL22" s="69"/>
      <c r="AM22" s="69"/>
      <c r="AN22" s="69"/>
      <c r="AO22" s="69"/>
      <c r="AP22" s="69"/>
      <c r="AQ22" s="69"/>
    </row>
    <row r="23" spans="1:43" s="45" customFormat="1" x14ac:dyDescent="0.2">
      <c r="B23" s="100" t="s">
        <v>113</v>
      </c>
      <c r="C23" s="47">
        <v>46799138.348830625</v>
      </c>
      <c r="D23" s="47">
        <v>52693529.76545383</v>
      </c>
      <c r="E23" s="47">
        <v>51007262.701920047</v>
      </c>
      <c r="F23" s="47">
        <v>56022611.871707618</v>
      </c>
      <c r="G23" s="47">
        <v>60863877.341006748</v>
      </c>
      <c r="H23" s="47">
        <v>67329564.427954704</v>
      </c>
      <c r="I23" s="47">
        <v>78177090.357561141</v>
      </c>
      <c r="J23" s="47">
        <v>81418483.386950359</v>
      </c>
      <c r="K23" s="47">
        <v>84890114.826866895</v>
      </c>
      <c r="L23" s="47">
        <v>79443410.588796616</v>
      </c>
      <c r="M23" s="47">
        <v>85967655.556690559</v>
      </c>
      <c r="N23" s="47">
        <v>98241600.331023231</v>
      </c>
      <c r="O23" s="47">
        <v>98089596.99410513</v>
      </c>
      <c r="P23" s="47">
        <v>99015311.003139079</v>
      </c>
      <c r="Q23" s="47">
        <v>106146205.40482396</v>
      </c>
      <c r="R23" s="47">
        <v>107054448.75829288</v>
      </c>
      <c r="S23" s="47">
        <v>100883822.43121469</v>
      </c>
      <c r="T23" s="47">
        <v>110414509.24318153</v>
      </c>
      <c r="U23" s="47">
        <v>114263069.33555059</v>
      </c>
      <c r="V23" s="47">
        <v>122566052.51958184</v>
      </c>
      <c r="W23" s="47">
        <v>103079332.44416161</v>
      </c>
      <c r="X23" s="47">
        <v>126632528.79816012</v>
      </c>
      <c r="Y23" s="47">
        <v>148279793.2904284</v>
      </c>
      <c r="Z23" s="47">
        <v>142430203.21281436</v>
      </c>
      <c r="AA23" s="47">
        <v>140187114.16600093</v>
      </c>
      <c r="AB23" s="47">
        <v>150806774.88098899</v>
      </c>
      <c r="AC23" s="47">
        <v>100601171.62703399</v>
      </c>
      <c r="AD23" s="68"/>
      <c r="AE23" s="68"/>
      <c r="AF23" s="68"/>
      <c r="AG23" s="68"/>
      <c r="AH23" s="68"/>
      <c r="AI23" s="68"/>
      <c r="AJ23" s="69"/>
      <c r="AK23" s="69"/>
      <c r="AL23" s="69"/>
      <c r="AM23" s="69"/>
      <c r="AN23" s="69"/>
      <c r="AO23" s="69"/>
      <c r="AP23" s="69"/>
      <c r="AQ23" s="69"/>
    </row>
    <row r="24" spans="1:43" x14ac:dyDescent="0.2">
      <c r="B24" s="101" t="s">
        <v>381</v>
      </c>
      <c r="C24" s="48">
        <v>6508824.315990489</v>
      </c>
      <c r="D24" s="48">
        <v>7453813.7372255903</v>
      </c>
      <c r="E24" s="48">
        <v>6750868.7474124013</v>
      </c>
      <c r="F24" s="48">
        <v>6569004.5413529268</v>
      </c>
      <c r="G24" s="48">
        <v>6440727.9619287625</v>
      </c>
      <c r="H24" s="48">
        <v>7763665.4531526612</v>
      </c>
      <c r="I24" s="48">
        <v>9195471.6354211569</v>
      </c>
      <c r="J24" s="48">
        <v>10610617.742298178</v>
      </c>
      <c r="K24" s="48">
        <v>31544354.297714576</v>
      </c>
      <c r="L24" s="48">
        <v>27963808.535138924</v>
      </c>
      <c r="M24" s="48">
        <v>30637797.309736196</v>
      </c>
      <c r="N24" s="48">
        <v>33852005.781877585</v>
      </c>
      <c r="O24" s="48">
        <v>32485569.294338197</v>
      </c>
      <c r="P24" s="48">
        <v>30324949.137268629</v>
      </c>
      <c r="Q24" s="48">
        <v>31929954.801294647</v>
      </c>
      <c r="R24" s="48">
        <v>34062882.827061363</v>
      </c>
      <c r="S24" s="48">
        <v>30298079.16547009</v>
      </c>
      <c r="T24" s="48">
        <v>32147910.714725032</v>
      </c>
      <c r="U24" s="48">
        <v>33856617.616479509</v>
      </c>
      <c r="V24" s="48">
        <v>37235425.76194483</v>
      </c>
      <c r="W24" s="48">
        <v>31506454.385810956</v>
      </c>
      <c r="X24" s="48">
        <v>43420242.621622719</v>
      </c>
      <c r="Y24" s="48">
        <v>56822960.219683044</v>
      </c>
      <c r="Z24" s="48">
        <v>45328634.854505904</v>
      </c>
      <c r="AA24" s="48">
        <v>41431094.936082244</v>
      </c>
      <c r="AB24" s="48">
        <v>47591812.748909101</v>
      </c>
      <c r="AC24" s="48">
        <v>29914327.276919998</v>
      </c>
      <c r="AJ24" s="69"/>
      <c r="AK24" s="69"/>
      <c r="AL24" s="69"/>
      <c r="AM24" s="69"/>
      <c r="AN24" s="69"/>
      <c r="AO24" s="69"/>
      <c r="AP24" s="69"/>
      <c r="AQ24" s="69"/>
    </row>
    <row r="25" spans="1:43" x14ac:dyDescent="0.2">
      <c r="B25" s="101" t="s">
        <v>378</v>
      </c>
      <c r="C25" s="48">
        <v>31518923.175647594</v>
      </c>
      <c r="D25" s="48">
        <v>34705801.585405521</v>
      </c>
      <c r="E25" s="48">
        <v>34438650.101860598</v>
      </c>
      <c r="F25" s="48">
        <v>39772516.763285257</v>
      </c>
      <c r="G25" s="48">
        <v>43134267.977256186</v>
      </c>
      <c r="H25" s="48">
        <v>47937563.744945705</v>
      </c>
      <c r="I25" s="48">
        <v>56769289.901365891</v>
      </c>
      <c r="J25" s="48">
        <v>58231351.756584913</v>
      </c>
      <c r="K25" s="48">
        <v>40992843.20016665</v>
      </c>
      <c r="L25" s="48">
        <v>39873417.133410916</v>
      </c>
      <c r="M25" s="48">
        <v>44056680.243524946</v>
      </c>
      <c r="N25" s="48">
        <v>49664352.421998926</v>
      </c>
      <c r="O25" s="48">
        <v>50531157.958899461</v>
      </c>
      <c r="P25" s="48">
        <v>47877515.829187959</v>
      </c>
      <c r="Q25" s="48">
        <v>51827751.221450277</v>
      </c>
      <c r="R25" s="48">
        <v>50641716.063756295</v>
      </c>
      <c r="S25" s="48">
        <v>48859084.57278958</v>
      </c>
      <c r="T25" s="48">
        <v>59928547.432856657</v>
      </c>
      <c r="U25" s="48">
        <v>62271940.052976854</v>
      </c>
      <c r="V25" s="48">
        <v>64934780.246173836</v>
      </c>
      <c r="W25" s="48">
        <v>55383994.768765822</v>
      </c>
      <c r="X25" s="48">
        <v>63452173.783959843</v>
      </c>
      <c r="Y25" s="48">
        <v>68711459.808640555</v>
      </c>
      <c r="Z25" s="48">
        <v>72634198.173866451</v>
      </c>
      <c r="AA25" s="48">
        <v>72302357.086775258</v>
      </c>
      <c r="AB25" s="48">
        <v>75504832.533275977</v>
      </c>
      <c r="AC25" s="48">
        <v>51898367.874465205</v>
      </c>
      <c r="AJ25" s="69"/>
      <c r="AK25" s="69"/>
      <c r="AL25" s="69"/>
      <c r="AM25" s="69"/>
      <c r="AN25" s="69"/>
      <c r="AO25" s="69"/>
      <c r="AP25" s="69"/>
      <c r="AQ25" s="69"/>
    </row>
    <row r="26" spans="1:43" s="45" customFormat="1" x14ac:dyDescent="0.2">
      <c r="B26" s="101" t="s">
        <v>115</v>
      </c>
      <c r="C26" s="48">
        <v>1498352.8026870145</v>
      </c>
      <c r="D26" s="48">
        <v>1456496.5135174422</v>
      </c>
      <c r="E26" s="48">
        <v>1656397.607464496</v>
      </c>
      <c r="F26" s="48">
        <v>1486482.1807747409</v>
      </c>
      <c r="G26" s="48">
        <v>1648555.7495985792</v>
      </c>
      <c r="H26" s="48">
        <v>1742751.56101607</v>
      </c>
      <c r="I26" s="48">
        <v>1879953.3766022315</v>
      </c>
      <c r="J26" s="48">
        <v>1892537.9665849381</v>
      </c>
      <c r="K26" s="48">
        <v>1784517.0104897236</v>
      </c>
      <c r="L26" s="48">
        <v>1379178.8987716043</v>
      </c>
      <c r="M26" s="48">
        <v>785121.49859906198</v>
      </c>
      <c r="N26" s="48">
        <v>293098.25878761068</v>
      </c>
      <c r="O26" s="48">
        <v>129231.01958914632</v>
      </c>
      <c r="P26" s="48">
        <v>122813.46651475551</v>
      </c>
      <c r="Q26" s="48">
        <v>156681.60747097727</v>
      </c>
      <c r="R26" s="48">
        <v>204547.44421419845</v>
      </c>
      <c r="S26" s="48">
        <v>183623.61919945071</v>
      </c>
      <c r="T26" s="48">
        <v>132247.96456879872</v>
      </c>
      <c r="U26" s="48">
        <v>132803.82925716406</v>
      </c>
      <c r="V26" s="48">
        <v>133424.60955755942</v>
      </c>
      <c r="W26" s="48">
        <v>63620.061003379284</v>
      </c>
      <c r="X26" s="48">
        <v>120491.37531965956</v>
      </c>
      <c r="Y26" s="48">
        <v>172144.78674283996</v>
      </c>
      <c r="Z26" s="48">
        <v>252202.00767500108</v>
      </c>
      <c r="AA26" s="48">
        <v>278002.79889830219</v>
      </c>
      <c r="AB26" s="48">
        <v>853719.95995658753</v>
      </c>
      <c r="AC26" s="48">
        <v>473631.478</v>
      </c>
      <c r="AJ26" s="69"/>
      <c r="AK26" s="69"/>
      <c r="AL26" s="69"/>
      <c r="AM26" s="69"/>
      <c r="AN26" s="69"/>
      <c r="AO26" s="69"/>
      <c r="AP26" s="69"/>
      <c r="AQ26" s="69"/>
    </row>
    <row r="27" spans="1:43" x14ac:dyDescent="0.2">
      <c r="B27" s="101" t="s">
        <v>116</v>
      </c>
      <c r="C27" s="48">
        <v>103926.00010816581</v>
      </c>
      <c r="D27" s="48">
        <v>125485.74324260444</v>
      </c>
      <c r="E27" s="48">
        <v>135235.35043709227</v>
      </c>
      <c r="F27" s="48">
        <v>113136.23520233971</v>
      </c>
      <c r="G27" s="48">
        <v>127639.6571120405</v>
      </c>
      <c r="H27" s="48">
        <v>125528.50545142632</v>
      </c>
      <c r="I27" s="48">
        <v>159108.02625042372</v>
      </c>
      <c r="J27" s="48">
        <v>209744.30038434884</v>
      </c>
      <c r="K27" s="48">
        <v>174007.47433058807</v>
      </c>
      <c r="L27" s="48">
        <v>198473.05351100329</v>
      </c>
      <c r="M27" s="48">
        <v>203040.9290778274</v>
      </c>
      <c r="N27" s="48">
        <v>216991.25213268868</v>
      </c>
      <c r="O27" s="48">
        <v>242647.17954910788</v>
      </c>
      <c r="P27" s="48">
        <v>214587.14640113685</v>
      </c>
      <c r="Q27" s="48">
        <v>385745.08346760418</v>
      </c>
      <c r="R27" s="48">
        <v>401976.62501884345</v>
      </c>
      <c r="S27" s="48">
        <v>378655.80926997465</v>
      </c>
      <c r="T27" s="48">
        <v>420897.3713671671</v>
      </c>
      <c r="U27" s="48">
        <v>484367.70916521095</v>
      </c>
      <c r="V27" s="48">
        <v>523951.42201210716</v>
      </c>
      <c r="W27" s="48">
        <v>148222.44237146791</v>
      </c>
      <c r="X27" s="48">
        <v>339366.87879792199</v>
      </c>
      <c r="Y27" s="48">
        <v>573077.43062880181</v>
      </c>
      <c r="Z27" s="48">
        <v>619143.52989749296</v>
      </c>
      <c r="AA27" s="48">
        <v>725751.19242054422</v>
      </c>
      <c r="AB27" s="48">
        <v>774944.88109843759</v>
      </c>
      <c r="AC27" s="48">
        <v>532450.88695299998</v>
      </c>
      <c r="AJ27" s="69"/>
      <c r="AK27" s="69"/>
      <c r="AL27" s="69"/>
      <c r="AM27" s="69"/>
      <c r="AN27" s="69"/>
      <c r="AO27" s="69"/>
      <c r="AP27" s="69"/>
      <c r="AQ27" s="69"/>
    </row>
    <row r="28" spans="1:43" x14ac:dyDescent="0.2">
      <c r="B28" s="101" t="s">
        <v>117</v>
      </c>
      <c r="C28" s="48">
        <v>10502.381648442737</v>
      </c>
      <c r="D28" s="48">
        <v>9347.9850779773606</v>
      </c>
      <c r="E28" s="48">
        <v>8881.3458955283913</v>
      </c>
      <c r="F28" s="48">
        <v>8277.9411981820758</v>
      </c>
      <c r="G28" s="48">
        <v>9398.0737999713583</v>
      </c>
      <c r="H28" s="48">
        <v>9465.5155952128025</v>
      </c>
      <c r="I28" s="48">
        <v>12946.814493988129</v>
      </c>
      <c r="J28" s="48">
        <v>9962.8954208859141</v>
      </c>
      <c r="K28" s="48">
        <v>13005.071622456313</v>
      </c>
      <c r="L28" s="48">
        <v>20565.488062024084</v>
      </c>
      <c r="M28" s="48">
        <v>19454.887913636841</v>
      </c>
      <c r="N28" s="48">
        <v>31505.676153703567</v>
      </c>
      <c r="O28" s="48">
        <v>40629.755978914298</v>
      </c>
      <c r="P28" s="48">
        <v>33846.456909686902</v>
      </c>
      <c r="Q28" s="48">
        <v>28328.181874616701</v>
      </c>
      <c r="R28" s="48">
        <v>36371.124771760144</v>
      </c>
      <c r="S28" s="48">
        <v>48582.290672531861</v>
      </c>
      <c r="T28" s="48">
        <v>48666.539603038182</v>
      </c>
      <c r="U28" s="48">
        <v>53994.709689016927</v>
      </c>
      <c r="V28" s="48">
        <v>62540.044499334945</v>
      </c>
      <c r="W28" s="48">
        <v>88399.248374260511</v>
      </c>
      <c r="X28" s="48">
        <v>84901.230286662423</v>
      </c>
      <c r="Y28" s="48">
        <v>90635.594640826239</v>
      </c>
      <c r="Z28" s="48">
        <v>86155.254862264817</v>
      </c>
      <c r="AA28" s="48">
        <v>81621.630161682682</v>
      </c>
      <c r="AB28" s="48">
        <v>136693.59293274814</v>
      </c>
      <c r="AC28" s="48">
        <v>122694.91033155</v>
      </c>
      <c r="AJ28" s="69"/>
      <c r="AK28" s="69"/>
      <c r="AL28" s="69"/>
      <c r="AM28" s="69"/>
      <c r="AN28" s="69"/>
      <c r="AO28" s="69"/>
      <c r="AP28" s="69"/>
      <c r="AQ28" s="69"/>
    </row>
    <row r="29" spans="1:43" s="49" customFormat="1" ht="12" customHeight="1" x14ac:dyDescent="0.2">
      <c r="A29" s="3"/>
      <c r="B29" s="101" t="s">
        <v>118</v>
      </c>
      <c r="C29" s="48">
        <v>3868444.3200388243</v>
      </c>
      <c r="D29" s="48">
        <v>4926039.5515845614</v>
      </c>
      <c r="E29" s="48">
        <v>4676375.0888706548</v>
      </c>
      <c r="F29" s="48">
        <v>4933121.5685483515</v>
      </c>
      <c r="G29" s="48">
        <v>6453712.1148450738</v>
      </c>
      <c r="H29" s="48">
        <v>6605593.2754559061</v>
      </c>
      <c r="I29" s="48">
        <v>7035172.6411545761</v>
      </c>
      <c r="J29" s="48">
        <v>7446541.1600530148</v>
      </c>
      <c r="K29" s="48">
        <v>7401869.3713237671</v>
      </c>
      <c r="L29" s="48">
        <v>7078932.4435389014</v>
      </c>
      <c r="M29" s="48">
        <v>7091007.7072920175</v>
      </c>
      <c r="N29" s="48">
        <v>10743665.743749371</v>
      </c>
      <c r="O29" s="48">
        <v>10973150.713033805</v>
      </c>
      <c r="P29" s="48">
        <v>12035709.153644556</v>
      </c>
      <c r="Q29" s="48">
        <v>12622960.082307739</v>
      </c>
      <c r="R29" s="48">
        <v>12418011.860537082</v>
      </c>
      <c r="S29" s="48">
        <v>12194687.60661038</v>
      </c>
      <c r="T29" s="48">
        <v>11238741.920925627</v>
      </c>
      <c r="U29" s="48">
        <v>10969498.69633144</v>
      </c>
      <c r="V29" s="48">
        <v>12571676.778378077</v>
      </c>
      <c r="W29" s="48">
        <v>11456243.134060984</v>
      </c>
      <c r="X29" s="48">
        <v>14120498.987645777</v>
      </c>
      <c r="Y29" s="48">
        <v>15635652.916253019</v>
      </c>
      <c r="Z29" s="48">
        <v>15967302.547418756</v>
      </c>
      <c r="AA29" s="48">
        <v>15700677.358580543</v>
      </c>
      <c r="AB29" s="48">
        <v>15659203.935947765</v>
      </c>
      <c r="AC29" s="48">
        <v>11765605.217</v>
      </c>
      <c r="AJ29" s="69"/>
      <c r="AK29" s="69"/>
      <c r="AL29" s="69"/>
      <c r="AM29" s="69"/>
      <c r="AN29" s="69"/>
      <c r="AO29" s="69"/>
      <c r="AP29" s="69"/>
      <c r="AQ29" s="69"/>
    </row>
    <row r="30" spans="1:43" x14ac:dyDescent="0.2">
      <c r="B30" s="101" t="s">
        <v>119</v>
      </c>
      <c r="C30" s="48">
        <v>0</v>
      </c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55771.352943394784</v>
      </c>
      <c r="N30" s="48">
        <v>42332.205948905859</v>
      </c>
      <c r="O30" s="48">
        <v>97534.296975980076</v>
      </c>
      <c r="P30" s="48">
        <v>100794.53353958405</v>
      </c>
      <c r="Q30" s="48">
        <v>105993.22221616203</v>
      </c>
      <c r="R30" s="48">
        <v>148268.86781624556</v>
      </c>
      <c r="S30" s="48">
        <v>199657.57280553668</v>
      </c>
      <c r="T30" s="48">
        <v>202626.46582133934</v>
      </c>
      <c r="U30" s="48">
        <v>212277.27013729376</v>
      </c>
      <c r="V30" s="48">
        <v>250795.54487901324</v>
      </c>
      <c r="W30" s="48">
        <v>141937.33008258007</v>
      </c>
      <c r="X30" s="48">
        <v>192021.12322249118</v>
      </c>
      <c r="Y30" s="48">
        <v>354503.55769364157</v>
      </c>
      <c r="Z30" s="48">
        <v>438297.36014186777</v>
      </c>
      <c r="AA30" s="48">
        <v>412638.74729884637</v>
      </c>
      <c r="AB30" s="48">
        <v>438303.77169327292</v>
      </c>
      <c r="AC30" s="48">
        <v>276824.77228770003</v>
      </c>
      <c r="AJ30" s="69"/>
      <c r="AK30" s="69"/>
      <c r="AL30" s="69"/>
      <c r="AM30" s="69"/>
      <c r="AN30" s="69"/>
      <c r="AO30" s="69"/>
      <c r="AP30" s="69"/>
      <c r="AQ30" s="69"/>
    </row>
    <row r="31" spans="1:43" x14ac:dyDescent="0.2">
      <c r="B31" s="101" t="s">
        <v>120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2453452.8293201961</v>
      </c>
      <c r="Q31" s="48">
        <v>3248110.0781320543</v>
      </c>
      <c r="R31" s="48">
        <v>3097693.8494938142</v>
      </c>
      <c r="S31" s="48">
        <v>2937572.8995428719</v>
      </c>
      <c r="T31" s="48">
        <v>3251036.5401992709</v>
      </c>
      <c r="U31" s="48">
        <v>3359865.8570854049</v>
      </c>
      <c r="V31" s="48">
        <v>3708397.4534616033</v>
      </c>
      <c r="W31" s="48">
        <v>2013148.8601482525</v>
      </c>
      <c r="X31" s="48">
        <v>1912579.8831772329</v>
      </c>
      <c r="Y31" s="48">
        <v>3340723.0756383101</v>
      </c>
      <c r="Z31" s="48">
        <v>3906108.1216680426</v>
      </c>
      <c r="AA31" s="48">
        <v>3896579.9109034366</v>
      </c>
      <c r="AB31" s="48">
        <v>4434713.3774830056</v>
      </c>
      <c r="AC31" s="48">
        <v>3377009.6090970002</v>
      </c>
      <c r="AJ31" s="69"/>
      <c r="AK31" s="69"/>
      <c r="AL31" s="69"/>
      <c r="AM31" s="69"/>
      <c r="AN31" s="69"/>
      <c r="AO31" s="69"/>
      <c r="AP31" s="69"/>
      <c r="AQ31" s="69"/>
    </row>
    <row r="32" spans="1:43" x14ac:dyDescent="0.2">
      <c r="B32" s="101" t="s">
        <v>121</v>
      </c>
      <c r="C32" s="48">
        <v>3108700.9706096416</v>
      </c>
      <c r="D32" s="48">
        <v>3835748.8553355206</v>
      </c>
      <c r="E32" s="48">
        <v>3164055.7323832368</v>
      </c>
      <c r="F32" s="48">
        <v>3118883.6663078316</v>
      </c>
      <c r="G32" s="48">
        <v>3049575.8064661445</v>
      </c>
      <c r="H32" s="48">
        <v>3144996.3723377166</v>
      </c>
      <c r="I32" s="48">
        <v>3125147.9622728783</v>
      </c>
      <c r="J32" s="48">
        <v>3017727.5656240922</v>
      </c>
      <c r="K32" s="48">
        <v>2979518.0674709347</v>
      </c>
      <c r="L32" s="48">
        <v>2929035.0363632427</v>
      </c>
      <c r="M32" s="48">
        <v>3118781.6276034769</v>
      </c>
      <c r="N32" s="48">
        <v>3397648.9903744315</v>
      </c>
      <c r="O32" s="48">
        <v>3589676.775740528</v>
      </c>
      <c r="P32" s="48">
        <v>5851642.4677821202</v>
      </c>
      <c r="Q32" s="48">
        <v>5840680.4966864279</v>
      </c>
      <c r="R32" s="48">
        <v>6042979.3716500467</v>
      </c>
      <c r="S32" s="48">
        <v>5783878.8948542736</v>
      </c>
      <c r="T32" s="48">
        <v>2253250.1658632923</v>
      </c>
      <c r="U32" s="48">
        <v>2449998.4514797367</v>
      </c>
      <c r="V32" s="48">
        <v>2465441.5010478692</v>
      </c>
      <c r="W32" s="48">
        <v>1845774.0206186264</v>
      </c>
      <c r="X32" s="48">
        <v>2511047.5283976733</v>
      </c>
      <c r="Y32" s="48">
        <v>2114960.0487195784</v>
      </c>
      <c r="Z32" s="48">
        <v>2547454.454845774</v>
      </c>
      <c r="AA32" s="48">
        <v>2446151.1577163809</v>
      </c>
      <c r="AB32" s="48">
        <v>1601425.5576336056</v>
      </c>
      <c r="AC32" s="48">
        <v>430814.18800000002</v>
      </c>
      <c r="AJ32" s="69"/>
      <c r="AK32" s="69"/>
      <c r="AL32" s="69"/>
      <c r="AM32" s="69"/>
      <c r="AN32" s="69"/>
      <c r="AO32" s="69"/>
      <c r="AP32" s="69"/>
      <c r="AQ32" s="69"/>
    </row>
    <row r="33" spans="2:43" x14ac:dyDescent="0.2">
      <c r="B33" s="101" t="s">
        <v>122</v>
      </c>
      <c r="C33" s="48">
        <v>181464.38210044662</v>
      </c>
      <c r="D33" s="48">
        <v>180794.58049388751</v>
      </c>
      <c r="E33" s="48">
        <v>176798.72759603805</v>
      </c>
      <c r="F33" s="48">
        <v>21188.19058349065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0</v>
      </c>
      <c r="P33" s="48">
        <v>0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v>0</v>
      </c>
      <c r="AB33" s="48">
        <v>0</v>
      </c>
      <c r="AC33" s="48">
        <v>0</v>
      </c>
      <c r="AJ33" s="69"/>
      <c r="AK33" s="69"/>
      <c r="AL33" s="69"/>
      <c r="AM33" s="69"/>
      <c r="AN33" s="69"/>
      <c r="AO33" s="69"/>
      <c r="AP33" s="69"/>
      <c r="AQ33" s="69"/>
    </row>
    <row r="34" spans="2:43" x14ac:dyDescent="0.2">
      <c r="B34" s="101" t="s">
        <v>123</v>
      </c>
      <c r="C34" s="48">
        <v>0</v>
      </c>
      <c r="D34" s="48">
        <v>0</v>
      </c>
      <c r="E34" s="48">
        <v>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790584.12725131505</v>
      </c>
      <c r="U34" s="48">
        <v>471705.14294894156</v>
      </c>
      <c r="V34" s="48">
        <v>679619.15762757615</v>
      </c>
      <c r="W34" s="48">
        <v>431538.19292528718</v>
      </c>
      <c r="X34" s="48">
        <v>479205.38573014556</v>
      </c>
      <c r="Y34" s="48">
        <v>463675.85178779473</v>
      </c>
      <c r="Z34" s="48">
        <v>650706.90793281072</v>
      </c>
      <c r="AA34" s="48">
        <v>589218.67897996888</v>
      </c>
      <c r="AB34" s="48">
        <v>360016.52585649694</v>
      </c>
      <c r="AC34" s="48">
        <v>112672.466</v>
      </c>
      <c r="AJ34" s="69"/>
      <c r="AK34" s="69"/>
      <c r="AL34" s="69"/>
      <c r="AM34" s="69"/>
      <c r="AN34" s="69"/>
      <c r="AO34" s="69"/>
      <c r="AP34" s="69"/>
      <c r="AQ34" s="69"/>
    </row>
    <row r="35" spans="2:43" x14ac:dyDescent="0.2">
      <c r="B35" s="101" t="s">
        <v>124</v>
      </c>
      <c r="C35" s="48">
        <v>0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2018901.4740904458</v>
      </c>
      <c r="AB35" s="48">
        <v>2204865.5431551412</v>
      </c>
      <c r="AC35" s="48">
        <v>1180020.150691</v>
      </c>
      <c r="AJ35" s="69"/>
      <c r="AK35" s="69"/>
      <c r="AL35" s="69"/>
      <c r="AM35" s="69"/>
      <c r="AN35" s="69"/>
      <c r="AO35" s="69"/>
      <c r="AP35" s="69"/>
      <c r="AQ35" s="69"/>
    </row>
    <row r="36" spans="2:43" x14ac:dyDescent="0.2">
      <c r="B36" s="101" t="s">
        <v>125</v>
      </c>
      <c r="C36" s="48">
        <v>0</v>
      </c>
      <c r="D36" s="48">
        <v>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48">
        <v>0</v>
      </c>
      <c r="Q36" s="48">
        <v>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  <c r="Z36" s="48">
        <v>0</v>
      </c>
      <c r="AA36" s="48">
        <v>73.345436348291614</v>
      </c>
      <c r="AB36" s="48">
        <v>84029.461344854979</v>
      </c>
      <c r="AC36" s="48">
        <v>116399.31121699999</v>
      </c>
      <c r="AJ36" s="69"/>
      <c r="AK36" s="69"/>
      <c r="AL36" s="69"/>
      <c r="AM36" s="69"/>
      <c r="AN36" s="69"/>
      <c r="AO36" s="69"/>
      <c r="AP36" s="69"/>
      <c r="AQ36" s="69"/>
    </row>
    <row r="37" spans="2:43" x14ac:dyDescent="0.2">
      <c r="B37" s="101" t="s">
        <v>126</v>
      </c>
      <c r="C37" s="48">
        <v>0</v>
      </c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v>0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v>304045.84865691897</v>
      </c>
      <c r="AB37" s="48">
        <v>430680.41009227152</v>
      </c>
      <c r="AC37" s="48">
        <v>347810.64607199997</v>
      </c>
      <c r="AJ37" s="69"/>
      <c r="AK37" s="69"/>
      <c r="AL37" s="69"/>
      <c r="AM37" s="69"/>
      <c r="AN37" s="69"/>
      <c r="AO37" s="69"/>
      <c r="AP37" s="69"/>
      <c r="AQ37" s="69"/>
    </row>
    <row r="38" spans="2:43" x14ac:dyDescent="0.2">
      <c r="B38" s="101" t="s">
        <v>356</v>
      </c>
      <c r="C38" s="48">
        <v>0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v>0</v>
      </c>
      <c r="AB38" s="48">
        <v>731532.58160971873</v>
      </c>
      <c r="AC38" s="48">
        <v>52542.84</v>
      </c>
      <c r="AJ38" s="69"/>
      <c r="AK38" s="69"/>
      <c r="AL38" s="69"/>
      <c r="AM38" s="69"/>
      <c r="AN38" s="69"/>
      <c r="AO38" s="69"/>
      <c r="AP38" s="69"/>
      <c r="AQ38" s="69"/>
    </row>
    <row r="39" spans="2:43" x14ac:dyDescent="0.2">
      <c r="B39" s="101" t="s">
        <v>363</v>
      </c>
      <c r="C39" s="48">
        <v>0</v>
      </c>
      <c r="D39" s="48">
        <v>0</v>
      </c>
      <c r="E39" s="48">
        <v>0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48">
        <v>0</v>
      </c>
      <c r="Q39" s="48">
        <v>0</v>
      </c>
      <c r="R39" s="48">
        <v>0</v>
      </c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  <c r="Z39" s="48">
        <v>0</v>
      </c>
      <c r="AA39" s="48">
        <v>0</v>
      </c>
      <c r="AB39" s="48">
        <v>0</v>
      </c>
      <c r="AC39" s="48">
        <v>0</v>
      </c>
      <c r="AJ39" s="69"/>
      <c r="AK39" s="69"/>
      <c r="AL39" s="69"/>
      <c r="AM39" s="69"/>
      <c r="AN39" s="69"/>
      <c r="AO39" s="69"/>
      <c r="AP39" s="69"/>
      <c r="AQ39" s="69"/>
    </row>
    <row r="40" spans="2:43" s="45" customFormat="1" x14ac:dyDescent="0.2">
      <c r="B40" s="109" t="s">
        <v>127</v>
      </c>
      <c r="C40" s="47">
        <v>1801645.3109669345</v>
      </c>
      <c r="D40" s="47">
        <v>1941932.3287838176</v>
      </c>
      <c r="E40" s="47">
        <v>1061112.3256284806</v>
      </c>
      <c r="F40" s="47">
        <v>973056.84658700088</v>
      </c>
      <c r="G40" s="47">
        <v>546755.16225780663</v>
      </c>
      <c r="H40" s="47">
        <v>776986.20781630999</v>
      </c>
      <c r="I40" s="47">
        <v>607446.84691604925</v>
      </c>
      <c r="J40" s="47">
        <v>953991.01613796095</v>
      </c>
      <c r="K40" s="47">
        <v>1560746.7921306754</v>
      </c>
      <c r="L40" s="47">
        <v>1079634.3706665596</v>
      </c>
      <c r="M40" s="47">
        <v>1378028.9585833959</v>
      </c>
      <c r="N40" s="47">
        <v>1207362.9657970243</v>
      </c>
      <c r="O40" s="47">
        <v>2471631.7387686591</v>
      </c>
      <c r="P40" s="47">
        <v>1995583.371418454</v>
      </c>
      <c r="Q40" s="47">
        <v>1223412.5424933471</v>
      </c>
      <c r="R40" s="47">
        <v>1248127.9643207195</v>
      </c>
      <c r="S40" s="47">
        <v>1132184.1715274644</v>
      </c>
      <c r="T40" s="47">
        <v>9079593.8124808464</v>
      </c>
      <c r="U40" s="47">
        <v>1334303.32742854</v>
      </c>
      <c r="V40" s="47">
        <v>2297179.4741767924</v>
      </c>
      <c r="W40" s="47">
        <v>2537922.3766215276</v>
      </c>
      <c r="X40" s="47">
        <v>1294964.316432578</v>
      </c>
      <c r="Y40" s="47">
        <v>1393893.7774679253</v>
      </c>
      <c r="Z40" s="47">
        <v>1496759.7684100054</v>
      </c>
      <c r="AA40" s="47">
        <v>1839270.5828135216</v>
      </c>
      <c r="AB40" s="47">
        <v>821118.49563683325</v>
      </c>
      <c r="AC40" s="47">
        <v>455946.74771104997</v>
      </c>
      <c r="AD40" s="68"/>
      <c r="AE40" s="68"/>
      <c r="AF40" s="68"/>
      <c r="AG40" s="68"/>
      <c r="AH40" s="68"/>
      <c r="AI40" s="68"/>
      <c r="AJ40" s="69"/>
      <c r="AK40" s="69"/>
      <c r="AL40" s="69"/>
      <c r="AM40" s="69"/>
      <c r="AN40" s="69"/>
      <c r="AO40" s="69"/>
      <c r="AP40" s="69"/>
      <c r="AQ40" s="69"/>
    </row>
    <row r="41" spans="2:43" x14ac:dyDescent="0.2">
      <c r="B41" s="103" t="s">
        <v>128</v>
      </c>
      <c r="C41" s="48">
        <v>0</v>
      </c>
      <c r="D41" s="48">
        <v>0</v>
      </c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v>0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0</v>
      </c>
      <c r="U41" s="48">
        <v>0</v>
      </c>
      <c r="V41" s="48">
        <v>2297179.4741767924</v>
      </c>
      <c r="W41" s="48">
        <v>2537922.3766215276</v>
      </c>
      <c r="X41" s="48">
        <v>1294964.316432578</v>
      </c>
      <c r="Y41" s="48">
        <v>106070.88339134652</v>
      </c>
      <c r="Z41" s="48">
        <v>48119.738009363318</v>
      </c>
      <c r="AA41" s="48">
        <v>54299.071213092669</v>
      </c>
      <c r="AB41" s="48">
        <v>32281.456990733859</v>
      </c>
      <c r="AC41" s="48">
        <v>14941.024756520001</v>
      </c>
      <c r="AJ41" s="69"/>
      <c r="AK41" s="69"/>
      <c r="AL41" s="69"/>
      <c r="AM41" s="69"/>
      <c r="AN41" s="69"/>
      <c r="AO41" s="69"/>
      <c r="AP41" s="69"/>
      <c r="AQ41" s="69"/>
    </row>
    <row r="42" spans="2:43" x14ac:dyDescent="0.2">
      <c r="B42" s="103" t="s">
        <v>129</v>
      </c>
      <c r="C42" s="48">
        <v>1801645.3109669345</v>
      </c>
      <c r="D42" s="48">
        <v>1941932.3287838176</v>
      </c>
      <c r="E42" s="48">
        <v>1061112.3256284806</v>
      </c>
      <c r="F42" s="48">
        <v>432309.73767927062</v>
      </c>
      <c r="G42" s="48">
        <v>97246.881138712415</v>
      </c>
      <c r="H42" s="48">
        <v>81280.204454229519</v>
      </c>
      <c r="I42" s="48">
        <v>13363.607925691087</v>
      </c>
      <c r="J42" s="48">
        <v>0</v>
      </c>
      <c r="K42" s="48">
        <v>64450.954912592388</v>
      </c>
      <c r="L42" s="48">
        <v>32778.433592979265</v>
      </c>
      <c r="M42" s="48">
        <v>0</v>
      </c>
      <c r="N42" s="48">
        <v>0</v>
      </c>
      <c r="O42" s="48">
        <v>2471631.7387645212</v>
      </c>
      <c r="P42" s="48">
        <v>1995583.371418454</v>
      </c>
      <c r="Q42" s="48">
        <v>1223412.5424933471</v>
      </c>
      <c r="R42" s="48">
        <v>1248127.9643207195</v>
      </c>
      <c r="S42" s="48">
        <v>1132184.1715274644</v>
      </c>
      <c r="T42" s="48">
        <v>9079593.8124808464</v>
      </c>
      <c r="U42" s="48">
        <v>1334303.32742854</v>
      </c>
      <c r="V42" s="48">
        <v>0</v>
      </c>
      <c r="W42" s="48">
        <v>0</v>
      </c>
      <c r="X42" s="48">
        <v>0</v>
      </c>
      <c r="Y42" s="48">
        <v>253448.77799478429</v>
      </c>
      <c r="Z42" s="48">
        <v>323040.07361188612</v>
      </c>
      <c r="AA42" s="48">
        <v>275913.18681414</v>
      </c>
      <c r="AB42" s="48">
        <v>314848.86699644534</v>
      </c>
      <c r="AC42" s="48">
        <v>224471.74597073</v>
      </c>
      <c r="AJ42" s="69"/>
      <c r="AK42" s="69"/>
      <c r="AL42" s="69"/>
      <c r="AM42" s="69"/>
      <c r="AN42" s="69"/>
      <c r="AO42" s="69"/>
      <c r="AP42" s="69"/>
      <c r="AQ42" s="69"/>
    </row>
    <row r="43" spans="2:43" x14ac:dyDescent="0.2">
      <c r="B43" s="103" t="s">
        <v>130</v>
      </c>
      <c r="C43" s="48">
        <v>0</v>
      </c>
      <c r="D43" s="48">
        <v>0</v>
      </c>
      <c r="E43" s="48">
        <v>0</v>
      </c>
      <c r="F43" s="48">
        <v>540747.10890773032</v>
      </c>
      <c r="G43" s="48">
        <v>449508.28111909417</v>
      </c>
      <c r="H43" s="48">
        <v>695706.00336208055</v>
      </c>
      <c r="I43" s="48">
        <v>594083.23899035819</v>
      </c>
      <c r="J43" s="48">
        <v>953991.01613796095</v>
      </c>
      <c r="K43" s="48">
        <v>1496295.837218083</v>
      </c>
      <c r="L43" s="48">
        <v>1046855.9370735803</v>
      </c>
      <c r="M43" s="48">
        <v>1378028.9585833959</v>
      </c>
      <c r="N43" s="48">
        <v>1207362.9657970243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48">
        <v>0</v>
      </c>
      <c r="V43" s="48">
        <v>0</v>
      </c>
      <c r="W43" s="48">
        <v>0</v>
      </c>
      <c r="X43" s="48">
        <v>0</v>
      </c>
      <c r="Y43" s="48">
        <v>213080.00011639981</v>
      </c>
      <c r="Z43" s="48">
        <v>420351.78270253976</v>
      </c>
      <c r="AA43" s="48">
        <v>854608.51864214323</v>
      </c>
      <c r="AB43" s="48">
        <v>322813.57888117887</v>
      </c>
      <c r="AC43" s="48">
        <v>135795.48258201999</v>
      </c>
      <c r="AJ43" s="69"/>
      <c r="AK43" s="69"/>
      <c r="AL43" s="69"/>
      <c r="AM43" s="69"/>
      <c r="AN43" s="69"/>
      <c r="AO43" s="69"/>
      <c r="AP43" s="69"/>
      <c r="AQ43" s="69"/>
    </row>
    <row r="44" spans="2:43" x14ac:dyDescent="0.2">
      <c r="B44" s="103" t="s">
        <v>131</v>
      </c>
      <c r="C44" s="48">
        <v>0</v>
      </c>
      <c r="D44" s="48">
        <v>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0</v>
      </c>
      <c r="V44" s="48">
        <v>0</v>
      </c>
      <c r="W44" s="48">
        <v>0</v>
      </c>
      <c r="X44" s="48">
        <v>0</v>
      </c>
      <c r="Y44" s="48">
        <v>35373.476456987715</v>
      </c>
      <c r="Z44" s="48">
        <v>23833.262884801265</v>
      </c>
      <c r="AA44" s="48">
        <v>31706.283623118194</v>
      </c>
      <c r="AB44" s="48">
        <v>45103.021652600197</v>
      </c>
      <c r="AC44" s="48">
        <v>45148.475534500001</v>
      </c>
      <c r="AJ44" s="69"/>
      <c r="AK44" s="69"/>
      <c r="AL44" s="69"/>
      <c r="AM44" s="69"/>
      <c r="AN44" s="69"/>
      <c r="AO44" s="69"/>
      <c r="AP44" s="69"/>
      <c r="AQ44" s="69"/>
    </row>
    <row r="45" spans="2:43" x14ac:dyDescent="0.2">
      <c r="B45" s="103" t="s">
        <v>132</v>
      </c>
      <c r="C45" s="48">
        <v>0</v>
      </c>
      <c r="D45" s="48">
        <v>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  <c r="T45" s="48">
        <v>0</v>
      </c>
      <c r="U45" s="48">
        <v>0</v>
      </c>
      <c r="V45" s="48">
        <v>0</v>
      </c>
      <c r="W45" s="48">
        <v>0</v>
      </c>
      <c r="X45" s="48">
        <v>0</v>
      </c>
      <c r="Y45" s="48">
        <v>785920.6395084071</v>
      </c>
      <c r="Z45" s="48">
        <v>681414.911201415</v>
      </c>
      <c r="AA45" s="48">
        <v>622743.5225210276</v>
      </c>
      <c r="AB45" s="48">
        <v>106071.57111587495</v>
      </c>
      <c r="AC45" s="48">
        <v>35590.01886728</v>
      </c>
      <c r="AJ45" s="69"/>
      <c r="AK45" s="69"/>
      <c r="AL45" s="69"/>
      <c r="AM45" s="69"/>
      <c r="AN45" s="69"/>
      <c r="AO45" s="69"/>
      <c r="AP45" s="69"/>
      <c r="AQ45" s="69"/>
    </row>
    <row r="46" spans="2:43" x14ac:dyDescent="0.2">
      <c r="B46" s="108" t="s">
        <v>133</v>
      </c>
      <c r="C46" s="50">
        <v>78082315.493461236</v>
      </c>
      <c r="D46" s="50">
        <v>105049931.25696094</v>
      </c>
      <c r="E46" s="50">
        <v>75962064.546290994</v>
      </c>
      <c r="F46" s="50">
        <v>94766517.355248496</v>
      </c>
      <c r="G46" s="50">
        <v>79005894.079863012</v>
      </c>
      <c r="H46" s="50">
        <v>108436680.32987328</v>
      </c>
      <c r="I46" s="50">
        <v>98604676.114039868</v>
      </c>
      <c r="J46" s="50">
        <v>72443914.570077077</v>
      </c>
      <c r="K46" s="50">
        <v>97942854.490124926</v>
      </c>
      <c r="L46" s="50">
        <v>113288959.66975461</v>
      </c>
      <c r="M46" s="50">
        <v>88863836.436243266</v>
      </c>
      <c r="N46" s="50">
        <v>88531210.876658529</v>
      </c>
      <c r="O46" s="50">
        <v>78408770.847222075</v>
      </c>
      <c r="P46" s="50">
        <v>108683154.25989391</v>
      </c>
      <c r="Q46" s="50">
        <v>104741015.20407306</v>
      </c>
      <c r="R46" s="50">
        <v>102255680.43061444</v>
      </c>
      <c r="S46" s="50">
        <v>94510520.14862372</v>
      </c>
      <c r="T46" s="50">
        <v>93921797.03459321</v>
      </c>
      <c r="U46" s="50">
        <v>95361568.371707931</v>
      </c>
      <c r="V46" s="50">
        <v>86239804.374386445</v>
      </c>
      <c r="W46" s="50">
        <v>162772207.46501118</v>
      </c>
      <c r="X46" s="50">
        <v>138810641.63274574</v>
      </c>
      <c r="Y46" s="50">
        <v>94175756.849463433</v>
      </c>
      <c r="Z46" s="50">
        <v>106390812.01522081</v>
      </c>
      <c r="AA46" s="50">
        <v>114525952.01935729</v>
      </c>
      <c r="AB46" s="50">
        <v>164503310.08444718</v>
      </c>
      <c r="AC46" s="50">
        <v>123075689.394021</v>
      </c>
      <c r="AJ46" s="69"/>
      <c r="AK46" s="69"/>
      <c r="AL46" s="69"/>
      <c r="AM46" s="69"/>
      <c r="AN46" s="69"/>
      <c r="AO46" s="69"/>
      <c r="AP46" s="69"/>
      <c r="AQ46" s="72"/>
    </row>
    <row r="47" spans="2:43" x14ac:dyDescent="0.2">
      <c r="B47" s="106" t="s">
        <v>134</v>
      </c>
      <c r="C47" s="48">
        <v>2790293.5964281205</v>
      </c>
      <c r="D47" s="48">
        <v>10001.959116282</v>
      </c>
      <c r="E47" s="48">
        <v>8836.9885894215877</v>
      </c>
      <c r="F47" s="48">
        <v>6223.736207640336</v>
      </c>
      <c r="G47" s="48">
        <v>66179.167678958562</v>
      </c>
      <c r="H47" s="48">
        <v>38296.880130588142</v>
      </c>
      <c r="I47" s="48">
        <v>27405.004735336595</v>
      </c>
      <c r="J47" s="48">
        <v>4674414.8739229264</v>
      </c>
      <c r="K47" s="48">
        <v>2763575.715910451</v>
      </c>
      <c r="L47" s="48">
        <v>2168191.8688715673</v>
      </c>
      <c r="M47" s="48">
        <v>30585.162867103492</v>
      </c>
      <c r="N47" s="48">
        <v>17783.107650122336</v>
      </c>
      <c r="O47" s="48">
        <v>1725074.9490893285</v>
      </c>
      <c r="P47" s="48">
        <v>75441.932657978788</v>
      </c>
      <c r="Q47" s="48">
        <v>80615.353638268876</v>
      </c>
      <c r="R47" s="48">
        <v>33780.829061076322</v>
      </c>
      <c r="S47" s="48">
        <v>21592.230990744196</v>
      </c>
      <c r="T47" s="48">
        <v>21702.042323674963</v>
      </c>
      <c r="U47" s="48">
        <v>117608.91493727609</v>
      </c>
      <c r="V47" s="48">
        <v>550038.99809994374</v>
      </c>
      <c r="W47" s="48">
        <v>82102.591835765648</v>
      </c>
      <c r="X47" s="48">
        <v>19757465.367557358</v>
      </c>
      <c r="Y47" s="48">
        <v>216465.44071111712</v>
      </c>
      <c r="Z47" s="48">
        <v>310.71817768918305</v>
      </c>
      <c r="AA47" s="48">
        <v>12544.966515021313</v>
      </c>
      <c r="AB47" s="48">
        <v>1903.0448113845666</v>
      </c>
      <c r="AC47" s="48">
        <v>858027.77442540007</v>
      </c>
      <c r="AJ47" s="69"/>
      <c r="AK47" s="69"/>
      <c r="AL47" s="69"/>
      <c r="AM47" s="69"/>
      <c r="AN47" s="69"/>
      <c r="AO47" s="69"/>
      <c r="AP47" s="69"/>
      <c r="AQ47" s="69"/>
    </row>
    <row r="48" spans="2:43" x14ac:dyDescent="0.2">
      <c r="B48" s="106" t="s">
        <v>135</v>
      </c>
      <c r="C48" s="48">
        <v>5673955.8817022089</v>
      </c>
      <c r="D48" s="48">
        <v>9906495.982203912</v>
      </c>
      <c r="E48" s="48">
        <v>8527981.3863294702</v>
      </c>
      <c r="F48" s="48">
        <v>8766732.5201466624</v>
      </c>
      <c r="G48" s="48">
        <v>7154790.2556860726</v>
      </c>
      <c r="H48" s="48">
        <v>1520698.4591516149</v>
      </c>
      <c r="I48" s="48">
        <v>2543184.2845245823</v>
      </c>
      <c r="J48" s="48">
        <v>3466889.1146144522</v>
      </c>
      <c r="K48" s="48">
        <v>3927556.8217452583</v>
      </c>
      <c r="L48" s="48">
        <v>540716.17331254727</v>
      </c>
      <c r="M48" s="48">
        <v>8407080.0250429269</v>
      </c>
      <c r="N48" s="48">
        <v>12977923.232587902</v>
      </c>
      <c r="O48" s="48">
        <v>13758187.984213552</v>
      </c>
      <c r="P48" s="48">
        <v>27118899.467588209</v>
      </c>
      <c r="Q48" s="48">
        <v>21788870.75037894</v>
      </c>
      <c r="R48" s="48">
        <v>10519967.972804928</v>
      </c>
      <c r="S48" s="48">
        <v>2667887.6895214543</v>
      </c>
      <c r="T48" s="48">
        <v>4091809.0986187863</v>
      </c>
      <c r="U48" s="48">
        <v>8972081.756581232</v>
      </c>
      <c r="V48" s="48">
        <v>23953807.924971249</v>
      </c>
      <c r="W48" s="48">
        <v>23836925.708712544</v>
      </c>
      <c r="X48" s="48">
        <v>13130193.361899884</v>
      </c>
      <c r="Y48" s="48">
        <v>14992085.282735389</v>
      </c>
      <c r="Z48" s="48">
        <v>23803062.354541775</v>
      </c>
      <c r="AA48" s="48">
        <v>27899747.527968351</v>
      </c>
      <c r="AB48" s="48">
        <v>23122789.367622547</v>
      </c>
      <c r="AC48" s="48">
        <v>22078752</v>
      </c>
      <c r="AJ48" s="69"/>
      <c r="AK48" s="69"/>
      <c r="AL48" s="69"/>
      <c r="AM48" s="69"/>
      <c r="AN48" s="69"/>
      <c r="AO48" s="69"/>
      <c r="AP48" s="69"/>
      <c r="AQ48" s="69"/>
    </row>
    <row r="49" spans="2:43" x14ac:dyDescent="0.2">
      <c r="B49" s="106" t="s">
        <v>136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48">
        <v>0</v>
      </c>
      <c r="V49" s="48">
        <v>0</v>
      </c>
      <c r="W49" s="48">
        <v>0</v>
      </c>
      <c r="X49" s="48">
        <v>0</v>
      </c>
      <c r="Y49" s="48">
        <v>0</v>
      </c>
      <c r="Z49" s="48">
        <v>0</v>
      </c>
      <c r="AA49" s="48">
        <v>0</v>
      </c>
      <c r="AB49" s="48">
        <v>0</v>
      </c>
      <c r="AC49" s="48">
        <v>0</v>
      </c>
      <c r="AJ49" s="69"/>
      <c r="AK49" s="69"/>
      <c r="AL49" s="69"/>
      <c r="AM49" s="69"/>
      <c r="AN49" s="69"/>
      <c r="AO49" s="69"/>
      <c r="AP49" s="69"/>
      <c r="AQ49" s="69"/>
    </row>
    <row r="50" spans="2:43" x14ac:dyDescent="0.2">
      <c r="B50" s="106" t="s">
        <v>137</v>
      </c>
      <c r="C50" s="48">
        <v>2253601.0258421618</v>
      </c>
      <c r="D50" s="48">
        <v>3259160.590542194</v>
      </c>
      <c r="E50" s="48">
        <v>3217138.2602714067</v>
      </c>
      <c r="F50" s="48">
        <v>2489316.9270102973</v>
      </c>
      <c r="G50" s="48">
        <v>618646.86613610329</v>
      </c>
      <c r="H50" s="48">
        <v>4815857.4851395898</v>
      </c>
      <c r="I50" s="48">
        <v>8032349.2466650708</v>
      </c>
      <c r="J50" s="48">
        <v>9520109.8299374953</v>
      </c>
      <c r="K50" s="48">
        <v>15467408.840081738</v>
      </c>
      <c r="L50" s="48">
        <v>21081649.598113447</v>
      </c>
      <c r="M50" s="48">
        <v>3455143.7533726725</v>
      </c>
      <c r="N50" s="48">
        <v>171369.29239319533</v>
      </c>
      <c r="O50" s="48">
        <v>185477.44767786723</v>
      </c>
      <c r="P50" s="48">
        <v>575105.11786108196</v>
      </c>
      <c r="Q50" s="48">
        <v>687500.64208429283</v>
      </c>
      <c r="R50" s="48">
        <v>546413.269684589</v>
      </c>
      <c r="S50" s="48">
        <v>850237.83628130797</v>
      </c>
      <c r="T50" s="48">
        <v>732476.90098246792</v>
      </c>
      <c r="U50" s="48">
        <v>809255.06505321001</v>
      </c>
      <c r="V50" s="48">
        <v>599655.5903952868</v>
      </c>
      <c r="W50" s="48">
        <v>535444.95484569017</v>
      </c>
      <c r="X50" s="48">
        <v>385370.57059085026</v>
      </c>
      <c r="Y50" s="48">
        <v>561806.07976640633</v>
      </c>
      <c r="Z50" s="48">
        <v>1149750.3548664029</v>
      </c>
      <c r="AA50" s="48">
        <v>940390.82325130596</v>
      </c>
      <c r="AB50" s="48">
        <v>1127980.9109666788</v>
      </c>
      <c r="AC50" s="48">
        <v>826885.95261530008</v>
      </c>
      <c r="AJ50" s="69"/>
      <c r="AK50" s="69"/>
      <c r="AL50" s="69"/>
      <c r="AM50" s="69"/>
      <c r="AN50" s="69"/>
      <c r="AO50" s="69"/>
      <c r="AP50" s="69"/>
      <c r="AQ50" s="69"/>
    </row>
    <row r="51" spans="2:43" x14ac:dyDescent="0.2">
      <c r="B51" s="106" t="s">
        <v>138</v>
      </c>
      <c r="C51" s="48">
        <v>21455829.0903439</v>
      </c>
      <c r="D51" s="48">
        <v>40187918.93205452</v>
      </c>
      <c r="E51" s="48">
        <v>19126215.837861136</v>
      </c>
      <c r="F51" s="48">
        <v>39464458.272674605</v>
      </c>
      <c r="G51" s="48">
        <v>20530633.992429774</v>
      </c>
      <c r="H51" s="48">
        <v>19664276.067977879</v>
      </c>
      <c r="I51" s="48">
        <v>26580453.046339031</v>
      </c>
      <c r="J51" s="48">
        <v>6239306.1253548805</v>
      </c>
      <c r="K51" s="48">
        <v>13751547.312921338</v>
      </c>
      <c r="L51" s="48">
        <v>26853476.97974629</v>
      </c>
      <c r="M51" s="48">
        <v>14140133.410716163</v>
      </c>
      <c r="N51" s="48">
        <v>11671532.221878706</v>
      </c>
      <c r="O51" s="48">
        <v>6910798.7328544855</v>
      </c>
      <c r="P51" s="48">
        <v>17162027.414974418</v>
      </c>
      <c r="Q51" s="48">
        <v>21834452.556318119</v>
      </c>
      <c r="R51" s="48">
        <v>34199908.920796491</v>
      </c>
      <c r="S51" s="48">
        <v>25024869.33974589</v>
      </c>
      <c r="T51" s="48">
        <v>25154187.515196316</v>
      </c>
      <c r="U51" s="48">
        <v>20038969.248039272</v>
      </c>
      <c r="V51" s="48">
        <v>19098894.6759727</v>
      </c>
      <c r="W51" s="48">
        <v>74104853.796247318</v>
      </c>
      <c r="X51" s="48">
        <v>47284421.178296044</v>
      </c>
      <c r="Y51" s="48">
        <v>26565647.109732814</v>
      </c>
      <c r="Z51" s="48">
        <v>31853297.66579533</v>
      </c>
      <c r="AA51" s="48">
        <v>30177538.924016345</v>
      </c>
      <c r="AB51" s="48">
        <v>45363898.527600825</v>
      </c>
      <c r="AC51" s="48">
        <v>19888124.858268999</v>
      </c>
      <c r="AJ51" s="69"/>
      <c r="AK51" s="69"/>
      <c r="AL51" s="69"/>
      <c r="AM51" s="69"/>
      <c r="AN51" s="69"/>
      <c r="AO51" s="69"/>
      <c r="AP51" s="69"/>
      <c r="AQ51" s="69"/>
    </row>
    <row r="52" spans="2:43" x14ac:dyDescent="0.2">
      <c r="B52" s="106" t="s">
        <v>139</v>
      </c>
      <c r="C52" s="48">
        <v>45141961.108557656</v>
      </c>
      <c r="D52" s="48">
        <v>48557188.37137188</v>
      </c>
      <c r="E52" s="48">
        <v>43581498.853205144</v>
      </c>
      <c r="F52" s="48">
        <v>42540283.982638411</v>
      </c>
      <c r="G52" s="48">
        <v>48479227.611573532</v>
      </c>
      <c r="H52" s="48">
        <v>78937417.467523888</v>
      </c>
      <c r="I52" s="48">
        <v>60480190.932751797</v>
      </c>
      <c r="J52" s="48">
        <v>47689336.257851057</v>
      </c>
      <c r="K52" s="48">
        <v>54755652.739691108</v>
      </c>
      <c r="L52" s="48">
        <v>58613802.315650538</v>
      </c>
      <c r="M52" s="48">
        <v>60758742.421537712</v>
      </c>
      <c r="N52" s="48">
        <v>62354059.428751566</v>
      </c>
      <c r="O52" s="48">
        <v>52732668.196342193</v>
      </c>
      <c r="P52" s="48">
        <v>61692996.82581643</v>
      </c>
      <c r="Q52" s="48">
        <v>58897110.827643961</v>
      </c>
      <c r="R52" s="48">
        <v>55709400.757162027</v>
      </c>
      <c r="S52" s="48">
        <v>63483483.407321036</v>
      </c>
      <c r="T52" s="48">
        <v>62174570.847550131</v>
      </c>
      <c r="U52" s="48">
        <v>62923049.397403061</v>
      </c>
      <c r="V52" s="48">
        <v>39835428.411642842</v>
      </c>
      <c r="W52" s="48">
        <v>62117516.423855007</v>
      </c>
      <c r="X52" s="48">
        <v>56494465.023289464</v>
      </c>
      <c r="Y52" s="48">
        <v>46761914.903716005</v>
      </c>
      <c r="Z52" s="48">
        <v>45090114.970324405</v>
      </c>
      <c r="AA52" s="48">
        <v>53177102.899609305</v>
      </c>
      <c r="AB52" s="48">
        <v>90987364.977838784</v>
      </c>
      <c r="AC52" s="48">
        <v>77469283.520109087</v>
      </c>
      <c r="AJ52" s="69"/>
      <c r="AK52" s="69"/>
      <c r="AL52" s="69"/>
      <c r="AM52" s="69"/>
      <c r="AN52" s="69"/>
      <c r="AO52" s="69"/>
      <c r="AP52" s="69"/>
      <c r="AQ52" s="69"/>
    </row>
    <row r="53" spans="2:43" x14ac:dyDescent="0.2">
      <c r="B53" s="106" t="s">
        <v>140</v>
      </c>
      <c r="C53" s="48">
        <v>0</v>
      </c>
      <c r="D53" s="48">
        <v>0</v>
      </c>
      <c r="E53" s="48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0</v>
      </c>
      <c r="V53" s="48">
        <v>307806.23780502396</v>
      </c>
      <c r="W53" s="48">
        <v>210538.09004766174</v>
      </c>
      <c r="X53" s="48">
        <v>160882.66657866078</v>
      </c>
      <c r="Y53" s="48">
        <v>175005.88410831679</v>
      </c>
      <c r="Z53" s="48">
        <v>49410.101035089821</v>
      </c>
      <c r="AA53" s="48">
        <v>128254.67600262749</v>
      </c>
      <c r="AB53" s="48">
        <v>94496.306507799818</v>
      </c>
      <c r="AC53" s="48">
        <v>2421.3819938000001</v>
      </c>
      <c r="AJ53" s="69"/>
      <c r="AK53" s="69"/>
      <c r="AL53" s="69"/>
      <c r="AM53" s="69"/>
      <c r="AN53" s="69"/>
      <c r="AO53" s="69"/>
      <c r="AP53" s="69"/>
      <c r="AQ53" s="69"/>
    </row>
    <row r="54" spans="2:43" x14ac:dyDescent="0.2">
      <c r="B54" s="106" t="s">
        <v>141</v>
      </c>
      <c r="C54" s="48">
        <v>133664.84310080615</v>
      </c>
      <c r="D54" s="48">
        <v>467216.84435892169</v>
      </c>
      <c r="E54" s="48">
        <v>373185.44590386219</v>
      </c>
      <c r="F54" s="48">
        <v>444629.19332051289</v>
      </c>
      <c r="G54" s="48">
        <v>997162.91612323245</v>
      </c>
      <c r="H54" s="48">
        <v>143383.76687360342</v>
      </c>
      <c r="I54" s="48">
        <v>274911.12237433414</v>
      </c>
      <c r="J54" s="48">
        <v>215754.73977919167</v>
      </c>
      <c r="K54" s="48">
        <v>132268.66433565991</v>
      </c>
      <c r="L54" s="48">
        <v>182129.42965671379</v>
      </c>
      <c r="M54" s="48">
        <v>89806.949595338854</v>
      </c>
      <c r="N54" s="48">
        <v>34927.584271362961</v>
      </c>
      <c r="O54" s="48">
        <v>81648.492062923251</v>
      </c>
      <c r="P54" s="48">
        <v>303776.73372599919</v>
      </c>
      <c r="Q54" s="48">
        <v>285250.83399627265</v>
      </c>
      <c r="R54" s="48">
        <v>247916.77330664353</v>
      </c>
      <c r="S54" s="48">
        <v>716609.37262410007</v>
      </c>
      <c r="T54" s="48">
        <v>506328.32249074598</v>
      </c>
      <c r="U54" s="48">
        <v>918432.44883516629</v>
      </c>
      <c r="V54" s="48">
        <v>615577.79732964805</v>
      </c>
      <c r="W54" s="48">
        <v>427707.360163612</v>
      </c>
      <c r="X54" s="48">
        <v>371668.03551535885</v>
      </c>
      <c r="Y54" s="48">
        <v>2700513.1202101787</v>
      </c>
      <c r="Z54" s="48">
        <v>3137673.4368896903</v>
      </c>
      <c r="AA54" s="48">
        <v>1052415.7670243853</v>
      </c>
      <c r="AB54" s="48">
        <v>1063708.4748626028</v>
      </c>
      <c r="AC54" s="48">
        <v>619733.29165290005</v>
      </c>
      <c r="AJ54" s="69"/>
      <c r="AK54" s="69"/>
      <c r="AL54" s="69"/>
      <c r="AM54" s="69"/>
      <c r="AN54" s="69"/>
      <c r="AO54" s="69"/>
      <c r="AP54" s="69"/>
      <c r="AQ54" s="69"/>
    </row>
    <row r="55" spans="2:43" x14ac:dyDescent="0.2">
      <c r="B55" s="106" t="s">
        <v>142</v>
      </c>
      <c r="C55" s="48">
        <v>0</v>
      </c>
      <c r="D55" s="48">
        <v>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  <c r="O55" s="48">
        <v>0</v>
      </c>
      <c r="P55" s="48">
        <v>0</v>
      </c>
      <c r="Q55" s="48">
        <v>0</v>
      </c>
      <c r="R55" s="48">
        <v>0</v>
      </c>
      <c r="S55" s="48">
        <v>0</v>
      </c>
      <c r="T55" s="48">
        <v>0</v>
      </c>
      <c r="U55" s="48">
        <v>0</v>
      </c>
      <c r="V55" s="48">
        <v>0</v>
      </c>
      <c r="W55" s="48">
        <v>0</v>
      </c>
      <c r="X55" s="48">
        <v>0</v>
      </c>
      <c r="Y55" s="48">
        <v>0</v>
      </c>
      <c r="Z55" s="48">
        <v>0</v>
      </c>
      <c r="AA55" s="48">
        <v>0</v>
      </c>
      <c r="AB55" s="48">
        <v>0</v>
      </c>
      <c r="AC55" s="48">
        <v>0</v>
      </c>
      <c r="AJ55" s="69"/>
      <c r="AK55" s="69"/>
      <c r="AL55" s="69"/>
      <c r="AM55" s="69"/>
      <c r="AN55" s="69"/>
      <c r="AO55" s="69"/>
      <c r="AP55" s="69"/>
      <c r="AQ55" s="69"/>
    </row>
    <row r="56" spans="2:43" x14ac:dyDescent="0.2">
      <c r="B56" s="106" t="s">
        <v>143</v>
      </c>
      <c r="C56" s="48">
        <v>609276.9576629661</v>
      </c>
      <c r="D56" s="48">
        <v>896511.57834799308</v>
      </c>
      <c r="E56" s="48">
        <v>1122747.0881086476</v>
      </c>
      <c r="F56" s="48">
        <v>1040550.114007338</v>
      </c>
      <c r="G56" s="48">
        <v>1110508.2918312133</v>
      </c>
      <c r="H56" s="48">
        <v>2970732.1051375759</v>
      </c>
      <c r="I56" s="48">
        <v>634238.48264738114</v>
      </c>
      <c r="J56" s="48">
        <v>568573.52791053895</v>
      </c>
      <c r="K56" s="48">
        <v>1018934.545455184</v>
      </c>
      <c r="L56" s="48">
        <v>729438.03088626626</v>
      </c>
      <c r="M56" s="48">
        <v>1067514.5985352811</v>
      </c>
      <c r="N56" s="48">
        <v>1192771.8385626157</v>
      </c>
      <c r="O56" s="48">
        <v>2245000.9581937725</v>
      </c>
      <c r="P56" s="48">
        <v>1633188.7014160026</v>
      </c>
      <c r="Q56" s="48">
        <v>845469.4743146823</v>
      </c>
      <c r="R56" s="48">
        <v>854827.54934549285</v>
      </c>
      <c r="S56" s="48">
        <v>1538324.1117986811</v>
      </c>
      <c r="T56" s="48">
        <v>941110.59471399838</v>
      </c>
      <c r="U56" s="48">
        <v>1005464.4736600716</v>
      </c>
      <c r="V56" s="48">
        <v>1278594.7381697439</v>
      </c>
      <c r="W56" s="48">
        <v>1457118.5393035985</v>
      </c>
      <c r="X56" s="48">
        <v>1226175.4290181492</v>
      </c>
      <c r="Y56" s="48">
        <v>2202319.0284831808</v>
      </c>
      <c r="Z56" s="48">
        <v>1307192.4135904433</v>
      </c>
      <c r="AA56" s="48">
        <v>1034713.6112392225</v>
      </c>
      <c r="AB56" s="48">
        <v>2639011.1381693003</v>
      </c>
      <c r="AC56" s="48">
        <v>1232306.9655264199</v>
      </c>
      <c r="AJ56" s="69"/>
      <c r="AK56" s="69"/>
      <c r="AL56" s="69"/>
      <c r="AM56" s="69"/>
      <c r="AN56" s="69"/>
      <c r="AO56" s="69"/>
      <c r="AP56" s="69"/>
      <c r="AQ56" s="69"/>
    </row>
    <row r="57" spans="2:43" x14ac:dyDescent="0.2">
      <c r="B57" s="106" t="s">
        <v>144</v>
      </c>
      <c r="C57" s="48">
        <v>23732.989823410462</v>
      </c>
      <c r="D57" s="48">
        <v>1765436.9989652399</v>
      </c>
      <c r="E57" s="48">
        <v>4460.686021905537</v>
      </c>
      <c r="F57" s="48">
        <v>14322.609243030587</v>
      </c>
      <c r="G57" s="48">
        <v>48744.978404126283</v>
      </c>
      <c r="H57" s="48">
        <v>346018.09793854511</v>
      </c>
      <c r="I57" s="48">
        <v>31943.994002335876</v>
      </c>
      <c r="J57" s="48">
        <v>69530.1007065296</v>
      </c>
      <c r="K57" s="48">
        <v>6125909.8499841923</v>
      </c>
      <c r="L57" s="48">
        <v>3119555.2735172398</v>
      </c>
      <c r="M57" s="48">
        <v>914830.11457605986</v>
      </c>
      <c r="N57" s="48">
        <v>110844.1705630628</v>
      </c>
      <c r="O57" s="48">
        <v>769914.08678797714</v>
      </c>
      <c r="P57" s="48">
        <v>121718.06585379335</v>
      </c>
      <c r="Q57" s="48">
        <v>321744.76569851872</v>
      </c>
      <c r="R57" s="48">
        <v>143464.35845319959</v>
      </c>
      <c r="S57" s="48">
        <v>207516.16034049209</v>
      </c>
      <c r="T57" s="48">
        <v>299611.71271710529</v>
      </c>
      <c r="U57" s="48">
        <v>576707.06719864742</v>
      </c>
      <c r="V57" s="48">
        <v>0</v>
      </c>
      <c r="W57" s="48">
        <v>0</v>
      </c>
      <c r="X57" s="48">
        <v>0</v>
      </c>
      <c r="Y57" s="48">
        <v>0</v>
      </c>
      <c r="Z57" s="48">
        <v>0</v>
      </c>
      <c r="AA57" s="48">
        <v>103242.82373070937</v>
      </c>
      <c r="AB57" s="48">
        <v>102157.33606725161</v>
      </c>
      <c r="AC57" s="48">
        <v>100153.3</v>
      </c>
      <c r="AJ57" s="69"/>
      <c r="AK57" s="69"/>
      <c r="AL57" s="69"/>
      <c r="AM57" s="69"/>
      <c r="AN57" s="69"/>
      <c r="AO57" s="69"/>
      <c r="AP57" s="69"/>
      <c r="AQ57" s="69"/>
    </row>
    <row r="58" spans="2:43" x14ac:dyDescent="0.2">
      <c r="B58" s="108" t="s">
        <v>145</v>
      </c>
      <c r="C58" s="50">
        <v>0</v>
      </c>
      <c r="D58" s="50">
        <v>0</v>
      </c>
      <c r="E58" s="50">
        <v>2123549.982395737</v>
      </c>
      <c r="F58" s="50">
        <v>0</v>
      </c>
      <c r="G58" s="50">
        <v>0</v>
      </c>
      <c r="H58" s="50">
        <v>0</v>
      </c>
      <c r="I58" s="50">
        <v>0</v>
      </c>
      <c r="J58" s="50">
        <v>1558520.369250945</v>
      </c>
      <c r="K58" s="50">
        <v>1486361.3778723313</v>
      </c>
      <c r="L58" s="50">
        <v>477117.10787118663</v>
      </c>
      <c r="M58" s="50">
        <v>0</v>
      </c>
      <c r="N58" s="50">
        <v>2262965.6582436026</v>
      </c>
      <c r="O58" s="50">
        <v>1313374.0607452618</v>
      </c>
      <c r="P58" s="50">
        <v>3595128.7414529407</v>
      </c>
      <c r="Q58" s="50">
        <v>3904902.6390133863</v>
      </c>
      <c r="R58" s="50">
        <v>2609251.6817727047</v>
      </c>
      <c r="S58" s="50">
        <v>2832061.3851302085</v>
      </c>
      <c r="T58" s="50">
        <v>2923377.9172903229</v>
      </c>
      <c r="U58" s="50">
        <v>3215236.3497912595</v>
      </c>
      <c r="V58" s="50">
        <v>3275453.7695356063</v>
      </c>
      <c r="W58" s="50">
        <v>3332444.5846217475</v>
      </c>
      <c r="X58" s="50">
        <v>3314237.0333903725</v>
      </c>
      <c r="Y58" s="50">
        <v>3425561.598780815</v>
      </c>
      <c r="Z58" s="50">
        <v>2996979.5228699669</v>
      </c>
      <c r="AA58" s="50">
        <v>3975028.2977542658</v>
      </c>
      <c r="AB58" s="50">
        <v>4167023.4041177528</v>
      </c>
      <c r="AC58" s="50">
        <v>2886632.3201946402</v>
      </c>
      <c r="AD58" s="4"/>
      <c r="AE58" s="4"/>
      <c r="AF58" s="4"/>
      <c r="AG58" s="4"/>
      <c r="AH58" s="4"/>
      <c r="AI58" s="4"/>
      <c r="AJ58" s="69"/>
      <c r="AK58" s="69"/>
      <c r="AL58" s="69"/>
      <c r="AM58" s="69"/>
      <c r="AN58" s="69"/>
      <c r="AO58" s="69"/>
      <c r="AP58" s="69"/>
      <c r="AQ58" s="69"/>
    </row>
    <row r="59" spans="2:43" x14ac:dyDescent="0.2">
      <c r="B59" s="106" t="s">
        <v>146</v>
      </c>
      <c r="C59" s="48">
        <v>0</v>
      </c>
      <c r="D59" s="48">
        <v>0</v>
      </c>
      <c r="E59" s="48">
        <v>2123549.982395737</v>
      </c>
      <c r="F59" s="48">
        <v>0</v>
      </c>
      <c r="G59" s="48">
        <v>0</v>
      </c>
      <c r="H59" s="48">
        <v>0</v>
      </c>
      <c r="I59" s="48">
        <v>0</v>
      </c>
      <c r="J59" s="48">
        <v>1558520.369250945</v>
      </c>
      <c r="K59" s="48">
        <v>1486361.3778723313</v>
      </c>
      <c r="L59" s="48">
        <v>477117.10787118663</v>
      </c>
      <c r="M59" s="48">
        <v>0</v>
      </c>
      <c r="N59" s="48">
        <v>2262965.6582436026</v>
      </c>
      <c r="O59" s="48">
        <v>1291702.1784154398</v>
      </c>
      <c r="P59" s="48">
        <v>3566755.1779034669</v>
      </c>
      <c r="Q59" s="48">
        <v>3879090.4175550248</v>
      </c>
      <c r="R59" s="48">
        <v>2575378.4618306095</v>
      </c>
      <c r="S59" s="48">
        <v>2801825.5171516617</v>
      </c>
      <c r="T59" s="48">
        <v>2886380.3708911976</v>
      </c>
      <c r="U59" s="48">
        <v>3184164.4922258705</v>
      </c>
      <c r="V59" s="48">
        <v>3231780.9114824072</v>
      </c>
      <c r="W59" s="48">
        <v>3322084.2913196846</v>
      </c>
      <c r="X59" s="48">
        <v>3305722.1642766725</v>
      </c>
      <c r="Y59" s="48">
        <v>3346478.6111152712</v>
      </c>
      <c r="Z59" s="48">
        <v>2899348.8020988167</v>
      </c>
      <c r="AA59" s="48">
        <v>3872892.0002036695</v>
      </c>
      <c r="AB59" s="48">
        <v>4051698.6932779332</v>
      </c>
      <c r="AC59" s="48">
        <v>2792034.4709678199</v>
      </c>
      <c r="AJ59" s="69"/>
      <c r="AK59" s="69"/>
      <c r="AL59" s="69"/>
      <c r="AM59" s="69"/>
      <c r="AN59" s="69"/>
      <c r="AO59" s="69"/>
      <c r="AP59" s="69"/>
      <c r="AQ59" s="69"/>
    </row>
    <row r="60" spans="2:43" x14ac:dyDescent="0.2">
      <c r="B60" s="106" t="s">
        <v>147</v>
      </c>
      <c r="C60" s="48">
        <v>0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  <c r="O60" s="48">
        <v>21671.882329822165</v>
      </c>
      <c r="P60" s="48">
        <v>28373.563549473591</v>
      </c>
      <c r="Q60" s="48">
        <v>25812.2214583614</v>
      </c>
      <c r="R60" s="48">
        <v>33873.219942095297</v>
      </c>
      <c r="S60" s="48">
        <v>30235.867978546616</v>
      </c>
      <c r="T60" s="48">
        <v>36997.546399125225</v>
      </c>
      <c r="U60" s="48">
        <v>31071.857565388764</v>
      </c>
      <c r="V60" s="48">
        <v>43672.858053198885</v>
      </c>
      <c r="W60" s="48">
        <v>10360.293302062932</v>
      </c>
      <c r="X60" s="48">
        <v>8514.8691137001952</v>
      </c>
      <c r="Y60" s="48">
        <v>79082.987665543726</v>
      </c>
      <c r="Z60" s="48">
        <v>97630.720771149819</v>
      </c>
      <c r="AA60" s="48">
        <v>102136.2975505963</v>
      </c>
      <c r="AB60" s="48">
        <v>115324.71083981932</v>
      </c>
      <c r="AC60" s="48">
        <v>94597.849226820006</v>
      </c>
      <c r="AJ60" s="69"/>
      <c r="AK60" s="69"/>
      <c r="AL60" s="69"/>
      <c r="AM60" s="69"/>
      <c r="AN60" s="69"/>
      <c r="AO60" s="69"/>
      <c r="AP60" s="69"/>
      <c r="AQ60" s="69"/>
    </row>
    <row r="61" spans="2:43" x14ac:dyDescent="0.2">
      <c r="B61" s="108" t="s">
        <v>148</v>
      </c>
      <c r="C61" s="50">
        <v>10427754.602407556</v>
      </c>
      <c r="D61" s="50">
        <v>6941452.6336094225</v>
      </c>
      <c r="E61" s="50">
        <v>7980875.5475601461</v>
      </c>
      <c r="F61" s="50">
        <v>9483874.530775059</v>
      </c>
      <c r="G61" s="50">
        <v>9078212.7954421993</v>
      </c>
      <c r="H61" s="50">
        <v>10461844.937191714</v>
      </c>
      <c r="I61" s="50">
        <v>11057775.792953406</v>
      </c>
      <c r="J61" s="50">
        <v>12492328.762618309</v>
      </c>
      <c r="K61" s="50">
        <v>10237843.495673269</v>
      </c>
      <c r="L61" s="50">
        <v>9295746.5222093016</v>
      </c>
      <c r="M61" s="50">
        <v>10381206.005222848</v>
      </c>
      <c r="N61" s="50">
        <v>11163469.886302352</v>
      </c>
      <c r="O61" s="50">
        <v>12455856.800757501</v>
      </c>
      <c r="P61" s="50">
        <v>20277972.542396035</v>
      </c>
      <c r="Q61" s="50">
        <v>37646317.913541935</v>
      </c>
      <c r="R61" s="50">
        <v>33700787.19013457</v>
      </c>
      <c r="S61" s="50">
        <v>30965425.611265086</v>
      </c>
      <c r="T61" s="50">
        <v>24635291.407694336</v>
      </c>
      <c r="U61" s="50">
        <v>18576272.263981789</v>
      </c>
      <c r="V61" s="50">
        <v>18154742.578436069</v>
      </c>
      <c r="W61" s="50">
        <v>51886346.087037459</v>
      </c>
      <c r="X61" s="50">
        <v>60497986.42290207</v>
      </c>
      <c r="Y61" s="50">
        <v>20956299.425636601</v>
      </c>
      <c r="Z61" s="50">
        <v>19797892.296528138</v>
      </c>
      <c r="AA61" s="50">
        <v>19575332.620109666</v>
      </c>
      <c r="AB61" s="50">
        <v>21087321.457807362</v>
      </c>
      <c r="AC61" s="50">
        <v>12874398.4480245</v>
      </c>
      <c r="AD61" s="4"/>
      <c r="AE61" s="4"/>
      <c r="AF61" s="4"/>
      <c r="AG61" s="4"/>
      <c r="AH61" s="4"/>
      <c r="AI61" s="4"/>
      <c r="AJ61" s="69"/>
      <c r="AK61" s="69"/>
      <c r="AL61" s="69"/>
      <c r="AM61" s="69"/>
      <c r="AN61" s="69"/>
      <c r="AO61" s="69"/>
      <c r="AP61" s="69"/>
      <c r="AQ61" s="69"/>
    </row>
    <row r="62" spans="2:43" x14ac:dyDescent="0.2">
      <c r="B62" s="106" t="s">
        <v>149</v>
      </c>
      <c r="C62" s="48">
        <v>127543.5266282637</v>
      </c>
      <c r="D62" s="48">
        <v>175739.92506643219</v>
      </c>
      <c r="E62" s="48">
        <v>183655.8778754021</v>
      </c>
      <c r="F62" s="48">
        <v>185832.69580050599</v>
      </c>
      <c r="G62" s="48">
        <v>130704.01265945197</v>
      </c>
      <c r="H62" s="48">
        <v>159197.59182087047</v>
      </c>
      <c r="I62" s="48">
        <v>193987.29088019507</v>
      </c>
      <c r="J62" s="48">
        <v>153872.31316841466</v>
      </c>
      <c r="K62" s="48">
        <v>156291.17266160864</v>
      </c>
      <c r="L62" s="48">
        <v>150688.9040918609</v>
      </c>
      <c r="M62" s="48">
        <v>255715.14302089333</v>
      </c>
      <c r="N62" s="48">
        <v>258273.17333826172</v>
      </c>
      <c r="O62" s="48">
        <v>248277.327306191</v>
      </c>
      <c r="P62" s="48">
        <v>127597.94575762693</v>
      </c>
      <c r="Q62" s="48">
        <v>562536.70060532039</v>
      </c>
      <c r="R62" s="48">
        <v>713621.92892584123</v>
      </c>
      <c r="S62" s="48">
        <v>742110.48804421129</v>
      </c>
      <c r="T62" s="48">
        <v>740584.21827305085</v>
      </c>
      <c r="U62" s="48">
        <v>685519.01277785515</v>
      </c>
      <c r="V62" s="48">
        <v>758885.80596471252</v>
      </c>
      <c r="W62" s="48">
        <v>1147194.3784246924</v>
      </c>
      <c r="X62" s="48">
        <v>1203931.4067032861</v>
      </c>
      <c r="Y62" s="48">
        <v>1372348.6488844501</v>
      </c>
      <c r="Z62" s="48">
        <v>957057.82452302368</v>
      </c>
      <c r="AA62" s="48">
        <v>1688573.2400090036</v>
      </c>
      <c r="AB62" s="48">
        <v>1359105.3966966628</v>
      </c>
      <c r="AC62" s="48">
        <v>40132.608833999999</v>
      </c>
      <c r="AJ62" s="69"/>
    </row>
    <row r="63" spans="2:43" x14ac:dyDescent="0.2">
      <c r="B63" s="106" t="s">
        <v>150</v>
      </c>
      <c r="C63" s="48">
        <v>1947.6522545642717</v>
      </c>
      <c r="D63" s="48">
        <v>11620.56196030612</v>
      </c>
      <c r="E63" s="48">
        <v>13279.23559846876</v>
      </c>
      <c r="F63" s="48">
        <v>11080.879695977403</v>
      </c>
      <c r="G63" s="48">
        <v>12459.002721527559</v>
      </c>
      <c r="H63" s="48">
        <v>12873.808260419308</v>
      </c>
      <c r="I63" s="48">
        <v>23777.776261938598</v>
      </c>
      <c r="J63" s="48">
        <v>31622.810527757538</v>
      </c>
      <c r="K63" s="48">
        <v>27951.864552555315</v>
      </c>
      <c r="L63" s="48">
        <v>29825.121931764046</v>
      </c>
      <c r="M63" s="48">
        <v>29443.37513827331</v>
      </c>
      <c r="N63" s="48">
        <v>29100.360881061028</v>
      </c>
      <c r="O63" s="48">
        <v>39654.910345917357</v>
      </c>
      <c r="P63" s="48">
        <v>65249.786766754638</v>
      </c>
      <c r="Q63" s="48">
        <v>29888.587011089152</v>
      </c>
      <c r="R63" s="48">
        <v>14133.698430560835</v>
      </c>
      <c r="S63" s="48">
        <v>60651.133487096864</v>
      </c>
      <c r="T63" s="48">
        <v>59075.173041490612</v>
      </c>
      <c r="U63" s="48">
        <v>42038.50162659221</v>
      </c>
      <c r="V63" s="48">
        <v>17340.598759065575</v>
      </c>
      <c r="W63" s="48">
        <v>50245.793156987478</v>
      </c>
      <c r="X63" s="48">
        <v>67929.858556788953</v>
      </c>
      <c r="Y63" s="48">
        <v>46788.152124425898</v>
      </c>
      <c r="Z63" s="48">
        <v>69208.671040150162</v>
      </c>
      <c r="AA63" s="48">
        <v>68804.355353023464</v>
      </c>
      <c r="AB63" s="48">
        <v>66573.846062865865</v>
      </c>
      <c r="AC63" s="48">
        <v>71991.543694000007</v>
      </c>
      <c r="AJ63" s="69"/>
    </row>
    <row r="64" spans="2:43" x14ac:dyDescent="0.2">
      <c r="B64" s="106" t="s">
        <v>151</v>
      </c>
      <c r="C64" s="48">
        <v>53560.656911106431</v>
      </c>
      <c r="D64" s="48">
        <v>53554.850049760906</v>
      </c>
      <c r="E64" s="48">
        <v>58094.760468066532</v>
      </c>
      <c r="F64" s="48">
        <v>70604.061699453305</v>
      </c>
      <c r="G64" s="48">
        <v>77372.952350149862</v>
      </c>
      <c r="H64" s="48">
        <v>74796.257977191752</v>
      </c>
      <c r="I64" s="48">
        <v>77152.270197354082</v>
      </c>
      <c r="J64" s="48">
        <v>75931.656000164163</v>
      </c>
      <c r="K64" s="48">
        <v>0</v>
      </c>
      <c r="L64" s="48">
        <v>0</v>
      </c>
      <c r="M64" s="48">
        <v>0</v>
      </c>
      <c r="N64" s="48">
        <v>0</v>
      </c>
      <c r="O64" s="48">
        <v>0</v>
      </c>
      <c r="P64" s="48">
        <v>0</v>
      </c>
      <c r="Q64" s="48">
        <v>0</v>
      </c>
      <c r="R64" s="48">
        <v>0</v>
      </c>
      <c r="S64" s="48">
        <v>0</v>
      </c>
      <c r="T64" s="48">
        <v>0</v>
      </c>
      <c r="U64" s="48">
        <v>0</v>
      </c>
      <c r="V64" s="48">
        <v>0</v>
      </c>
      <c r="W64" s="48">
        <v>0</v>
      </c>
      <c r="X64" s="48">
        <v>0</v>
      </c>
      <c r="Y64" s="48">
        <v>0</v>
      </c>
      <c r="Z64" s="48">
        <v>0</v>
      </c>
      <c r="AA64" s="48">
        <v>0</v>
      </c>
      <c r="AB64" s="48">
        <v>0</v>
      </c>
      <c r="AC64" s="48">
        <v>0</v>
      </c>
      <c r="AJ64" s="69"/>
    </row>
    <row r="65" spans="2:36" x14ac:dyDescent="0.2">
      <c r="B65" s="106" t="s">
        <v>152</v>
      </c>
      <c r="C65" s="48">
        <v>17156.834638664597</v>
      </c>
      <c r="D65" s="48">
        <v>20091.524703226089</v>
      </c>
      <c r="E65" s="48">
        <v>20868.155970672382</v>
      </c>
      <c r="F65" s="48">
        <v>20248.447998497388</v>
      </c>
      <c r="G65" s="48">
        <v>27951.466056860954</v>
      </c>
      <c r="H65" s="48">
        <v>34022.669198454605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v>0</v>
      </c>
      <c r="O65" s="48">
        <v>0</v>
      </c>
      <c r="P65" s="48">
        <v>0</v>
      </c>
      <c r="Q65" s="48">
        <v>0</v>
      </c>
      <c r="R65" s="48">
        <v>0</v>
      </c>
      <c r="S65" s="48">
        <v>0</v>
      </c>
      <c r="T65" s="48">
        <v>0</v>
      </c>
      <c r="U65" s="48">
        <v>0</v>
      </c>
      <c r="V65" s="48">
        <v>0</v>
      </c>
      <c r="W65" s="48">
        <v>0</v>
      </c>
      <c r="X65" s="48">
        <v>0</v>
      </c>
      <c r="Y65" s="48">
        <v>0</v>
      </c>
      <c r="Z65" s="48">
        <v>0</v>
      </c>
      <c r="AA65" s="48">
        <v>0</v>
      </c>
      <c r="AB65" s="48">
        <v>0</v>
      </c>
      <c r="AC65" s="48">
        <v>0</v>
      </c>
      <c r="AJ65" s="69"/>
    </row>
    <row r="66" spans="2:36" x14ac:dyDescent="0.2">
      <c r="B66" s="106" t="s">
        <v>153</v>
      </c>
      <c r="C66" s="48">
        <v>28976.641668768225</v>
      </c>
      <c r="D66" s="48">
        <v>37443.431778450853</v>
      </c>
      <c r="E66" s="48">
        <v>24930.814641912733</v>
      </c>
      <c r="F66" s="48">
        <v>1101.3244759794854</v>
      </c>
      <c r="G66" s="48">
        <v>7068.6534460685916</v>
      </c>
      <c r="H66" s="48">
        <v>15191.444097890579</v>
      </c>
      <c r="I66" s="48">
        <v>8034.5047772378484</v>
      </c>
      <c r="J66" s="48">
        <v>4392.6773718110771</v>
      </c>
      <c r="K66" s="48">
        <v>8442.0968751993059</v>
      </c>
      <c r="L66" s="48">
        <v>7674.5004882632984</v>
      </c>
      <c r="M66" s="48">
        <v>7779.6219050879472</v>
      </c>
      <c r="N66" s="48">
        <v>7784.6435348072582</v>
      </c>
      <c r="O66" s="48">
        <v>67598.909455568224</v>
      </c>
      <c r="P66" s="48">
        <v>10941.55861474865</v>
      </c>
      <c r="Q66" s="48">
        <v>61870.370152011885</v>
      </c>
      <c r="R66" s="48">
        <v>54172.586574414527</v>
      </c>
      <c r="S66" s="48">
        <v>573.57375725264421</v>
      </c>
      <c r="T66" s="48">
        <v>0</v>
      </c>
      <c r="U66" s="48">
        <v>39654.449031088167</v>
      </c>
      <c r="V66" s="48">
        <v>0</v>
      </c>
      <c r="W66" s="48">
        <v>0</v>
      </c>
      <c r="X66" s="48">
        <v>0</v>
      </c>
      <c r="Y66" s="48">
        <v>0</v>
      </c>
      <c r="Z66" s="48">
        <v>0</v>
      </c>
      <c r="AA66" s="48">
        <v>0</v>
      </c>
      <c r="AB66" s="48">
        <v>0</v>
      </c>
      <c r="AC66" s="48">
        <v>0</v>
      </c>
      <c r="AJ66" s="69"/>
    </row>
    <row r="67" spans="2:36" x14ac:dyDescent="0.2">
      <c r="B67" s="106" t="s">
        <v>154</v>
      </c>
      <c r="C67" s="48">
        <v>0</v>
      </c>
      <c r="D67" s="48">
        <v>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  <c r="O67" s="48">
        <v>0</v>
      </c>
      <c r="P67" s="48">
        <v>0</v>
      </c>
      <c r="Q67" s="48">
        <v>0</v>
      </c>
      <c r="R67" s="48">
        <v>0</v>
      </c>
      <c r="S67" s="48">
        <v>0</v>
      </c>
      <c r="T67" s="48">
        <v>0</v>
      </c>
      <c r="U67" s="48">
        <v>0</v>
      </c>
      <c r="V67" s="48">
        <v>0</v>
      </c>
      <c r="W67" s="48">
        <v>0</v>
      </c>
      <c r="X67" s="48">
        <v>0</v>
      </c>
      <c r="Y67" s="48">
        <v>0</v>
      </c>
      <c r="Z67" s="48">
        <v>0</v>
      </c>
      <c r="AA67" s="48">
        <v>0</v>
      </c>
      <c r="AB67" s="48">
        <v>0</v>
      </c>
      <c r="AC67" s="48">
        <v>0</v>
      </c>
      <c r="AJ67" s="69"/>
    </row>
    <row r="68" spans="2:36" x14ac:dyDescent="0.2">
      <c r="B68" s="106" t="s">
        <v>155</v>
      </c>
      <c r="C68" s="48">
        <v>305273.46883966395</v>
      </c>
      <c r="D68" s="48">
        <v>381005.37803355791</v>
      </c>
      <c r="E68" s="48">
        <v>368558.19376999734</v>
      </c>
      <c r="F68" s="48">
        <v>311296.41053213325</v>
      </c>
      <c r="G68" s="48">
        <v>328521.09456562664</v>
      </c>
      <c r="H68" s="48">
        <v>462626.7568777196</v>
      </c>
      <c r="I68" s="48">
        <v>499651.27348159131</v>
      </c>
      <c r="J68" s="48">
        <v>458119.94497923495</v>
      </c>
      <c r="K68" s="48">
        <v>504563.35584650858</v>
      </c>
      <c r="L68" s="48">
        <v>773868.19763265888</v>
      </c>
      <c r="M68" s="48">
        <v>619504.67816666933</v>
      </c>
      <c r="N68" s="48">
        <v>579674.76007096935</v>
      </c>
      <c r="O68" s="48">
        <v>641410.43894338817</v>
      </c>
      <c r="P68" s="48">
        <v>695702.89070269256</v>
      </c>
      <c r="Q68" s="48">
        <v>754404.39547719574</v>
      </c>
      <c r="R68" s="48">
        <v>816102.84342555457</v>
      </c>
      <c r="S68" s="48">
        <v>750425.09724807565</v>
      </c>
      <c r="T68" s="48">
        <v>674244.73324000079</v>
      </c>
      <c r="U68" s="48">
        <v>1048101.1937542047</v>
      </c>
      <c r="V68" s="48">
        <v>1092533.964443469</v>
      </c>
      <c r="W68" s="48">
        <v>1052969.7530233411</v>
      </c>
      <c r="X68" s="48">
        <v>2031864.6964495743</v>
      </c>
      <c r="Y68" s="48">
        <v>1688739.4061193075</v>
      </c>
      <c r="Z68" s="48">
        <v>1374642.0779942118</v>
      </c>
      <c r="AA68" s="48">
        <v>1388826.4934788267</v>
      </c>
      <c r="AB68" s="48">
        <v>1496763.6848691732</v>
      </c>
      <c r="AC68" s="48">
        <v>1054747.7973013001</v>
      </c>
      <c r="AJ68" s="69"/>
    </row>
    <row r="69" spans="2:36" x14ac:dyDescent="0.2">
      <c r="B69" s="106" t="s">
        <v>156</v>
      </c>
      <c r="C69" s="48">
        <v>113852.33907717964</v>
      </c>
      <c r="D69" s="48">
        <v>160988.28297518793</v>
      </c>
      <c r="E69" s="48">
        <v>150196.08665937645</v>
      </c>
      <c r="F69" s="48">
        <v>138273.6158868036</v>
      </c>
      <c r="G69" s="48">
        <v>169984.62604841142</v>
      </c>
      <c r="H69" s="48">
        <v>181767.19830415706</v>
      </c>
      <c r="I69" s="48">
        <v>185865.52580779057</v>
      </c>
      <c r="J69" s="48">
        <v>224632.73834179944</v>
      </c>
      <c r="K69" s="48">
        <v>104104.52299633983</v>
      </c>
      <c r="L69" s="48">
        <v>148199.6590734919</v>
      </c>
      <c r="M69" s="48">
        <v>116655.46334971375</v>
      </c>
      <c r="N69" s="48">
        <v>152429.42093379173</v>
      </c>
      <c r="O69" s="48">
        <v>233022.06004834277</v>
      </c>
      <c r="P69" s="48">
        <v>190960.85981791202</v>
      </c>
      <c r="Q69" s="48">
        <v>146834.28404735686</v>
      </c>
      <c r="R69" s="48">
        <v>79008.989923160683</v>
      </c>
      <c r="S69" s="48">
        <v>70336.310063001714</v>
      </c>
      <c r="T69" s="48">
        <v>44640.273352125936</v>
      </c>
      <c r="U69" s="48">
        <v>4275.2037868823618</v>
      </c>
      <c r="V69" s="48">
        <v>13894.658435749216</v>
      </c>
      <c r="W69" s="48">
        <v>8161.7751427975527</v>
      </c>
      <c r="X69" s="48">
        <v>12851.27161816342</v>
      </c>
      <c r="Y69" s="48">
        <v>9964.2257194470076</v>
      </c>
      <c r="Z69" s="48">
        <v>6433.3254981034997</v>
      </c>
      <c r="AA69" s="48">
        <v>8158.9614592645503</v>
      </c>
      <c r="AB69" s="48">
        <v>23070.591223283649</v>
      </c>
      <c r="AC69" s="48">
        <v>6068.5170171099999</v>
      </c>
      <c r="AJ69" s="69"/>
    </row>
    <row r="70" spans="2:36" x14ac:dyDescent="0.2">
      <c r="B70" s="106" t="s">
        <v>157</v>
      </c>
      <c r="C70" s="48">
        <v>21243.332638956945</v>
      </c>
      <c r="D70" s="48">
        <v>26218.426232828999</v>
      </c>
      <c r="E70" s="48">
        <v>26158.44858283308</v>
      </c>
      <c r="F70" s="48">
        <v>31897.127968420446</v>
      </c>
      <c r="G70" s="48">
        <v>33890.753105738382</v>
      </c>
      <c r="H70" s="48">
        <v>30096.520075883218</v>
      </c>
      <c r="I70" s="48">
        <v>34948.793476134117</v>
      </c>
      <c r="J70" s="48">
        <v>34663.407500869631</v>
      </c>
      <c r="K70" s="48">
        <v>35680.879880008826</v>
      </c>
      <c r="L70" s="48">
        <v>26983.816296868317</v>
      </c>
      <c r="M70" s="48">
        <v>17599.260354194212</v>
      </c>
      <c r="N70" s="48">
        <v>17222.533924030282</v>
      </c>
      <c r="O70" s="48">
        <v>19574.804006665519</v>
      </c>
      <c r="P70" s="48">
        <v>25319.872157831051</v>
      </c>
      <c r="Q70" s="48">
        <v>26015.584298313835</v>
      </c>
      <c r="R70" s="48">
        <v>22155.490259973903</v>
      </c>
      <c r="S70" s="48">
        <v>28648.456003319297</v>
      </c>
      <c r="T70" s="48">
        <v>28524.171769118042</v>
      </c>
      <c r="U70" s="48">
        <v>41931.471363745251</v>
      </c>
      <c r="V70" s="48">
        <v>47922.999232117894</v>
      </c>
      <c r="W70" s="48">
        <v>44740.807560100366</v>
      </c>
      <c r="X70" s="48">
        <v>35054.831446320248</v>
      </c>
      <c r="Y70" s="48">
        <v>35757.547033758899</v>
      </c>
      <c r="Z70" s="48">
        <v>32139.516438328923</v>
      </c>
      <c r="AA70" s="48">
        <v>37488.260588822566</v>
      </c>
      <c r="AB70" s="48">
        <v>42272.547782987713</v>
      </c>
      <c r="AC70" s="48">
        <v>23973.56164435</v>
      </c>
      <c r="AJ70" s="69"/>
    </row>
    <row r="71" spans="2:36" x14ac:dyDescent="0.2">
      <c r="B71" s="106" t="s">
        <v>158</v>
      </c>
      <c r="C71" s="48">
        <v>429163.57918295544</v>
      </c>
      <c r="D71" s="48">
        <v>405501.84900128341</v>
      </c>
      <c r="E71" s="48">
        <v>442739.59559440118</v>
      </c>
      <c r="F71" s="48">
        <v>417908.97682880034</v>
      </c>
      <c r="G71" s="48">
        <v>500982.56829174183</v>
      </c>
      <c r="H71" s="48">
        <v>443548.65130688646</v>
      </c>
      <c r="I71" s="48">
        <v>399359.26183430047</v>
      </c>
      <c r="J71" s="48">
        <v>439779.04436781839</v>
      </c>
      <c r="K71" s="48">
        <v>436957.05886260449</v>
      </c>
      <c r="L71" s="48">
        <v>463681.25032987248</v>
      </c>
      <c r="M71" s="48">
        <v>426991.14638536854</v>
      </c>
      <c r="N71" s="48">
        <v>501212.378328363</v>
      </c>
      <c r="O71" s="48">
        <v>546707.76531098422</v>
      </c>
      <c r="P71" s="48">
        <v>654858.82832151197</v>
      </c>
      <c r="Q71" s="48">
        <v>638486.91349789978</v>
      </c>
      <c r="R71" s="48">
        <v>604421.8510571738</v>
      </c>
      <c r="S71" s="48">
        <v>632385.5156746906</v>
      </c>
      <c r="T71" s="48">
        <v>588097.58885659056</v>
      </c>
      <c r="U71" s="48">
        <v>710465.3654239265</v>
      </c>
      <c r="V71" s="48">
        <v>692934.34837174066</v>
      </c>
      <c r="W71" s="48">
        <v>604846.20814472449</v>
      </c>
      <c r="X71" s="48">
        <v>615721.22839934006</v>
      </c>
      <c r="Y71" s="48">
        <v>615859.02472247975</v>
      </c>
      <c r="Z71" s="48">
        <v>582384.84930442099</v>
      </c>
      <c r="AA71" s="48">
        <v>594598.82027902536</v>
      </c>
      <c r="AB71" s="48">
        <v>663861.94730464567</v>
      </c>
      <c r="AC71" s="48">
        <v>481726.13329358003</v>
      </c>
      <c r="AJ71" s="69"/>
    </row>
    <row r="72" spans="2:36" x14ac:dyDescent="0.2">
      <c r="B72" s="106" t="s">
        <v>159</v>
      </c>
      <c r="C72" s="48">
        <v>246392.10405770296</v>
      </c>
      <c r="D72" s="48">
        <v>259770.19773819062</v>
      </c>
      <c r="E72" s="48">
        <v>232444.63855761671</v>
      </c>
      <c r="F72" s="48">
        <v>267717.88413332944</v>
      </c>
      <c r="G72" s="48">
        <v>229621.65828956597</v>
      </c>
      <c r="H72" s="48">
        <v>250394.53526348382</v>
      </c>
      <c r="I72" s="48">
        <v>277371.48906733072</v>
      </c>
      <c r="J72" s="48">
        <v>327479.81286637997</v>
      </c>
      <c r="K72" s="48">
        <v>261957.62356700134</v>
      </c>
      <c r="L72" s="48">
        <v>306219.75138998689</v>
      </c>
      <c r="M72" s="48">
        <v>322025.71774102148</v>
      </c>
      <c r="N72" s="48">
        <v>424607.82402419654</v>
      </c>
      <c r="O72" s="48">
        <v>416631.81575263484</v>
      </c>
      <c r="P72" s="48">
        <v>401416.31064587366</v>
      </c>
      <c r="Q72" s="48">
        <v>398280.90661034058</v>
      </c>
      <c r="R72" s="48">
        <v>381798.23901478504</v>
      </c>
      <c r="S72" s="48">
        <v>350716.84003543947</v>
      </c>
      <c r="T72" s="48">
        <v>327780.55264252727</v>
      </c>
      <c r="U72" s="48">
        <v>338221.45385655679</v>
      </c>
      <c r="V72" s="48">
        <v>312962.37617793051</v>
      </c>
      <c r="W72" s="48">
        <v>244820.98983106599</v>
      </c>
      <c r="X72" s="48">
        <v>357142.21584887052</v>
      </c>
      <c r="Y72" s="48">
        <v>2367249.4338202588</v>
      </c>
      <c r="Z72" s="48">
        <v>278862.69464746717</v>
      </c>
      <c r="AA72" s="48">
        <v>257877.69109257878</v>
      </c>
      <c r="AB72" s="48">
        <v>279862.02644735569</v>
      </c>
      <c r="AC72" s="48">
        <v>155516.01726105</v>
      </c>
      <c r="AJ72" s="69"/>
    </row>
    <row r="73" spans="2:36" x14ac:dyDescent="0.2">
      <c r="B73" s="106" t="s">
        <v>160</v>
      </c>
      <c r="C73" s="48">
        <v>45.729986574072946</v>
      </c>
      <c r="D73" s="48">
        <v>191.26037217525698</v>
      </c>
      <c r="E73" s="48">
        <v>154.58919144788641</v>
      </c>
      <c r="F73" s="48">
        <v>1213.6366847506042</v>
      </c>
      <c r="G73" s="48">
        <v>40.05488846716797</v>
      </c>
      <c r="H73" s="48">
        <v>69.564660757696174</v>
      </c>
      <c r="I73" s="48">
        <v>858.60939215806582</v>
      </c>
      <c r="J73" s="48">
        <v>2764.7947380110581</v>
      </c>
      <c r="K73" s="48">
        <v>3487.68893481647</v>
      </c>
      <c r="L73" s="48">
        <v>75.011052935042912</v>
      </c>
      <c r="M73" s="48">
        <v>475.25423168932076</v>
      </c>
      <c r="N73" s="48">
        <v>13.078142636728478</v>
      </c>
      <c r="O73" s="48">
        <v>217.86606582206386</v>
      </c>
      <c r="P73" s="48">
        <v>220.31688177537663</v>
      </c>
      <c r="Q73" s="48">
        <v>196.1661881579565</v>
      </c>
      <c r="R73" s="48">
        <v>248.26570594151971</v>
      </c>
      <c r="S73" s="48">
        <v>208.60617487848978</v>
      </c>
      <c r="T73" s="48">
        <v>350498.52800029039</v>
      </c>
      <c r="U73" s="48">
        <v>1092.9116607049241</v>
      </c>
      <c r="V73" s="48">
        <v>6358.8479820823968</v>
      </c>
      <c r="W73" s="48">
        <v>2970.3134206670156</v>
      </c>
      <c r="X73" s="48">
        <v>19.975962003358514</v>
      </c>
      <c r="Y73" s="48">
        <v>2438.9860784663538</v>
      </c>
      <c r="Z73" s="48">
        <v>64.372952351712399</v>
      </c>
      <c r="AA73" s="48">
        <v>3.7333010980289738E-2</v>
      </c>
      <c r="AB73" s="48">
        <v>0</v>
      </c>
      <c r="AC73" s="48">
        <v>0</v>
      </c>
      <c r="AJ73" s="69"/>
    </row>
    <row r="74" spans="2:36" x14ac:dyDescent="0.2">
      <c r="B74" s="106" t="s">
        <v>161</v>
      </c>
      <c r="C74" s="48">
        <v>2576317.0802038214</v>
      </c>
      <c r="D74" s="48">
        <v>1849937.348712164</v>
      </c>
      <c r="E74" s="48">
        <v>1896908.2254897011</v>
      </c>
      <c r="F74" s="48">
        <v>2077636.9077102838</v>
      </c>
      <c r="G74" s="48">
        <v>947890.93141657067</v>
      </c>
      <c r="H74" s="48">
        <v>925996.90826443979</v>
      </c>
      <c r="I74" s="48">
        <v>1447958.4623839119</v>
      </c>
      <c r="J74" s="48">
        <v>1118837.0705105714</v>
      </c>
      <c r="K74" s="48">
        <v>1255699.4706502256</v>
      </c>
      <c r="L74" s="48">
        <v>1394108.516650077</v>
      </c>
      <c r="M74" s="48">
        <v>1901670.6956178213</v>
      </c>
      <c r="N74" s="48">
        <v>2138860.9376290883</v>
      </c>
      <c r="O74" s="48">
        <v>687292.74258171313</v>
      </c>
      <c r="P74" s="48">
        <v>199304.50263104719</v>
      </c>
      <c r="Q74" s="48">
        <v>716272.99635152973</v>
      </c>
      <c r="R74" s="48">
        <v>80859.729358318422</v>
      </c>
      <c r="S74" s="48">
        <v>10198.808141772508</v>
      </c>
      <c r="T74" s="48">
        <v>50769.957731540439</v>
      </c>
      <c r="U74" s="48">
        <v>12545.290283599976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  <c r="AA74" s="48">
        <v>0</v>
      </c>
      <c r="AB74" s="48">
        <v>0</v>
      </c>
      <c r="AC74" s="48">
        <v>0</v>
      </c>
      <c r="AJ74" s="69"/>
    </row>
    <row r="75" spans="2:36" x14ac:dyDescent="0.2">
      <c r="B75" s="106" t="s">
        <v>162</v>
      </c>
      <c r="C75" s="48">
        <v>203225.7592598894</v>
      </c>
      <c r="D75" s="48">
        <v>242103.16014025046</v>
      </c>
      <c r="E75" s="48">
        <v>215373.54459357698</v>
      </c>
      <c r="F75" s="48">
        <v>227434.25606004414</v>
      </c>
      <c r="G75" s="48">
        <v>283005.84626265359</v>
      </c>
      <c r="H75" s="48">
        <v>294332.54541755171</v>
      </c>
      <c r="I75" s="48">
        <v>349415.61894396564</v>
      </c>
      <c r="J75" s="48">
        <v>403687.3947464489</v>
      </c>
      <c r="K75" s="48">
        <v>342673.22557183215</v>
      </c>
      <c r="L75" s="48">
        <v>382775.05507751834</v>
      </c>
      <c r="M75" s="48">
        <v>359190.51692568336</v>
      </c>
      <c r="N75" s="48">
        <v>364084.92277426796</v>
      </c>
      <c r="O75" s="48">
        <v>378184.81360363803</v>
      </c>
      <c r="P75" s="48">
        <v>415671.62758454023</v>
      </c>
      <c r="Q75" s="48">
        <v>427981.73015461379</v>
      </c>
      <c r="R75" s="48">
        <v>433982.45694121975</v>
      </c>
      <c r="S75" s="48">
        <v>519546.3573824793</v>
      </c>
      <c r="T75" s="48">
        <v>502505.8623004785</v>
      </c>
      <c r="U75" s="48">
        <v>512280.89321221836</v>
      </c>
      <c r="V75" s="48">
        <v>506605.81333568273</v>
      </c>
      <c r="W75" s="48">
        <v>532123.34487214067</v>
      </c>
      <c r="X75" s="48">
        <v>525826.58436028659</v>
      </c>
      <c r="Y75" s="48">
        <v>512137.78553188272</v>
      </c>
      <c r="Z75" s="48">
        <v>533691.33669871883</v>
      </c>
      <c r="AA75" s="48">
        <v>582567.98744320602</v>
      </c>
      <c r="AB75" s="48">
        <v>623850.40681114187</v>
      </c>
      <c r="AC75" s="48">
        <v>419077.01371089002</v>
      </c>
      <c r="AJ75" s="69"/>
    </row>
    <row r="76" spans="2:36" x14ac:dyDescent="0.2">
      <c r="B76" s="106" t="s">
        <v>163</v>
      </c>
      <c r="C76" s="48">
        <v>2944.2276465655727</v>
      </c>
      <c r="D76" s="48">
        <v>4458.8363383963597</v>
      </c>
      <c r="E76" s="48">
        <v>5365.8547113807654</v>
      </c>
      <c r="F76" s="48">
        <v>5874.7184251490617</v>
      </c>
      <c r="G76" s="48">
        <v>443.84390335825003</v>
      </c>
      <c r="H76" s="48">
        <v>0</v>
      </c>
      <c r="I76" s="48">
        <v>0</v>
      </c>
      <c r="J76" s="48">
        <v>7.1900154525406732</v>
      </c>
      <c r="K76" s="48">
        <v>0</v>
      </c>
      <c r="L76" s="48">
        <v>0</v>
      </c>
      <c r="M76" s="48">
        <v>0</v>
      </c>
      <c r="N76" s="48">
        <v>0</v>
      </c>
      <c r="O76" s="48">
        <v>0</v>
      </c>
      <c r="P76" s="48">
        <v>0</v>
      </c>
      <c r="Q76" s="48">
        <v>0</v>
      </c>
      <c r="R76" s="48">
        <v>0</v>
      </c>
      <c r="S76" s="48">
        <v>0</v>
      </c>
      <c r="T76" s="48">
        <v>0</v>
      </c>
      <c r="U76" s="48">
        <v>0</v>
      </c>
      <c r="V76" s="48">
        <v>0</v>
      </c>
      <c r="W76" s="48">
        <v>0</v>
      </c>
      <c r="X76" s="48">
        <v>0</v>
      </c>
      <c r="Y76" s="48">
        <v>0</v>
      </c>
      <c r="Z76" s="48">
        <v>0</v>
      </c>
      <c r="AA76" s="48">
        <v>0</v>
      </c>
      <c r="AB76" s="48">
        <v>0</v>
      </c>
      <c r="AC76" s="48">
        <v>0</v>
      </c>
      <c r="AJ76" s="69"/>
    </row>
    <row r="77" spans="2:36" x14ac:dyDescent="0.2">
      <c r="B77" s="106" t="s">
        <v>164</v>
      </c>
      <c r="C77" s="48">
        <v>4382262.0323822694</v>
      </c>
      <c r="D77" s="48">
        <v>890071.35315715289</v>
      </c>
      <c r="E77" s="48">
        <v>1844362.8691130364</v>
      </c>
      <c r="F77" s="48">
        <v>2703510.8912245692</v>
      </c>
      <c r="G77" s="48">
        <v>2274463.5556269675</v>
      </c>
      <c r="H77" s="48">
        <v>3201299.1917490275</v>
      </c>
      <c r="I77" s="48">
        <v>3382454.4562209384</v>
      </c>
      <c r="J77" s="48">
        <v>4578899.3351377016</v>
      </c>
      <c r="K77" s="48">
        <v>1281183.6790653167</v>
      </c>
      <c r="L77" s="48">
        <v>860826.38657089463</v>
      </c>
      <c r="M77" s="48">
        <v>1277754.8835978252</v>
      </c>
      <c r="N77" s="48">
        <v>1376918.0712065964</v>
      </c>
      <c r="O77" s="48">
        <v>3631329.12497157</v>
      </c>
      <c r="P77" s="48">
        <v>3732540.4689146262</v>
      </c>
      <c r="Q77" s="48">
        <v>2371521.812574741</v>
      </c>
      <c r="R77" s="48">
        <v>2490680.8654353428</v>
      </c>
      <c r="S77" s="48">
        <v>2519848.1913879025</v>
      </c>
      <c r="T77" s="48">
        <v>1507246.0316428344</v>
      </c>
      <c r="U77" s="48">
        <v>2599943.4669132275</v>
      </c>
      <c r="V77" s="48">
        <v>2993961.7729876284</v>
      </c>
      <c r="W77" s="48">
        <v>2939720.4334058715</v>
      </c>
      <c r="X77" s="48">
        <v>3070616.6426463239</v>
      </c>
      <c r="Y77" s="48">
        <v>3219082.7505099792</v>
      </c>
      <c r="Z77" s="48">
        <v>2605250.1268203156</v>
      </c>
      <c r="AA77" s="48">
        <v>2797803.0131437383</v>
      </c>
      <c r="AB77" s="48">
        <v>3010585.5565332593</v>
      </c>
      <c r="AC77" s="48">
        <v>2029739.6647113999</v>
      </c>
      <c r="AJ77" s="69"/>
    </row>
    <row r="78" spans="2:36" x14ac:dyDescent="0.2">
      <c r="B78" s="106" t="s">
        <v>165</v>
      </c>
      <c r="C78" s="48">
        <v>701926.25174944894</v>
      </c>
      <c r="D78" s="48">
        <v>840719.72311527806</v>
      </c>
      <c r="E78" s="48">
        <v>919949.8728322892</v>
      </c>
      <c r="F78" s="48">
        <v>1035046.5048893621</v>
      </c>
      <c r="G78" s="48">
        <v>1182170.1711429863</v>
      </c>
      <c r="H78" s="48">
        <v>1029396.9089176729</v>
      </c>
      <c r="I78" s="48">
        <v>693940.20922486973</v>
      </c>
      <c r="J78" s="48">
        <v>733812.85683905799</v>
      </c>
      <c r="K78" s="48">
        <v>746555.02146486624</v>
      </c>
      <c r="L78" s="48">
        <v>810543.52490070101</v>
      </c>
      <c r="M78" s="48">
        <v>794910.38558930252</v>
      </c>
      <c r="N78" s="48">
        <v>750323.06273882114</v>
      </c>
      <c r="O78" s="48">
        <v>933134.9191865006</v>
      </c>
      <c r="P78" s="48">
        <v>3028335.8053210219</v>
      </c>
      <c r="Q78" s="48">
        <v>2078382.291100099</v>
      </c>
      <c r="R78" s="48">
        <v>1704658.1482154932</v>
      </c>
      <c r="S78" s="48">
        <v>1569461.6796112261</v>
      </c>
      <c r="T78" s="48">
        <v>1480556.1432133347</v>
      </c>
      <c r="U78" s="48">
        <v>2330127.7249540989</v>
      </c>
      <c r="V78" s="48">
        <v>2238141.2939881273</v>
      </c>
      <c r="W78" s="48">
        <v>1501494.8688232156</v>
      </c>
      <c r="X78" s="48">
        <v>3521540.8636379926</v>
      </c>
      <c r="Y78" s="48">
        <v>2527230.7136372444</v>
      </c>
      <c r="Z78" s="48">
        <v>2963697.2468669135</v>
      </c>
      <c r="AA78" s="48">
        <v>2801618.2132850424</v>
      </c>
      <c r="AB78" s="48">
        <v>3637532.7253521523</v>
      </c>
      <c r="AC78" s="48">
        <v>2018874.3865596799</v>
      </c>
      <c r="AJ78" s="69"/>
    </row>
    <row r="79" spans="2:36" x14ac:dyDescent="0.2">
      <c r="B79" s="106" t="s">
        <v>166</v>
      </c>
      <c r="C79" s="48">
        <v>19139.33022525983</v>
      </c>
      <c r="D79" s="48">
        <v>17325.178165180259</v>
      </c>
      <c r="E79" s="48">
        <v>14946.659252988688</v>
      </c>
      <c r="F79" s="48">
        <v>6456.7809013793312</v>
      </c>
      <c r="G79" s="48">
        <v>11926.499680618739</v>
      </c>
      <c r="H79" s="48">
        <v>18482.862813886048</v>
      </c>
      <c r="I79" s="48">
        <v>19800.254779947496</v>
      </c>
      <c r="J79" s="48">
        <v>16670.704652885088</v>
      </c>
      <c r="K79" s="48">
        <v>17220.611455812301</v>
      </c>
      <c r="L79" s="48">
        <v>19669.116587765806</v>
      </c>
      <c r="M79" s="48">
        <v>34744.34335305632</v>
      </c>
      <c r="N79" s="48">
        <v>35139.703428162255</v>
      </c>
      <c r="O79" s="48">
        <v>48431.435823727501</v>
      </c>
      <c r="P79" s="48">
        <v>33226.798811079752</v>
      </c>
      <c r="Q79" s="48">
        <v>39134.495319609254</v>
      </c>
      <c r="R79" s="48">
        <v>49147.793218934501</v>
      </c>
      <c r="S79" s="48">
        <v>52937.145378561509</v>
      </c>
      <c r="T79" s="48">
        <v>49650.07251889044</v>
      </c>
      <c r="U79" s="48">
        <v>47440.444206276872</v>
      </c>
      <c r="V79" s="48">
        <v>45884.951458128671</v>
      </c>
      <c r="W79" s="48">
        <v>0</v>
      </c>
      <c r="X79" s="48">
        <v>0</v>
      </c>
      <c r="Y79" s="48">
        <v>0</v>
      </c>
      <c r="Z79" s="48">
        <v>0</v>
      </c>
      <c r="AA79" s="48">
        <v>0</v>
      </c>
      <c r="AB79" s="48">
        <v>0</v>
      </c>
      <c r="AC79" s="48">
        <v>0</v>
      </c>
      <c r="AJ79" s="69"/>
    </row>
    <row r="80" spans="2:36" x14ac:dyDescent="0.2">
      <c r="B80" s="106" t="s">
        <v>167</v>
      </c>
      <c r="C80" s="48">
        <v>0</v>
      </c>
      <c r="D80" s="48">
        <v>0</v>
      </c>
      <c r="E80" s="48">
        <v>0</v>
      </c>
      <c r="F80" s="48">
        <v>0</v>
      </c>
      <c r="G80" s="48">
        <v>0</v>
      </c>
      <c r="H80" s="48">
        <v>15189.90298641138</v>
      </c>
      <c r="I80" s="48">
        <v>0</v>
      </c>
      <c r="J80" s="48">
        <v>11035.10535434994</v>
      </c>
      <c r="K80" s="48">
        <v>20014.777519812964</v>
      </c>
      <c r="L80" s="48">
        <v>34360.50988356991</v>
      </c>
      <c r="M80" s="48">
        <v>30328.793169317989</v>
      </c>
      <c r="N80" s="48">
        <v>36710.265235552826</v>
      </c>
      <c r="O80" s="48">
        <v>33677.903615405135</v>
      </c>
      <c r="P80" s="48">
        <v>35232.262099979715</v>
      </c>
      <c r="Q80" s="48">
        <v>43772.051104964688</v>
      </c>
      <c r="R80" s="48">
        <v>32171.710259622741</v>
      </c>
      <c r="S80" s="48">
        <v>24276.274233564935</v>
      </c>
      <c r="T80" s="48">
        <v>33193.472839970913</v>
      </c>
      <c r="U80" s="48">
        <v>28799.307487172035</v>
      </c>
      <c r="V80" s="48">
        <v>20541.979800676654</v>
      </c>
      <c r="W80" s="48">
        <v>58698.263083385245</v>
      </c>
      <c r="X80" s="48">
        <v>43109.047955463</v>
      </c>
      <c r="Y80" s="48">
        <v>39913.386612114911</v>
      </c>
      <c r="Z80" s="48">
        <v>43326.604883023763</v>
      </c>
      <c r="AA80" s="48">
        <v>48154.51078804805</v>
      </c>
      <c r="AB80" s="48">
        <v>48946.535099111839</v>
      </c>
      <c r="AC80" s="48">
        <v>44084.3064247</v>
      </c>
      <c r="AJ80" s="69"/>
    </row>
    <row r="81" spans="2:36" x14ac:dyDescent="0.2">
      <c r="B81" s="106" t="s">
        <v>168</v>
      </c>
      <c r="C81" s="48">
        <v>17771.212200479094</v>
      </c>
      <c r="D81" s="48">
        <v>9885.076466329645</v>
      </c>
      <c r="E81" s="48">
        <v>22614.968662506479</v>
      </c>
      <c r="F81" s="48">
        <v>8901.5486910457857</v>
      </c>
      <c r="G81" s="48">
        <v>9739.0461141359046</v>
      </c>
      <c r="H81" s="48">
        <v>21147.223464282219</v>
      </c>
      <c r="I81" s="48">
        <v>36421.092448348958</v>
      </c>
      <c r="J81" s="48">
        <v>25708.293186915293</v>
      </c>
      <c r="K81" s="48">
        <v>22725.425553531863</v>
      </c>
      <c r="L81" s="48">
        <v>24296.396827764165</v>
      </c>
      <c r="M81" s="48">
        <v>24772.909942945975</v>
      </c>
      <c r="N81" s="48">
        <v>24428.237361819094</v>
      </c>
      <c r="O81" s="48">
        <v>23444.149846406319</v>
      </c>
      <c r="P81" s="48">
        <v>25174.855144078243</v>
      </c>
      <c r="Q81" s="48">
        <v>21318.90425137608</v>
      </c>
      <c r="R81" s="48">
        <v>24054.904324741779</v>
      </c>
      <c r="S81" s="48">
        <v>24279.635584813557</v>
      </c>
      <c r="T81" s="48">
        <v>24761.190879733596</v>
      </c>
      <c r="U81" s="48">
        <v>26668.985459020449</v>
      </c>
      <c r="V81" s="48">
        <v>28474.072464473793</v>
      </c>
      <c r="W81" s="48">
        <v>33373.102218637236</v>
      </c>
      <c r="X81" s="48">
        <v>33536.993749537345</v>
      </c>
      <c r="Y81" s="48">
        <v>30586.059663354288</v>
      </c>
      <c r="Z81" s="48">
        <v>32801.350144745556</v>
      </c>
      <c r="AA81" s="48">
        <v>33312.578492285371</v>
      </c>
      <c r="AB81" s="48">
        <v>35369.788824775162</v>
      </c>
      <c r="AC81" s="48">
        <v>17763.698875090002</v>
      </c>
      <c r="AJ81" s="69"/>
    </row>
    <row r="82" spans="2:36" x14ac:dyDescent="0.2">
      <c r="B82" s="106" t="s">
        <v>169</v>
      </c>
      <c r="C82" s="48">
        <v>29836.879701942908</v>
      </c>
      <c r="D82" s="48">
        <v>30517.509981142877</v>
      </c>
      <c r="E82" s="48">
        <v>26221.358934719396</v>
      </c>
      <c r="F82" s="48">
        <v>27073.52484159503</v>
      </c>
      <c r="G82" s="48">
        <v>26844.760122502219</v>
      </c>
      <c r="H82" s="48">
        <v>32422.791478230887</v>
      </c>
      <c r="I82" s="48">
        <v>22020.203068605137</v>
      </c>
      <c r="J82" s="48">
        <v>24721.894685113231</v>
      </c>
      <c r="K82" s="48">
        <v>25794.641383854327</v>
      </c>
      <c r="L82" s="48">
        <v>44313.852718898444</v>
      </c>
      <c r="M82" s="48">
        <v>27714.159897675316</v>
      </c>
      <c r="N82" s="48">
        <v>28996.309304934774</v>
      </c>
      <c r="O82" s="48">
        <v>35751.300226910425</v>
      </c>
      <c r="P82" s="48">
        <v>0</v>
      </c>
      <c r="Q82" s="48">
        <v>0</v>
      </c>
      <c r="R82" s="48">
        <v>0</v>
      </c>
      <c r="S82" s="48">
        <v>0</v>
      </c>
      <c r="T82" s="48">
        <v>0</v>
      </c>
      <c r="U82" s="48">
        <v>0</v>
      </c>
      <c r="V82" s="48">
        <v>0</v>
      </c>
      <c r="W82" s="48">
        <v>0</v>
      </c>
      <c r="X82" s="48">
        <v>0</v>
      </c>
      <c r="Y82" s="48">
        <v>0</v>
      </c>
      <c r="Z82" s="48">
        <v>0</v>
      </c>
      <c r="AA82" s="48">
        <v>0</v>
      </c>
      <c r="AB82" s="48">
        <v>0</v>
      </c>
      <c r="AC82" s="48">
        <v>0</v>
      </c>
      <c r="AJ82" s="69"/>
    </row>
    <row r="83" spans="2:36" x14ac:dyDescent="0.2">
      <c r="B83" s="106" t="s">
        <v>170</v>
      </c>
      <c r="C83" s="48">
        <v>6481.5530469109444</v>
      </c>
      <c r="D83" s="48">
        <v>5753.8147380430737</v>
      </c>
      <c r="E83" s="48">
        <v>7113.5948243144267</v>
      </c>
      <c r="F83" s="48">
        <v>8934.8653165118394</v>
      </c>
      <c r="G83" s="48">
        <v>10148.263587766456</v>
      </c>
      <c r="H83" s="48">
        <v>12600.412711879937</v>
      </c>
      <c r="I83" s="48">
        <v>14573.764747600351</v>
      </c>
      <c r="J83" s="48">
        <v>17906.712855082489</v>
      </c>
      <c r="K83" s="48">
        <v>11905.637314492446</v>
      </c>
      <c r="L83" s="48">
        <v>57.62364624165216</v>
      </c>
      <c r="M83" s="48">
        <v>736.59875438096958</v>
      </c>
      <c r="N83" s="48">
        <v>1153.4241669376704</v>
      </c>
      <c r="O83" s="48">
        <v>1223.1434728055592</v>
      </c>
      <c r="P83" s="48">
        <v>1741.0059562503318</v>
      </c>
      <c r="Q83" s="48">
        <v>1494.9595141244847</v>
      </c>
      <c r="R83" s="48">
        <v>1773.301222866291</v>
      </c>
      <c r="S83" s="48">
        <v>1345.5781448696116</v>
      </c>
      <c r="T83" s="48">
        <v>1037.6803977755626</v>
      </c>
      <c r="U83" s="48">
        <v>485.60635831282002</v>
      </c>
      <c r="V83" s="48">
        <v>136.13232215146917</v>
      </c>
      <c r="W83" s="48">
        <v>41.547403307285514</v>
      </c>
      <c r="X83" s="48">
        <v>28.867869604343344</v>
      </c>
      <c r="Y83" s="48">
        <v>62.040020032998342</v>
      </c>
      <c r="Z83" s="48">
        <v>630.25022077396363</v>
      </c>
      <c r="AA83" s="48">
        <v>661.34863904760675</v>
      </c>
      <c r="AB83" s="48">
        <v>6.2527410323056678</v>
      </c>
      <c r="AC83" s="48">
        <v>1.3051399399999999</v>
      </c>
      <c r="AJ83" s="69"/>
    </row>
    <row r="84" spans="2:36" x14ac:dyDescent="0.2">
      <c r="B84" s="106" t="s">
        <v>171</v>
      </c>
      <c r="C84" s="48">
        <v>0</v>
      </c>
      <c r="D84" s="48">
        <v>0</v>
      </c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48">
        <v>0</v>
      </c>
      <c r="Q84" s="48">
        <v>0</v>
      </c>
      <c r="R84" s="48">
        <v>0</v>
      </c>
      <c r="S84" s="48">
        <v>0</v>
      </c>
      <c r="T84" s="48">
        <v>0</v>
      </c>
      <c r="U84" s="48">
        <v>0</v>
      </c>
      <c r="V84" s="48">
        <v>0</v>
      </c>
      <c r="W84" s="48">
        <v>0</v>
      </c>
      <c r="X84" s="48">
        <v>0</v>
      </c>
      <c r="Y84" s="48">
        <v>0</v>
      </c>
      <c r="Z84" s="48">
        <v>0</v>
      </c>
      <c r="AA84" s="48">
        <v>0</v>
      </c>
      <c r="AB84" s="48">
        <v>0</v>
      </c>
      <c r="AC84" s="48">
        <v>0</v>
      </c>
      <c r="AJ84" s="69"/>
    </row>
    <row r="85" spans="2:36" x14ac:dyDescent="0.2">
      <c r="B85" s="106" t="s">
        <v>172</v>
      </c>
      <c r="C85" s="48">
        <v>510519.35780062363</v>
      </c>
      <c r="D85" s="48">
        <v>589448.45457563328</v>
      </c>
      <c r="E85" s="48">
        <v>557031.04030125192</v>
      </c>
      <c r="F85" s="48">
        <v>599902.06425488286</v>
      </c>
      <c r="G85" s="48">
        <v>618965.16651712614</v>
      </c>
      <c r="H85" s="48">
        <v>704031.44064709172</v>
      </c>
      <c r="I85" s="48">
        <v>761014.90497610578</v>
      </c>
      <c r="J85" s="48">
        <v>824428.35096823657</v>
      </c>
      <c r="K85" s="48">
        <v>885378.89672946068</v>
      </c>
      <c r="L85" s="48">
        <v>989730.70109727106</v>
      </c>
      <c r="M85" s="48">
        <v>1028125.7157161243</v>
      </c>
      <c r="N85" s="48">
        <v>1011795.1061885362</v>
      </c>
      <c r="O85" s="48">
        <v>1081932.5925408821</v>
      </c>
      <c r="P85" s="48">
        <v>1131911.9471703237</v>
      </c>
      <c r="Q85" s="48">
        <v>1161128.8606895767</v>
      </c>
      <c r="R85" s="48">
        <v>1177796.5604796382</v>
      </c>
      <c r="S85" s="48">
        <v>1245187.8693492436</v>
      </c>
      <c r="T85" s="48">
        <v>1298477.1007153243</v>
      </c>
      <c r="U85" s="48">
        <v>1427226.9795164163</v>
      </c>
      <c r="V85" s="48">
        <v>1412718.2106123571</v>
      </c>
      <c r="W85" s="48">
        <v>1519691.4757147066</v>
      </c>
      <c r="X85" s="48">
        <v>1489638.5770783096</v>
      </c>
      <c r="Y85" s="48">
        <v>1473173.8213492588</v>
      </c>
      <c r="Z85" s="48">
        <v>1555169.3206792674</v>
      </c>
      <c r="AA85" s="48">
        <v>1727912.9146128932</v>
      </c>
      <c r="AB85" s="48">
        <v>1724594.406902828</v>
      </c>
      <c r="AC85" s="48">
        <v>1253158.58287094</v>
      </c>
      <c r="AJ85" s="69"/>
    </row>
    <row r="86" spans="2:36" x14ac:dyDescent="0.2">
      <c r="B86" s="106" t="s">
        <v>173</v>
      </c>
      <c r="C86" s="48">
        <v>491461.13053115888</v>
      </c>
      <c r="D86" s="48">
        <v>601911.59877974621</v>
      </c>
      <c r="E86" s="48">
        <v>518963.24246369896</v>
      </c>
      <c r="F86" s="48">
        <v>553672.58733249817</v>
      </c>
      <c r="G86" s="48">
        <v>654957.14178877533</v>
      </c>
      <c r="H86" s="48">
        <v>713505.34080261551</v>
      </c>
      <c r="I86" s="48">
        <v>723581.93294879957</v>
      </c>
      <c r="J86" s="48">
        <v>847163.38012334018</v>
      </c>
      <c r="K86" s="48">
        <v>895391.01765620604</v>
      </c>
      <c r="L86" s="48">
        <v>953277.21816582023</v>
      </c>
      <c r="M86" s="48">
        <v>984316.6518636893</v>
      </c>
      <c r="N86" s="48">
        <v>1011073.3493047226</v>
      </c>
      <c r="O86" s="48">
        <v>1203845.9424697941</v>
      </c>
      <c r="P86" s="48">
        <v>1226102.1095596708</v>
      </c>
      <c r="Q86" s="48">
        <v>1264146.9820154123</v>
      </c>
      <c r="R86" s="48">
        <v>1210939.2894281342</v>
      </c>
      <c r="S86" s="48">
        <v>1281070.0952990768</v>
      </c>
      <c r="T86" s="48">
        <v>1414701.1865225688</v>
      </c>
      <c r="U86" s="48">
        <v>1418734.5385861711</v>
      </c>
      <c r="V86" s="48">
        <v>1489556.38819764</v>
      </c>
      <c r="W86" s="48">
        <v>1555232.8879505261</v>
      </c>
      <c r="X86" s="48">
        <v>1537566.1624094998</v>
      </c>
      <c r="Y86" s="48">
        <v>1495309.9351668337</v>
      </c>
      <c r="Z86" s="48">
        <v>1587769.6654795527</v>
      </c>
      <c r="AA86" s="48">
        <v>1718898.9187954632</v>
      </c>
      <c r="AB86" s="48">
        <v>1773186.1515593745</v>
      </c>
      <c r="AC86" s="48">
        <v>1248228.68606958</v>
      </c>
      <c r="AJ86" s="69"/>
    </row>
    <row r="87" spans="2:36" x14ac:dyDescent="0.2">
      <c r="B87" s="106" t="s">
        <v>174</v>
      </c>
      <c r="C87" s="48">
        <v>0</v>
      </c>
      <c r="D87" s="48">
        <v>48175.696240706187</v>
      </c>
      <c r="E87" s="48">
        <v>50534.407197634289</v>
      </c>
      <c r="F87" s="48">
        <v>51945.127712116024</v>
      </c>
      <c r="G87" s="48">
        <v>72726.638864138076</v>
      </c>
      <c r="H87" s="48">
        <v>71691.640173840467</v>
      </c>
      <c r="I87" s="48">
        <v>78268.125518467714</v>
      </c>
      <c r="J87" s="48">
        <v>85868.162049516061</v>
      </c>
      <c r="K87" s="48">
        <v>90177.910765024368</v>
      </c>
      <c r="L87" s="48">
        <v>60497.546536520902</v>
      </c>
      <c r="M87" s="48">
        <v>82893.95377140028</v>
      </c>
      <c r="N87" s="48">
        <v>58607.259525645291</v>
      </c>
      <c r="O87" s="48">
        <v>87985.031739751139</v>
      </c>
      <c r="P87" s="48">
        <v>85121.042339602645</v>
      </c>
      <c r="Q87" s="48">
        <v>67640.015263919791</v>
      </c>
      <c r="R87" s="48">
        <v>103951.94216011386</v>
      </c>
      <c r="S87" s="48">
        <v>98131.990492020472</v>
      </c>
      <c r="T87" s="48">
        <v>98485.541034863869</v>
      </c>
      <c r="U87" s="48">
        <v>80161.107257063079</v>
      </c>
      <c r="V87" s="48">
        <v>98820.37958303628</v>
      </c>
      <c r="W87" s="48">
        <v>99165.906582470969</v>
      </c>
      <c r="X87" s="48">
        <v>105409.93537729226</v>
      </c>
      <c r="Y87" s="48">
        <v>118585.98119613891</v>
      </c>
      <c r="Z87" s="48">
        <v>114904.27035305728</v>
      </c>
      <c r="AA87" s="48">
        <v>125547.23795960225</v>
      </c>
      <c r="AB87" s="48">
        <v>122996.69355442196</v>
      </c>
      <c r="AC87" s="48">
        <v>84904.970203000004</v>
      </c>
      <c r="AJ87" s="69"/>
    </row>
    <row r="88" spans="2:36" x14ac:dyDescent="0.2">
      <c r="B88" s="106" t="s">
        <v>175</v>
      </c>
      <c r="C88" s="48">
        <v>0</v>
      </c>
      <c r="D88" s="48">
        <v>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45378.111910286192</v>
      </c>
      <c r="K88" s="48">
        <v>44405.647183614965</v>
      </c>
      <c r="L88" s="48">
        <v>0</v>
      </c>
      <c r="M88" s="48">
        <v>44154.203546791425</v>
      </c>
      <c r="N88" s="48">
        <v>41951.970994026866</v>
      </c>
      <c r="O88" s="48">
        <v>0</v>
      </c>
      <c r="P88" s="48">
        <v>0</v>
      </c>
      <c r="Q88" s="48">
        <v>0</v>
      </c>
      <c r="R88" s="48">
        <v>32589.968489796138</v>
      </c>
      <c r="S88" s="48">
        <v>32780.959501975449</v>
      </c>
      <c r="T88" s="48">
        <v>42090.312577130702</v>
      </c>
      <c r="U88" s="48">
        <v>41232.070575103942</v>
      </c>
      <c r="V88" s="48">
        <v>39859.907821393739</v>
      </c>
      <c r="W88" s="48">
        <v>41741.212539917688</v>
      </c>
      <c r="X88" s="48">
        <v>37972.940696471807</v>
      </c>
      <c r="Y88" s="48">
        <v>34696.887085728973</v>
      </c>
      <c r="Z88" s="48">
        <v>4965.205580167446</v>
      </c>
      <c r="AA88" s="48">
        <v>34910.700008850297</v>
      </c>
      <c r="AB88" s="48">
        <v>35071.595000984351</v>
      </c>
      <c r="AC88" s="48">
        <v>9614.3813804900001</v>
      </c>
      <c r="AJ88" s="69"/>
    </row>
    <row r="89" spans="2:36" x14ac:dyDescent="0.2">
      <c r="B89" s="106" t="s">
        <v>176</v>
      </c>
      <c r="C89" s="48">
        <v>26077.435433698825</v>
      </c>
      <c r="D89" s="48">
        <v>88265.153557622121</v>
      </c>
      <c r="E89" s="48">
        <v>245367.50915908831</v>
      </c>
      <c r="F89" s="48">
        <v>275100.65559962054</v>
      </c>
      <c r="G89" s="48">
        <v>331635.35801743524</v>
      </c>
      <c r="H89" s="48">
        <v>336362.13090604148</v>
      </c>
      <c r="I89" s="48">
        <v>438631.48995394958</v>
      </c>
      <c r="J89" s="48">
        <v>507285.32224976469</v>
      </c>
      <c r="K89" s="48">
        <v>1313409.7360108143</v>
      </c>
      <c r="L89" s="48">
        <v>166813.7019797863</v>
      </c>
      <c r="M89" s="48">
        <v>328253.15663282084</v>
      </c>
      <c r="N89" s="48">
        <v>349379.73652737361</v>
      </c>
      <c r="O89" s="48">
        <v>324335.3765030303</v>
      </c>
      <c r="P89" s="48">
        <v>213291.45663487207</v>
      </c>
      <c r="Q89" s="48">
        <v>135828.25900010951</v>
      </c>
      <c r="R89" s="48">
        <v>44024.722628126961</v>
      </c>
      <c r="S89" s="48">
        <v>50226.771412639486</v>
      </c>
      <c r="T89" s="48">
        <v>244285.36343606174</v>
      </c>
      <c r="U89" s="48">
        <v>26166.951214529665</v>
      </c>
      <c r="V89" s="48">
        <v>23163.180958591656</v>
      </c>
      <c r="W89" s="48">
        <v>14370.389258332872</v>
      </c>
      <c r="X89" s="48">
        <v>9492.2867522600864</v>
      </c>
      <c r="Y89" s="48">
        <v>34603.418228759714</v>
      </c>
      <c r="Z89" s="48">
        <v>30632.847464697046</v>
      </c>
      <c r="AA89" s="48">
        <v>18230.291821736686</v>
      </c>
      <c r="AB89" s="48">
        <v>30849.314825467343</v>
      </c>
      <c r="AC89" s="48">
        <v>33557.323538950004</v>
      </c>
      <c r="AJ89" s="69"/>
    </row>
    <row r="90" spans="2:36" x14ac:dyDescent="0.2">
      <c r="B90" s="106" t="s">
        <v>177</v>
      </c>
      <c r="C90" s="48">
        <v>88544.558957437228</v>
      </c>
      <c r="D90" s="48">
        <v>98200.255318580472</v>
      </c>
      <c r="E90" s="48">
        <v>85800.933174668957</v>
      </c>
      <c r="F90" s="48">
        <v>85160.274206532995</v>
      </c>
      <c r="G90" s="48">
        <v>111106.36788862942</v>
      </c>
      <c r="H90" s="48">
        <v>97859.126095739441</v>
      </c>
      <c r="I90" s="48">
        <v>139515.86715426235</v>
      </c>
      <c r="J90" s="48">
        <v>238378.01143554458</v>
      </c>
      <c r="K90" s="48">
        <v>244803.45632842017</v>
      </c>
      <c r="L90" s="48">
        <v>285919.26297006418</v>
      </c>
      <c r="M90" s="48">
        <v>327781.40885802847</v>
      </c>
      <c r="N90" s="48">
        <v>129253.08573299175</v>
      </c>
      <c r="O90" s="48">
        <v>475886.98783421621</v>
      </c>
      <c r="P90" s="48">
        <v>468219.23231883714</v>
      </c>
      <c r="Q90" s="48">
        <v>514401.99236702448</v>
      </c>
      <c r="R90" s="48">
        <v>505149.2393724203</v>
      </c>
      <c r="S90" s="48">
        <v>463012.65596502111</v>
      </c>
      <c r="T90" s="48">
        <v>491742.33521924942</v>
      </c>
      <c r="U90" s="48">
        <v>419542.25398303603</v>
      </c>
      <c r="V90" s="48">
        <v>399217.61816082889</v>
      </c>
      <c r="W90" s="48">
        <v>342505.19460561051</v>
      </c>
      <c r="X90" s="48">
        <v>516289.1779556754</v>
      </c>
      <c r="Y90" s="48">
        <v>705911.34233659669</v>
      </c>
      <c r="Z90" s="48">
        <v>1610971.0432115088</v>
      </c>
      <c r="AA90" s="48">
        <v>802139.3705875685</v>
      </c>
      <c r="AB90" s="48">
        <v>812567.98393517919</v>
      </c>
      <c r="AC90" s="48">
        <v>624736.55798161996</v>
      </c>
      <c r="AJ90" s="69"/>
    </row>
    <row r="91" spans="2:36" x14ac:dyDescent="0.2">
      <c r="B91" s="106" t="s">
        <v>178</v>
      </c>
      <c r="C91" s="48">
        <v>0</v>
      </c>
      <c r="D91" s="48">
        <v>0</v>
      </c>
      <c r="E91" s="48">
        <v>0</v>
      </c>
      <c r="F91" s="48">
        <v>0</v>
      </c>
      <c r="G91" s="48">
        <v>0</v>
      </c>
      <c r="H91" s="48">
        <v>36662.382850342648</v>
      </c>
      <c r="I91" s="48">
        <v>31240.821000998803</v>
      </c>
      <c r="J91" s="48">
        <v>36085.414432544305</v>
      </c>
      <c r="K91" s="48">
        <v>30257.637870286919</v>
      </c>
      <c r="L91" s="48">
        <v>30881.140743271888</v>
      </c>
      <c r="M91" s="48">
        <v>31351.774735087307</v>
      </c>
      <c r="N91" s="48">
        <v>33487.681232617455</v>
      </c>
      <c r="O91" s="48">
        <v>31958.562093808683</v>
      </c>
      <c r="P91" s="48">
        <v>31150.293287010558</v>
      </c>
      <c r="Q91" s="48">
        <v>31440.361690781669</v>
      </c>
      <c r="R91" s="48">
        <v>32998.256500614538</v>
      </c>
      <c r="S91" s="48">
        <v>37609.340814053088</v>
      </c>
      <c r="T91" s="48">
        <v>38213.005172479076</v>
      </c>
      <c r="U91" s="48">
        <v>35417.599563701471</v>
      </c>
      <c r="V91" s="48">
        <v>33981.223339676581</v>
      </c>
      <c r="W91" s="48">
        <v>30285.92296560332</v>
      </c>
      <c r="X91" s="48">
        <v>38402.104720988202</v>
      </c>
      <c r="Y91" s="48">
        <v>38628.031840207856</v>
      </c>
      <c r="Z91" s="48">
        <v>37770.525709537957</v>
      </c>
      <c r="AA91" s="48">
        <v>36250.434498116185</v>
      </c>
      <c r="AB91" s="48">
        <v>37044.003318124167</v>
      </c>
      <c r="AC91" s="48">
        <v>25338.53767034</v>
      </c>
      <c r="AJ91" s="69"/>
    </row>
    <row r="92" spans="2:36" x14ac:dyDescent="0.2">
      <c r="B92" s="106" t="s">
        <v>179</v>
      </c>
      <c r="C92" s="48">
        <v>0</v>
      </c>
      <c r="D92" s="48">
        <v>0</v>
      </c>
      <c r="E92" s="48">
        <v>0</v>
      </c>
      <c r="F92" s="48">
        <v>0</v>
      </c>
      <c r="G92" s="48">
        <v>0</v>
      </c>
      <c r="H92" s="48">
        <v>0</v>
      </c>
      <c r="I92" s="48">
        <v>0</v>
      </c>
      <c r="J92" s="48">
        <v>25659.204710306112</v>
      </c>
      <c r="K92" s="48">
        <v>28598.101570197305</v>
      </c>
      <c r="L92" s="48">
        <v>20916.998134759473</v>
      </c>
      <c r="M92" s="48">
        <v>28232.419451815615</v>
      </c>
      <c r="N92" s="48">
        <v>24618.419950484207</v>
      </c>
      <c r="O92" s="48">
        <v>0</v>
      </c>
      <c r="P92" s="48">
        <v>14751.542691757035</v>
      </c>
      <c r="Q92" s="48">
        <v>10375.272612525738</v>
      </c>
      <c r="R92" s="48">
        <v>72325.062188160795</v>
      </c>
      <c r="S92" s="48">
        <v>64641.665654884266</v>
      </c>
      <c r="T92" s="48">
        <v>29535.888593695989</v>
      </c>
      <c r="U92" s="48">
        <v>68480.947080238315</v>
      </c>
      <c r="V92" s="48">
        <v>66310.027875380678</v>
      </c>
      <c r="W92" s="48">
        <v>63506.267190319246</v>
      </c>
      <c r="X92" s="48">
        <v>61910.381440224453</v>
      </c>
      <c r="Y92" s="48">
        <v>56293.409918441372</v>
      </c>
      <c r="Z92" s="48">
        <v>7345.2336590679233</v>
      </c>
      <c r="AA92" s="48">
        <v>4631.8825871832578</v>
      </c>
      <c r="AB92" s="48">
        <v>11312.651222525858</v>
      </c>
      <c r="AC92" s="48">
        <v>3910.6702971700001</v>
      </c>
      <c r="AJ92" s="69"/>
    </row>
    <row r="93" spans="2:36" x14ac:dyDescent="0.2">
      <c r="B93" s="106" t="s">
        <v>180</v>
      </c>
      <c r="C93" s="48">
        <v>0</v>
      </c>
      <c r="D93" s="48">
        <v>46551.800850342843</v>
      </c>
      <c r="E93" s="48">
        <v>44840.888791053178</v>
      </c>
      <c r="F93" s="48">
        <v>63739.297330864858</v>
      </c>
      <c r="G93" s="48">
        <v>66511.684261034097</v>
      </c>
      <c r="H93" s="48">
        <v>34724.252022470049</v>
      </c>
      <c r="I93" s="48">
        <v>31657.85197008371</v>
      </c>
      <c r="J93" s="48">
        <v>34640.830481307137</v>
      </c>
      <c r="K93" s="48">
        <v>30510.921278544291</v>
      </c>
      <c r="L93" s="48">
        <v>32461.224546166028</v>
      </c>
      <c r="M93" s="48">
        <v>37920.335029581234</v>
      </c>
      <c r="N93" s="48">
        <v>35919.058076397043</v>
      </c>
      <c r="O93" s="48">
        <v>30404.964465097677</v>
      </c>
      <c r="P93" s="48">
        <v>28827.204273999461</v>
      </c>
      <c r="Q93" s="48">
        <v>29100.154404138582</v>
      </c>
      <c r="R93" s="48">
        <v>28214.958554304452</v>
      </c>
      <c r="S93" s="48">
        <v>37708.571270361339</v>
      </c>
      <c r="T93" s="48">
        <v>32408.819744795834</v>
      </c>
      <c r="U93" s="48">
        <v>27878.897621033029</v>
      </c>
      <c r="V93" s="48">
        <v>26077.138935507788</v>
      </c>
      <c r="W93" s="48">
        <v>23763.752887621529</v>
      </c>
      <c r="X93" s="48">
        <v>26142.814660093412</v>
      </c>
      <c r="Y93" s="48">
        <v>25002.466154997182</v>
      </c>
      <c r="Z93" s="48">
        <v>25591.403944559195</v>
      </c>
      <c r="AA93" s="48">
        <v>30077.857937568795</v>
      </c>
      <c r="AB93" s="48">
        <v>33804.357656749133</v>
      </c>
      <c r="AC93" s="48">
        <v>23236.330244000001</v>
      </c>
      <c r="AJ93" s="69"/>
    </row>
    <row r="94" spans="2:36" x14ac:dyDescent="0.2">
      <c r="B94" s="106" t="s">
        <v>181</v>
      </c>
      <c r="C94" s="48">
        <v>0</v>
      </c>
      <c r="D94" s="48">
        <v>0</v>
      </c>
      <c r="E94" s="48">
        <v>0</v>
      </c>
      <c r="F94" s="48">
        <v>0</v>
      </c>
      <c r="G94" s="48">
        <v>0</v>
      </c>
      <c r="H94" s="48">
        <v>337858.99584264285</v>
      </c>
      <c r="I94" s="48">
        <v>412348.03247773898</v>
      </c>
      <c r="J94" s="48">
        <v>432721.44986965455</v>
      </c>
      <c r="K94" s="48">
        <v>516951.79230261588</v>
      </c>
      <c r="L94" s="48">
        <v>535316.0471870011</v>
      </c>
      <c r="M94" s="48">
        <v>601067.56675519177</v>
      </c>
      <c r="N94" s="48">
        <v>584478.30192886153</v>
      </c>
      <c r="O94" s="48">
        <v>474666.92336515134</v>
      </c>
      <c r="P94" s="48">
        <v>688404.54846633307</v>
      </c>
      <c r="Q94" s="48">
        <v>566864.48866332811</v>
      </c>
      <c r="R94" s="48">
        <v>547372.27726385859</v>
      </c>
      <c r="S94" s="48">
        <v>516842.41271878139</v>
      </c>
      <c r="T94" s="48">
        <v>455064.94099714165</v>
      </c>
      <c r="U94" s="48">
        <v>468071.4859613289</v>
      </c>
      <c r="V94" s="48">
        <v>466098.45365691138</v>
      </c>
      <c r="W94" s="48">
        <v>190207.28137846824</v>
      </c>
      <c r="X94" s="48">
        <v>37.961717834310498</v>
      </c>
      <c r="Y94" s="48">
        <v>384438.27948166174</v>
      </c>
      <c r="Z94" s="48">
        <v>440268.88816121081</v>
      </c>
      <c r="AA94" s="48">
        <v>488764.83664146427</v>
      </c>
      <c r="AB94" s="48">
        <v>483137.71890548733</v>
      </c>
      <c r="AC94" s="48">
        <v>248220.417307</v>
      </c>
      <c r="AJ94" s="69"/>
    </row>
    <row r="95" spans="2:36" x14ac:dyDescent="0.2">
      <c r="B95" s="106" t="s">
        <v>182</v>
      </c>
      <c r="C95" s="48">
        <v>3866.92762395109</v>
      </c>
      <c r="D95" s="48">
        <v>46001.985561454261</v>
      </c>
      <c r="E95" s="48">
        <v>4400.1811480423548</v>
      </c>
      <c r="F95" s="48">
        <v>6175.332734320089</v>
      </c>
      <c r="G95" s="48">
        <v>8720.2207754876908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v>0</v>
      </c>
      <c r="O95" s="48">
        <v>0</v>
      </c>
      <c r="P95" s="48">
        <v>0</v>
      </c>
      <c r="Q95" s="48">
        <v>0</v>
      </c>
      <c r="R95" s="48">
        <v>0</v>
      </c>
      <c r="S95" s="48">
        <v>0</v>
      </c>
      <c r="T95" s="48">
        <v>0</v>
      </c>
      <c r="U95" s="48">
        <v>0</v>
      </c>
      <c r="V95" s="48">
        <v>0</v>
      </c>
      <c r="W95" s="48">
        <v>0</v>
      </c>
      <c r="X95" s="48">
        <v>0</v>
      </c>
      <c r="Y95" s="48">
        <v>0</v>
      </c>
      <c r="Z95" s="48">
        <v>0</v>
      </c>
      <c r="AA95" s="48">
        <v>0</v>
      </c>
      <c r="AB95" s="48">
        <v>0</v>
      </c>
      <c r="AC95" s="48">
        <v>0</v>
      </c>
      <c r="AJ95" s="69"/>
    </row>
    <row r="96" spans="2:36" x14ac:dyDescent="0.2">
      <c r="B96" s="106" t="s">
        <v>183</v>
      </c>
      <c r="C96" s="48">
        <v>0</v>
      </c>
      <c r="D96" s="48">
        <v>0</v>
      </c>
      <c r="E96" s="48">
        <v>0</v>
      </c>
      <c r="F96" s="48">
        <v>0</v>
      </c>
      <c r="G96" s="48">
        <v>0</v>
      </c>
      <c r="H96" s="48">
        <v>6326.9150623349169</v>
      </c>
      <c r="I96" s="48">
        <v>813.24852443680561</v>
      </c>
      <c r="J96" s="48">
        <v>2320.9233460272912</v>
      </c>
      <c r="K96" s="48">
        <v>15568.018375397083</v>
      </c>
      <c r="L96" s="48">
        <v>53154.84324227232</v>
      </c>
      <c r="M96" s="48">
        <v>37007.116889553341</v>
      </c>
      <c r="N96" s="48">
        <v>11249.759879227937</v>
      </c>
      <c r="O96" s="48">
        <v>19323.724140319315</v>
      </c>
      <c r="P96" s="48">
        <v>27748.859386206383</v>
      </c>
      <c r="Q96" s="48">
        <v>310957.22184628097</v>
      </c>
      <c r="R96" s="48">
        <v>361839.76459578198</v>
      </c>
      <c r="S96" s="48">
        <v>162910.68238618845</v>
      </c>
      <c r="T96" s="48">
        <v>-16572.319136152317</v>
      </c>
      <c r="U96" s="48">
        <v>128696.01456912857</v>
      </c>
      <c r="V96" s="48">
        <v>52719.672992176485</v>
      </c>
      <c r="W96" s="48">
        <v>11349.746539386932</v>
      </c>
      <c r="X96" s="48">
        <v>527364.34970305522</v>
      </c>
      <c r="Y96" s="48">
        <v>468482.6386672408</v>
      </c>
      <c r="Z96" s="48">
        <v>364093.17275366985</v>
      </c>
      <c r="AA96" s="48">
        <v>609221.66105424683</v>
      </c>
      <c r="AB96" s="48">
        <v>679475.9735591386</v>
      </c>
      <c r="AC96" s="48">
        <v>268343.16341584001</v>
      </c>
      <c r="AJ96" s="69"/>
    </row>
    <row r="97" spans="2:36" x14ac:dyDescent="0.2">
      <c r="B97" s="106" t="s">
        <v>184</v>
      </c>
      <c r="C97" s="48">
        <v>22224.999759700211</v>
      </c>
      <c r="D97" s="48">
        <v>0</v>
      </c>
      <c r="E97" s="48">
        <v>0</v>
      </c>
      <c r="F97" s="48">
        <v>0</v>
      </c>
      <c r="G97" s="48">
        <v>0</v>
      </c>
      <c r="H97" s="48">
        <v>56118.985102299848</v>
      </c>
      <c r="I97" s="48">
        <v>76854.601864058801</v>
      </c>
      <c r="J97" s="48">
        <v>79807.353935371051</v>
      </c>
      <c r="K97" s="48">
        <v>56839.353368336102</v>
      </c>
      <c r="L97" s="48">
        <v>77031.265403323428</v>
      </c>
      <c r="M97" s="48">
        <v>65885.479367738648</v>
      </c>
      <c r="N97" s="48">
        <v>67574.844001033009</v>
      </c>
      <c r="O97" s="48">
        <v>59705.20212809238</v>
      </c>
      <c r="P97" s="48">
        <v>68939.612646948866</v>
      </c>
      <c r="Q97" s="48">
        <v>82422.201894862708</v>
      </c>
      <c r="R97" s="48">
        <v>73803.540386676599</v>
      </c>
      <c r="S97" s="48">
        <v>93456.163296985149</v>
      </c>
      <c r="T97" s="48">
        <v>91157.642004360649</v>
      </c>
      <c r="U97" s="48">
        <v>103520.37806544475</v>
      </c>
      <c r="V97" s="48">
        <v>100288.62186739146</v>
      </c>
      <c r="W97" s="48">
        <v>79922.845551332997</v>
      </c>
      <c r="X97" s="48">
        <v>91626.879699798155</v>
      </c>
      <c r="Y97" s="48">
        <v>106283.0511371946</v>
      </c>
      <c r="Z97" s="48">
        <v>113288.79124125687</v>
      </c>
      <c r="AA97" s="48">
        <v>114515.21998612201</v>
      </c>
      <c r="AB97" s="48">
        <v>121742.34597932178</v>
      </c>
      <c r="AC97" s="48">
        <v>92182.876991119992</v>
      </c>
      <c r="AJ97" s="69"/>
    </row>
    <row r="98" spans="2:36" x14ac:dyDescent="0.2">
      <c r="B98" s="106" t="s">
        <v>185</v>
      </c>
      <c r="C98" s="48">
        <v>0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0</v>
      </c>
      <c r="N98" s="48">
        <v>0</v>
      </c>
      <c r="O98" s="48">
        <v>0</v>
      </c>
      <c r="P98" s="48">
        <v>0</v>
      </c>
      <c r="Q98" s="48">
        <v>0</v>
      </c>
      <c r="R98" s="48">
        <v>0</v>
      </c>
      <c r="S98" s="48">
        <v>0</v>
      </c>
      <c r="T98" s="48">
        <v>0</v>
      </c>
      <c r="U98" s="48">
        <v>0</v>
      </c>
      <c r="V98" s="48">
        <v>0</v>
      </c>
      <c r="W98" s="48">
        <v>0</v>
      </c>
      <c r="X98" s="48">
        <v>0</v>
      </c>
      <c r="Y98" s="48">
        <v>0</v>
      </c>
      <c r="Z98" s="48">
        <v>0</v>
      </c>
      <c r="AA98" s="48">
        <v>2637.317620914459</v>
      </c>
      <c r="AB98" s="48">
        <v>2768.1078756589877</v>
      </c>
      <c r="AC98" s="48">
        <v>1294.92205096</v>
      </c>
      <c r="AJ98" s="69"/>
    </row>
    <row r="99" spans="2:36" x14ac:dyDescent="0.2">
      <c r="B99" s="106" t="s">
        <v>186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2929.2966293702034</v>
      </c>
      <c r="I99" s="48">
        <v>3511.426181368076</v>
      </c>
      <c r="J99" s="48">
        <v>2693.4546454507285</v>
      </c>
      <c r="K99" s="48">
        <v>1507.0545602285385</v>
      </c>
      <c r="L99" s="48">
        <v>1655.0425252526968</v>
      </c>
      <c r="M99" s="48">
        <v>779.83759090561909</v>
      </c>
      <c r="N99" s="48">
        <v>703.93659327864998</v>
      </c>
      <c r="O99" s="48">
        <v>2518.0382133870708</v>
      </c>
      <c r="P99" s="48">
        <v>6726.880737069564</v>
      </c>
      <c r="Q99" s="48">
        <v>667.54997158896299</v>
      </c>
      <c r="R99" s="48">
        <v>785.07941081139745</v>
      </c>
      <c r="S99" s="48">
        <v>644.1495473103522</v>
      </c>
      <c r="T99" s="48">
        <v>1023.3962836630895</v>
      </c>
      <c r="U99" s="48">
        <v>1117.6294376153319</v>
      </c>
      <c r="V99" s="48">
        <v>1182.7999509550239</v>
      </c>
      <c r="W99" s="48">
        <v>380.20823029693162</v>
      </c>
      <c r="X99" s="48">
        <v>578.55725556900438</v>
      </c>
      <c r="Y99" s="48">
        <v>1112.0093603671758</v>
      </c>
      <c r="Z99" s="48">
        <v>2532.0150923759716</v>
      </c>
      <c r="AA99" s="48">
        <v>0</v>
      </c>
      <c r="AB99" s="48">
        <v>0</v>
      </c>
      <c r="AC99" s="48">
        <v>0</v>
      </c>
      <c r="AJ99" s="69"/>
    </row>
    <row r="100" spans="2:36" x14ac:dyDescent="0.2">
      <c r="B100" s="106" t="s">
        <v>187</v>
      </c>
      <c r="C100" s="48">
        <v>0</v>
      </c>
      <c r="D100" s="48">
        <v>0</v>
      </c>
      <c r="E100" s="48">
        <v>0</v>
      </c>
      <c r="F100" s="48">
        <v>189427.9597216</v>
      </c>
      <c r="G100" s="48">
        <v>388108.05280930508</v>
      </c>
      <c r="H100" s="48">
        <v>212793.5690919394</v>
      </c>
      <c r="I100" s="48">
        <v>215220.96767031407</v>
      </c>
      <c r="J100" s="48">
        <v>178033.48529954121</v>
      </c>
      <c r="K100" s="48">
        <v>140073.33853232878</v>
      </c>
      <c r="L100" s="48">
        <v>153802.4347532026</v>
      </c>
      <c r="M100" s="48">
        <v>141167.06788535597</v>
      </c>
      <c r="N100" s="48">
        <v>144710.72237479768</v>
      </c>
      <c r="O100" s="48">
        <v>162213.28832144634</v>
      </c>
      <c r="P100" s="48">
        <v>158431.77383859805</v>
      </c>
      <c r="Q100" s="48">
        <v>143224.77382916835</v>
      </c>
      <c r="R100" s="48">
        <v>142439.41312819481</v>
      </c>
      <c r="S100" s="48">
        <v>201070.88714599225</v>
      </c>
      <c r="T100" s="48">
        <v>204360.36080846417</v>
      </c>
      <c r="U100" s="48">
        <v>164818.48010038104</v>
      </c>
      <c r="V100" s="48">
        <v>168502.57117746997</v>
      </c>
      <c r="W100" s="48">
        <v>172507.99316566833</v>
      </c>
      <c r="X100" s="48">
        <v>166986.06713962983</v>
      </c>
      <c r="Y100" s="48">
        <v>195414.56756828574</v>
      </c>
      <c r="Z100" s="48">
        <v>229064.52112149989</v>
      </c>
      <c r="AA100" s="48">
        <v>213512.38943484338</v>
      </c>
      <c r="AB100" s="48">
        <v>214168.83351601317</v>
      </c>
      <c r="AC100" s="48">
        <v>138859.23205349999</v>
      </c>
      <c r="AJ100" s="69"/>
    </row>
    <row r="101" spans="2:36" x14ac:dyDescent="0.2">
      <c r="B101" s="106" t="s">
        <v>188</v>
      </c>
      <c r="C101" s="48">
        <v>0</v>
      </c>
      <c r="D101" s="48">
        <v>0</v>
      </c>
      <c r="E101" s="48">
        <v>0</v>
      </c>
      <c r="F101" s="48">
        <v>95468.620870479019</v>
      </c>
      <c r="G101" s="48">
        <v>114071.53237983966</v>
      </c>
      <c r="H101" s="48">
        <v>165251.02749043819</v>
      </c>
      <c r="I101" s="48">
        <v>168320.39956502753</v>
      </c>
      <c r="J101" s="48">
        <v>172953.51493408554</v>
      </c>
      <c r="K101" s="48">
        <v>149881.13801302845</v>
      </c>
      <c r="L101" s="48">
        <v>163997.51197121656</v>
      </c>
      <c r="M101" s="48">
        <v>150229.04237635023</v>
      </c>
      <c r="N101" s="48">
        <v>156844.29448424187</v>
      </c>
      <c r="O101" s="48">
        <v>172554.29853520505</v>
      </c>
      <c r="P101" s="48">
        <v>165505.90966193262</v>
      </c>
      <c r="Q101" s="48">
        <v>168214.61909190656</v>
      </c>
      <c r="R101" s="48">
        <v>168139.68582150195</v>
      </c>
      <c r="S101" s="48">
        <v>193721.76276501431</v>
      </c>
      <c r="T101" s="48">
        <v>224903.00182585223</v>
      </c>
      <c r="U101" s="48">
        <v>197606.87241853733</v>
      </c>
      <c r="V101" s="48">
        <v>230525.05177519005</v>
      </c>
      <c r="W101" s="48">
        <v>232750.51945841577</v>
      </c>
      <c r="X101" s="48">
        <v>225603.79994811342</v>
      </c>
      <c r="Y101" s="48">
        <v>233510.18883163738</v>
      </c>
      <c r="Z101" s="48">
        <v>261324.70313067627</v>
      </c>
      <c r="AA101" s="48">
        <v>251759.9316417689</v>
      </c>
      <c r="AB101" s="48">
        <v>259644.8715912019</v>
      </c>
      <c r="AC101" s="48">
        <v>178587.32266380999</v>
      </c>
      <c r="AJ101" s="69"/>
    </row>
    <row r="102" spans="2:36" x14ac:dyDescent="0.2">
      <c r="B102" s="106" t="s">
        <v>189</v>
      </c>
      <c r="C102" s="48">
        <v>0</v>
      </c>
      <c r="D102" s="48">
        <v>0</v>
      </c>
      <c r="E102" s="48">
        <v>0</v>
      </c>
      <c r="F102" s="48">
        <v>0</v>
      </c>
      <c r="G102" s="48">
        <v>13852.766036953324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0</v>
      </c>
      <c r="N102" s="48">
        <v>0</v>
      </c>
      <c r="O102" s="48">
        <v>0</v>
      </c>
      <c r="P102" s="48">
        <v>0</v>
      </c>
      <c r="Q102" s="48">
        <v>0</v>
      </c>
      <c r="R102" s="48">
        <v>0</v>
      </c>
      <c r="S102" s="48">
        <v>0</v>
      </c>
      <c r="T102" s="48">
        <v>0</v>
      </c>
      <c r="U102" s="48">
        <v>0</v>
      </c>
      <c r="V102" s="48">
        <v>0</v>
      </c>
      <c r="W102" s="48">
        <v>0</v>
      </c>
      <c r="X102" s="48">
        <v>0</v>
      </c>
      <c r="Y102" s="48">
        <v>0</v>
      </c>
      <c r="Z102" s="48">
        <v>0</v>
      </c>
      <c r="AA102" s="48">
        <v>0</v>
      </c>
      <c r="AB102" s="48">
        <v>0</v>
      </c>
      <c r="AC102" s="48">
        <v>0</v>
      </c>
      <c r="AJ102" s="69"/>
    </row>
    <row r="103" spans="2:36" x14ac:dyDescent="0.2">
      <c r="B103" s="106" t="s">
        <v>190</v>
      </c>
      <c r="C103" s="48">
        <v>0</v>
      </c>
      <c r="D103" s="48">
        <v>0</v>
      </c>
      <c r="E103" s="48">
        <v>0</v>
      </c>
      <c r="F103" s="48">
        <v>5237.5512475526048</v>
      </c>
      <c r="G103" s="48">
        <v>13412.527265959519</v>
      </c>
      <c r="H103" s="48">
        <v>11448.821265029712</v>
      </c>
      <c r="I103" s="48">
        <v>8746.2701079153048</v>
      </c>
      <c r="J103" s="48">
        <v>10068.374957416125</v>
      </c>
      <c r="K103" s="48">
        <v>6523.1763565697702</v>
      </c>
      <c r="L103" s="48">
        <v>10030.963173269625</v>
      </c>
      <c r="M103" s="48">
        <v>10120.934809986687</v>
      </c>
      <c r="N103" s="48">
        <v>82318.609586796258</v>
      </c>
      <c r="O103" s="48">
        <v>72953.304075239619</v>
      </c>
      <c r="P103" s="48">
        <v>133731.13045905624</v>
      </c>
      <c r="Q103" s="48">
        <v>24530.284708504503</v>
      </c>
      <c r="R103" s="48">
        <v>22873.665319319938</v>
      </c>
      <c r="S103" s="48">
        <v>32185.72413062448</v>
      </c>
      <c r="T103" s="48">
        <v>28705.510326804968</v>
      </c>
      <c r="U103" s="48">
        <v>31133.744157115059</v>
      </c>
      <c r="V103" s="48">
        <v>32022.898083892982</v>
      </c>
      <c r="W103" s="48">
        <v>31067.348416639252</v>
      </c>
      <c r="X103" s="48">
        <v>37535.750189247301</v>
      </c>
      <c r="Y103" s="48">
        <v>25214.582053801605</v>
      </c>
      <c r="Z103" s="48">
        <v>28346.466322376233</v>
      </c>
      <c r="AA103" s="48">
        <v>37877.00762509121</v>
      </c>
      <c r="AB103" s="48">
        <v>42178.089092053895</v>
      </c>
      <c r="AC103" s="48">
        <v>24909.246725320001</v>
      </c>
      <c r="AJ103" s="69"/>
    </row>
    <row r="104" spans="2:36" x14ac:dyDescent="0.2">
      <c r="B104" s="106" t="s">
        <v>191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175835.36078203729</v>
      </c>
      <c r="K104" s="48">
        <v>342178.04109300568</v>
      </c>
      <c r="L104" s="48">
        <v>44725.52572047303</v>
      </c>
      <c r="M104" s="48">
        <v>0</v>
      </c>
      <c r="N104" s="48">
        <v>0</v>
      </c>
      <c r="O104" s="48">
        <v>0</v>
      </c>
      <c r="P104" s="48">
        <v>0</v>
      </c>
      <c r="Q104" s="48">
        <v>0</v>
      </c>
      <c r="R104" s="48">
        <v>2082764.7342137164</v>
      </c>
      <c r="S104" s="48">
        <v>2295845.3583517885</v>
      </c>
      <c r="T104" s="48">
        <v>2996513.8115766929</v>
      </c>
      <c r="U104" s="48">
        <v>2895696.0667717638</v>
      </c>
      <c r="V104" s="48">
        <v>2061359.7222965241</v>
      </c>
      <c r="W104" s="48">
        <v>734049.54176079563</v>
      </c>
      <c r="X104" s="48">
        <v>156243.4782805978</v>
      </c>
      <c r="Y104" s="48">
        <v>224300.76989279047</v>
      </c>
      <c r="Z104" s="48">
        <v>1434754.8072315285</v>
      </c>
      <c r="AA104" s="48">
        <v>13819.230441145859</v>
      </c>
      <c r="AB104" s="48">
        <v>505054.75810531864</v>
      </c>
      <c r="AC104" s="48">
        <v>226308.93672696999</v>
      </c>
      <c r="AJ104" s="69"/>
    </row>
    <row r="105" spans="2:36" x14ac:dyDescent="0.2">
      <c r="B105" s="106" t="s">
        <v>192</v>
      </c>
      <c r="C105" s="48">
        <v>0</v>
      </c>
      <c r="D105" s="48">
        <v>0</v>
      </c>
      <c r="E105" s="48">
        <v>0</v>
      </c>
      <c r="F105" s="48">
        <v>0</v>
      </c>
      <c r="G105" s="48">
        <v>418915.57855634543</v>
      </c>
      <c r="H105" s="48">
        <v>458827.26756241999</v>
      </c>
      <c r="I105" s="48">
        <v>300458.99604566029</v>
      </c>
      <c r="J105" s="48">
        <v>108358.84337661846</v>
      </c>
      <c r="K105" s="48">
        <v>33984.898669872084</v>
      </c>
      <c r="L105" s="48">
        <v>58378.536820127672</v>
      </c>
      <c r="M105" s="48">
        <v>13655.538787526824</v>
      </c>
      <c r="N105" s="48">
        <v>22569.581802859826</v>
      </c>
      <c r="O105" s="48">
        <v>57941.000231376151</v>
      </c>
      <c r="P105" s="48">
        <v>4896.2955163255956</v>
      </c>
      <c r="Q105" s="48">
        <v>3705.9223168607268</v>
      </c>
      <c r="R105" s="48">
        <v>1149.7385472620688</v>
      </c>
      <c r="S105" s="48">
        <v>173350.56589190572</v>
      </c>
      <c r="T105" s="48">
        <v>207239.35706228786</v>
      </c>
      <c r="U105" s="48">
        <v>225218.94368859305</v>
      </c>
      <c r="V105" s="48">
        <v>200963.26468600112</v>
      </c>
      <c r="W105" s="48">
        <v>226789.80069283969</v>
      </c>
      <c r="X105" s="48">
        <v>218834.69609036454</v>
      </c>
      <c r="Y105" s="48">
        <v>240253.8777548387</v>
      </c>
      <c r="Z105" s="48">
        <v>281203.69732441666</v>
      </c>
      <c r="AA105" s="48">
        <v>254365.00915801834</v>
      </c>
      <c r="AB105" s="48">
        <v>269455.64193362388</v>
      </c>
      <c r="AC105" s="48">
        <v>183795.45037226001</v>
      </c>
      <c r="AJ105" s="69"/>
    </row>
    <row r="106" spans="2:36" x14ac:dyDescent="0.2">
      <c r="B106" s="106" t="s">
        <v>193</v>
      </c>
      <c r="C106" s="48">
        <v>0</v>
      </c>
      <c r="D106" s="48">
        <v>0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103.45526542191263</v>
      </c>
      <c r="K106" s="48">
        <v>18.863303778353743</v>
      </c>
      <c r="L106" s="48">
        <v>14.28987382539003</v>
      </c>
      <c r="M106" s="48">
        <v>8.0842124745139987</v>
      </c>
      <c r="N106" s="48">
        <v>4.9375352875044438</v>
      </c>
      <c r="O106" s="48">
        <v>2.536854071102471</v>
      </c>
      <c r="P106" s="48">
        <v>4.9089531508458739</v>
      </c>
      <c r="Q106" s="48">
        <v>4.2438197479666355</v>
      </c>
      <c r="R106" s="48">
        <v>4.9495240991080047</v>
      </c>
      <c r="S106" s="48">
        <v>3.0926905510761995</v>
      </c>
      <c r="T106" s="48">
        <v>1.7021097077525613</v>
      </c>
      <c r="U106" s="48">
        <v>2.616012432936706</v>
      </c>
      <c r="V106" s="48">
        <v>1.6779307266012642</v>
      </c>
      <c r="W106" s="48">
        <v>0.41328910902044985</v>
      </c>
      <c r="X106" s="48">
        <v>0</v>
      </c>
      <c r="Y106" s="48">
        <v>0</v>
      </c>
      <c r="Z106" s="48">
        <v>0</v>
      </c>
      <c r="AA106" s="48">
        <v>0</v>
      </c>
      <c r="AB106" s="48">
        <v>0</v>
      </c>
      <c r="AC106" s="48">
        <v>0</v>
      </c>
      <c r="AJ106" s="69"/>
    </row>
    <row r="107" spans="2:36" x14ac:dyDescent="0.2">
      <c r="B107" s="106" t="s">
        <v>194</v>
      </c>
      <c r="C107" s="48">
        <v>0</v>
      </c>
      <c r="D107" s="48">
        <v>0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v>0</v>
      </c>
      <c r="O107" s="48">
        <v>0</v>
      </c>
      <c r="P107" s="48">
        <v>0</v>
      </c>
      <c r="Q107" s="48">
        <v>0</v>
      </c>
      <c r="R107" s="48">
        <v>0</v>
      </c>
      <c r="S107" s="48">
        <v>0</v>
      </c>
      <c r="T107" s="48">
        <v>0</v>
      </c>
      <c r="U107" s="48">
        <v>0</v>
      </c>
      <c r="V107" s="48">
        <v>0</v>
      </c>
      <c r="W107" s="48">
        <v>0</v>
      </c>
      <c r="X107" s="48">
        <v>0</v>
      </c>
      <c r="Y107" s="48">
        <v>0</v>
      </c>
      <c r="Z107" s="48">
        <v>0</v>
      </c>
      <c r="AA107" s="48">
        <v>0</v>
      </c>
      <c r="AB107" s="48">
        <v>0</v>
      </c>
      <c r="AC107" s="48">
        <v>0</v>
      </c>
      <c r="AJ107" s="69"/>
    </row>
    <row r="108" spans="2:36" x14ac:dyDescent="0.2">
      <c r="B108" s="106" t="s">
        <v>195</v>
      </c>
      <c r="C108" s="48">
        <v>0</v>
      </c>
      <c r="D108" s="48">
        <v>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29.620975720284218</v>
      </c>
      <c r="L108" s="48">
        <v>0</v>
      </c>
      <c r="M108" s="48">
        <v>0</v>
      </c>
      <c r="N108" s="48">
        <v>0</v>
      </c>
      <c r="O108" s="48">
        <v>0</v>
      </c>
      <c r="P108" s="48">
        <v>0</v>
      </c>
      <c r="Q108" s="48">
        <v>0</v>
      </c>
      <c r="R108" s="48">
        <v>0</v>
      </c>
      <c r="S108" s="48">
        <v>0</v>
      </c>
      <c r="T108" s="48">
        <v>0</v>
      </c>
      <c r="U108" s="48">
        <v>0</v>
      </c>
      <c r="V108" s="48">
        <v>0</v>
      </c>
      <c r="W108" s="48">
        <v>0</v>
      </c>
      <c r="X108" s="48">
        <v>0</v>
      </c>
      <c r="Y108" s="48">
        <v>0</v>
      </c>
      <c r="Z108" s="48">
        <v>0</v>
      </c>
      <c r="AA108" s="48">
        <v>0</v>
      </c>
      <c r="AB108" s="48">
        <v>0</v>
      </c>
      <c r="AC108" s="48">
        <v>0</v>
      </c>
      <c r="AJ108" s="69"/>
    </row>
    <row r="109" spans="2:36" x14ac:dyDescent="0.2">
      <c r="B109" s="106" t="s">
        <v>196</v>
      </c>
      <c r="C109" s="48">
        <v>0</v>
      </c>
      <c r="D109" s="48">
        <v>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34705.844828926311</v>
      </c>
      <c r="L109" s="48">
        <v>48128.784616255805</v>
      </c>
      <c r="M109" s="48">
        <v>53447.580403691711</v>
      </c>
      <c r="N109" s="48">
        <v>47783.138497332002</v>
      </c>
      <c r="O109" s="48">
        <v>40337.811999700629</v>
      </c>
      <c r="P109" s="48">
        <v>45419.849167016931</v>
      </c>
      <c r="Q109" s="48">
        <v>51413.420582000734</v>
      </c>
      <c r="R109" s="48">
        <v>71228.752486619254</v>
      </c>
      <c r="S109" s="48">
        <v>88641.432335670368</v>
      </c>
      <c r="T109" s="48">
        <v>75660.720064272013</v>
      </c>
      <c r="U109" s="48">
        <v>77068.744003111919</v>
      </c>
      <c r="V109" s="48">
        <v>81261.782572519543</v>
      </c>
      <c r="W109" s="48">
        <v>89862.562045450089</v>
      </c>
      <c r="X109" s="48">
        <v>86691.35797338796</v>
      </c>
      <c r="Y109" s="48">
        <v>91369.957409298164</v>
      </c>
      <c r="Z109" s="48">
        <v>93349.211503136452</v>
      </c>
      <c r="AA109" s="48">
        <v>94345.769787672383</v>
      </c>
      <c r="AB109" s="48">
        <v>89889.164177712039</v>
      </c>
      <c r="AC109" s="48">
        <v>49276.360972790004</v>
      </c>
      <c r="AJ109" s="69"/>
    </row>
    <row r="110" spans="2:36" x14ac:dyDescent="0.2">
      <c r="B110" s="106" t="s">
        <v>197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113440.27574450553</v>
      </c>
      <c r="L110" s="48">
        <v>130846.2875982883</v>
      </c>
      <c r="M110" s="48">
        <v>107836.68945571213</v>
      </c>
      <c r="N110" s="48">
        <v>110078.90768925603</v>
      </c>
      <c r="O110" s="48">
        <v>123300.12543285673</v>
      </c>
      <c r="P110" s="48">
        <v>114410.95994432006</v>
      </c>
      <c r="Q110" s="48">
        <v>117140.66476574521</v>
      </c>
      <c r="R110" s="48">
        <v>105367.76998828411</v>
      </c>
      <c r="S110" s="48">
        <v>173879.28801157579</v>
      </c>
      <c r="T110" s="48">
        <v>194157.87498328832</v>
      </c>
      <c r="U110" s="48">
        <v>194981.36199817128</v>
      </c>
      <c r="V110" s="48">
        <v>198003.66171287955</v>
      </c>
      <c r="W110" s="48">
        <v>184534.11598934222</v>
      </c>
      <c r="X110" s="48">
        <v>195015.61739729499</v>
      </c>
      <c r="Y110" s="48">
        <v>209751.81928833667</v>
      </c>
      <c r="Z110" s="48">
        <v>242236.59393829829</v>
      </c>
      <c r="AA110" s="48">
        <v>231698.14249695232</v>
      </c>
      <c r="AB110" s="48">
        <v>278319.06906568707</v>
      </c>
      <c r="AC110" s="48">
        <v>153444.76446971</v>
      </c>
      <c r="AJ110" s="69"/>
    </row>
    <row r="111" spans="2:36" x14ac:dyDescent="0.2">
      <c r="B111" s="106" t="s">
        <v>198</v>
      </c>
      <c r="C111" s="48">
        <v>0</v>
      </c>
      <c r="D111" s="48">
        <v>0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54519.38556187931</v>
      </c>
      <c r="N111" s="48">
        <v>0</v>
      </c>
      <c r="O111" s="48">
        <v>0</v>
      </c>
      <c r="P111" s="48">
        <v>0</v>
      </c>
      <c r="Q111" s="48">
        <v>0</v>
      </c>
      <c r="R111" s="48">
        <v>0</v>
      </c>
      <c r="S111" s="48">
        <v>0</v>
      </c>
      <c r="T111" s="48">
        <v>0</v>
      </c>
      <c r="U111" s="48">
        <v>0</v>
      </c>
      <c r="V111" s="48">
        <v>0</v>
      </c>
      <c r="W111" s="48">
        <v>0</v>
      </c>
      <c r="X111" s="48">
        <v>0</v>
      </c>
      <c r="Y111" s="48">
        <v>0</v>
      </c>
      <c r="Z111" s="48">
        <v>0</v>
      </c>
      <c r="AA111" s="48">
        <v>0</v>
      </c>
      <c r="AB111" s="48">
        <v>0</v>
      </c>
      <c r="AC111" s="48">
        <v>0</v>
      </c>
      <c r="AJ111" s="69"/>
    </row>
    <row r="112" spans="2:36" x14ac:dyDescent="0.2">
      <c r="B112" s="106" t="s">
        <v>199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8">
        <v>0</v>
      </c>
      <c r="X112" s="48">
        <v>0</v>
      </c>
      <c r="Y112" s="48">
        <v>0</v>
      </c>
      <c r="Z112" s="48">
        <v>0</v>
      </c>
      <c r="AA112" s="48">
        <v>0</v>
      </c>
      <c r="AB112" s="48">
        <v>0</v>
      </c>
      <c r="AC112" s="48">
        <v>0</v>
      </c>
      <c r="AJ112" s="69"/>
    </row>
    <row r="113" spans="2:36" x14ac:dyDescent="0.2">
      <c r="B113" s="106" t="s">
        <v>200</v>
      </c>
      <c r="C113" s="48">
        <v>0</v>
      </c>
      <c r="D113" s="48">
        <v>0</v>
      </c>
      <c r="E113" s="48">
        <v>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4439.1143802227716</v>
      </c>
      <c r="N113" s="48">
        <v>5301.162026425196</v>
      </c>
      <c r="O113" s="48">
        <v>6410.8241347027915</v>
      </c>
      <c r="P113" s="48">
        <v>6482.330666734023</v>
      </c>
      <c r="Q113" s="48">
        <v>6288.5351055465126</v>
      </c>
      <c r="R113" s="48">
        <v>6321.1840214010554</v>
      </c>
      <c r="S113" s="48">
        <v>6264.5138918176744</v>
      </c>
      <c r="T113" s="48">
        <v>6969.1133113574733</v>
      </c>
      <c r="U113" s="48">
        <v>7246.8266143708188</v>
      </c>
      <c r="V113" s="48">
        <v>11790.18442536598</v>
      </c>
      <c r="W113" s="48">
        <v>9655.7210386986171</v>
      </c>
      <c r="X113" s="48">
        <v>12035.246415642398</v>
      </c>
      <c r="Y113" s="48">
        <v>11078.793133272238</v>
      </c>
      <c r="Z113" s="48">
        <v>37612.102166875986</v>
      </c>
      <c r="AA113" s="48">
        <v>85539.997558195144</v>
      </c>
      <c r="AB113" s="48">
        <v>52112.989482519435</v>
      </c>
      <c r="AC113" s="48">
        <v>36555.95521</v>
      </c>
      <c r="AJ113" s="69"/>
    </row>
    <row r="114" spans="2:36" x14ac:dyDescent="0.2">
      <c r="B114" s="106" t="s">
        <v>201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811.38459553523376</v>
      </c>
      <c r="O114" s="48">
        <v>216.8691785999535</v>
      </c>
      <c r="P114" s="48">
        <v>3179.071774270858</v>
      </c>
      <c r="Q114" s="48">
        <v>147041.11050113235</v>
      </c>
      <c r="R114" s="48">
        <v>-2321.5927172577972</v>
      </c>
      <c r="S114" s="48">
        <v>308309.88285407267</v>
      </c>
      <c r="T114" s="48">
        <v>311441.19268370396</v>
      </c>
      <c r="U114" s="48">
        <v>336866.96207098803</v>
      </c>
      <c r="V114" s="48">
        <v>407128.4774033557</v>
      </c>
      <c r="W114" s="48">
        <v>258033.03647709082</v>
      </c>
      <c r="X114" s="48">
        <v>165675.64686003435</v>
      </c>
      <c r="Y114" s="48">
        <v>380235.19689468009</v>
      </c>
      <c r="Z114" s="48">
        <v>660903.28578360658</v>
      </c>
      <c r="AA114" s="48">
        <v>711976.95559156034</v>
      </c>
      <c r="AB114" s="48">
        <v>616397.64121993945</v>
      </c>
      <c r="AC114" s="48">
        <v>219055.31556682001</v>
      </c>
      <c r="AJ114" s="69"/>
    </row>
    <row r="115" spans="2:36" x14ac:dyDescent="0.2">
      <c r="B115" s="106" t="s">
        <v>202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506021.53075032466</v>
      </c>
      <c r="O115" s="48">
        <v>41797.965936579065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  <c r="AA115" s="48">
        <v>0</v>
      </c>
      <c r="AB115" s="48">
        <v>0</v>
      </c>
      <c r="AC115" s="48">
        <v>0</v>
      </c>
      <c r="AJ115" s="69"/>
    </row>
    <row r="116" spans="2:36" x14ac:dyDescent="0.2">
      <c r="B116" s="106" t="s">
        <v>203</v>
      </c>
      <c r="C116" s="73">
        <v>0</v>
      </c>
      <c r="D116" s="73">
        <v>0</v>
      </c>
      <c r="E116" s="73">
        <v>0</v>
      </c>
      <c r="F116" s="73">
        <v>0</v>
      </c>
      <c r="G116" s="73">
        <v>0</v>
      </c>
      <c r="H116" s="73">
        <v>0</v>
      </c>
      <c r="I116" s="73">
        <v>0</v>
      </c>
      <c r="J116" s="73">
        <v>0</v>
      </c>
      <c r="K116" s="73">
        <v>0</v>
      </c>
      <c r="L116" s="73">
        <v>0</v>
      </c>
      <c r="M116" s="73">
        <v>0</v>
      </c>
      <c r="N116" s="73">
        <v>0</v>
      </c>
      <c r="O116" s="73">
        <v>0</v>
      </c>
      <c r="P116" s="73">
        <v>5962799.1833466552</v>
      </c>
      <c r="Q116" s="73">
        <v>24389081.17901032</v>
      </c>
      <c r="R116" s="73">
        <v>18425904.155234031</v>
      </c>
      <c r="S116" s="73">
        <v>14631539.537348123</v>
      </c>
      <c r="T116" s="73">
        <v>8081073.635509491</v>
      </c>
      <c r="U116" s="73">
        <v>221194.28610729007</v>
      </c>
      <c r="V116" s="73">
        <v>156210.18525823986</v>
      </c>
      <c r="W116" s="73">
        <v>65187.05600668698</v>
      </c>
      <c r="X116" s="73">
        <v>43299.318044429587</v>
      </c>
      <c r="Y116" s="73">
        <v>56547.28895354933</v>
      </c>
      <c r="Z116" s="73">
        <v>148631.22767889875</v>
      </c>
      <c r="AA116" s="73">
        <v>11559.322043012871</v>
      </c>
      <c r="AB116" s="73">
        <v>9930.9382914422822</v>
      </c>
      <c r="AC116" s="73">
        <v>23350.623562000001</v>
      </c>
      <c r="AJ116" s="69"/>
    </row>
    <row r="117" spans="2:36" x14ac:dyDescent="0.2">
      <c r="B117" s="106" t="s">
        <v>204</v>
      </c>
      <c r="C117" s="48">
        <v>0</v>
      </c>
      <c r="D117" s="48">
        <v>0</v>
      </c>
      <c r="E117" s="48">
        <v>0</v>
      </c>
      <c r="F117" s="48">
        <v>0</v>
      </c>
      <c r="G117" s="48">
        <v>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0</v>
      </c>
      <c r="N117" s="48">
        <v>0</v>
      </c>
      <c r="O117" s="48">
        <v>0</v>
      </c>
      <c r="P117" s="48">
        <v>42402.836698655963</v>
      </c>
      <c r="Q117" s="48">
        <v>87617.884749469566</v>
      </c>
      <c r="R117" s="48">
        <v>59623.651154880332</v>
      </c>
      <c r="S117" s="48">
        <v>61310.565237081762</v>
      </c>
      <c r="T117" s="48">
        <v>60266.836341336086</v>
      </c>
      <c r="U117" s="48">
        <v>22770.639058949753</v>
      </c>
      <c r="V117" s="48">
        <v>66609.844840159785</v>
      </c>
      <c r="W117" s="48">
        <v>71219.128221821535</v>
      </c>
      <c r="X117" s="48">
        <v>75079.339909829156</v>
      </c>
      <c r="Y117" s="48">
        <v>75048.979152176747</v>
      </c>
      <c r="Z117" s="48">
        <v>82150.197174852568</v>
      </c>
      <c r="AA117" s="48">
        <v>85693.111465850146</v>
      </c>
      <c r="AB117" s="48">
        <v>87902.945644421343</v>
      </c>
      <c r="AC117" s="48">
        <v>57900.906880670002</v>
      </c>
      <c r="AJ117" s="69"/>
    </row>
    <row r="118" spans="2:36" x14ac:dyDescent="0.2">
      <c r="B118" s="106" t="s">
        <v>205</v>
      </c>
      <c r="C118" s="48">
        <v>0</v>
      </c>
      <c r="D118" s="48">
        <v>0</v>
      </c>
      <c r="E118" s="48">
        <v>0</v>
      </c>
      <c r="F118" s="48">
        <v>0</v>
      </c>
      <c r="G118" s="48">
        <v>0</v>
      </c>
      <c r="H118" s="48">
        <v>0</v>
      </c>
      <c r="I118" s="48">
        <v>0</v>
      </c>
      <c r="J118" s="48">
        <v>0</v>
      </c>
      <c r="K118" s="48">
        <v>0</v>
      </c>
      <c r="L118" s="48">
        <v>0</v>
      </c>
      <c r="M118" s="48">
        <v>0</v>
      </c>
      <c r="N118" s="48">
        <v>0</v>
      </c>
      <c r="O118" s="48">
        <v>0</v>
      </c>
      <c r="P118" s="48">
        <v>6017.8667273402225</v>
      </c>
      <c r="Q118" s="48">
        <v>3183.6135957093325</v>
      </c>
      <c r="R118" s="48">
        <v>2686.5633367571959</v>
      </c>
      <c r="S118" s="48">
        <v>3284.916595879688</v>
      </c>
      <c r="T118" s="48">
        <v>2786.021177321757</v>
      </c>
      <c r="U118" s="48">
        <v>2921.4038299001363</v>
      </c>
      <c r="V118" s="48">
        <v>3248.9265265617682</v>
      </c>
      <c r="W118" s="48">
        <v>2968.3133026511528</v>
      </c>
      <c r="X118" s="48">
        <v>2440.7835825459442</v>
      </c>
      <c r="Y118" s="48">
        <v>2718.3173417846956</v>
      </c>
      <c r="Z118" s="48">
        <v>2735.2986575620548</v>
      </c>
      <c r="AA118" s="48">
        <v>2911.1576523760864</v>
      </c>
      <c r="AB118" s="48">
        <v>3298.8635674557713</v>
      </c>
      <c r="AC118" s="48">
        <v>1151.7137250000001</v>
      </c>
      <c r="AJ118" s="69"/>
    </row>
    <row r="119" spans="2:36" x14ac:dyDescent="0.2">
      <c r="B119" s="106" t="s">
        <v>206</v>
      </c>
      <c r="C119" s="48">
        <v>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v>0</v>
      </c>
      <c r="Q119" s="48">
        <v>0</v>
      </c>
      <c r="R119" s="48">
        <v>39.05606754846886</v>
      </c>
      <c r="S119" s="48">
        <v>3137.2408045606599</v>
      </c>
      <c r="T119" s="48">
        <v>102806.50698752943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  <c r="AA119" s="48">
        <v>0</v>
      </c>
      <c r="AB119" s="48">
        <v>0</v>
      </c>
      <c r="AC119" s="48">
        <v>0</v>
      </c>
      <c r="AJ119" s="69"/>
    </row>
    <row r="120" spans="2:36" x14ac:dyDescent="0.2">
      <c r="B120" s="106" t="s">
        <v>207</v>
      </c>
      <c r="C120" s="48">
        <v>0</v>
      </c>
      <c r="D120" s="48">
        <v>0</v>
      </c>
      <c r="E120" s="48">
        <v>0</v>
      </c>
      <c r="F120" s="48">
        <v>0</v>
      </c>
      <c r="G120" s="48">
        <v>0</v>
      </c>
      <c r="H120" s="48">
        <v>0</v>
      </c>
      <c r="I120" s="48">
        <v>0</v>
      </c>
      <c r="J120" s="48">
        <v>0</v>
      </c>
      <c r="K120" s="48">
        <v>0</v>
      </c>
      <c r="L120" s="48">
        <v>0</v>
      </c>
      <c r="M120" s="48">
        <v>0</v>
      </c>
      <c r="N120" s="48">
        <v>0</v>
      </c>
      <c r="O120" s="48">
        <v>0</v>
      </c>
      <c r="P120" s="48">
        <v>0</v>
      </c>
      <c r="Q120" s="48">
        <v>0</v>
      </c>
      <c r="R120" s="48">
        <v>0</v>
      </c>
      <c r="S120" s="48">
        <v>0</v>
      </c>
      <c r="T120" s="48">
        <v>0</v>
      </c>
      <c r="U120" s="48">
        <v>0</v>
      </c>
      <c r="V120" s="48">
        <v>0</v>
      </c>
      <c r="W120" s="48">
        <v>0</v>
      </c>
      <c r="X120" s="48">
        <v>0</v>
      </c>
      <c r="Y120" s="48">
        <v>0</v>
      </c>
      <c r="Z120" s="48">
        <v>0</v>
      </c>
      <c r="AA120" s="48">
        <v>0</v>
      </c>
      <c r="AB120" s="48">
        <v>0</v>
      </c>
      <c r="AC120" s="48">
        <v>0</v>
      </c>
      <c r="AJ120" s="69"/>
    </row>
    <row r="121" spans="2:36" x14ac:dyDescent="0.2">
      <c r="B121" s="106" t="s">
        <v>208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835519.83264427341</v>
      </c>
      <c r="S121" s="48">
        <v>1228572.5274685882</v>
      </c>
      <c r="T121" s="48">
        <v>1298557.2480480757</v>
      </c>
      <c r="U121" s="48">
        <v>1299061.9339989063</v>
      </c>
      <c r="V121" s="48">
        <v>1286387.758208748</v>
      </c>
      <c r="W121" s="48">
        <v>1286284.8642374612</v>
      </c>
      <c r="X121" s="48">
        <v>1220000.2836172548</v>
      </c>
      <c r="Y121" s="48">
        <v>1103522.477872493</v>
      </c>
      <c r="Z121" s="48">
        <v>166081.84161943087</v>
      </c>
      <c r="AA121" s="48">
        <v>1175464.7405757343</v>
      </c>
      <c r="AB121" s="48">
        <v>1165424.6112387078</v>
      </c>
      <c r="AC121" s="48">
        <v>326725.58870914002</v>
      </c>
      <c r="AJ121" s="69"/>
    </row>
    <row r="122" spans="2:36" x14ac:dyDescent="0.2">
      <c r="B122" s="106" t="s">
        <v>209</v>
      </c>
      <c r="C122" s="48">
        <v>0</v>
      </c>
      <c r="D122" s="48">
        <v>0</v>
      </c>
      <c r="E122" s="48">
        <v>0</v>
      </c>
      <c r="F122" s="48">
        <v>0</v>
      </c>
      <c r="G122" s="48">
        <v>0</v>
      </c>
      <c r="H122" s="48">
        <v>0</v>
      </c>
      <c r="I122" s="48">
        <v>0</v>
      </c>
      <c r="J122" s="48">
        <v>0</v>
      </c>
      <c r="K122" s="48">
        <v>0</v>
      </c>
      <c r="L122" s="48">
        <v>0</v>
      </c>
      <c r="M122" s="48">
        <v>0</v>
      </c>
      <c r="N122" s="48">
        <v>0</v>
      </c>
      <c r="O122" s="48">
        <v>0</v>
      </c>
      <c r="P122" s="48">
        <v>0</v>
      </c>
      <c r="Q122" s="48">
        <v>11505.152787529005</v>
      </c>
      <c r="R122" s="48">
        <v>84262.167611555036</v>
      </c>
      <c r="S122" s="48">
        <v>122091.21021627805</v>
      </c>
      <c r="T122" s="48">
        <v>156029.08585617502</v>
      </c>
      <c r="U122" s="48">
        <v>141210.17996364209</v>
      </c>
      <c r="V122" s="48">
        <v>167516.64088153018</v>
      </c>
      <c r="W122" s="48">
        <v>150344.91291319733</v>
      </c>
      <c r="X122" s="48">
        <v>140082.76940967771</v>
      </c>
      <c r="Y122" s="48">
        <v>201039.59493923539</v>
      </c>
      <c r="Z122" s="48">
        <v>282820.77697422396</v>
      </c>
      <c r="AA122" s="48">
        <v>289102.28496904712</v>
      </c>
      <c r="AB122" s="48">
        <v>257106.58261184837</v>
      </c>
      <c r="AC122" s="48">
        <v>296878.39066065999</v>
      </c>
      <c r="AJ122" s="69"/>
    </row>
    <row r="123" spans="2:36" x14ac:dyDescent="0.2">
      <c r="B123" s="106" t="s">
        <v>210</v>
      </c>
      <c r="C123" s="48">
        <v>0</v>
      </c>
      <c r="D123" s="48">
        <v>0</v>
      </c>
      <c r="E123" s="48">
        <v>0</v>
      </c>
      <c r="F123" s="48">
        <v>0</v>
      </c>
      <c r="G123" s="48">
        <v>0</v>
      </c>
      <c r="H123" s="48">
        <v>0</v>
      </c>
      <c r="I123" s="48">
        <v>0</v>
      </c>
      <c r="J123" s="48">
        <v>0</v>
      </c>
      <c r="K123" s="48">
        <v>0</v>
      </c>
      <c r="L123" s="48">
        <v>0</v>
      </c>
      <c r="M123" s="48">
        <v>0</v>
      </c>
      <c r="N123" s="48">
        <v>0</v>
      </c>
      <c r="O123" s="48">
        <v>0</v>
      </c>
      <c r="P123" s="48">
        <v>0</v>
      </c>
      <c r="Q123" s="48">
        <v>0</v>
      </c>
      <c r="R123" s="48">
        <v>0</v>
      </c>
      <c r="S123" s="48">
        <v>0</v>
      </c>
      <c r="T123" s="48">
        <v>0</v>
      </c>
      <c r="U123" s="48">
        <v>42625.134711389124</v>
      </c>
      <c r="V123" s="48">
        <v>96636.690981322143</v>
      </c>
      <c r="W123" s="48">
        <v>44982.307193149703</v>
      </c>
      <c r="X123" s="48">
        <v>44049.820840802298</v>
      </c>
      <c r="Y123" s="48">
        <v>50681.072089163812</v>
      </c>
      <c r="Z123" s="48">
        <v>59926.656998985971</v>
      </c>
      <c r="AA123" s="48">
        <v>56358.669793911082</v>
      </c>
      <c r="AB123" s="48">
        <v>56666.670485530143</v>
      </c>
      <c r="AC123" s="48">
        <v>36458.919065000002</v>
      </c>
      <c r="AJ123" s="69"/>
    </row>
    <row r="124" spans="2:36" x14ac:dyDescent="0.2">
      <c r="B124" s="106" t="s">
        <v>211</v>
      </c>
      <c r="C124" s="48">
        <v>0</v>
      </c>
      <c r="D124" s="48">
        <v>0</v>
      </c>
      <c r="E124" s="48">
        <v>0</v>
      </c>
      <c r="F124" s="48">
        <v>0</v>
      </c>
      <c r="G124" s="48">
        <v>0</v>
      </c>
      <c r="H124" s="48">
        <v>0</v>
      </c>
      <c r="I124" s="48">
        <v>0</v>
      </c>
      <c r="J124" s="48">
        <v>0</v>
      </c>
      <c r="K124" s="48">
        <v>0</v>
      </c>
      <c r="L124" s="48">
        <v>0</v>
      </c>
      <c r="M124" s="48">
        <v>0</v>
      </c>
      <c r="N124" s="48">
        <v>0</v>
      </c>
      <c r="O124" s="48">
        <v>0</v>
      </c>
      <c r="P124" s="48">
        <v>0</v>
      </c>
      <c r="Q124" s="48">
        <v>0</v>
      </c>
      <c r="R124" s="48">
        <v>0</v>
      </c>
      <c r="S124" s="48">
        <v>44.087463857363268</v>
      </c>
      <c r="T124" s="48">
        <v>40.565157035879388</v>
      </c>
      <c r="U124" s="48">
        <v>9.9328899549506318</v>
      </c>
      <c r="V124" s="48">
        <v>0</v>
      </c>
      <c r="W124" s="48">
        <v>0</v>
      </c>
      <c r="X124" s="48">
        <v>0</v>
      </c>
      <c r="Y124" s="48">
        <v>0</v>
      </c>
      <c r="Z124" s="48">
        <v>0</v>
      </c>
      <c r="AA124" s="48">
        <v>0</v>
      </c>
      <c r="AB124" s="48">
        <v>0</v>
      </c>
      <c r="AC124" s="48">
        <v>0</v>
      </c>
      <c r="AJ124" s="69"/>
    </row>
    <row r="125" spans="2:36" x14ac:dyDescent="0.2">
      <c r="B125" s="106" t="s">
        <v>212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8">
        <v>0</v>
      </c>
      <c r="J125" s="48">
        <v>0</v>
      </c>
      <c r="K125" s="48">
        <v>0</v>
      </c>
      <c r="L125" s="48">
        <v>0</v>
      </c>
      <c r="M125" s="48">
        <v>0</v>
      </c>
      <c r="N125" s="48">
        <v>0</v>
      </c>
      <c r="O125" s="48">
        <v>0</v>
      </c>
      <c r="P125" s="48">
        <v>0</v>
      </c>
      <c r="Q125" s="48">
        <v>0</v>
      </c>
      <c r="R125" s="48">
        <v>0</v>
      </c>
      <c r="S125" s="48">
        <v>0</v>
      </c>
      <c r="T125" s="48">
        <v>0</v>
      </c>
      <c r="U125" s="48">
        <v>0</v>
      </c>
      <c r="V125" s="48">
        <v>0</v>
      </c>
      <c r="W125" s="48">
        <v>0</v>
      </c>
      <c r="X125" s="48">
        <v>0</v>
      </c>
      <c r="Y125" s="48">
        <v>0</v>
      </c>
      <c r="Z125" s="48">
        <v>0</v>
      </c>
      <c r="AA125" s="48">
        <v>0</v>
      </c>
      <c r="AB125" s="48">
        <v>0</v>
      </c>
      <c r="AC125" s="48">
        <v>0</v>
      </c>
      <c r="AJ125" s="69"/>
    </row>
    <row r="126" spans="2:36" x14ac:dyDescent="0.2">
      <c r="B126" s="106" t="s">
        <v>213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13310.831053764983</v>
      </c>
      <c r="AA126" s="48">
        <v>8831.9635601003265</v>
      </c>
      <c r="AB126" s="48">
        <v>6880.5064292524767</v>
      </c>
      <c r="AC126" s="48">
        <v>5381.8407158100008</v>
      </c>
      <c r="AJ126" s="69"/>
    </row>
    <row r="127" spans="2:36" x14ac:dyDescent="0.2">
      <c r="B127" s="106" t="s">
        <v>214</v>
      </c>
      <c r="C127" s="48">
        <v>0</v>
      </c>
      <c r="D127" s="48">
        <v>0</v>
      </c>
      <c r="E127" s="48">
        <v>0</v>
      </c>
      <c r="F127" s="48">
        <v>0</v>
      </c>
      <c r="G127" s="48">
        <v>0</v>
      </c>
      <c r="H127" s="48">
        <v>0</v>
      </c>
      <c r="I127" s="48">
        <v>0</v>
      </c>
      <c r="J127" s="48">
        <v>0</v>
      </c>
      <c r="K127" s="48">
        <v>0</v>
      </c>
      <c r="L127" s="48">
        <v>0</v>
      </c>
      <c r="M127" s="48">
        <v>0</v>
      </c>
      <c r="N127" s="48">
        <v>0</v>
      </c>
      <c r="O127" s="48">
        <v>0</v>
      </c>
      <c r="P127" s="48">
        <v>0</v>
      </c>
      <c r="Q127" s="48">
        <v>0</v>
      </c>
      <c r="R127" s="48">
        <v>0</v>
      </c>
      <c r="S127" s="48">
        <v>0</v>
      </c>
      <c r="T127" s="48">
        <v>0</v>
      </c>
      <c r="U127" s="48">
        <v>0</v>
      </c>
      <c r="V127" s="48">
        <v>0</v>
      </c>
      <c r="W127" s="48">
        <v>36132583.782922909</v>
      </c>
      <c r="X127" s="48">
        <v>41746805.832532585</v>
      </c>
      <c r="Y127" s="48">
        <v>444929.81961677613</v>
      </c>
      <c r="Z127" s="48">
        <v>397190.16412265069</v>
      </c>
      <c r="AA127" s="48">
        <v>27932.890766098979</v>
      </c>
      <c r="AB127" s="48">
        <v>16087.677011500566</v>
      </c>
      <c r="AC127" s="48">
        <v>634769.29800199997</v>
      </c>
      <c r="AJ127" s="69"/>
    </row>
    <row r="128" spans="2:36" x14ac:dyDescent="0.2">
      <c r="B128" s="106" t="s">
        <v>215</v>
      </c>
      <c r="C128" s="48">
        <v>0</v>
      </c>
      <c r="D128" s="48">
        <v>0</v>
      </c>
      <c r="E128" s="48">
        <v>0</v>
      </c>
      <c r="F128" s="48">
        <v>0</v>
      </c>
      <c r="G128" s="48">
        <v>0</v>
      </c>
      <c r="H128" s="48">
        <v>0</v>
      </c>
      <c r="I128" s="48">
        <v>0</v>
      </c>
      <c r="J128" s="48">
        <v>0</v>
      </c>
      <c r="K128" s="48">
        <v>0</v>
      </c>
      <c r="L128" s="48">
        <v>0</v>
      </c>
      <c r="M128" s="48">
        <v>0</v>
      </c>
      <c r="N128" s="48">
        <v>0</v>
      </c>
      <c r="O128" s="48">
        <v>0</v>
      </c>
      <c r="P128" s="48">
        <v>0</v>
      </c>
      <c r="Q128" s="48">
        <v>0</v>
      </c>
      <c r="R128" s="48">
        <v>0</v>
      </c>
      <c r="S128" s="48">
        <v>0</v>
      </c>
      <c r="T128" s="48">
        <v>0</v>
      </c>
      <c r="U128" s="48">
        <v>0</v>
      </c>
      <c r="V128" s="48">
        <v>0</v>
      </c>
      <c r="W128" s="48">
        <v>0</v>
      </c>
      <c r="X128" s="48">
        <v>0</v>
      </c>
      <c r="Y128" s="48">
        <v>0</v>
      </c>
      <c r="Z128" s="48">
        <v>0</v>
      </c>
      <c r="AA128" s="48">
        <v>0</v>
      </c>
      <c r="AB128" s="48">
        <v>0</v>
      </c>
      <c r="AC128" s="48">
        <v>0</v>
      </c>
      <c r="AJ128" s="69"/>
    </row>
    <row r="129" spans="2:36" x14ac:dyDescent="0.2">
      <c r="B129" s="106" t="s">
        <v>216</v>
      </c>
      <c r="C129" s="48">
        <v>0</v>
      </c>
      <c r="D129" s="48">
        <v>0</v>
      </c>
      <c r="E129" s="48">
        <v>0</v>
      </c>
      <c r="F129" s="48">
        <v>0</v>
      </c>
      <c r="G129" s="48">
        <v>0</v>
      </c>
      <c r="H129" s="48">
        <v>0</v>
      </c>
      <c r="I129" s="48">
        <v>0</v>
      </c>
      <c r="J129" s="48">
        <v>0</v>
      </c>
      <c r="K129" s="48">
        <v>0</v>
      </c>
      <c r="L129" s="48">
        <v>0</v>
      </c>
      <c r="M129" s="48">
        <v>0</v>
      </c>
      <c r="N129" s="48">
        <v>0</v>
      </c>
      <c r="O129" s="48">
        <v>0</v>
      </c>
      <c r="P129" s="48">
        <v>0</v>
      </c>
      <c r="Q129" s="48">
        <v>0</v>
      </c>
      <c r="R129" s="48">
        <v>0</v>
      </c>
      <c r="S129" s="48">
        <v>0</v>
      </c>
      <c r="T129" s="48">
        <v>0</v>
      </c>
      <c r="U129" s="48">
        <v>0</v>
      </c>
      <c r="V129" s="48">
        <v>0</v>
      </c>
      <c r="W129" s="48">
        <v>0</v>
      </c>
      <c r="X129" s="48">
        <v>0</v>
      </c>
      <c r="Y129" s="48">
        <v>2.6904438450998978</v>
      </c>
      <c r="Z129" s="48">
        <v>12.29551759229957</v>
      </c>
      <c r="AA129" s="48">
        <v>88.071753452155349</v>
      </c>
      <c r="AB129" s="48">
        <v>216.37509569266962</v>
      </c>
      <c r="AC129" s="48">
        <v>531.41460500000005</v>
      </c>
      <c r="AJ129" s="69"/>
    </row>
    <row r="130" spans="2:36" x14ac:dyDescent="0.2">
      <c r="B130" s="106" t="s">
        <v>217</v>
      </c>
      <c r="C130" s="48">
        <v>0</v>
      </c>
      <c r="D130" s="48">
        <v>0</v>
      </c>
      <c r="E130" s="48">
        <v>0</v>
      </c>
      <c r="F130" s="48">
        <v>0</v>
      </c>
      <c r="G130" s="48">
        <v>0</v>
      </c>
      <c r="H130" s="48">
        <v>0</v>
      </c>
      <c r="I130" s="48">
        <v>0</v>
      </c>
      <c r="J130" s="48">
        <v>0</v>
      </c>
      <c r="K130" s="48">
        <v>0</v>
      </c>
      <c r="L130" s="48">
        <v>0</v>
      </c>
      <c r="M130" s="48">
        <v>0</v>
      </c>
      <c r="N130" s="48">
        <v>0</v>
      </c>
      <c r="O130" s="48">
        <v>0</v>
      </c>
      <c r="P130" s="48">
        <v>0</v>
      </c>
      <c r="Q130" s="48">
        <v>0</v>
      </c>
      <c r="R130" s="48">
        <v>0</v>
      </c>
      <c r="S130" s="48">
        <v>0</v>
      </c>
      <c r="T130" s="48">
        <v>0</v>
      </c>
      <c r="U130" s="48">
        <v>0</v>
      </c>
      <c r="V130" s="48">
        <v>0</v>
      </c>
      <c r="W130" s="48">
        <v>0</v>
      </c>
      <c r="X130" s="48">
        <v>0</v>
      </c>
      <c r="Y130" s="48">
        <v>0</v>
      </c>
      <c r="Z130" s="48">
        <v>744.98684528621516</v>
      </c>
      <c r="AA130" s="48">
        <v>311.81829817988984</v>
      </c>
      <c r="AB130" s="48">
        <v>232.61920372707436</v>
      </c>
      <c r="AC130" s="48">
        <v>33.19285</v>
      </c>
      <c r="AJ130" s="69"/>
    </row>
    <row r="131" spans="2:36" x14ac:dyDescent="0.2">
      <c r="B131" s="106" t="s">
        <v>361</v>
      </c>
      <c r="C131" s="48">
        <v>0</v>
      </c>
      <c r="D131" s="48">
        <v>0</v>
      </c>
      <c r="E131" s="48">
        <v>0</v>
      </c>
      <c r="F131" s="48">
        <v>0</v>
      </c>
      <c r="G131" s="48">
        <v>0</v>
      </c>
      <c r="H131" s="48">
        <v>0</v>
      </c>
      <c r="I131" s="48">
        <v>0</v>
      </c>
      <c r="J131" s="48">
        <v>0</v>
      </c>
      <c r="K131" s="48">
        <v>0</v>
      </c>
      <c r="L131" s="48">
        <v>0</v>
      </c>
      <c r="M131" s="48">
        <v>0</v>
      </c>
      <c r="N131" s="48">
        <v>0</v>
      </c>
      <c r="O131" s="48">
        <v>0</v>
      </c>
      <c r="P131" s="48">
        <v>0</v>
      </c>
      <c r="Q131" s="48">
        <v>0</v>
      </c>
      <c r="R131" s="48">
        <v>0</v>
      </c>
      <c r="S131" s="48">
        <v>0</v>
      </c>
      <c r="T131" s="48">
        <v>0</v>
      </c>
      <c r="U131" s="48">
        <v>0</v>
      </c>
      <c r="V131" s="48">
        <v>0</v>
      </c>
      <c r="W131" s="48">
        <v>0</v>
      </c>
      <c r="X131" s="48">
        <v>0</v>
      </c>
      <c r="Y131" s="48">
        <v>0</v>
      </c>
      <c r="Z131" s="48">
        <v>0</v>
      </c>
      <c r="AA131" s="48">
        <v>0</v>
      </c>
      <c r="AB131" s="48">
        <v>0</v>
      </c>
      <c r="AC131" s="48">
        <v>0</v>
      </c>
      <c r="AJ131" s="69"/>
    </row>
    <row r="132" spans="2:36" s="45" customFormat="1" x14ac:dyDescent="0.2">
      <c r="B132" s="111" t="s">
        <v>218</v>
      </c>
      <c r="C132" s="61">
        <v>12776890.266273847</v>
      </c>
      <c r="D132" s="61">
        <v>15002918.00556678</v>
      </c>
      <c r="E132" s="61">
        <v>19379452.757136289</v>
      </c>
      <c r="F132" s="61">
        <v>15716531.193581225</v>
      </c>
      <c r="G132" s="61">
        <v>22407953.080241039</v>
      </c>
      <c r="H132" s="61">
        <v>22641645.937458903</v>
      </c>
      <c r="I132" s="61">
        <v>19445349.848559625</v>
      </c>
      <c r="J132" s="61">
        <v>20586401.955816746</v>
      </c>
      <c r="K132" s="61">
        <v>22466353.373450246</v>
      </c>
      <c r="L132" s="61">
        <v>25861706.564790208</v>
      </c>
      <c r="M132" s="61">
        <v>27132060.118212063</v>
      </c>
      <c r="N132" s="61">
        <v>17922583.291096073</v>
      </c>
      <c r="O132" s="61">
        <v>27107997.884045009</v>
      </c>
      <c r="P132" s="61">
        <v>28226445.7862322</v>
      </c>
      <c r="Q132" s="61">
        <v>24913966.8971509</v>
      </c>
      <c r="R132" s="61">
        <v>24771771.397443421</v>
      </c>
      <c r="S132" s="61">
        <v>25648431.161565334</v>
      </c>
      <c r="T132" s="61">
        <v>26764255.830294505</v>
      </c>
      <c r="U132" s="61">
        <v>25059341.692203335</v>
      </c>
      <c r="V132" s="61">
        <v>25873119.114086561</v>
      </c>
      <c r="W132" s="61">
        <v>23958402.872295734</v>
      </c>
      <c r="X132" s="61">
        <v>27833403.933738094</v>
      </c>
      <c r="Y132" s="61">
        <v>30455581.491803966</v>
      </c>
      <c r="Z132" s="61">
        <v>29380318.731554404</v>
      </c>
      <c r="AA132" s="61">
        <v>33246140.569672849</v>
      </c>
      <c r="AB132" s="61">
        <v>32703589.097618841</v>
      </c>
      <c r="AC132" s="61">
        <v>361923178.63716811</v>
      </c>
      <c r="AJ132" s="69"/>
    </row>
    <row r="133" spans="2:36" s="45" customFormat="1" x14ac:dyDescent="0.2">
      <c r="B133" s="108" t="s">
        <v>219</v>
      </c>
      <c r="C133" s="50">
        <v>7193195.7490997175</v>
      </c>
      <c r="D133" s="50">
        <v>7752056.9821939757</v>
      </c>
      <c r="E133" s="50">
        <v>12994277.87072961</v>
      </c>
      <c r="F133" s="50">
        <v>8469336.3788186293</v>
      </c>
      <c r="G133" s="50">
        <v>14686180.196040155</v>
      </c>
      <c r="H133" s="50">
        <v>15329479.016279945</v>
      </c>
      <c r="I133" s="50">
        <v>9864134.1423755717</v>
      </c>
      <c r="J133" s="50">
        <v>9277415.2645646203</v>
      </c>
      <c r="K133" s="50">
        <v>11491422.798249044</v>
      </c>
      <c r="L133" s="50">
        <v>12017309.206415983</v>
      </c>
      <c r="M133" s="50">
        <v>11048421.868274637</v>
      </c>
      <c r="N133" s="50">
        <v>8652518.7479702644</v>
      </c>
      <c r="O133" s="50">
        <v>12170048.082922032</v>
      </c>
      <c r="P133" s="50">
        <v>15199760.861944461</v>
      </c>
      <c r="Q133" s="50">
        <v>13741824.450151742</v>
      </c>
      <c r="R133" s="50">
        <v>13702557.919519406</v>
      </c>
      <c r="S133" s="50">
        <v>13683952.89802677</v>
      </c>
      <c r="T133" s="50">
        <v>13230690.573549775</v>
      </c>
      <c r="U133" s="50">
        <v>14254879.904840453</v>
      </c>
      <c r="V133" s="50">
        <v>14935090.493339563</v>
      </c>
      <c r="W133" s="50">
        <v>12921527.20488199</v>
      </c>
      <c r="X133" s="50">
        <v>15458295.104733452</v>
      </c>
      <c r="Y133" s="50">
        <v>19159404.304902587</v>
      </c>
      <c r="Z133" s="50">
        <v>16428412.794516772</v>
      </c>
      <c r="AA133" s="50">
        <v>17461645.08199979</v>
      </c>
      <c r="AB133" s="50">
        <v>16454703.390945027</v>
      </c>
      <c r="AC133" s="50">
        <v>11325875.448888</v>
      </c>
      <c r="AJ133" s="69"/>
    </row>
    <row r="134" spans="2:36" s="45" customFormat="1" x14ac:dyDescent="0.2">
      <c r="B134" s="109" t="s">
        <v>220</v>
      </c>
      <c r="C134" s="47">
        <v>220459.71933768044</v>
      </c>
      <c r="D134" s="47">
        <v>214454.50400024321</v>
      </c>
      <c r="E134" s="47">
        <v>257435.38430890691</v>
      </c>
      <c r="F134" s="47">
        <v>215821.7804690479</v>
      </c>
      <c r="G134" s="47">
        <v>276466.87788195914</v>
      </c>
      <c r="H134" s="47">
        <v>280402.44028918352</v>
      </c>
      <c r="I134" s="47">
        <v>300812.66359625972</v>
      </c>
      <c r="J134" s="47">
        <v>381742.19851918129</v>
      </c>
      <c r="K134" s="47">
        <v>362216.28722072515</v>
      </c>
      <c r="L134" s="47">
        <v>323891.98497215973</v>
      </c>
      <c r="M134" s="47">
        <v>445909.10211075179</v>
      </c>
      <c r="N134" s="47">
        <v>0</v>
      </c>
      <c r="O134" s="47">
        <v>0</v>
      </c>
      <c r="P134" s="47">
        <v>0</v>
      </c>
      <c r="Q134" s="47">
        <v>0</v>
      </c>
      <c r="R134" s="47">
        <v>0</v>
      </c>
      <c r="S134" s="47">
        <v>0</v>
      </c>
      <c r="T134" s="47">
        <v>0</v>
      </c>
      <c r="U134" s="47">
        <v>0</v>
      </c>
      <c r="V134" s="47">
        <v>0</v>
      </c>
      <c r="W134" s="47">
        <v>0</v>
      </c>
      <c r="X134" s="47">
        <v>0</v>
      </c>
      <c r="Y134" s="47">
        <v>0</v>
      </c>
      <c r="Z134" s="47">
        <v>0</v>
      </c>
      <c r="AA134" s="47">
        <v>0</v>
      </c>
      <c r="AB134" s="47">
        <v>0</v>
      </c>
      <c r="AC134" s="47">
        <v>0</v>
      </c>
      <c r="AJ134" s="69"/>
    </row>
    <row r="135" spans="2:36" x14ac:dyDescent="0.2">
      <c r="B135" s="103" t="s">
        <v>221</v>
      </c>
      <c r="C135" s="48">
        <v>27284.48610208392</v>
      </c>
      <c r="D135" s="48">
        <v>45023.26458131105</v>
      </c>
      <c r="E135" s="48">
        <v>28516.911875602589</v>
      </c>
      <c r="F135" s="48">
        <v>38496.322278834814</v>
      </c>
      <c r="G135" s="48">
        <v>47303.184986716464</v>
      </c>
      <c r="H135" s="48">
        <v>53742.915295269282</v>
      </c>
      <c r="I135" s="48">
        <v>41945.495167491739</v>
      </c>
      <c r="J135" s="48">
        <v>52319.398151229245</v>
      </c>
      <c r="K135" s="48">
        <v>37814.150426463624</v>
      </c>
      <c r="L135" s="48">
        <v>17454.607794470132</v>
      </c>
      <c r="M135" s="48">
        <v>0</v>
      </c>
      <c r="N135" s="48">
        <v>0</v>
      </c>
      <c r="O135" s="48">
        <v>0</v>
      </c>
      <c r="P135" s="48">
        <v>0</v>
      </c>
      <c r="Q135" s="48">
        <v>0</v>
      </c>
      <c r="R135" s="48">
        <v>0</v>
      </c>
      <c r="S135" s="48">
        <v>0</v>
      </c>
      <c r="T135" s="48">
        <v>0</v>
      </c>
      <c r="U135" s="48">
        <v>0</v>
      </c>
      <c r="V135" s="48">
        <v>0</v>
      </c>
      <c r="W135" s="48">
        <v>0</v>
      </c>
      <c r="X135" s="48">
        <v>0</v>
      </c>
      <c r="Y135" s="48">
        <v>0</v>
      </c>
      <c r="Z135" s="48">
        <v>0</v>
      </c>
      <c r="AA135" s="48">
        <v>0</v>
      </c>
      <c r="AB135" s="48">
        <v>0</v>
      </c>
      <c r="AC135" s="48">
        <v>0</v>
      </c>
      <c r="AJ135" s="69"/>
    </row>
    <row r="136" spans="2:36" x14ac:dyDescent="0.2">
      <c r="B136" s="103" t="s">
        <v>222</v>
      </c>
      <c r="C136" s="48">
        <v>193175.2332355965</v>
      </c>
      <c r="D136" s="48">
        <v>169431.23941893215</v>
      </c>
      <c r="E136" s="48">
        <v>228918.47243330433</v>
      </c>
      <c r="F136" s="48">
        <v>177325.4581902131</v>
      </c>
      <c r="G136" s="48">
        <v>229163.69289524268</v>
      </c>
      <c r="H136" s="48">
        <v>226659.52499391427</v>
      </c>
      <c r="I136" s="48">
        <v>258867.16842876803</v>
      </c>
      <c r="J136" s="48">
        <v>329422.80036795203</v>
      </c>
      <c r="K136" s="48">
        <v>324402.13679426152</v>
      </c>
      <c r="L136" s="48">
        <v>306437.37717768963</v>
      </c>
      <c r="M136" s="48">
        <v>445909.10211075179</v>
      </c>
      <c r="N136" s="48">
        <v>0</v>
      </c>
      <c r="O136" s="48">
        <v>0</v>
      </c>
      <c r="P136" s="48">
        <v>0</v>
      </c>
      <c r="Q136" s="48">
        <v>0</v>
      </c>
      <c r="R136" s="48">
        <v>0</v>
      </c>
      <c r="S136" s="48">
        <v>0</v>
      </c>
      <c r="T136" s="48">
        <v>0</v>
      </c>
      <c r="U136" s="48">
        <v>0</v>
      </c>
      <c r="V136" s="48">
        <v>0</v>
      </c>
      <c r="W136" s="48">
        <v>0</v>
      </c>
      <c r="X136" s="48">
        <v>0</v>
      </c>
      <c r="Y136" s="48">
        <v>0</v>
      </c>
      <c r="Z136" s="48">
        <v>0</v>
      </c>
      <c r="AA136" s="48">
        <v>0</v>
      </c>
      <c r="AB136" s="48">
        <v>0</v>
      </c>
      <c r="AC136" s="48">
        <v>0</v>
      </c>
      <c r="AJ136" s="69"/>
    </row>
    <row r="137" spans="2:36" s="45" customFormat="1" x14ac:dyDescent="0.2">
      <c r="B137" s="109" t="s">
        <v>223</v>
      </c>
      <c r="C137" s="47">
        <v>6967809.7990335068</v>
      </c>
      <c r="D137" s="47">
        <v>7426516.5984932203</v>
      </c>
      <c r="E137" s="47">
        <v>12632735.140297247</v>
      </c>
      <c r="F137" s="47">
        <v>8160092.5468092151</v>
      </c>
      <c r="G137" s="47">
        <v>14318751.16780157</v>
      </c>
      <c r="H137" s="47">
        <v>14957911.129022084</v>
      </c>
      <c r="I137" s="47">
        <v>9472365.3781431671</v>
      </c>
      <c r="J137" s="47">
        <v>8797272.9185876939</v>
      </c>
      <c r="K137" s="47">
        <v>11030448.770396372</v>
      </c>
      <c r="L137" s="47">
        <v>11582139.100641742</v>
      </c>
      <c r="M137" s="47">
        <v>10475891.269295013</v>
      </c>
      <c r="N137" s="47">
        <v>8524746.0504139755</v>
      </c>
      <c r="O137" s="47">
        <v>12034231.42991795</v>
      </c>
      <c r="P137" s="47">
        <v>15058256.224256132</v>
      </c>
      <c r="Q137" s="47">
        <v>13599759.315527953</v>
      </c>
      <c r="R137" s="47">
        <v>13561516.629318034</v>
      </c>
      <c r="S137" s="47">
        <v>13546922.040824968</v>
      </c>
      <c r="T137" s="47">
        <v>13083944.419621557</v>
      </c>
      <c r="U137" s="47">
        <v>14104745.340117935</v>
      </c>
      <c r="V137" s="47">
        <v>14935090.493339563</v>
      </c>
      <c r="W137" s="47">
        <v>12921527.20488199</v>
      </c>
      <c r="X137" s="47">
        <v>15458295.104733452</v>
      </c>
      <c r="Y137" s="47">
        <v>19159404.304902587</v>
      </c>
      <c r="Z137" s="47">
        <v>16428412.794516772</v>
      </c>
      <c r="AA137" s="47">
        <v>17461645.08199979</v>
      </c>
      <c r="AB137" s="47">
        <v>16454703.390945027</v>
      </c>
      <c r="AC137" s="47">
        <v>11325875.448888</v>
      </c>
      <c r="AJ137" s="69"/>
    </row>
    <row r="138" spans="2:36" x14ac:dyDescent="0.2">
      <c r="B138" s="103" t="s">
        <v>224</v>
      </c>
      <c r="C138" s="48">
        <v>997926.82704983675</v>
      </c>
      <c r="D138" s="48">
        <v>1175989.6903258774</v>
      </c>
      <c r="E138" s="48">
        <v>1371862.0036999325</v>
      </c>
      <c r="F138" s="48">
        <v>1695674.9756506791</v>
      </c>
      <c r="G138" s="48">
        <v>1026964.061029905</v>
      </c>
      <c r="H138" s="48">
        <v>1393239.5207417449</v>
      </c>
      <c r="I138" s="48">
        <v>1436745.071899621</v>
      </c>
      <c r="J138" s="48">
        <v>1280254.2679952967</v>
      </c>
      <c r="K138" s="48">
        <v>1391206.6057082315</v>
      </c>
      <c r="L138" s="48">
        <v>1708471.5580635099</v>
      </c>
      <c r="M138" s="48">
        <v>1765970.9464224691</v>
      </c>
      <c r="N138" s="48">
        <v>1179490.5451908298</v>
      </c>
      <c r="O138" s="48">
        <v>1457509.2707384548</v>
      </c>
      <c r="P138" s="48">
        <v>1812790.708891022</v>
      </c>
      <c r="Q138" s="48">
        <v>1514022.8925762235</v>
      </c>
      <c r="R138" s="48">
        <v>1371906.4312744751</v>
      </c>
      <c r="S138" s="48">
        <v>934244.61501534819</v>
      </c>
      <c r="T138" s="48">
        <v>1118544.0533028757</v>
      </c>
      <c r="U138" s="48">
        <v>1031587.7110302758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  <c r="AA138" s="48">
        <v>0</v>
      </c>
      <c r="AB138" s="48">
        <v>0</v>
      </c>
      <c r="AC138" s="48">
        <v>0</v>
      </c>
      <c r="AJ138" s="69"/>
    </row>
    <row r="139" spans="2:36" x14ac:dyDescent="0.2">
      <c r="B139" s="103" t="s">
        <v>225</v>
      </c>
      <c r="C139" s="48">
        <v>697440.56166364695</v>
      </c>
      <c r="D139" s="48">
        <v>889550.89636593033</v>
      </c>
      <c r="E139" s="48">
        <v>615914.61420356424</v>
      </c>
      <c r="F139" s="48">
        <v>462253.50304357032</v>
      </c>
      <c r="G139" s="48">
        <v>532257.68500407785</v>
      </c>
      <c r="H139" s="48">
        <v>498293.33608538669</v>
      </c>
      <c r="I139" s="48">
        <v>442549.06111831439</v>
      </c>
      <c r="J139" s="48">
        <v>491892.54933592485</v>
      </c>
      <c r="K139" s="48">
        <v>516688.77762605652</v>
      </c>
      <c r="L139" s="48">
        <v>571481.08452063787</v>
      </c>
      <c r="M139" s="48">
        <v>569756.3808979108</v>
      </c>
      <c r="N139" s="48">
        <v>498066.93243743264</v>
      </c>
      <c r="O139" s="48">
        <v>607369.34260817652</v>
      </c>
      <c r="P139" s="48">
        <v>546962.28746039083</v>
      </c>
      <c r="Q139" s="48">
        <v>578922.19932245603</v>
      </c>
      <c r="R139" s="48">
        <v>573205.62588265759</v>
      </c>
      <c r="S139" s="48">
        <v>590677.29416063835</v>
      </c>
      <c r="T139" s="48">
        <v>646176.31118808698</v>
      </c>
      <c r="U139" s="48">
        <v>625243.72891613143</v>
      </c>
      <c r="V139" s="48">
        <v>0</v>
      </c>
      <c r="W139" s="48">
        <v>0</v>
      </c>
      <c r="X139" s="48">
        <v>0</v>
      </c>
      <c r="Y139" s="48">
        <v>0</v>
      </c>
      <c r="Z139" s="48">
        <v>0</v>
      </c>
      <c r="AA139" s="48">
        <v>0</v>
      </c>
      <c r="AB139" s="48">
        <v>0</v>
      </c>
      <c r="AC139" s="48">
        <v>0</v>
      </c>
      <c r="AJ139" s="69"/>
    </row>
    <row r="140" spans="2:36" x14ac:dyDescent="0.2">
      <c r="B140" s="103" t="s">
        <v>226</v>
      </c>
      <c r="C140" s="48">
        <v>338807.37647338031</v>
      </c>
      <c r="D140" s="48">
        <v>394487.77267439949</v>
      </c>
      <c r="E140" s="48">
        <v>417174.66019894893</v>
      </c>
      <c r="F140" s="48">
        <v>501732.41050911834</v>
      </c>
      <c r="G140" s="48">
        <v>761433.65471823304</v>
      </c>
      <c r="H140" s="48">
        <v>1318924.28271621</v>
      </c>
      <c r="I140" s="48">
        <v>975683.3221108244</v>
      </c>
      <c r="J140" s="48">
        <v>815165.01366513316</v>
      </c>
      <c r="K140" s="48">
        <v>1200540.5774080444</v>
      </c>
      <c r="L140" s="48">
        <v>720395.38603087852</v>
      </c>
      <c r="M140" s="48">
        <v>647744.99675498705</v>
      </c>
      <c r="N140" s="48">
        <v>270974.11467805406</v>
      </c>
      <c r="O140" s="48">
        <v>611067.19200646901</v>
      </c>
      <c r="P140" s="48">
        <v>325268.01203310577</v>
      </c>
      <c r="Q140" s="48">
        <v>240155.15364487097</v>
      </c>
      <c r="R140" s="48">
        <v>187810.13310387341</v>
      </c>
      <c r="S140" s="48">
        <v>320268.82538944116</v>
      </c>
      <c r="T140" s="48">
        <v>229791.96722798943</v>
      </c>
      <c r="U140" s="48">
        <v>193756.26229741925</v>
      </c>
      <c r="V140" s="48">
        <v>0</v>
      </c>
      <c r="W140" s="48">
        <v>0</v>
      </c>
      <c r="X140" s="48">
        <v>0</v>
      </c>
      <c r="Y140" s="48">
        <v>0</v>
      </c>
      <c r="Z140" s="48">
        <v>0</v>
      </c>
      <c r="AA140" s="48">
        <v>0</v>
      </c>
      <c r="AB140" s="48">
        <v>0</v>
      </c>
      <c r="AC140" s="48">
        <v>0</v>
      </c>
      <c r="AJ140" s="69"/>
    </row>
    <row r="141" spans="2:36" x14ac:dyDescent="0.2">
      <c r="B141" s="103" t="s">
        <v>227</v>
      </c>
      <c r="C141" s="48">
        <v>595002.35299561301</v>
      </c>
      <c r="D141" s="48">
        <v>722286.99633304554</v>
      </c>
      <c r="E141" s="48">
        <v>789276.38477362471</v>
      </c>
      <c r="F141" s="48">
        <v>767105.0262387268</v>
      </c>
      <c r="G141" s="48">
        <v>952242.66433105723</v>
      </c>
      <c r="H141" s="48">
        <v>1055771.0785985831</v>
      </c>
      <c r="I141" s="48">
        <v>899061.93488276319</v>
      </c>
      <c r="J141" s="48">
        <v>890690.51819321443</v>
      </c>
      <c r="K141" s="48">
        <v>804445.07972338458</v>
      </c>
      <c r="L141" s="48">
        <v>809732.72851776145</v>
      </c>
      <c r="M141" s="48">
        <v>719554.36234600004</v>
      </c>
      <c r="N141" s="48">
        <v>3881286.5902638286</v>
      </c>
      <c r="O141" s="48">
        <v>6464476.2983810045</v>
      </c>
      <c r="P141" s="48">
        <v>8976346.2113198098</v>
      </c>
      <c r="Q141" s="48">
        <v>8306117.1162405889</v>
      </c>
      <c r="R141" s="48">
        <v>7482413.0574212316</v>
      </c>
      <c r="S141" s="48">
        <v>8162788.5354275443</v>
      </c>
      <c r="T141" s="48">
        <v>7646389.6752329823</v>
      </c>
      <c r="U141" s="48">
        <v>8644998.0643118303</v>
      </c>
      <c r="V141" s="48">
        <v>3318496.4843417429</v>
      </c>
      <c r="W141" s="48">
        <v>2978820.1470236923</v>
      </c>
      <c r="X141" s="48">
        <v>4109425.6336413226</v>
      </c>
      <c r="Y141" s="48">
        <v>7147149.9989873897</v>
      </c>
      <c r="Z141" s="48">
        <v>5427458.5485095801</v>
      </c>
      <c r="AA141" s="48">
        <v>5099184.9628256904</v>
      </c>
      <c r="AB141" s="48">
        <v>4348794.9311866472</v>
      </c>
      <c r="AC141" s="48">
        <v>3064999.71297361</v>
      </c>
      <c r="AJ141" s="69"/>
    </row>
    <row r="142" spans="2:36" x14ac:dyDescent="0.2">
      <c r="B142" s="103" t="s">
        <v>228</v>
      </c>
      <c r="C142" s="48">
        <v>0</v>
      </c>
      <c r="D142" s="48">
        <v>0</v>
      </c>
      <c r="E142" s="48">
        <v>0</v>
      </c>
      <c r="F142" s="48">
        <v>0</v>
      </c>
      <c r="G142" s="48">
        <v>0</v>
      </c>
      <c r="H142" s="48">
        <v>0</v>
      </c>
      <c r="I142" s="48">
        <v>0</v>
      </c>
      <c r="J142" s="48">
        <v>0</v>
      </c>
      <c r="K142" s="48">
        <v>0</v>
      </c>
      <c r="L142" s="48">
        <v>0</v>
      </c>
      <c r="M142" s="48">
        <v>0</v>
      </c>
      <c r="N142" s="48">
        <v>0</v>
      </c>
      <c r="O142" s="48">
        <v>0</v>
      </c>
      <c r="P142" s="48">
        <v>0</v>
      </c>
      <c r="Q142" s="48">
        <v>0</v>
      </c>
      <c r="R142" s="48">
        <v>0</v>
      </c>
      <c r="S142" s="48">
        <v>0</v>
      </c>
      <c r="T142" s="48">
        <v>0</v>
      </c>
      <c r="U142" s="48">
        <v>0</v>
      </c>
      <c r="V142" s="48">
        <v>5962408.8211169168</v>
      </c>
      <c r="W142" s="48">
        <v>5170704.915304197</v>
      </c>
      <c r="X142" s="48">
        <v>5681411.7146654567</v>
      </c>
      <c r="Y142" s="48">
        <v>5675600.514798604</v>
      </c>
      <c r="Z142" s="48">
        <v>5331430.1756569082</v>
      </c>
      <c r="AA142" s="48">
        <v>6087544.5991851399</v>
      </c>
      <c r="AB142" s="48">
        <v>5863025.4375396715</v>
      </c>
      <c r="AC142" s="48">
        <v>4193990.1763582001</v>
      </c>
      <c r="AJ142" s="69"/>
    </row>
    <row r="143" spans="2:36" x14ac:dyDescent="0.2">
      <c r="B143" s="103" t="s">
        <v>229</v>
      </c>
      <c r="C143" s="48">
        <v>0</v>
      </c>
      <c r="D143" s="48">
        <v>0</v>
      </c>
      <c r="E143" s="48">
        <v>0</v>
      </c>
      <c r="F143" s="48">
        <v>0</v>
      </c>
      <c r="G143" s="48">
        <v>0</v>
      </c>
      <c r="H143" s="48">
        <v>0</v>
      </c>
      <c r="I143" s="48">
        <v>0</v>
      </c>
      <c r="J143" s="48">
        <v>0</v>
      </c>
      <c r="K143" s="48">
        <v>0</v>
      </c>
      <c r="L143" s="48">
        <v>0</v>
      </c>
      <c r="M143" s="48">
        <v>0</v>
      </c>
      <c r="N143" s="48">
        <v>0</v>
      </c>
      <c r="O143" s="48">
        <v>0</v>
      </c>
      <c r="P143" s="48">
        <v>0</v>
      </c>
      <c r="Q143" s="48">
        <v>0</v>
      </c>
      <c r="R143" s="48">
        <v>0</v>
      </c>
      <c r="S143" s="48">
        <v>0</v>
      </c>
      <c r="T143" s="48">
        <v>0</v>
      </c>
      <c r="U143" s="48">
        <v>0</v>
      </c>
      <c r="V143" s="48">
        <v>416989.33423435123</v>
      </c>
      <c r="W143" s="48">
        <v>465812.96964742476</v>
      </c>
      <c r="X143" s="48">
        <v>436955.38008574047</v>
      </c>
      <c r="Y143" s="48">
        <v>393248.23426662327</v>
      </c>
      <c r="Z143" s="48">
        <v>372837.55517414486</v>
      </c>
      <c r="AA143" s="48">
        <v>391311.12681656732</v>
      </c>
      <c r="AB143" s="48">
        <v>522039.21420548111</v>
      </c>
      <c r="AC143" s="48">
        <v>300183.32488368999</v>
      </c>
      <c r="AJ143" s="69"/>
    </row>
    <row r="144" spans="2:36" x14ac:dyDescent="0.2">
      <c r="B144" s="103" t="s">
        <v>230</v>
      </c>
      <c r="C144" s="48">
        <v>30843.432224683482</v>
      </c>
      <c r="D144" s="48">
        <v>55907.604808100987</v>
      </c>
      <c r="E144" s="48">
        <v>307519.8244786674</v>
      </c>
      <c r="F144" s="48">
        <v>414911.09437178244</v>
      </c>
      <c r="G144" s="48">
        <v>539109.0518864044</v>
      </c>
      <c r="H144" s="48">
        <v>584529.11789614451</v>
      </c>
      <c r="I144" s="48">
        <v>47796.194388431184</v>
      </c>
      <c r="J144" s="48">
        <v>58326.501305929232</v>
      </c>
      <c r="K144" s="48">
        <v>63977.971311388865</v>
      </c>
      <c r="L144" s="48">
        <v>71572.844546436259</v>
      </c>
      <c r="M144" s="48">
        <v>79436.918109677499</v>
      </c>
      <c r="N144" s="48">
        <v>14982.279319745985</v>
      </c>
      <c r="O144" s="48">
        <v>75382.322073384115</v>
      </c>
      <c r="P144" s="48">
        <v>22219.01053306161</v>
      </c>
      <c r="Q144" s="48">
        <v>20780.326112266244</v>
      </c>
      <c r="R144" s="48">
        <v>4999.5375957792703</v>
      </c>
      <c r="S144" s="48">
        <v>23520.624909846705</v>
      </c>
      <c r="T144" s="48">
        <v>23287.749197648747</v>
      </c>
      <c r="U144" s="48">
        <v>15474.978294382807</v>
      </c>
      <c r="V144" s="48">
        <v>0</v>
      </c>
      <c r="W144" s="48">
        <v>0</v>
      </c>
      <c r="X144" s="48">
        <v>0</v>
      </c>
      <c r="Y144" s="48">
        <v>0</v>
      </c>
      <c r="Z144" s="48">
        <v>0</v>
      </c>
      <c r="AA144" s="48">
        <v>0</v>
      </c>
      <c r="AB144" s="48">
        <v>0</v>
      </c>
      <c r="AC144" s="48">
        <v>0</v>
      </c>
      <c r="AJ144" s="69"/>
    </row>
    <row r="145" spans="2:36" x14ac:dyDescent="0.2">
      <c r="B145" s="103" t="s">
        <v>231</v>
      </c>
      <c r="C145" s="48">
        <v>0</v>
      </c>
      <c r="D145" s="48">
        <v>0</v>
      </c>
      <c r="E145" s="48">
        <v>0</v>
      </c>
      <c r="F145" s="48">
        <v>0</v>
      </c>
      <c r="G145" s="48">
        <v>0</v>
      </c>
      <c r="H145" s="48">
        <v>0</v>
      </c>
      <c r="I145" s="48">
        <v>0</v>
      </c>
      <c r="J145" s="48">
        <v>0</v>
      </c>
      <c r="K145" s="48">
        <v>0</v>
      </c>
      <c r="L145" s="48">
        <v>0</v>
      </c>
      <c r="M145" s="48">
        <v>0</v>
      </c>
      <c r="N145" s="48">
        <v>0</v>
      </c>
      <c r="O145" s="48">
        <v>0</v>
      </c>
      <c r="P145" s="48">
        <v>0</v>
      </c>
      <c r="Q145" s="48">
        <v>0</v>
      </c>
      <c r="R145" s="48">
        <v>0</v>
      </c>
      <c r="S145" s="48">
        <v>0</v>
      </c>
      <c r="T145" s="48">
        <v>0</v>
      </c>
      <c r="U145" s="48">
        <v>0</v>
      </c>
      <c r="V145" s="48">
        <v>301983.35603682708</v>
      </c>
      <c r="W145" s="48">
        <v>409719.65009675629</v>
      </c>
      <c r="X145" s="48">
        <v>446674.36734918976</v>
      </c>
      <c r="Y145" s="48">
        <v>624286.03209924407</v>
      </c>
      <c r="Z145" s="48">
        <v>547729.9531086412</v>
      </c>
      <c r="AA145" s="48">
        <v>667083.49810960738</v>
      </c>
      <c r="AB145" s="48">
        <v>482280.03191616613</v>
      </c>
      <c r="AC145" s="48">
        <v>288050.86145048001</v>
      </c>
      <c r="AJ145" s="69"/>
    </row>
    <row r="146" spans="2:36" x14ac:dyDescent="0.2">
      <c r="B146" s="103" t="s">
        <v>232</v>
      </c>
      <c r="C146" s="48">
        <v>3927360.2229879596</v>
      </c>
      <c r="D146" s="48">
        <v>3019029.2954360698</v>
      </c>
      <c r="E146" s="48">
        <v>7707596.1059882697</v>
      </c>
      <c r="F146" s="48">
        <v>3519175.4377754419</v>
      </c>
      <c r="G146" s="48">
        <v>3859192.9074009871</v>
      </c>
      <c r="H146" s="48">
        <v>4007476.2400633143</v>
      </c>
      <c r="I146" s="48">
        <v>5064551.9105665805</v>
      </c>
      <c r="J146" s="48">
        <v>4686635.3008117648</v>
      </c>
      <c r="K146" s="48">
        <v>6262530.2230180092</v>
      </c>
      <c r="L146" s="48">
        <v>5461487.8303541029</v>
      </c>
      <c r="M146" s="48">
        <v>5304101.6580907237</v>
      </c>
      <c r="N146" s="48">
        <v>2246403.7522172597</v>
      </c>
      <c r="O146" s="48">
        <v>2031682.7234408187</v>
      </c>
      <c r="P146" s="48">
        <v>2390414.6750438116</v>
      </c>
      <c r="Q146" s="48">
        <v>2029970.7289047041</v>
      </c>
      <c r="R146" s="48">
        <v>2787780.5345431007</v>
      </c>
      <c r="S146" s="48">
        <v>2395663.9575810367</v>
      </c>
      <c r="T146" s="48">
        <v>2387079.9420833071</v>
      </c>
      <c r="U146" s="48">
        <v>2570118.2977526071</v>
      </c>
      <c r="V146" s="48">
        <v>4032126.6489399378</v>
      </c>
      <c r="W146" s="48">
        <v>3039753.297996229</v>
      </c>
      <c r="X146" s="48">
        <v>3534764.4005861538</v>
      </c>
      <c r="Y146" s="48">
        <v>4136112.3380682175</v>
      </c>
      <c r="Z146" s="48">
        <v>3890940.6892562648</v>
      </c>
      <c r="AA146" s="48">
        <v>4173456.0058997669</v>
      </c>
      <c r="AB146" s="48">
        <v>4249317.2497565122</v>
      </c>
      <c r="AC146" s="48">
        <v>2796645.46790236</v>
      </c>
      <c r="AJ146" s="69"/>
    </row>
    <row r="147" spans="2:36" x14ac:dyDescent="0.2">
      <c r="B147" s="103" t="s">
        <v>233</v>
      </c>
      <c r="C147" s="48">
        <v>0</v>
      </c>
      <c r="D147" s="48">
        <v>0</v>
      </c>
      <c r="E147" s="48">
        <v>0</v>
      </c>
      <c r="F147" s="48">
        <v>0</v>
      </c>
      <c r="G147" s="48">
        <v>0</v>
      </c>
      <c r="H147" s="48">
        <v>0</v>
      </c>
      <c r="I147" s="48">
        <v>0</v>
      </c>
      <c r="J147" s="48">
        <v>0</v>
      </c>
      <c r="K147" s="48">
        <v>0</v>
      </c>
      <c r="L147" s="48">
        <v>0</v>
      </c>
      <c r="M147" s="48">
        <v>0</v>
      </c>
      <c r="N147" s="48">
        <v>0</v>
      </c>
      <c r="O147" s="48">
        <v>0</v>
      </c>
      <c r="P147" s="48">
        <v>0</v>
      </c>
      <c r="Q147" s="48">
        <v>0</v>
      </c>
      <c r="R147" s="48">
        <v>0</v>
      </c>
      <c r="S147" s="48">
        <v>0</v>
      </c>
      <c r="T147" s="48">
        <v>0</v>
      </c>
      <c r="U147" s="48">
        <v>0</v>
      </c>
      <c r="V147" s="48">
        <v>903085.84866978833</v>
      </c>
      <c r="W147" s="48">
        <v>856716.22481368948</v>
      </c>
      <c r="X147" s="48">
        <v>1249063.6084055908</v>
      </c>
      <c r="Y147" s="48">
        <v>1183007.1866825104</v>
      </c>
      <c r="Z147" s="48">
        <v>858015.87281123269</v>
      </c>
      <c r="AA147" s="48">
        <v>1043064.8891630188</v>
      </c>
      <c r="AB147" s="48">
        <v>989246.52634054911</v>
      </c>
      <c r="AC147" s="48">
        <v>682005.90531971992</v>
      </c>
      <c r="AJ147" s="69"/>
    </row>
    <row r="148" spans="2:36" x14ac:dyDescent="0.2">
      <c r="B148" s="103" t="s">
        <v>234</v>
      </c>
      <c r="C148" s="48">
        <v>380429.02563838608</v>
      </c>
      <c r="D148" s="48">
        <v>1169264.3425497969</v>
      </c>
      <c r="E148" s="48">
        <v>1423391.5469542411</v>
      </c>
      <c r="F148" s="48">
        <v>799240.09921989683</v>
      </c>
      <c r="G148" s="48">
        <v>6647551.1434309045</v>
      </c>
      <c r="H148" s="48">
        <v>6099677.552920701</v>
      </c>
      <c r="I148" s="48">
        <v>605977.88317663386</v>
      </c>
      <c r="J148" s="48">
        <v>574308.76728043018</v>
      </c>
      <c r="K148" s="48">
        <v>791059.53560125909</v>
      </c>
      <c r="L148" s="48">
        <v>2238997.6686084168</v>
      </c>
      <c r="M148" s="48">
        <v>1389326.006673245</v>
      </c>
      <c r="N148" s="48">
        <v>433541.83630682365</v>
      </c>
      <c r="O148" s="48">
        <v>786744.28066963982</v>
      </c>
      <c r="P148" s="48">
        <v>984255.31897492963</v>
      </c>
      <c r="Q148" s="48">
        <v>909790.89872684376</v>
      </c>
      <c r="R148" s="48">
        <v>1153401.3094969199</v>
      </c>
      <c r="S148" s="48">
        <v>1119758.1883411109</v>
      </c>
      <c r="T148" s="48">
        <v>1032674.7213886676</v>
      </c>
      <c r="U148" s="48">
        <v>1023566.2975152867</v>
      </c>
      <c r="V148" s="48">
        <v>0</v>
      </c>
      <c r="W148" s="48">
        <v>0</v>
      </c>
      <c r="X148" s="48">
        <v>0</v>
      </c>
      <c r="Y148" s="48">
        <v>0</v>
      </c>
      <c r="Z148" s="48">
        <v>0</v>
      </c>
      <c r="AA148" s="48">
        <v>0</v>
      </c>
      <c r="AB148" s="48">
        <v>0</v>
      </c>
      <c r="AC148" s="48">
        <v>0</v>
      </c>
      <c r="AJ148" s="69"/>
    </row>
    <row r="149" spans="2:36" s="45" customFormat="1" x14ac:dyDescent="0.2">
      <c r="B149" s="109" t="s">
        <v>235</v>
      </c>
      <c r="C149" s="47">
        <v>4926.2307285307452</v>
      </c>
      <c r="D149" s="47">
        <v>111085.87970051222</v>
      </c>
      <c r="E149" s="47">
        <v>104107.34612345479</v>
      </c>
      <c r="F149" s="47">
        <v>93422.051540366665</v>
      </c>
      <c r="G149" s="47">
        <v>90962.150356627724</v>
      </c>
      <c r="H149" s="47">
        <v>91165.446968677337</v>
      </c>
      <c r="I149" s="47">
        <v>90956.100636142975</v>
      </c>
      <c r="J149" s="47">
        <v>98400.147457745406</v>
      </c>
      <c r="K149" s="47">
        <v>98757.740631946086</v>
      </c>
      <c r="L149" s="47">
        <v>111278.12080207939</v>
      </c>
      <c r="M149" s="47">
        <v>126621.49686887243</v>
      </c>
      <c r="N149" s="47">
        <v>127772.69755629072</v>
      </c>
      <c r="O149" s="47">
        <v>135816.6530040814</v>
      </c>
      <c r="P149" s="47">
        <v>141504.63768832968</v>
      </c>
      <c r="Q149" s="47">
        <v>142065.13462378748</v>
      </c>
      <c r="R149" s="47">
        <v>141041.2902013697</v>
      </c>
      <c r="S149" s="47">
        <v>137030.85720180382</v>
      </c>
      <c r="T149" s="47">
        <v>146746.1539282192</v>
      </c>
      <c r="U149" s="47">
        <v>150134.56472251785</v>
      </c>
      <c r="V149" s="47">
        <v>0</v>
      </c>
      <c r="W149" s="47">
        <v>0</v>
      </c>
      <c r="X149" s="47">
        <v>0</v>
      </c>
      <c r="Y149" s="47">
        <v>0</v>
      </c>
      <c r="Z149" s="47">
        <v>0</v>
      </c>
      <c r="AA149" s="47">
        <v>0</v>
      </c>
      <c r="AB149" s="47">
        <v>0</v>
      </c>
      <c r="AC149" s="47">
        <v>0</v>
      </c>
      <c r="AJ149" s="69"/>
    </row>
    <row r="150" spans="2:36" x14ac:dyDescent="0.2">
      <c r="B150" s="103" t="s">
        <v>236</v>
      </c>
      <c r="C150" s="48">
        <v>4697.9227585481503</v>
      </c>
      <c r="D150" s="48">
        <v>102100.69766317942</v>
      </c>
      <c r="E150" s="48">
        <v>100568.67362409881</v>
      </c>
      <c r="F150" s="48">
        <v>90467.805441115546</v>
      </c>
      <c r="G150" s="48">
        <v>89083.742059173426</v>
      </c>
      <c r="H150" s="48">
        <v>84651.110202035576</v>
      </c>
      <c r="I150" s="48">
        <v>87347.442839214898</v>
      </c>
      <c r="J150" s="48">
        <v>95715.65477517921</v>
      </c>
      <c r="K150" s="48">
        <v>96192.282342252322</v>
      </c>
      <c r="L150" s="48">
        <v>108586.46218206894</v>
      </c>
      <c r="M150" s="48">
        <v>124241.89731713268</v>
      </c>
      <c r="N150" s="48">
        <v>125517.35302379931</v>
      </c>
      <c r="O150" s="48">
        <v>133813.51043587289</v>
      </c>
      <c r="P150" s="48">
        <v>137629.5952465212</v>
      </c>
      <c r="Q150" s="48">
        <v>140148.48582003286</v>
      </c>
      <c r="R150" s="48">
        <v>139280.89789760127</v>
      </c>
      <c r="S150" s="48">
        <v>135926.75597731629</v>
      </c>
      <c r="T150" s="48">
        <v>145269.60779460697</v>
      </c>
      <c r="U150" s="48">
        <v>148536.49301631644</v>
      </c>
      <c r="V150" s="48">
        <v>0</v>
      </c>
      <c r="W150" s="48">
        <v>0</v>
      </c>
      <c r="X150" s="48">
        <v>0</v>
      </c>
      <c r="Y150" s="48">
        <v>0</v>
      </c>
      <c r="Z150" s="48">
        <v>0</v>
      </c>
      <c r="AA150" s="48">
        <v>0</v>
      </c>
      <c r="AB150" s="48">
        <v>0</v>
      </c>
      <c r="AC150" s="48">
        <v>0</v>
      </c>
      <c r="AJ150" s="69"/>
    </row>
    <row r="151" spans="2:36" x14ac:dyDescent="0.2">
      <c r="B151" s="103" t="s">
        <v>237</v>
      </c>
      <c r="C151" s="48">
        <v>228.30796998259444</v>
      </c>
      <c r="D151" s="48">
        <v>8985.1820373327919</v>
      </c>
      <c r="E151" s="48">
        <v>3538.6724993559719</v>
      </c>
      <c r="F151" s="48">
        <v>2954.2460992511119</v>
      </c>
      <c r="G151" s="48">
        <v>1878.4082974542973</v>
      </c>
      <c r="H151" s="48">
        <v>6514.3367666417689</v>
      </c>
      <c r="I151" s="48">
        <v>3608.6577969280775</v>
      </c>
      <c r="J151" s="48">
        <v>2684.4926825662019</v>
      </c>
      <c r="K151" s="48">
        <v>2565.4582896937673</v>
      </c>
      <c r="L151" s="48">
        <v>2691.6586200104598</v>
      </c>
      <c r="M151" s="48">
        <v>2379.599551739751</v>
      </c>
      <c r="N151" s="48">
        <v>2255.3445324914019</v>
      </c>
      <c r="O151" s="48">
        <v>2003.1425682085203</v>
      </c>
      <c r="P151" s="48">
        <v>3875.0424418084972</v>
      </c>
      <c r="Q151" s="48">
        <v>1916.6488037546428</v>
      </c>
      <c r="R151" s="48">
        <v>1760.3923037684469</v>
      </c>
      <c r="S151" s="48">
        <v>1104.1012244875615</v>
      </c>
      <c r="T151" s="48">
        <v>1476.5461336122385</v>
      </c>
      <c r="U151" s="48">
        <v>1598.0717062014137</v>
      </c>
      <c r="V151" s="48">
        <v>0</v>
      </c>
      <c r="W151" s="48">
        <v>0</v>
      </c>
      <c r="X151" s="48">
        <v>0</v>
      </c>
      <c r="Y151" s="48">
        <v>0</v>
      </c>
      <c r="Z151" s="48">
        <v>0</v>
      </c>
      <c r="AA151" s="48">
        <v>0</v>
      </c>
      <c r="AB151" s="48">
        <v>0</v>
      </c>
      <c r="AC151" s="48">
        <v>0</v>
      </c>
      <c r="AJ151" s="69"/>
    </row>
    <row r="152" spans="2:36" x14ac:dyDescent="0.2">
      <c r="B152" s="108" t="s">
        <v>238</v>
      </c>
      <c r="C152" s="50">
        <v>1657412.3327011375</v>
      </c>
      <c r="D152" s="50">
        <v>2022898.0641181294</v>
      </c>
      <c r="E152" s="50">
        <v>1115196.8973997862</v>
      </c>
      <c r="F152" s="50">
        <v>1606073.9828581724</v>
      </c>
      <c r="G152" s="50">
        <v>2095251.3149211702</v>
      </c>
      <c r="H152" s="50">
        <v>1547680.2765632998</v>
      </c>
      <c r="I152" s="50">
        <v>2835168.562612908</v>
      </c>
      <c r="J152" s="50">
        <v>4222459.0696498975</v>
      </c>
      <c r="K152" s="50">
        <v>3363262.8768188437</v>
      </c>
      <c r="L152" s="50">
        <v>5435504.3281562096</v>
      </c>
      <c r="M152" s="50">
        <v>7062310.31317598</v>
      </c>
      <c r="N152" s="50">
        <v>3238029.5625954666</v>
      </c>
      <c r="O152" s="50">
        <v>4600051.2007543817</v>
      </c>
      <c r="P152" s="50">
        <v>5078788.4963648459</v>
      </c>
      <c r="Q152" s="50">
        <v>5149071.1495393878</v>
      </c>
      <c r="R152" s="50">
        <v>5085651.0060655409</v>
      </c>
      <c r="S152" s="50">
        <v>5866351.7558552101</v>
      </c>
      <c r="T152" s="50">
        <v>7124707.7590259686</v>
      </c>
      <c r="U152" s="50">
        <v>4021699.8176682331</v>
      </c>
      <c r="V152" s="50">
        <v>4129175.468081913</v>
      </c>
      <c r="W152" s="50">
        <v>4274059.174323163</v>
      </c>
      <c r="X152" s="50">
        <v>5524748.7404082492</v>
      </c>
      <c r="Y152" s="50">
        <v>4257514.1062359614</v>
      </c>
      <c r="Z152" s="50">
        <v>5589797.1010382241</v>
      </c>
      <c r="AA152" s="50">
        <v>8022399.9790301053</v>
      </c>
      <c r="AB152" s="50">
        <v>7507225.0254337667</v>
      </c>
      <c r="AC152" s="50">
        <v>4657657.7672373001</v>
      </c>
      <c r="AJ152" s="69"/>
    </row>
    <row r="153" spans="2:36" x14ac:dyDescent="0.2">
      <c r="B153" s="106" t="s">
        <v>239</v>
      </c>
      <c r="C153" s="48">
        <v>0</v>
      </c>
      <c r="D153" s="48">
        <v>0</v>
      </c>
      <c r="E153" s="48">
        <v>0</v>
      </c>
      <c r="F153" s="48">
        <v>0</v>
      </c>
      <c r="G153" s="48">
        <v>0</v>
      </c>
      <c r="H153" s="48">
        <v>0</v>
      </c>
      <c r="I153" s="48">
        <v>0</v>
      </c>
      <c r="J153" s="48">
        <v>0</v>
      </c>
      <c r="K153" s="48">
        <v>0</v>
      </c>
      <c r="L153" s="48">
        <v>0</v>
      </c>
      <c r="M153" s="48">
        <v>0</v>
      </c>
      <c r="N153" s="48">
        <v>0</v>
      </c>
      <c r="O153" s="48">
        <v>0</v>
      </c>
      <c r="P153" s="48">
        <v>0</v>
      </c>
      <c r="Q153" s="48">
        <v>0</v>
      </c>
      <c r="R153" s="48">
        <v>0</v>
      </c>
      <c r="S153" s="48">
        <v>0</v>
      </c>
      <c r="T153" s="48">
        <v>0</v>
      </c>
      <c r="U153" s="48">
        <v>0</v>
      </c>
      <c r="V153" s="48">
        <v>4553.3099784883661</v>
      </c>
      <c r="W153" s="48">
        <v>965.8567686755091</v>
      </c>
      <c r="X153" s="48">
        <v>17861.885768862499</v>
      </c>
      <c r="Y153" s="48">
        <v>5968.0121261712293</v>
      </c>
      <c r="Z153" s="48">
        <v>3194.9173830438735</v>
      </c>
      <c r="AA153" s="48">
        <v>14544.998346759725</v>
      </c>
      <c r="AB153" s="48">
        <v>26212.299890582635</v>
      </c>
      <c r="AC153" s="48">
        <v>5459.9588887500004</v>
      </c>
      <c r="AJ153" s="69"/>
    </row>
    <row r="154" spans="2:36" x14ac:dyDescent="0.2">
      <c r="B154" s="106" t="s">
        <v>240</v>
      </c>
      <c r="C154" s="48">
        <v>0</v>
      </c>
      <c r="D154" s="48">
        <v>0</v>
      </c>
      <c r="E154" s="48">
        <v>0</v>
      </c>
      <c r="F154" s="48">
        <v>0</v>
      </c>
      <c r="G154" s="48">
        <v>0</v>
      </c>
      <c r="H154" s="48">
        <v>0</v>
      </c>
      <c r="I154" s="48">
        <v>0</v>
      </c>
      <c r="J154" s="48">
        <v>0</v>
      </c>
      <c r="K154" s="48">
        <v>0</v>
      </c>
      <c r="L154" s="48">
        <v>0</v>
      </c>
      <c r="M154" s="48">
        <v>0</v>
      </c>
      <c r="N154" s="48">
        <v>1830559.5982115953</v>
      </c>
      <c r="O154" s="48">
        <v>1972503.6668956603</v>
      </c>
      <c r="P154" s="48">
        <v>2653043.5329511683</v>
      </c>
      <c r="Q154" s="48">
        <v>3247148.7464615433</v>
      </c>
      <c r="R154" s="48">
        <v>4260606.9292718228</v>
      </c>
      <c r="S154" s="48">
        <v>4089328.1474575396</v>
      </c>
      <c r="T154" s="48">
        <v>5695225.238057239</v>
      </c>
      <c r="U154" s="48">
        <v>3179674.2600353519</v>
      </c>
      <c r="V154" s="48">
        <v>3250172.5815948304</v>
      </c>
      <c r="W154" s="48">
        <v>3238242.0913639744</v>
      </c>
      <c r="X154" s="48">
        <v>4464863.20871838</v>
      </c>
      <c r="Y154" s="48">
        <v>2932747.573204536</v>
      </c>
      <c r="Z154" s="48">
        <v>4347197.5535535542</v>
      </c>
      <c r="AA154" s="48">
        <v>6764236.0188620407</v>
      </c>
      <c r="AB154" s="48">
        <v>6312911.9323007315</v>
      </c>
      <c r="AC154" s="48">
        <v>3961639.5379403899</v>
      </c>
      <c r="AJ154" s="69"/>
    </row>
    <row r="155" spans="2:36" x14ac:dyDescent="0.2">
      <c r="B155" s="106" t="s">
        <v>320</v>
      </c>
      <c r="C155" s="48">
        <v>0</v>
      </c>
      <c r="D155" s="48">
        <v>0</v>
      </c>
      <c r="E155" s="48">
        <v>0</v>
      </c>
      <c r="F155" s="48">
        <v>0</v>
      </c>
      <c r="G155" s="48">
        <v>0</v>
      </c>
      <c r="H155" s="48">
        <v>0</v>
      </c>
      <c r="I155" s="48">
        <v>0</v>
      </c>
      <c r="J155" s="48">
        <v>0</v>
      </c>
      <c r="K155" s="48">
        <v>0</v>
      </c>
      <c r="L155" s="48">
        <v>0</v>
      </c>
      <c r="M155" s="48">
        <v>0</v>
      </c>
      <c r="N155" s="48">
        <v>0</v>
      </c>
      <c r="O155" s="48">
        <v>0</v>
      </c>
      <c r="P155" s="48">
        <v>0</v>
      </c>
      <c r="Q155" s="48">
        <v>0</v>
      </c>
      <c r="R155" s="48">
        <v>0</v>
      </c>
      <c r="S155" s="48">
        <v>0</v>
      </c>
      <c r="T155" s="48">
        <v>0</v>
      </c>
      <c r="U155" s="48">
        <v>0</v>
      </c>
      <c r="V155" s="48">
        <v>23474.497004015477</v>
      </c>
      <c r="W155" s="48">
        <v>4401.0730536850142</v>
      </c>
      <c r="X155" s="48">
        <v>295.78646599216347</v>
      </c>
      <c r="Y155" s="48">
        <v>909.90588303137633</v>
      </c>
      <c r="Z155" s="48">
        <v>935.54916326090733</v>
      </c>
      <c r="AA155" s="48">
        <v>1224.1043484827098</v>
      </c>
      <c r="AB155" s="48">
        <v>997.53541308373121</v>
      </c>
      <c r="AC155" s="48">
        <v>5.5961475700000003</v>
      </c>
      <c r="AJ155" s="69"/>
    </row>
    <row r="156" spans="2:36" x14ac:dyDescent="0.2">
      <c r="B156" s="106" t="s">
        <v>241</v>
      </c>
      <c r="C156" s="48">
        <v>792784.38435534714</v>
      </c>
      <c r="D156" s="48">
        <v>658711.28258996306</v>
      </c>
      <c r="E156" s="48">
        <v>582985.13581074157</v>
      </c>
      <c r="F156" s="48">
        <v>854546.16522395343</v>
      </c>
      <c r="G156" s="48">
        <v>1222264.6525540478</v>
      </c>
      <c r="H156" s="48">
        <v>1267649.0719273863</v>
      </c>
      <c r="I156" s="48">
        <v>1356184.8515618057</v>
      </c>
      <c r="J156" s="48">
        <v>1383840.6178823267</v>
      </c>
      <c r="K156" s="48">
        <v>1501834.7444348524</v>
      </c>
      <c r="L156" s="48">
        <v>2536828.2974849017</v>
      </c>
      <c r="M156" s="48">
        <v>1483289.626933279</v>
      </c>
      <c r="N156" s="48">
        <v>1072110.9027070389</v>
      </c>
      <c r="O156" s="48">
        <v>2144142.6012881491</v>
      </c>
      <c r="P156" s="48">
        <v>1865614.6910179902</v>
      </c>
      <c r="Q156" s="48">
        <v>1525864.7306652623</v>
      </c>
      <c r="R156" s="48">
        <v>413133.33661205386</v>
      </c>
      <c r="S156" s="48">
        <v>1568274.8467007</v>
      </c>
      <c r="T156" s="48">
        <v>695299.81681971345</v>
      </c>
      <c r="U156" s="48">
        <v>293097.76970628247</v>
      </c>
      <c r="V156" s="48">
        <v>275658.94100749778</v>
      </c>
      <c r="W156" s="48">
        <v>204792.0599958438</v>
      </c>
      <c r="X156" s="48">
        <v>157512.18748790683</v>
      </c>
      <c r="Y156" s="48">
        <v>526955.19010967086</v>
      </c>
      <c r="Z156" s="48">
        <v>835145.17576636351</v>
      </c>
      <c r="AA156" s="48">
        <v>721314.15116487525</v>
      </c>
      <c r="AB156" s="48">
        <v>624251.97619830328</v>
      </c>
      <c r="AC156" s="48">
        <v>443748.49716550001</v>
      </c>
      <c r="AJ156" s="69"/>
    </row>
    <row r="157" spans="2:36" x14ac:dyDescent="0.2">
      <c r="B157" s="106" t="s">
        <v>362</v>
      </c>
      <c r="C157" s="48">
        <v>0</v>
      </c>
      <c r="D157" s="48">
        <v>0</v>
      </c>
      <c r="E157" s="48">
        <v>0</v>
      </c>
      <c r="F157" s="48">
        <v>0</v>
      </c>
      <c r="G157" s="48">
        <v>0</v>
      </c>
      <c r="H157" s="48">
        <v>0</v>
      </c>
      <c r="I157" s="48">
        <v>0</v>
      </c>
      <c r="J157" s="48">
        <v>0</v>
      </c>
      <c r="K157" s="48">
        <v>0</v>
      </c>
      <c r="L157" s="48">
        <v>0</v>
      </c>
      <c r="M157" s="48">
        <v>0</v>
      </c>
      <c r="N157" s="48">
        <v>0</v>
      </c>
      <c r="O157" s="48">
        <v>0</v>
      </c>
      <c r="P157" s="48">
        <v>0</v>
      </c>
      <c r="Q157" s="48">
        <v>0</v>
      </c>
      <c r="R157" s="48">
        <v>0</v>
      </c>
      <c r="S157" s="48">
        <v>0</v>
      </c>
      <c r="T157" s="48">
        <v>0</v>
      </c>
      <c r="U157" s="48">
        <v>0</v>
      </c>
      <c r="V157" s="48">
        <v>0</v>
      </c>
      <c r="W157" s="48">
        <v>0</v>
      </c>
      <c r="X157" s="48">
        <v>0</v>
      </c>
      <c r="Y157" s="48">
        <v>0</v>
      </c>
      <c r="Z157" s="48">
        <v>0</v>
      </c>
      <c r="AA157" s="48">
        <v>0</v>
      </c>
      <c r="AB157" s="48">
        <v>0</v>
      </c>
      <c r="AC157" s="48">
        <v>0</v>
      </c>
    </row>
    <row r="158" spans="2:36" x14ac:dyDescent="0.2">
      <c r="B158" s="106" t="s">
        <v>242</v>
      </c>
      <c r="C158" s="48">
        <v>0</v>
      </c>
      <c r="D158" s="48">
        <v>58624.8945448015</v>
      </c>
      <c r="E158" s="48">
        <v>0</v>
      </c>
      <c r="F158" s="48">
        <v>0</v>
      </c>
      <c r="G158" s="48">
        <v>0</v>
      </c>
      <c r="H158" s="48">
        <v>0</v>
      </c>
      <c r="I158" s="48">
        <v>0</v>
      </c>
      <c r="J158" s="48">
        <v>7861.7221716569793</v>
      </c>
      <c r="K158" s="48">
        <v>6812.6558097916804</v>
      </c>
      <c r="L158" s="48">
        <v>4545.0228537053226</v>
      </c>
      <c r="M158" s="48">
        <v>0</v>
      </c>
      <c r="N158" s="48">
        <v>0</v>
      </c>
      <c r="O158" s="48">
        <v>0</v>
      </c>
      <c r="P158" s="48">
        <v>0</v>
      </c>
      <c r="Q158" s="48">
        <v>0</v>
      </c>
      <c r="R158" s="48">
        <v>0</v>
      </c>
      <c r="S158" s="48">
        <v>0</v>
      </c>
      <c r="T158" s="48">
        <v>0</v>
      </c>
      <c r="U158" s="48">
        <v>0</v>
      </c>
      <c r="V158" s="48">
        <v>0</v>
      </c>
      <c r="W158" s="48">
        <v>0</v>
      </c>
      <c r="X158" s="48">
        <v>0</v>
      </c>
      <c r="Y158" s="48">
        <v>0</v>
      </c>
      <c r="Z158" s="48">
        <v>0</v>
      </c>
      <c r="AA158" s="48">
        <v>0</v>
      </c>
      <c r="AB158" s="48">
        <v>0</v>
      </c>
      <c r="AC158" s="48">
        <v>0</v>
      </c>
      <c r="AJ158" s="69"/>
    </row>
    <row r="159" spans="2:36" x14ac:dyDescent="0.2">
      <c r="B159" s="106" t="s">
        <v>243</v>
      </c>
      <c r="C159" s="48">
        <v>0</v>
      </c>
      <c r="D159" s="48">
        <v>0</v>
      </c>
      <c r="E159" s="48">
        <v>0</v>
      </c>
      <c r="F159" s="48">
        <v>0</v>
      </c>
      <c r="G159" s="48">
        <v>0</v>
      </c>
      <c r="H159" s="48">
        <v>0</v>
      </c>
      <c r="I159" s="48">
        <v>0</v>
      </c>
      <c r="J159" s="48">
        <v>0</v>
      </c>
      <c r="K159" s="48">
        <v>0</v>
      </c>
      <c r="L159" s="48">
        <v>0</v>
      </c>
      <c r="M159" s="48">
        <v>0</v>
      </c>
      <c r="N159" s="48">
        <v>0</v>
      </c>
      <c r="O159" s="48">
        <v>0</v>
      </c>
      <c r="P159" s="48">
        <v>0</v>
      </c>
      <c r="Q159" s="48">
        <v>0</v>
      </c>
      <c r="R159" s="48">
        <v>0</v>
      </c>
      <c r="S159" s="48">
        <v>0</v>
      </c>
      <c r="T159" s="48">
        <v>0</v>
      </c>
      <c r="U159" s="48">
        <v>0</v>
      </c>
      <c r="V159" s="48">
        <v>19344.233771704457</v>
      </c>
      <c r="W159" s="48">
        <v>43630.203599070082</v>
      </c>
      <c r="X159" s="48">
        <v>142767.07660530295</v>
      </c>
      <c r="Y159" s="48">
        <v>35575.706949421561</v>
      </c>
      <c r="Z159" s="48">
        <v>1905.0611161698121</v>
      </c>
      <c r="AA159" s="48">
        <v>8019.6784607170839</v>
      </c>
      <c r="AB159" s="48">
        <v>15989.391696745583</v>
      </c>
      <c r="AC159" s="48">
        <v>2033.3693592499999</v>
      </c>
      <c r="AJ159" s="69"/>
    </row>
    <row r="160" spans="2:36" x14ac:dyDescent="0.2">
      <c r="B160" s="106" t="s">
        <v>244</v>
      </c>
      <c r="C160" s="48">
        <v>0</v>
      </c>
      <c r="D160" s="48">
        <v>0</v>
      </c>
      <c r="E160" s="48">
        <v>0</v>
      </c>
      <c r="F160" s="48">
        <v>0</v>
      </c>
      <c r="G160" s="48">
        <v>0</v>
      </c>
      <c r="H160" s="48">
        <v>0</v>
      </c>
      <c r="I160" s="48">
        <v>0</v>
      </c>
      <c r="J160" s="48">
        <v>0</v>
      </c>
      <c r="K160" s="48">
        <v>0</v>
      </c>
      <c r="L160" s="48">
        <v>0</v>
      </c>
      <c r="M160" s="48">
        <v>0</v>
      </c>
      <c r="N160" s="48">
        <v>242383.45960103712</v>
      </c>
      <c r="O160" s="48">
        <v>0</v>
      </c>
      <c r="P160" s="48">
        <v>206956.58876669468</v>
      </c>
      <c r="Q160" s="48">
        <v>183757.23442155117</v>
      </c>
      <c r="R160" s="48">
        <v>111692.16612502278</v>
      </c>
      <c r="S160" s="48">
        <v>60139.903855173972</v>
      </c>
      <c r="T160" s="48">
        <v>236991.35429507247</v>
      </c>
      <c r="U160" s="48">
        <v>309138.96112825448</v>
      </c>
      <c r="V160" s="48">
        <v>291675.59566509258</v>
      </c>
      <c r="W160" s="48">
        <v>272987.0246311535</v>
      </c>
      <c r="X160" s="48">
        <v>348691.14428630756</v>
      </c>
      <c r="Y160" s="48">
        <v>232991.52520927289</v>
      </c>
      <c r="Z160" s="48">
        <v>181625.31818774439</v>
      </c>
      <c r="AA160" s="48">
        <v>192282.63150284984</v>
      </c>
      <c r="AB160" s="48">
        <v>257328.53824438888</v>
      </c>
      <c r="AC160" s="48">
        <v>157843.47586882001</v>
      </c>
      <c r="AJ160" s="69"/>
    </row>
    <row r="161" spans="2:36" x14ac:dyDescent="0.2">
      <c r="B161" s="106" t="s">
        <v>245</v>
      </c>
      <c r="C161" s="48">
        <v>0</v>
      </c>
      <c r="D161" s="48">
        <v>0</v>
      </c>
      <c r="E161" s="48">
        <v>0</v>
      </c>
      <c r="F161" s="48">
        <v>0</v>
      </c>
      <c r="G161" s="48">
        <v>0</v>
      </c>
      <c r="H161" s="48">
        <v>0</v>
      </c>
      <c r="I161" s="48">
        <v>0</v>
      </c>
      <c r="J161" s="48">
        <v>0</v>
      </c>
      <c r="K161" s="48">
        <v>0</v>
      </c>
      <c r="L161" s="48">
        <v>0</v>
      </c>
      <c r="M161" s="48">
        <v>0</v>
      </c>
      <c r="N161" s="48">
        <v>0</v>
      </c>
      <c r="O161" s="48">
        <v>0</v>
      </c>
      <c r="P161" s="48">
        <v>0</v>
      </c>
      <c r="Q161" s="48">
        <v>0</v>
      </c>
      <c r="R161" s="48">
        <v>0</v>
      </c>
      <c r="S161" s="48">
        <v>0</v>
      </c>
      <c r="T161" s="48">
        <v>0</v>
      </c>
      <c r="U161" s="48">
        <v>0</v>
      </c>
      <c r="V161" s="48">
        <v>0</v>
      </c>
      <c r="W161" s="48">
        <v>0</v>
      </c>
      <c r="X161" s="48">
        <v>0</v>
      </c>
      <c r="Y161" s="48">
        <v>0</v>
      </c>
      <c r="Z161" s="48">
        <v>0</v>
      </c>
      <c r="AA161" s="48">
        <v>0</v>
      </c>
      <c r="AB161" s="48">
        <v>0</v>
      </c>
      <c r="AC161" s="48">
        <v>0</v>
      </c>
      <c r="AJ161" s="69"/>
    </row>
    <row r="162" spans="2:36" x14ac:dyDescent="0.2">
      <c r="B162" s="106" t="s">
        <v>246</v>
      </c>
      <c r="C162" s="48">
        <v>833581.99337021308</v>
      </c>
      <c r="D162" s="48">
        <v>1266899.1568912088</v>
      </c>
      <c r="E162" s="48">
        <v>499020.8530216621</v>
      </c>
      <c r="F162" s="48">
        <v>660195.09528850089</v>
      </c>
      <c r="G162" s="48">
        <v>681741.65038646641</v>
      </c>
      <c r="H162" s="48">
        <v>215245.57391938823</v>
      </c>
      <c r="I162" s="48">
        <v>1224466.6323931741</v>
      </c>
      <c r="J162" s="48">
        <v>2580098.8777949768</v>
      </c>
      <c r="K162" s="48">
        <v>1721844.7521822613</v>
      </c>
      <c r="L162" s="48">
        <v>2538857.3874497055</v>
      </c>
      <c r="M162" s="48">
        <v>5248512.3176335804</v>
      </c>
      <c r="N162" s="48">
        <v>76826.15310401874</v>
      </c>
      <c r="O162" s="48">
        <v>443098.78089263092</v>
      </c>
      <c r="P162" s="48">
        <v>342918.95455301669</v>
      </c>
      <c r="Q162" s="48">
        <v>189560.17174858728</v>
      </c>
      <c r="R162" s="48">
        <v>280781.30521261395</v>
      </c>
      <c r="S162" s="48">
        <v>146847.99271348023</v>
      </c>
      <c r="T162" s="48">
        <v>297754.35130063019</v>
      </c>
      <c r="U162" s="48">
        <v>192985.21273501078</v>
      </c>
      <c r="V162" s="48">
        <v>0</v>
      </c>
      <c r="W162" s="48">
        <v>56167.230815571769</v>
      </c>
      <c r="X162" s="48">
        <v>42352.740936808274</v>
      </c>
      <c r="Y162" s="48">
        <v>31136.756781934488</v>
      </c>
      <c r="Z162" s="48">
        <v>37098.686814307337</v>
      </c>
      <c r="AA162" s="48">
        <v>35532.132894206647</v>
      </c>
      <c r="AB162" s="48">
        <v>23992.656915387983</v>
      </c>
      <c r="AC162" s="48">
        <v>6630.9020220000002</v>
      </c>
      <c r="AJ162" s="69"/>
    </row>
    <row r="163" spans="2:36" x14ac:dyDescent="0.2">
      <c r="B163" s="106" t="s">
        <v>247</v>
      </c>
      <c r="C163" s="48">
        <v>0</v>
      </c>
      <c r="D163" s="48">
        <v>0</v>
      </c>
      <c r="E163" s="48">
        <v>0</v>
      </c>
      <c r="F163" s="48">
        <v>0</v>
      </c>
      <c r="G163" s="48">
        <v>0</v>
      </c>
      <c r="H163" s="48">
        <v>0</v>
      </c>
      <c r="I163" s="48">
        <v>0</v>
      </c>
      <c r="J163" s="48">
        <v>0</v>
      </c>
      <c r="K163" s="48">
        <v>0</v>
      </c>
      <c r="L163" s="48">
        <v>0</v>
      </c>
      <c r="M163" s="48">
        <v>0</v>
      </c>
      <c r="N163" s="48">
        <v>0</v>
      </c>
      <c r="O163" s="48">
        <v>0</v>
      </c>
      <c r="P163" s="48">
        <v>0</v>
      </c>
      <c r="Q163" s="48">
        <v>0</v>
      </c>
      <c r="R163" s="48">
        <v>0</v>
      </c>
      <c r="S163" s="48">
        <v>0</v>
      </c>
      <c r="T163" s="48">
        <v>0</v>
      </c>
      <c r="U163" s="48">
        <v>0</v>
      </c>
      <c r="V163" s="48">
        <v>14916.434642578064</v>
      </c>
      <c r="W163" s="48">
        <v>2538.7840412268815</v>
      </c>
      <c r="X163" s="48">
        <v>37483.568225908864</v>
      </c>
      <c r="Y163" s="48">
        <v>46829.618215025315</v>
      </c>
      <c r="Z163" s="48">
        <v>19245.581988976941</v>
      </c>
      <c r="AA163" s="48">
        <v>65918.93055341109</v>
      </c>
      <c r="AB163" s="48">
        <v>28703.159345091637</v>
      </c>
      <c r="AC163" s="48">
        <v>29549.836175839999</v>
      </c>
      <c r="AJ163" s="69"/>
    </row>
    <row r="164" spans="2:36" x14ac:dyDescent="0.2">
      <c r="B164" s="106" t="s">
        <v>248</v>
      </c>
      <c r="C164" s="48">
        <v>0</v>
      </c>
      <c r="D164" s="48">
        <v>0</v>
      </c>
      <c r="E164" s="48">
        <v>0</v>
      </c>
      <c r="F164" s="48">
        <v>0</v>
      </c>
      <c r="G164" s="48">
        <v>0</v>
      </c>
      <c r="H164" s="48">
        <v>0</v>
      </c>
      <c r="I164" s="48">
        <v>0</v>
      </c>
      <c r="J164" s="48">
        <v>0</v>
      </c>
      <c r="K164" s="48">
        <v>0</v>
      </c>
      <c r="L164" s="48">
        <v>0</v>
      </c>
      <c r="M164" s="48">
        <v>0</v>
      </c>
      <c r="N164" s="48">
        <v>0</v>
      </c>
      <c r="O164" s="48">
        <v>0</v>
      </c>
      <c r="P164" s="48">
        <v>0</v>
      </c>
      <c r="Q164" s="48">
        <v>0</v>
      </c>
      <c r="R164" s="48">
        <v>0</v>
      </c>
      <c r="S164" s="48">
        <v>0</v>
      </c>
      <c r="T164" s="48">
        <v>0</v>
      </c>
      <c r="U164" s="48">
        <v>0</v>
      </c>
      <c r="V164" s="48">
        <v>249379.87441770587</v>
      </c>
      <c r="W164" s="48">
        <v>450334.85005396255</v>
      </c>
      <c r="X164" s="48">
        <v>312921.14191278006</v>
      </c>
      <c r="Y164" s="48">
        <v>444399.8177568973</v>
      </c>
      <c r="Z164" s="48">
        <v>163449.25706480371</v>
      </c>
      <c r="AA164" s="48">
        <v>219327.33289676116</v>
      </c>
      <c r="AB164" s="48">
        <v>216837.53542944964</v>
      </c>
      <c r="AC164" s="48">
        <v>50746.593669180002</v>
      </c>
      <c r="AJ164" s="69"/>
    </row>
    <row r="165" spans="2:36" x14ac:dyDescent="0.2">
      <c r="B165" s="106" t="s">
        <v>249</v>
      </c>
      <c r="C165" s="48">
        <v>4666.9490348469999</v>
      </c>
      <c r="D165" s="48">
        <v>29259.605410087857</v>
      </c>
      <c r="E165" s="48">
        <v>7945.6908660301769</v>
      </c>
      <c r="F165" s="48">
        <v>2617.5711332350043</v>
      </c>
      <c r="G165" s="48">
        <v>8221.2670915862072</v>
      </c>
      <c r="H165" s="48">
        <v>-583.00795537983254</v>
      </c>
      <c r="I165" s="48">
        <v>-726.74942304315107</v>
      </c>
      <c r="J165" s="48">
        <v>-2350.7320459959183</v>
      </c>
      <c r="K165" s="48">
        <v>1194.3050627980938</v>
      </c>
      <c r="L165" s="48">
        <v>-2395.0258157358107</v>
      </c>
      <c r="M165" s="48">
        <v>-534.23036438622398</v>
      </c>
      <c r="N165" s="48">
        <v>1.3233867735141165E-2</v>
      </c>
      <c r="O165" s="48">
        <v>0</v>
      </c>
      <c r="P165" s="48">
        <v>0</v>
      </c>
      <c r="Q165" s="48">
        <v>0</v>
      </c>
      <c r="R165" s="48">
        <v>0</v>
      </c>
      <c r="S165" s="48">
        <v>0</v>
      </c>
      <c r="T165" s="48">
        <v>0</v>
      </c>
      <c r="U165" s="48">
        <v>0</v>
      </c>
      <c r="V165" s="48">
        <v>0</v>
      </c>
      <c r="W165" s="48">
        <v>0</v>
      </c>
      <c r="X165" s="48">
        <v>0</v>
      </c>
      <c r="Y165" s="48">
        <v>0</v>
      </c>
      <c r="Z165" s="48">
        <v>0</v>
      </c>
      <c r="AA165" s="48">
        <v>0</v>
      </c>
      <c r="AB165" s="48">
        <v>0</v>
      </c>
      <c r="AC165" s="48">
        <v>0</v>
      </c>
      <c r="AJ165" s="69"/>
    </row>
    <row r="166" spans="2:36" x14ac:dyDescent="0.2">
      <c r="B166" s="106" t="s">
        <v>250</v>
      </c>
      <c r="C166" s="48">
        <v>26379.005940730338</v>
      </c>
      <c r="D166" s="48">
        <v>9403.124682068159</v>
      </c>
      <c r="E166" s="48">
        <v>25245.217701352347</v>
      </c>
      <c r="F166" s="48">
        <v>88715.151212483164</v>
      </c>
      <c r="G166" s="48">
        <v>183023.74488907002</v>
      </c>
      <c r="H166" s="48">
        <v>65368.638671904999</v>
      </c>
      <c r="I166" s="48">
        <v>255243.82808097141</v>
      </c>
      <c r="J166" s="48">
        <v>253008.58384693347</v>
      </c>
      <c r="K166" s="48">
        <v>131576.41932914019</v>
      </c>
      <c r="L166" s="48">
        <v>357668.6461836333</v>
      </c>
      <c r="M166" s="48">
        <v>331042.59897350724</v>
      </c>
      <c r="N166" s="48">
        <v>16149.435737908758</v>
      </c>
      <c r="O166" s="48">
        <v>40306.151677941685</v>
      </c>
      <c r="P166" s="48">
        <v>10254.729075976884</v>
      </c>
      <c r="Q166" s="48">
        <v>2740.2662424454579</v>
      </c>
      <c r="R166" s="48">
        <v>19437.268844028076</v>
      </c>
      <c r="S166" s="48">
        <v>1760.8651283154311</v>
      </c>
      <c r="T166" s="48">
        <v>199436.99855331334</v>
      </c>
      <c r="U166" s="48">
        <v>46803.614063332854</v>
      </c>
      <c r="V166" s="48">
        <v>0</v>
      </c>
      <c r="W166" s="48">
        <v>0</v>
      </c>
      <c r="X166" s="48">
        <v>0</v>
      </c>
      <c r="Y166" s="48">
        <v>0</v>
      </c>
      <c r="Z166" s="48">
        <v>0</v>
      </c>
      <c r="AA166" s="48">
        <v>0</v>
      </c>
      <c r="AB166" s="48">
        <v>0</v>
      </c>
      <c r="AC166" s="48">
        <v>0</v>
      </c>
      <c r="AJ166" s="69"/>
    </row>
    <row r="167" spans="2:36" x14ac:dyDescent="0.2">
      <c r="B167" s="108" t="s">
        <v>251</v>
      </c>
      <c r="C167" s="50">
        <v>0</v>
      </c>
      <c r="D167" s="50">
        <v>135472.74409946811</v>
      </c>
      <c r="E167" s="50">
        <v>108380.80010110172</v>
      </c>
      <c r="F167" s="50">
        <v>398041.24553646491</v>
      </c>
      <c r="G167" s="50">
        <v>105034.51180052175</v>
      </c>
      <c r="H167" s="50">
        <v>126499.23284296397</v>
      </c>
      <c r="I167" s="50">
        <v>106041.8717779135</v>
      </c>
      <c r="J167" s="50">
        <v>114788.27909763738</v>
      </c>
      <c r="K167" s="50">
        <v>118563.52280857771</v>
      </c>
      <c r="L167" s="50">
        <v>105701.66936638151</v>
      </c>
      <c r="M167" s="50">
        <v>227998.46185355441</v>
      </c>
      <c r="N167" s="50">
        <v>99303.26078093586</v>
      </c>
      <c r="O167" s="50">
        <v>273567.51048326143</v>
      </c>
      <c r="P167" s="50">
        <v>580747.26551653864</v>
      </c>
      <c r="Q167" s="50">
        <v>658229.20509660349</v>
      </c>
      <c r="R167" s="50">
        <v>645529.42973826698</v>
      </c>
      <c r="S167" s="50">
        <v>682188.51164227189</v>
      </c>
      <c r="T167" s="50">
        <v>841076.03456907556</v>
      </c>
      <c r="U167" s="50">
        <v>942739.205827964</v>
      </c>
      <c r="V167" s="50">
        <v>952060.87443736568</v>
      </c>
      <c r="W167" s="50">
        <v>879643.38756859466</v>
      </c>
      <c r="X167" s="50">
        <v>898795.18537828967</v>
      </c>
      <c r="Y167" s="50">
        <v>1115070.020237505</v>
      </c>
      <c r="Z167" s="50">
        <v>1206041.7071572319</v>
      </c>
      <c r="AA167" s="50">
        <v>1266622.2819416907</v>
      </c>
      <c r="AB167" s="50">
        <v>2014206.5511150993</v>
      </c>
      <c r="AC167" s="50">
        <v>1180074.4023728601</v>
      </c>
      <c r="AJ167" s="69"/>
    </row>
    <row r="168" spans="2:36" x14ac:dyDescent="0.2">
      <c r="B168" s="106" t="s">
        <v>251</v>
      </c>
      <c r="C168" s="48" t="e">
        <v>#VALUE!</v>
      </c>
      <c r="D168" s="48">
        <v>135472.74409946811</v>
      </c>
      <c r="E168" s="48">
        <v>108380.80010110172</v>
      </c>
      <c r="F168" s="48">
        <v>398041.24553646491</v>
      </c>
      <c r="G168" s="48">
        <v>105034.51180052175</v>
      </c>
      <c r="H168" s="48">
        <v>126499.23284296397</v>
      </c>
      <c r="I168" s="48">
        <v>106041.8717779135</v>
      </c>
      <c r="J168" s="48">
        <v>114788.27909763738</v>
      </c>
      <c r="K168" s="48">
        <v>118563.52280857771</v>
      </c>
      <c r="L168" s="48">
        <v>105701.66936638151</v>
      </c>
      <c r="M168" s="48">
        <v>227998.46185355441</v>
      </c>
      <c r="N168" s="48">
        <v>99303.26078093586</v>
      </c>
      <c r="O168" s="48">
        <v>273567.51048326143</v>
      </c>
      <c r="P168" s="48">
        <v>580747.26551653864</v>
      </c>
      <c r="Q168" s="48">
        <v>658229.20509660349</v>
      </c>
      <c r="R168" s="48">
        <v>645529.42973826698</v>
      </c>
      <c r="S168" s="48">
        <v>682188.51164227189</v>
      </c>
      <c r="T168" s="48">
        <v>841076.03456907556</v>
      </c>
      <c r="U168" s="48">
        <v>942739.205827964</v>
      </c>
      <c r="V168" s="48">
        <v>0</v>
      </c>
      <c r="W168" s="48">
        <v>0</v>
      </c>
      <c r="X168" s="48">
        <v>0</v>
      </c>
      <c r="Y168" s="48">
        <v>0</v>
      </c>
      <c r="Z168" s="48">
        <v>0</v>
      </c>
      <c r="AA168" s="48">
        <v>0</v>
      </c>
      <c r="AB168" s="48">
        <v>0</v>
      </c>
      <c r="AC168" s="48">
        <v>0</v>
      </c>
      <c r="AJ168" s="69"/>
    </row>
    <row r="169" spans="2:36" x14ac:dyDescent="0.2">
      <c r="B169" s="106" t="s">
        <v>252</v>
      </c>
      <c r="C169" s="48">
        <v>0</v>
      </c>
      <c r="D169" s="48">
        <v>0</v>
      </c>
      <c r="E169" s="48">
        <v>0</v>
      </c>
      <c r="F169" s="48">
        <v>0</v>
      </c>
      <c r="G169" s="48">
        <v>0</v>
      </c>
      <c r="H169" s="48">
        <v>0</v>
      </c>
      <c r="I169" s="48">
        <v>0</v>
      </c>
      <c r="J169" s="48">
        <v>0</v>
      </c>
      <c r="K169" s="48">
        <v>0</v>
      </c>
      <c r="L169" s="48">
        <v>0</v>
      </c>
      <c r="M169" s="48">
        <v>0</v>
      </c>
      <c r="N169" s="48">
        <v>0</v>
      </c>
      <c r="O169" s="48">
        <v>0</v>
      </c>
      <c r="P169" s="48">
        <v>0</v>
      </c>
      <c r="Q169" s="48">
        <v>0</v>
      </c>
      <c r="R169" s="48">
        <v>0</v>
      </c>
      <c r="S169" s="48">
        <v>0</v>
      </c>
      <c r="T169" s="48">
        <v>0</v>
      </c>
      <c r="U169" s="48">
        <v>0</v>
      </c>
      <c r="V169" s="48">
        <v>1206.5065952320313</v>
      </c>
      <c r="W169" s="48">
        <v>6650.7938558346941</v>
      </c>
      <c r="X169" s="48">
        <v>15100.02001341229</v>
      </c>
      <c r="Y169" s="48">
        <v>35847.527224748585</v>
      </c>
      <c r="Z169" s="48">
        <v>12113.912036277943</v>
      </c>
      <c r="AA169" s="48">
        <v>25434.175808570741</v>
      </c>
      <c r="AB169" s="48">
        <v>611604.38288975379</v>
      </c>
      <c r="AC169" s="48">
        <v>11284.14895925</v>
      </c>
      <c r="AJ169" s="69"/>
    </row>
    <row r="170" spans="2:36" x14ac:dyDescent="0.2">
      <c r="B170" s="106" t="s">
        <v>253</v>
      </c>
      <c r="C170" s="48">
        <v>0</v>
      </c>
      <c r="D170" s="48">
        <v>0</v>
      </c>
      <c r="E170" s="48">
        <v>0</v>
      </c>
      <c r="F170" s="48">
        <v>0</v>
      </c>
      <c r="G170" s="48">
        <v>0</v>
      </c>
      <c r="H170" s="48">
        <v>0</v>
      </c>
      <c r="I170" s="48">
        <v>0</v>
      </c>
      <c r="J170" s="48">
        <v>0</v>
      </c>
      <c r="K170" s="48">
        <v>0</v>
      </c>
      <c r="L170" s="48">
        <v>0</v>
      </c>
      <c r="M170" s="48">
        <v>0</v>
      </c>
      <c r="N170" s="48">
        <v>0</v>
      </c>
      <c r="O170" s="48">
        <v>0</v>
      </c>
      <c r="P170" s="48">
        <v>0</v>
      </c>
      <c r="Q170" s="48">
        <v>0</v>
      </c>
      <c r="R170" s="48">
        <v>0</v>
      </c>
      <c r="S170" s="48">
        <v>0</v>
      </c>
      <c r="T170" s="48">
        <v>0</v>
      </c>
      <c r="U170" s="48">
        <v>0</v>
      </c>
      <c r="V170" s="48">
        <v>183538.98385798553</v>
      </c>
      <c r="W170" s="48">
        <v>212559.92723803219</v>
      </c>
      <c r="X170" s="48">
        <v>227248.74865093632</v>
      </c>
      <c r="Y170" s="48">
        <v>238073.64455917405</v>
      </c>
      <c r="Z170" s="48">
        <v>317181.70105968212</v>
      </c>
      <c r="AA170" s="48">
        <v>388400.14405653189</v>
      </c>
      <c r="AB170" s="48">
        <v>494012.99954094907</v>
      </c>
      <c r="AC170" s="48">
        <v>508412.103282</v>
      </c>
      <c r="AJ170" s="69"/>
    </row>
    <row r="171" spans="2:36" x14ac:dyDescent="0.2">
      <c r="B171" s="106" t="s">
        <v>254</v>
      </c>
      <c r="C171" s="48">
        <v>0</v>
      </c>
      <c r="D171" s="48">
        <v>0</v>
      </c>
      <c r="E171" s="48">
        <v>0</v>
      </c>
      <c r="F171" s="48">
        <v>0</v>
      </c>
      <c r="G171" s="48">
        <v>0</v>
      </c>
      <c r="H171" s="48">
        <v>0</v>
      </c>
      <c r="I171" s="48">
        <v>0</v>
      </c>
      <c r="J171" s="48">
        <v>0</v>
      </c>
      <c r="K171" s="48">
        <v>0</v>
      </c>
      <c r="L171" s="48">
        <v>0</v>
      </c>
      <c r="M171" s="48">
        <v>0</v>
      </c>
      <c r="N171" s="48">
        <v>0</v>
      </c>
      <c r="O171" s="48">
        <v>0</v>
      </c>
      <c r="P171" s="48">
        <v>0</v>
      </c>
      <c r="Q171" s="48">
        <v>0</v>
      </c>
      <c r="R171" s="48">
        <v>0</v>
      </c>
      <c r="S171" s="48">
        <v>0</v>
      </c>
      <c r="T171" s="48">
        <v>0</v>
      </c>
      <c r="U171" s="48">
        <v>0</v>
      </c>
      <c r="V171" s="48">
        <v>188832.85285357537</v>
      </c>
      <c r="W171" s="48">
        <v>201918.74239317921</v>
      </c>
      <c r="X171" s="48">
        <v>208334.04640967029</v>
      </c>
      <c r="Y171" s="48">
        <v>311794.09761954047</v>
      </c>
      <c r="Z171" s="48">
        <v>290259.81741980795</v>
      </c>
      <c r="AA171" s="48">
        <v>292410.26936578529</v>
      </c>
      <c r="AB171" s="48">
        <v>299467.30711505032</v>
      </c>
      <c r="AC171" s="48">
        <v>207572.83477525</v>
      </c>
      <c r="AJ171" s="69"/>
    </row>
    <row r="172" spans="2:36" x14ac:dyDescent="0.2">
      <c r="B172" s="106" t="s">
        <v>255</v>
      </c>
      <c r="C172" s="48">
        <v>0</v>
      </c>
      <c r="D172" s="48">
        <v>0</v>
      </c>
      <c r="E172" s="48">
        <v>0</v>
      </c>
      <c r="F172" s="48">
        <v>0</v>
      </c>
      <c r="G172" s="48">
        <v>0</v>
      </c>
      <c r="H172" s="48">
        <v>0</v>
      </c>
      <c r="I172" s="48">
        <v>0</v>
      </c>
      <c r="J172" s="48">
        <v>0</v>
      </c>
      <c r="K172" s="48">
        <v>0</v>
      </c>
      <c r="L172" s="48">
        <v>0</v>
      </c>
      <c r="M172" s="48">
        <v>0</v>
      </c>
      <c r="N172" s="48">
        <v>0</v>
      </c>
      <c r="O172" s="48">
        <v>0</v>
      </c>
      <c r="P172" s="48">
        <v>0</v>
      </c>
      <c r="Q172" s="48">
        <v>0</v>
      </c>
      <c r="R172" s="48">
        <v>0</v>
      </c>
      <c r="S172" s="48">
        <v>0</v>
      </c>
      <c r="T172" s="48">
        <v>0</v>
      </c>
      <c r="U172" s="48">
        <v>0</v>
      </c>
      <c r="V172" s="48">
        <v>72736.805340743085</v>
      </c>
      <c r="W172" s="48">
        <v>95751.527255791472</v>
      </c>
      <c r="X172" s="48">
        <v>83230.417857644832</v>
      </c>
      <c r="Y172" s="48">
        <v>103257.06106798317</v>
      </c>
      <c r="Z172" s="48">
        <v>120453.09045121011</v>
      </c>
      <c r="AA172" s="48">
        <v>116524.74686991371</v>
      </c>
      <c r="AB172" s="48">
        <v>114030.12302737763</v>
      </c>
      <c r="AC172" s="48">
        <v>95967.785199000005</v>
      </c>
      <c r="AJ172" s="69"/>
    </row>
    <row r="173" spans="2:36" x14ac:dyDescent="0.2">
      <c r="B173" s="106" t="s">
        <v>256</v>
      </c>
      <c r="C173" s="48">
        <v>0</v>
      </c>
      <c r="D173" s="48">
        <v>0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812.23899119707005</v>
      </c>
      <c r="W173" s="48">
        <v>407.65865272056249</v>
      </c>
      <c r="X173" s="48">
        <v>1052.4907210245547</v>
      </c>
      <c r="Y173" s="48">
        <v>1072.3210181149325</v>
      </c>
      <c r="Z173" s="48">
        <v>415.87508088849813</v>
      </c>
      <c r="AA173" s="48">
        <v>1024.3003299785084</v>
      </c>
      <c r="AB173" s="48">
        <v>204.71975250996323</v>
      </c>
      <c r="AC173" s="48">
        <v>263.90261487999999</v>
      </c>
      <c r="AJ173" s="69"/>
    </row>
    <row r="174" spans="2:36" x14ac:dyDescent="0.2">
      <c r="B174" s="106" t="s">
        <v>257</v>
      </c>
      <c r="C174" s="48">
        <v>0</v>
      </c>
      <c r="D174" s="48">
        <v>0</v>
      </c>
      <c r="E174" s="48">
        <v>0</v>
      </c>
      <c r="F174" s="48">
        <v>0</v>
      </c>
      <c r="G174" s="48">
        <v>0</v>
      </c>
      <c r="H174" s="48">
        <v>0</v>
      </c>
      <c r="I174" s="48">
        <v>0</v>
      </c>
      <c r="J174" s="48">
        <v>0</v>
      </c>
      <c r="K174" s="48">
        <v>0</v>
      </c>
      <c r="L174" s="48">
        <v>0</v>
      </c>
      <c r="M174" s="48">
        <v>0</v>
      </c>
      <c r="N174" s="48">
        <v>0</v>
      </c>
      <c r="O174" s="48">
        <v>0</v>
      </c>
      <c r="P174" s="48">
        <v>0</v>
      </c>
      <c r="Q174" s="48">
        <v>0</v>
      </c>
      <c r="R174" s="48">
        <v>0</v>
      </c>
      <c r="S174" s="48">
        <v>0</v>
      </c>
      <c r="T174" s="48">
        <v>0</v>
      </c>
      <c r="U174" s="48">
        <v>0</v>
      </c>
      <c r="V174" s="48">
        <v>169987.40176511212</v>
      </c>
      <c r="W174" s="48">
        <v>137205.64023337048</v>
      </c>
      <c r="X174" s="48">
        <v>152046.7382186499</v>
      </c>
      <c r="Y174" s="48">
        <v>216864.61429960391</v>
      </c>
      <c r="Z174" s="48">
        <v>235142.85460626744</v>
      </c>
      <c r="AA174" s="48">
        <v>217027.22558414529</v>
      </c>
      <c r="AB174" s="48">
        <v>265200.45809082384</v>
      </c>
      <c r="AC174" s="48">
        <v>166959.611263</v>
      </c>
      <c r="AJ174" s="69"/>
    </row>
    <row r="175" spans="2:36" x14ac:dyDescent="0.2">
      <c r="B175" s="106" t="s">
        <v>258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74475.539340227901</v>
      </c>
      <c r="W175" s="48">
        <v>61956.539351753709</v>
      </c>
      <c r="X175" s="48">
        <v>75384.996327198882</v>
      </c>
      <c r="Y175" s="48">
        <v>79250.948105222778</v>
      </c>
      <c r="Z175" s="48">
        <v>74711.792129715424</v>
      </c>
      <c r="AA175" s="48">
        <v>60660.74769687876</v>
      </c>
      <c r="AB175" s="48">
        <v>63704.350805936949</v>
      </c>
      <c r="AC175" s="48">
        <v>44043.684128000001</v>
      </c>
      <c r="AJ175" s="69"/>
    </row>
    <row r="176" spans="2:36" x14ac:dyDescent="0.2">
      <c r="B176" s="106" t="s">
        <v>259</v>
      </c>
      <c r="C176" s="48">
        <v>0</v>
      </c>
      <c r="D176" s="48">
        <v>0</v>
      </c>
      <c r="E176" s="48">
        <v>0</v>
      </c>
      <c r="F176" s="48">
        <v>0</v>
      </c>
      <c r="G176" s="48">
        <v>0</v>
      </c>
      <c r="H176" s="48">
        <v>0</v>
      </c>
      <c r="I176" s="48">
        <v>0</v>
      </c>
      <c r="J176" s="48">
        <v>0</v>
      </c>
      <c r="K176" s="48">
        <v>0</v>
      </c>
      <c r="L176" s="48">
        <v>0</v>
      </c>
      <c r="M176" s="48">
        <v>0</v>
      </c>
      <c r="N176" s="48">
        <v>0</v>
      </c>
      <c r="O176" s="48">
        <v>0</v>
      </c>
      <c r="P176" s="48">
        <v>0</v>
      </c>
      <c r="Q176" s="48">
        <v>0</v>
      </c>
      <c r="R176" s="48">
        <v>0</v>
      </c>
      <c r="S176" s="48">
        <v>0</v>
      </c>
      <c r="T176" s="48">
        <v>0</v>
      </c>
      <c r="U176" s="48">
        <v>0</v>
      </c>
      <c r="V176" s="48">
        <v>154251.13364179255</v>
      </c>
      <c r="W176" s="48">
        <v>130507.50814751878</v>
      </c>
      <c r="X176" s="48">
        <v>116565.12495722873</v>
      </c>
      <c r="Y176" s="48">
        <v>119558.62964994894</v>
      </c>
      <c r="Z176" s="48">
        <v>123878.54519342183</v>
      </c>
      <c r="AA176" s="48">
        <v>127383.81494479411</v>
      </c>
      <c r="AB176" s="48">
        <v>131350.34980949812</v>
      </c>
      <c r="AC176" s="48">
        <v>83908.642322159998</v>
      </c>
      <c r="AJ176" s="69"/>
    </row>
    <row r="177" spans="2:36" x14ac:dyDescent="0.2">
      <c r="B177" s="106" t="s">
        <v>260</v>
      </c>
      <c r="C177" s="48">
        <v>0</v>
      </c>
      <c r="D177" s="48">
        <v>0</v>
      </c>
      <c r="E177" s="48">
        <v>0</v>
      </c>
      <c r="F177" s="48">
        <v>0</v>
      </c>
      <c r="G177" s="48">
        <v>0</v>
      </c>
      <c r="H177" s="48">
        <v>0</v>
      </c>
      <c r="I177" s="48">
        <v>0</v>
      </c>
      <c r="J177" s="48">
        <v>0</v>
      </c>
      <c r="K177" s="48">
        <v>0</v>
      </c>
      <c r="L177" s="48">
        <v>0</v>
      </c>
      <c r="M177" s="48">
        <v>0</v>
      </c>
      <c r="N177" s="48">
        <v>0</v>
      </c>
      <c r="O177" s="48">
        <v>0</v>
      </c>
      <c r="P177" s="48">
        <v>0</v>
      </c>
      <c r="Q177" s="48">
        <v>0</v>
      </c>
      <c r="R177" s="48">
        <v>0</v>
      </c>
      <c r="S177" s="48">
        <v>0</v>
      </c>
      <c r="T177" s="48">
        <v>0</v>
      </c>
      <c r="U177" s="48">
        <v>0</v>
      </c>
      <c r="V177" s="48">
        <v>240.20305110984472</v>
      </c>
      <c r="W177" s="48">
        <v>245.85966350197862</v>
      </c>
      <c r="X177" s="48">
        <v>50.646429083644563</v>
      </c>
      <c r="Y177" s="48">
        <v>230.37101711797914</v>
      </c>
      <c r="Z177" s="48">
        <v>417.08078460778916</v>
      </c>
      <c r="AA177" s="48">
        <v>236.04854493996015</v>
      </c>
      <c r="AB177" s="48">
        <v>26.052601393518827</v>
      </c>
      <c r="AC177" s="48">
        <v>0.1009</v>
      </c>
      <c r="AJ177" s="69"/>
    </row>
    <row r="178" spans="2:36" x14ac:dyDescent="0.2">
      <c r="B178" s="106" t="s">
        <v>261</v>
      </c>
      <c r="C178" s="48">
        <v>0</v>
      </c>
      <c r="D178" s="48">
        <v>0</v>
      </c>
      <c r="E178" s="48">
        <v>0</v>
      </c>
      <c r="F178" s="48">
        <v>0</v>
      </c>
      <c r="G178" s="48">
        <v>0</v>
      </c>
      <c r="H178" s="48">
        <v>0</v>
      </c>
      <c r="I178" s="48">
        <v>0</v>
      </c>
      <c r="J178" s="48">
        <v>0</v>
      </c>
      <c r="K178" s="48">
        <v>0</v>
      </c>
      <c r="L178" s="48">
        <v>0</v>
      </c>
      <c r="M178" s="48">
        <v>0</v>
      </c>
      <c r="N178" s="48">
        <v>0</v>
      </c>
      <c r="O178" s="48">
        <v>0</v>
      </c>
      <c r="P178" s="48">
        <v>0</v>
      </c>
      <c r="Q178" s="48">
        <v>0</v>
      </c>
      <c r="R178" s="48">
        <v>0</v>
      </c>
      <c r="S178" s="48">
        <v>0</v>
      </c>
      <c r="T178" s="48">
        <v>0</v>
      </c>
      <c r="U178" s="48">
        <v>0</v>
      </c>
      <c r="V178" s="48">
        <v>9017.3975620322071</v>
      </c>
      <c r="W178" s="48">
        <v>3840.9543501007856</v>
      </c>
      <c r="X178" s="48">
        <v>321.64660808412498</v>
      </c>
      <c r="Y178" s="48">
        <v>0</v>
      </c>
      <c r="Z178" s="48">
        <v>0</v>
      </c>
      <c r="AA178" s="48">
        <v>10.658342668716433</v>
      </c>
      <c r="AB178" s="48">
        <v>0.14196097905467756</v>
      </c>
      <c r="AC178" s="48">
        <v>0</v>
      </c>
      <c r="AJ178" s="69"/>
    </row>
    <row r="179" spans="2:36" x14ac:dyDescent="0.2">
      <c r="B179" s="106" t="s">
        <v>262</v>
      </c>
      <c r="C179" s="48">
        <v>0</v>
      </c>
      <c r="D179" s="48">
        <v>0</v>
      </c>
      <c r="E179" s="48">
        <v>0</v>
      </c>
      <c r="F179" s="48">
        <v>0</v>
      </c>
      <c r="G179" s="48">
        <v>0</v>
      </c>
      <c r="H179" s="48">
        <v>0</v>
      </c>
      <c r="I179" s="48">
        <v>0</v>
      </c>
      <c r="J179" s="48">
        <v>0</v>
      </c>
      <c r="K179" s="48">
        <v>0</v>
      </c>
      <c r="L179" s="48">
        <v>0</v>
      </c>
      <c r="M179" s="48">
        <v>0</v>
      </c>
      <c r="N179" s="48">
        <v>0</v>
      </c>
      <c r="O179" s="48">
        <v>0</v>
      </c>
      <c r="P179" s="48">
        <v>0</v>
      </c>
      <c r="Q179" s="48">
        <v>0</v>
      </c>
      <c r="R179" s="48">
        <v>0</v>
      </c>
      <c r="S179" s="48">
        <v>0</v>
      </c>
      <c r="T179" s="48">
        <v>0</v>
      </c>
      <c r="U179" s="48">
        <v>0</v>
      </c>
      <c r="V179" s="48">
        <v>96961.811438358141</v>
      </c>
      <c r="W179" s="48">
        <v>28598.236426790838</v>
      </c>
      <c r="X179" s="48">
        <v>19460.309185356262</v>
      </c>
      <c r="Y179" s="48">
        <v>9120.8056760501295</v>
      </c>
      <c r="Z179" s="48">
        <v>31467.038395353007</v>
      </c>
      <c r="AA179" s="48">
        <v>37510.15039748358</v>
      </c>
      <c r="AB179" s="48">
        <v>34605.66552082698</v>
      </c>
      <c r="AC179" s="48">
        <v>61661.588929320002</v>
      </c>
      <c r="AJ179" s="69"/>
    </row>
    <row r="180" spans="2:36" x14ac:dyDescent="0.2">
      <c r="B180" s="108" t="s">
        <v>263</v>
      </c>
      <c r="C180" s="50">
        <v>3926282.1844729916</v>
      </c>
      <c r="D180" s="50">
        <v>5092490.2151552048</v>
      </c>
      <c r="E180" s="50">
        <v>5161597.1889057904</v>
      </c>
      <c r="F180" s="50">
        <v>5243079.5863679582</v>
      </c>
      <c r="G180" s="50">
        <v>5521487.0574791897</v>
      </c>
      <c r="H180" s="50">
        <v>5637987.4117726935</v>
      </c>
      <c r="I180" s="50">
        <v>6640005.2717932342</v>
      </c>
      <c r="J180" s="50">
        <v>6971739.3425045898</v>
      </c>
      <c r="K180" s="50">
        <v>7493104.1755737783</v>
      </c>
      <c r="L180" s="50">
        <v>8303191.3608516371</v>
      </c>
      <c r="M180" s="50">
        <v>8793329.4749078918</v>
      </c>
      <c r="N180" s="50">
        <v>5932731.719749405</v>
      </c>
      <c r="O180" s="50">
        <v>10064331.089885332</v>
      </c>
      <c r="P180" s="50">
        <v>7367149.1624063523</v>
      </c>
      <c r="Q180" s="50">
        <v>5364842.0923631629</v>
      </c>
      <c r="R180" s="50">
        <v>5338033.0421202024</v>
      </c>
      <c r="S180" s="50">
        <v>5415937.9960410818</v>
      </c>
      <c r="T180" s="50">
        <v>5567781.4631496854</v>
      </c>
      <c r="U180" s="50">
        <v>5840022.7638666891</v>
      </c>
      <c r="V180" s="50">
        <v>5856792.2782277204</v>
      </c>
      <c r="W180" s="50">
        <v>5883173.1055219946</v>
      </c>
      <c r="X180" s="50">
        <v>5951564.9032181036</v>
      </c>
      <c r="Y180" s="50">
        <v>5923593.060427919</v>
      </c>
      <c r="Z180" s="50">
        <v>6156067.1288421787</v>
      </c>
      <c r="AA180" s="50">
        <v>6495473.2267012596</v>
      </c>
      <c r="AB180" s="50">
        <v>6727454.1301249517</v>
      </c>
      <c r="AC180" s="50">
        <v>4312199.4679277996</v>
      </c>
      <c r="AJ180" s="69"/>
    </row>
    <row r="181" spans="2:36" x14ac:dyDescent="0.2">
      <c r="B181" s="106" t="s">
        <v>364</v>
      </c>
      <c r="C181" s="73">
        <v>0</v>
      </c>
      <c r="D181" s="73">
        <v>0</v>
      </c>
      <c r="E181" s="73">
        <v>0</v>
      </c>
      <c r="F181" s="73">
        <v>0</v>
      </c>
      <c r="G181" s="73">
        <v>0</v>
      </c>
      <c r="H181" s="73">
        <v>0</v>
      </c>
      <c r="I181" s="73">
        <v>0</v>
      </c>
      <c r="J181" s="73">
        <v>0</v>
      </c>
      <c r="K181" s="73">
        <v>0</v>
      </c>
      <c r="L181" s="73">
        <v>0</v>
      </c>
      <c r="M181" s="73">
        <v>0</v>
      </c>
      <c r="N181" s="73">
        <v>0</v>
      </c>
      <c r="O181" s="73">
        <v>0</v>
      </c>
      <c r="P181" s="73">
        <v>0</v>
      </c>
      <c r="Q181" s="73">
        <v>0</v>
      </c>
      <c r="R181" s="73">
        <v>0</v>
      </c>
      <c r="S181" s="73">
        <v>0</v>
      </c>
      <c r="T181" s="73">
        <v>0</v>
      </c>
      <c r="U181" s="73">
        <v>0</v>
      </c>
      <c r="V181" s="73">
        <v>0</v>
      </c>
      <c r="W181" s="73">
        <v>0</v>
      </c>
      <c r="X181" s="73">
        <v>0</v>
      </c>
      <c r="Y181" s="73">
        <v>0</v>
      </c>
      <c r="Z181" s="73">
        <v>0</v>
      </c>
      <c r="AA181" s="73">
        <v>0</v>
      </c>
      <c r="AB181" s="73">
        <v>4488519.7525511961</v>
      </c>
      <c r="AC181" s="73">
        <v>2892299.7067360696</v>
      </c>
    </row>
    <row r="182" spans="2:36" x14ac:dyDescent="0.2">
      <c r="B182" s="106" t="s">
        <v>365</v>
      </c>
      <c r="C182" s="73">
        <v>0</v>
      </c>
      <c r="D182" s="73">
        <v>0</v>
      </c>
      <c r="E182" s="73">
        <v>0</v>
      </c>
      <c r="F182" s="73">
        <v>0</v>
      </c>
      <c r="G182" s="73">
        <v>0</v>
      </c>
      <c r="H182" s="73">
        <v>0</v>
      </c>
      <c r="I182" s="73">
        <v>0</v>
      </c>
      <c r="J182" s="73">
        <v>0</v>
      </c>
      <c r="K182" s="73">
        <v>0</v>
      </c>
      <c r="L182" s="73">
        <v>0</v>
      </c>
      <c r="M182" s="73">
        <v>0</v>
      </c>
      <c r="N182" s="73">
        <v>0</v>
      </c>
      <c r="O182" s="73">
        <v>0</v>
      </c>
      <c r="P182" s="73">
        <v>0</v>
      </c>
      <c r="Q182" s="73">
        <v>0</v>
      </c>
      <c r="R182" s="73">
        <v>0</v>
      </c>
      <c r="S182" s="73">
        <v>0</v>
      </c>
      <c r="T182" s="73">
        <v>0</v>
      </c>
      <c r="U182" s="73">
        <v>0</v>
      </c>
      <c r="V182" s="73">
        <v>0</v>
      </c>
      <c r="W182" s="73">
        <v>0</v>
      </c>
      <c r="X182" s="73">
        <v>0</v>
      </c>
      <c r="Y182" s="73">
        <v>0</v>
      </c>
      <c r="Z182" s="73">
        <v>0</v>
      </c>
      <c r="AA182" s="73">
        <v>0</v>
      </c>
      <c r="AB182" s="73">
        <v>1927158.4959447645</v>
      </c>
      <c r="AC182" s="73">
        <v>1210726.17934094</v>
      </c>
    </row>
    <row r="183" spans="2:36" x14ac:dyDescent="0.2">
      <c r="B183" s="106" t="s">
        <v>366</v>
      </c>
      <c r="C183" s="73">
        <v>0</v>
      </c>
      <c r="D183" s="73">
        <v>0</v>
      </c>
      <c r="E183" s="73">
        <v>0</v>
      </c>
      <c r="F183" s="73">
        <v>0</v>
      </c>
      <c r="G183" s="73">
        <v>0</v>
      </c>
      <c r="H183" s="73">
        <v>0</v>
      </c>
      <c r="I183" s="73">
        <v>0</v>
      </c>
      <c r="J183" s="73">
        <v>0</v>
      </c>
      <c r="K183" s="73">
        <v>0</v>
      </c>
      <c r="L183" s="73">
        <v>0</v>
      </c>
      <c r="M183" s="73">
        <v>0</v>
      </c>
      <c r="N183" s="73">
        <v>0</v>
      </c>
      <c r="O183" s="73">
        <v>0</v>
      </c>
      <c r="P183" s="73">
        <v>0</v>
      </c>
      <c r="Q183" s="73">
        <v>0</v>
      </c>
      <c r="R183" s="73">
        <v>0</v>
      </c>
      <c r="S183" s="73">
        <v>0</v>
      </c>
      <c r="T183" s="73">
        <v>0</v>
      </c>
      <c r="U183" s="73">
        <v>0</v>
      </c>
      <c r="V183" s="73">
        <v>0</v>
      </c>
      <c r="W183" s="73">
        <v>0</v>
      </c>
      <c r="X183" s="73">
        <v>0</v>
      </c>
      <c r="Y183" s="73">
        <v>0</v>
      </c>
      <c r="Z183" s="73">
        <v>0</v>
      </c>
      <c r="AA183" s="73">
        <v>0</v>
      </c>
      <c r="AB183" s="73">
        <v>311775.88162899116</v>
      </c>
      <c r="AC183" s="73">
        <v>209173.58185079001</v>
      </c>
    </row>
    <row r="184" spans="2:36" x14ac:dyDescent="0.2">
      <c r="B184" s="110" t="s">
        <v>265</v>
      </c>
      <c r="C184" s="46">
        <v>176397498.81061298</v>
      </c>
      <c r="D184" s="46">
        <v>214918964.78679329</v>
      </c>
      <c r="E184" s="46">
        <v>194309801.3436</v>
      </c>
      <c r="F184" s="46">
        <v>216397795.28825217</v>
      </c>
      <c r="G184" s="46">
        <v>216992367.934205</v>
      </c>
      <c r="H184" s="46">
        <v>258638844.04500601</v>
      </c>
      <c r="I184" s="46">
        <v>264719367.92925376</v>
      </c>
      <c r="J184" s="46">
        <v>251010828.04316783</v>
      </c>
      <c r="K184" s="46">
        <v>282543740.44760752</v>
      </c>
      <c r="L184" s="46">
        <v>297800982.47047997</v>
      </c>
      <c r="M184" s="46">
        <v>275689663.1420033</v>
      </c>
      <c r="N184" s="46">
        <v>299211520.72741681</v>
      </c>
      <c r="O184" s="46">
        <v>318841335.41132826</v>
      </c>
      <c r="P184" s="46">
        <v>361293059.87433124</v>
      </c>
      <c r="Q184" s="46">
        <v>359932696.40238667</v>
      </c>
      <c r="R184" s="46">
        <v>359546785.39180475</v>
      </c>
      <c r="S184" s="46">
        <v>343229129.77107161</v>
      </c>
      <c r="T184" s="46">
        <v>362085084.14606524</v>
      </c>
      <c r="U184" s="46">
        <v>356363317.90853608</v>
      </c>
      <c r="V184" s="46">
        <v>371526422.52752107</v>
      </c>
      <c r="W184" s="46">
        <v>444846873.04664081</v>
      </c>
      <c r="X184" s="46">
        <v>465899956.37812042</v>
      </c>
      <c r="Y184" s="46">
        <v>422273802.66423243</v>
      </c>
      <c r="Z184" s="46">
        <v>468286797.54848021</v>
      </c>
      <c r="AA184" s="46">
        <v>446783145.6373902</v>
      </c>
      <c r="AB184" s="46">
        <v>511609419.26870269</v>
      </c>
      <c r="AC184" s="46">
        <v>361923178.63716811</v>
      </c>
      <c r="AJ184" s="69"/>
    </row>
    <row r="185" spans="2:36" s="44" customFormat="1" x14ac:dyDescent="0.2">
      <c r="B185" s="114" t="s">
        <v>372</v>
      </c>
      <c r="C185" s="115"/>
      <c r="D185" s="116">
        <v>0.21837875387075867</v>
      </c>
      <c r="E185" s="116">
        <v>-9.5892716883492657E-2</v>
      </c>
      <c r="F185" s="116">
        <v>0.11367411109434333</v>
      </c>
      <c r="G185" s="116">
        <v>2.7475910517518187E-3</v>
      </c>
      <c r="H185" s="116">
        <v>0.19192599494295948</v>
      </c>
      <c r="I185" s="116">
        <v>2.3509708708679744E-2</v>
      </c>
      <c r="J185" s="116">
        <v>-5.1785179125048098E-2</v>
      </c>
      <c r="K185" s="116">
        <v>0.12562371372687076</v>
      </c>
      <c r="L185" s="116">
        <v>5.3999575423974377E-2</v>
      </c>
      <c r="M185" s="116">
        <v>-7.424864466546377E-2</v>
      </c>
      <c r="N185" s="116">
        <v>8.5320056317446324E-2</v>
      </c>
      <c r="O185" s="116">
        <v>6.5605143265169641E-2</v>
      </c>
      <c r="P185" s="116">
        <v>0.13314372933558705</v>
      </c>
      <c r="Q185" s="116">
        <v>-3.7652632254208118E-3</v>
      </c>
      <c r="R185" s="116">
        <v>-1.0721754773578285E-3</v>
      </c>
      <c r="S185" s="116">
        <v>-4.5383956368714284E-2</v>
      </c>
      <c r="T185" s="116">
        <v>5.4936929122450184E-2</v>
      </c>
      <c r="U185" s="116">
        <v>-1.5802269930624946E-2</v>
      </c>
      <c r="V185" s="116">
        <v>4.2549566290873919E-2</v>
      </c>
      <c r="W185" s="116">
        <v>0.19734922221767004</v>
      </c>
      <c r="X185" s="116">
        <v>4.7326584960106555E-2</v>
      </c>
      <c r="Y185" s="116">
        <v>-9.3638458464420538E-2</v>
      </c>
      <c r="Z185" s="116">
        <v>0.10896483417616754</v>
      </c>
      <c r="AA185" s="116">
        <v>-4.5919833793443221E-2</v>
      </c>
      <c r="AB185" s="116">
        <v>0.14509561129220749</v>
      </c>
      <c r="AC185" s="116">
        <v>-0.2925791336005833</v>
      </c>
    </row>
    <row r="186" spans="2:36" x14ac:dyDescent="0.2">
      <c r="B186" s="3" t="s">
        <v>383</v>
      </c>
      <c r="AJ186" s="69"/>
    </row>
    <row r="187" spans="2:36" x14ac:dyDescent="0.2">
      <c r="B187" s="3" t="s">
        <v>388</v>
      </c>
      <c r="AJ187" s="69"/>
    </row>
    <row r="188" spans="2:36" x14ac:dyDescent="0.2">
      <c r="B188" s="3" t="s">
        <v>389</v>
      </c>
      <c r="AA188" s="4"/>
      <c r="AJ188" s="69"/>
    </row>
    <row r="189" spans="2:36" x14ac:dyDescent="0.2">
      <c r="B189" s="3" t="s">
        <v>395</v>
      </c>
      <c r="AA189" s="4"/>
      <c r="AJ189" s="69"/>
    </row>
    <row r="190" spans="2:36" x14ac:dyDescent="0.2">
      <c r="B190" s="3" t="s">
        <v>397</v>
      </c>
      <c r="AJ190" s="69"/>
    </row>
    <row r="191" spans="2:36" x14ac:dyDescent="0.2">
      <c r="B191" s="3" t="s">
        <v>398</v>
      </c>
    </row>
    <row r="192" spans="2:36" hidden="1" x14ac:dyDescent="0.2">
      <c r="B192" s="3" t="e">
        <f>#REF!</f>
        <v>#REF!</v>
      </c>
      <c r="C192" s="75">
        <f>'CUADRO 7A'!C191</f>
        <v>0.26795890219979607</v>
      </c>
      <c r="D192" s="75">
        <f>'CUADRO 7A'!D191</f>
        <v>0.28845321366125209</v>
      </c>
      <c r="E192" s="75">
        <f>'CUADRO 7A'!E191</f>
        <v>0.30862140200845395</v>
      </c>
      <c r="F192" s="75">
        <f>'CUADRO 7A'!F191</f>
        <v>0.32865513379069061</v>
      </c>
      <c r="G192" s="75">
        <f>'CUADRO 7A'!G191</f>
        <v>0.34672125005125309</v>
      </c>
      <c r="H192" s="75">
        <f>'CUADRO 7A'!H191</f>
        <v>0.36355514027576163</v>
      </c>
      <c r="I192" s="75">
        <f>'CUADRO 7A'!I191</f>
        <v>0.37983495170055293</v>
      </c>
      <c r="J192" s="75">
        <f>'CUADRO 7A'!J191</f>
        <v>0.40146450575151543</v>
      </c>
      <c r="K192" s="75">
        <f>'CUADRO 7A'!K191</f>
        <v>0.4322743828871124</v>
      </c>
      <c r="L192" s="75">
        <f>'CUADRO 7A'!L191</f>
        <v>0.44092768606569727</v>
      </c>
      <c r="M192" s="75">
        <f>'CUADRO 7A'!M191</f>
        <v>0.45491048281992202</v>
      </c>
      <c r="N192" s="75">
        <f>'CUADRO 7A'!N191</f>
        <v>0.4718635643771899</v>
      </c>
      <c r="O192" s="75">
        <f>'CUADRO 7A'!O191</f>
        <v>0.48337703534799331</v>
      </c>
      <c r="P192" s="75">
        <f>'CUADRO 7A'!P191</f>
        <v>0.49275454983374445</v>
      </c>
      <c r="Q192" s="75">
        <f>'CUADRO 7A'!Q191</f>
        <v>0.51078936635765948</v>
      </c>
      <c r="R192" s="75">
        <f>'CUADRO 7A'!R191</f>
        <v>0.54536980646007305</v>
      </c>
      <c r="S192" s="75">
        <f>'CUADRO 7A'!S191</f>
        <v>0.57672857033152736</v>
      </c>
      <c r="T192" s="75">
        <f>'CUADRO 7A'!T191</f>
        <v>0.60031676885808682</v>
      </c>
      <c r="U192" s="75">
        <f>'CUADRO 7A'!U191</f>
        <v>0.61940684210777397</v>
      </c>
      <c r="V192" s="75">
        <f>'CUADRO 7A'!V191</f>
        <v>0.64294430210786935</v>
      </c>
      <c r="W192" s="75">
        <f>'CUADRO 7A'!W191</f>
        <v>0.65329570537180603</v>
      </c>
      <c r="X192" s="75">
        <f>'CUADRO 7A'!X191</f>
        <v>0.69001092401370157</v>
      </c>
      <c r="Y192" s="75">
        <f>'CUADRO 7A'!Y191</f>
        <v>0.78054035724429915</v>
      </c>
      <c r="Z192" s="75">
        <f>'CUADRO 7A'!Z191</f>
        <v>0.85297450239657013</v>
      </c>
      <c r="AA192" s="75">
        <f>'CUADRO 7A'!AA191</f>
        <v>0.89732917652119182</v>
      </c>
      <c r="AB192" s="75">
        <f>'CUADRO 7A'!AB191</f>
        <v>0.94310211786038411</v>
      </c>
      <c r="AC192" s="75">
        <f>'CUADRO 7A'!AC191</f>
        <v>1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5B66B-9776-41AD-89BA-29E8A564151B}">
  <sheetPr>
    <pageSetUpPr fitToPage="1"/>
  </sheetPr>
  <dimension ref="A1:AD65"/>
  <sheetViews>
    <sheetView showGridLines="0" topLeftCell="A7" zoomScaleNormal="100" workbookViewId="0">
      <pane ySplit="7" topLeftCell="A14" activePane="bottomLeft" state="frozen"/>
      <selection activeCell="A7" sqref="A7"/>
      <selection pane="bottomLeft" activeCell="D11" sqref="D11:Y11"/>
    </sheetView>
  </sheetViews>
  <sheetFormatPr baseColWidth="10" defaultRowHeight="15" x14ac:dyDescent="0.25"/>
  <cols>
    <col min="2" max="28" width="7" bestFit="1" customWidth="1"/>
  </cols>
  <sheetData>
    <row r="1" spans="1:30" x14ac:dyDescent="0.25">
      <c r="A1" s="2" t="s">
        <v>94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30" x14ac:dyDescent="0.25">
      <c r="A3" s="2"/>
      <c r="B3" s="40">
        <f>+'CUADRO 1A'!C9</f>
        <v>2000</v>
      </c>
      <c r="C3" s="40">
        <f>+'CUADRO 1A'!D9</f>
        <v>2001</v>
      </c>
      <c r="D3" s="40">
        <f>+'CUADRO 1A'!E9</f>
        <v>2002</v>
      </c>
      <c r="E3" s="40">
        <f>+'CUADRO 1A'!F9</f>
        <v>2003</v>
      </c>
      <c r="F3" s="40">
        <f>+'CUADRO 1A'!G9</f>
        <v>2004</v>
      </c>
      <c r="G3" s="40" t="str">
        <f>+'CUADRO 1A'!H9</f>
        <v>2005 1/</v>
      </c>
      <c r="H3" s="40">
        <f>+'CUADRO 1A'!I9</f>
        <v>2006</v>
      </c>
      <c r="I3" s="40">
        <f>+'CUADRO 1A'!J9</f>
        <v>2007</v>
      </c>
      <c r="J3" s="40">
        <f>+'CUADRO 1A'!K9</f>
        <v>2008</v>
      </c>
      <c r="K3" s="40">
        <f>+'CUADRO 1A'!L9</f>
        <v>2009</v>
      </c>
      <c r="L3" s="40">
        <f>+'CUADRO 1A'!M9</f>
        <v>2010</v>
      </c>
      <c r="M3" s="40">
        <f>+'CUADRO 1A'!N9</f>
        <v>2011</v>
      </c>
      <c r="N3" s="40">
        <f>+'CUADRO 1A'!O9</f>
        <v>2012</v>
      </c>
      <c r="O3" s="40" t="str">
        <f>+'CUADRO 1A'!P9</f>
        <v>2013 2/</v>
      </c>
      <c r="P3" s="40">
        <f>+'CUADRO 1A'!Q9</f>
        <v>2014</v>
      </c>
      <c r="Q3" s="40">
        <f>+'CUADRO 1A'!R9</f>
        <v>2015</v>
      </c>
      <c r="R3" s="40">
        <f>+'CUADRO 1A'!S9</f>
        <v>2016</v>
      </c>
      <c r="S3" s="40">
        <f>+'CUADRO 1A'!T9</f>
        <v>2017</v>
      </c>
      <c r="T3" s="40">
        <f>+'CUADRO 1A'!U9</f>
        <v>2018</v>
      </c>
      <c r="U3" s="40">
        <f>+'CUADRO 1A'!V9</f>
        <v>2019</v>
      </c>
      <c r="V3" s="40">
        <f>+'CUADRO 1A'!W9</f>
        <v>2020</v>
      </c>
      <c r="W3" s="40">
        <f>+'CUADRO 1A'!X9</f>
        <v>2021</v>
      </c>
      <c r="X3" s="40">
        <f>+'CUADRO 1A'!Y9</f>
        <v>2022</v>
      </c>
      <c r="Y3" s="40">
        <f>+'CUADRO 1A'!Z9</f>
        <v>2023</v>
      </c>
      <c r="Z3" s="40">
        <f>+'CUADRO 1A'!AA9</f>
        <v>2024</v>
      </c>
      <c r="AA3" s="40">
        <f>+'CUADRO 1A'!AB9</f>
        <v>2025</v>
      </c>
      <c r="AB3" s="40" t="str">
        <f>+'CUADRO 1A'!AC9</f>
        <v>2026 3/</v>
      </c>
      <c r="AC3" s="2"/>
      <c r="AD3" s="2"/>
    </row>
    <row r="4" spans="1:30" x14ac:dyDescent="0.25">
      <c r="A4" s="39" t="s">
        <v>97</v>
      </c>
      <c r="B4" s="43">
        <f>'CUADRO 1A'!C10/1000</f>
        <v>173.21453994606014</v>
      </c>
      <c r="C4" s="43">
        <f>'CUADRO 1A'!D10/1000</f>
        <v>201.02172382723717</v>
      </c>
      <c r="D4" s="43">
        <f>'CUADRO 1A'!E10/1000</f>
        <v>199.93007483748582</v>
      </c>
      <c r="E4" s="43">
        <f>'CUADRO 1A'!F10/1000</f>
        <v>203.39839850414631</v>
      </c>
      <c r="F4" s="43">
        <f>'CUADRO 1A'!G10/1000</f>
        <v>213.38740063542178</v>
      </c>
      <c r="G4" s="43">
        <f>'CUADRO 1A'!H10/1000</f>
        <v>231.66685718317328</v>
      </c>
      <c r="H4" s="43">
        <f>'CUADRO 1A'!I10/1000</f>
        <v>260.50827570197504</v>
      </c>
      <c r="I4" s="43">
        <f>'CUADRO 1A'!J10/1000</f>
        <v>272.84308272057979</v>
      </c>
      <c r="J4" s="43">
        <f>'CUADRO 1A'!K10/1000</f>
        <v>269.45998695513879</v>
      </c>
      <c r="K4" s="43">
        <f>'CUADRO 1A'!L10/1000</f>
        <v>296.71281487425347</v>
      </c>
      <c r="L4" s="43">
        <f>'CUADRO 1A'!M10/1000</f>
        <v>301.49040356200453</v>
      </c>
      <c r="M4" s="43">
        <f>'CUADRO 1A'!N10/1000</f>
        <v>293.34465034018683</v>
      </c>
      <c r="N4" s="43">
        <f>'CUADRO 1A'!O10/1000</f>
        <v>315.22392721273172</v>
      </c>
      <c r="O4" s="43">
        <f>'CUADRO 1A'!P10/1000</f>
        <v>359.25166268828718</v>
      </c>
      <c r="P4" s="43">
        <f>'CUADRO 1A'!Q10/1000</f>
        <v>363.25513632824214</v>
      </c>
      <c r="Q4" s="43">
        <f>'CUADRO 1A'!R10/1000</f>
        <v>358.17176854661221</v>
      </c>
      <c r="R4" s="43">
        <f>'CUADRO 1A'!S10/1000</f>
        <v>341.70054995488647</v>
      </c>
      <c r="S4" s="43">
        <f>'CUADRO 1A'!T10/1000</f>
        <v>357.64319950974038</v>
      </c>
      <c r="T4" s="43">
        <f>'CUADRO 1A'!U10/1000</f>
        <v>354.39668002573541</v>
      </c>
      <c r="U4" s="43">
        <f>'CUADRO 1A'!V10/1000</f>
        <v>366.37134180928285</v>
      </c>
      <c r="V4" s="43">
        <f>'CUADRO 1A'!W10/1000</f>
        <v>450.6566656570858</v>
      </c>
      <c r="W4" s="43">
        <f>'CUADRO 1A'!X10/1000</f>
        <v>471.35395601716112</v>
      </c>
      <c r="X4" s="43">
        <f>'CUADRO 1A'!Y10/1000</f>
        <v>427.60356831810276</v>
      </c>
      <c r="Y4" s="43">
        <f>'CUADRO 1A'!Z10/1000</f>
        <v>470.58172912970537</v>
      </c>
      <c r="Z4" s="43">
        <f>'CUADRO 1A'!AA10/1000</f>
        <v>499.4949429030014</v>
      </c>
      <c r="AA4" s="43">
        <f>'CUADRO 1A'!AB10/1000</f>
        <v>513.36044635584017</v>
      </c>
      <c r="AB4" s="43">
        <f>'CUADRO 1A'!AC10/1000</f>
        <v>520.80903943178896</v>
      </c>
      <c r="AC4" s="38"/>
      <c r="AD4" s="38"/>
    </row>
    <row r="5" spans="1:30" x14ac:dyDescent="0.25">
      <c r="A5" s="39" t="s">
        <v>98</v>
      </c>
      <c r="B5" s="43">
        <f>'CUADRO 1A'!C15/1000</f>
        <v>15.599519377502068</v>
      </c>
      <c r="C5" s="43">
        <f>'CUADRO 1A'!D15/1000</f>
        <v>16.525321692371879</v>
      </c>
      <c r="D5" s="43">
        <f>'CUADRO 1A'!E15/1000</f>
        <v>16.38034883936734</v>
      </c>
      <c r="E5" s="43">
        <f>'CUADRO 1A'!F15/1000</f>
        <v>14.897595097450637</v>
      </c>
      <c r="F5" s="43">
        <f>'CUADRO 1A'!G15/1000</f>
        <v>22.269157691960434</v>
      </c>
      <c r="G5" s="43">
        <f>'CUADRO 1A'!H15/1000</f>
        <v>21.359872146417093</v>
      </c>
      <c r="H5" s="43">
        <f>'CUADRO 1A'!I15/1000</f>
        <v>18.357614225023013</v>
      </c>
      <c r="I5" s="43">
        <f>'CUADRO 1A'!J15/1000</f>
        <v>19.036149178916926</v>
      </c>
      <c r="J5" s="43">
        <f>'CUADRO 1A'!K15/1000</f>
        <v>20.381805217080959</v>
      </c>
      <c r="K5" s="43">
        <f>'CUADRO 1A'!L15/1000</f>
        <v>25.43857146415062</v>
      </c>
      <c r="L5" s="43">
        <f>'CUADRO 1A'!M15/1000</f>
        <v>27.715652605146445</v>
      </c>
      <c r="M5" s="43">
        <f>'CUADRO 1A'!N15/1000</f>
        <v>27.324624774615824</v>
      </c>
      <c r="N5" s="43">
        <f>'CUADRO 1A'!O15/1000</f>
        <v>27.405550815174852</v>
      </c>
      <c r="O5" s="43">
        <f>'CUADRO 1A'!P15/1000</f>
        <v>29.251365090734566</v>
      </c>
      <c r="P5" s="43">
        <f>'CUADRO 1A'!Q15/1000</f>
        <v>22.346618554539447</v>
      </c>
      <c r="Q5" s="43">
        <f>'CUADRO 1A'!R15/1000</f>
        <v>22.478121677699594</v>
      </c>
      <c r="R5" s="43">
        <f>'CUADRO 1A'!S15/1000</f>
        <v>23.16110054255892</v>
      </c>
      <c r="S5" s="43">
        <f>'CUADRO 1A'!T15/1000</f>
        <v>24.348599329581258</v>
      </c>
      <c r="T5" s="43">
        <f>'CUADRO 1A'!U15/1000</f>
        <v>22.189764330821102</v>
      </c>
      <c r="U5" s="43">
        <f>'CUADRO 1A'!V15/1000</f>
        <v>23.104422465825259</v>
      </c>
      <c r="V5" s="43">
        <f>'CUADRO 1A'!W15/1000</f>
        <v>22.66717083501139</v>
      </c>
      <c r="W5" s="43">
        <f>'CUADRO 1A'!X15/1000</f>
        <v>27.154281574611627</v>
      </c>
      <c r="X5" s="43">
        <f>'CUADRO 1A'!Y15/1000</f>
        <v>24.209935453704585</v>
      </c>
      <c r="Y5" s="43">
        <f>'CUADRO 1A'!Z15/1000</f>
        <v>25.532363081705142</v>
      </c>
      <c r="Z5" s="43">
        <f>'CUADRO 1A'!AA15/1000</f>
        <v>30.072269379721</v>
      </c>
      <c r="AA5" s="43">
        <f>'CUADRO 1A'!AB15/1000</f>
        <v>27.91595758136609</v>
      </c>
      <c r="AB5" s="43">
        <f>'CUADRO 1A'!AC15/1000</f>
        <v>30.225512543795002</v>
      </c>
      <c r="AC5" s="38"/>
      <c r="AD5" s="38"/>
    </row>
    <row r="6" spans="1:30" x14ac:dyDescent="0.25">
      <c r="A6" s="39" t="s">
        <v>99</v>
      </c>
      <c r="B6" s="43">
        <f>'CUADRO 1A'!C20/1000</f>
        <v>188.81405932356222</v>
      </c>
      <c r="C6" s="43">
        <f>'CUADRO 1A'!D20/1000</f>
        <v>217.54704551960907</v>
      </c>
      <c r="D6" s="43">
        <f>'CUADRO 1A'!E20/1000</f>
        <v>216.31042367685316</v>
      </c>
      <c r="E6" s="43">
        <f>'CUADRO 1A'!F20/1000</f>
        <v>218.29599360159693</v>
      </c>
      <c r="F6" s="43">
        <f>'CUADRO 1A'!G20/1000</f>
        <v>235.65655832738216</v>
      </c>
      <c r="G6" s="43">
        <f>'CUADRO 1A'!H20/1000</f>
        <v>253.02672932959032</v>
      </c>
      <c r="H6" s="43">
        <f>'CUADRO 1A'!I20/1000</f>
        <v>278.86588992699802</v>
      </c>
      <c r="I6" s="43">
        <f>'CUADRO 1A'!J20/1000</f>
        <v>291.8792318994968</v>
      </c>
      <c r="J6" s="43">
        <f>'CUADRO 1A'!K20/1000</f>
        <v>289.84179217221975</v>
      </c>
      <c r="K6" s="43">
        <f>'CUADRO 1A'!L20/1000</f>
        <v>322.15138633840417</v>
      </c>
      <c r="L6" s="43">
        <f>'CUADRO 1A'!M20/1000</f>
        <v>329.20605616715096</v>
      </c>
      <c r="M6" s="43">
        <f>'CUADRO 1A'!N20/1000</f>
        <v>320.66927511480264</v>
      </c>
      <c r="N6" s="43">
        <f>'CUADRO 1A'!O20/1000</f>
        <v>342.6294780279066</v>
      </c>
      <c r="O6" s="43">
        <f>'CUADRO 1A'!P20/1000</f>
        <v>388.50302777902169</v>
      </c>
      <c r="P6" s="43">
        <f>'CUADRO 1A'!Q20/1000</f>
        <v>385.60175488278162</v>
      </c>
      <c r="Q6" s="43">
        <f>'CUADRO 1A'!R20/1000</f>
        <v>380.64989022431183</v>
      </c>
      <c r="R6" s="43">
        <f>'CUADRO 1A'!S20/1000</f>
        <v>364.86165049744545</v>
      </c>
      <c r="S6" s="43">
        <f>'CUADRO 1A'!T20/1000</f>
        <v>381.99179883932163</v>
      </c>
      <c r="T6" s="43">
        <f>'CUADRO 1A'!U20/1000</f>
        <v>376.58644435655651</v>
      </c>
      <c r="U6" s="43">
        <f>'CUADRO 1A'!V20/1000</f>
        <v>389.47576427510813</v>
      </c>
      <c r="V6" s="43">
        <f>'CUADRO 1A'!W20/1000</f>
        <v>473.32383649209726</v>
      </c>
      <c r="W6" s="43">
        <f>'CUADRO 1A'!X20/1000</f>
        <v>498.50823759177274</v>
      </c>
      <c r="X6" s="43">
        <f>'CUADRO 1A'!Y20/1000</f>
        <v>451.81350377180735</v>
      </c>
      <c r="Y6" s="43">
        <f>'CUADRO 1A'!Z20/1000</f>
        <v>496.11409221141048</v>
      </c>
      <c r="Z6" s="43">
        <f>'CUADRO 1A'!AA20/1000</f>
        <v>529.56721228272249</v>
      </c>
      <c r="AA6" s="43">
        <f>'CUADRO 1A'!AB20/1000</f>
        <v>541.27640393720628</v>
      </c>
      <c r="AB6" s="43">
        <f>'CUADRO 1A'!AC20/1000</f>
        <v>551.03455197558401</v>
      </c>
      <c r="AC6" s="38"/>
      <c r="AD6" s="38"/>
    </row>
    <row r="7" spans="1:30" x14ac:dyDescent="0.25">
      <c r="A7" s="39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38"/>
      <c r="AD7" s="38"/>
    </row>
    <row r="8" spans="1:30" s="76" customFormat="1" ht="11.25" x14ac:dyDescent="0.25"/>
    <row r="9" spans="1:30" s="76" customFormat="1" ht="18" x14ac:dyDescent="0.25">
      <c r="A9" s="77"/>
      <c r="D9" s="124" t="s">
        <v>330</v>
      </c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</row>
    <row r="10" spans="1:30" s="76" customFormat="1" x14ac:dyDescent="0.25">
      <c r="A10" s="77"/>
    </row>
    <row r="11" spans="1:30" s="76" customFormat="1" x14ac:dyDescent="0.25">
      <c r="A11" s="77"/>
      <c r="D11" s="125" t="s">
        <v>377</v>
      </c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78"/>
      <c r="AA11" s="78"/>
      <c r="AB11" s="78"/>
      <c r="AC11" s="78"/>
      <c r="AD11" s="78"/>
    </row>
    <row r="12" spans="1:30" s="76" customFormat="1" ht="24.75" customHeight="1" x14ac:dyDescent="0.25">
      <c r="A12" s="77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</row>
    <row r="13" spans="1:3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5"/>
      <c r="Y13" s="5"/>
      <c r="Z13" s="2"/>
      <c r="AA13" s="2"/>
      <c r="AB13" s="2"/>
      <c r="AC13" s="2"/>
      <c r="AD13" s="2"/>
    </row>
    <row r="14" spans="1:3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5"/>
      <c r="Y14" s="5"/>
      <c r="Z14" s="2"/>
      <c r="AA14" s="2"/>
      <c r="AB14" s="2"/>
      <c r="AC14" s="2"/>
      <c r="AD14" s="2"/>
    </row>
    <row r="15" spans="1:3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5"/>
      <c r="Y15" s="5"/>
      <c r="Z15" s="2"/>
      <c r="AA15" s="2"/>
      <c r="AB15" s="2"/>
      <c r="AC15" s="2"/>
      <c r="AD15" s="2"/>
    </row>
    <row r="16" spans="1:3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5"/>
      <c r="Y16" s="5"/>
      <c r="Z16" s="2"/>
      <c r="AA16" s="2"/>
      <c r="AB16" s="2"/>
      <c r="AC16" s="2"/>
      <c r="AD16" s="2"/>
    </row>
    <row r="17" spans="1:3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5"/>
      <c r="Y17" s="5"/>
      <c r="Z17" s="2"/>
      <c r="AA17" s="2"/>
      <c r="AB17" s="2"/>
      <c r="AC17" s="2"/>
      <c r="AD17" s="2"/>
    </row>
    <row r="18" spans="1:3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5"/>
      <c r="Y18" s="5"/>
      <c r="Z18" s="2"/>
      <c r="AA18" s="2"/>
      <c r="AB18" s="2"/>
      <c r="AC18" s="2"/>
      <c r="AD18" s="2"/>
    </row>
    <row r="19" spans="1:3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5"/>
      <c r="Y19" s="5"/>
      <c r="Z19" s="2"/>
      <c r="AA19" s="2"/>
      <c r="AB19" s="2"/>
      <c r="AC19" s="2"/>
      <c r="AD19" s="2"/>
    </row>
    <row r="20" spans="1:3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5"/>
      <c r="Y20" s="5"/>
      <c r="Z20" s="2"/>
      <c r="AA20" s="2"/>
      <c r="AB20" s="2"/>
      <c r="AC20" s="2"/>
      <c r="AD20" s="2"/>
    </row>
    <row r="21" spans="1:3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5"/>
      <c r="Y21" s="5"/>
      <c r="Z21" s="2"/>
      <c r="AA21" s="2"/>
      <c r="AB21" s="2"/>
      <c r="AC21" s="2"/>
      <c r="AD21" s="2"/>
    </row>
    <row r="22" spans="1:3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5"/>
      <c r="Y22" s="5"/>
      <c r="Z22" s="2"/>
      <c r="AA22" s="2"/>
      <c r="AB22" s="2"/>
      <c r="AC22" s="2"/>
      <c r="AD22" s="2"/>
    </row>
    <row r="23" spans="1:3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5"/>
      <c r="Y23" s="5"/>
      <c r="Z23" s="2"/>
      <c r="AA23" s="2"/>
      <c r="AB23" s="2"/>
      <c r="AC23" s="2"/>
      <c r="AD23" s="2"/>
    </row>
    <row r="24" spans="1:3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5"/>
      <c r="Y24" s="5"/>
      <c r="Z24" s="2"/>
      <c r="AA24" s="2"/>
      <c r="AB24" s="2"/>
      <c r="AC24" s="2"/>
      <c r="AD24" s="2"/>
    </row>
    <row r="25" spans="1:3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5"/>
      <c r="Y25" s="5"/>
      <c r="Z25" s="2"/>
      <c r="AA25" s="2"/>
      <c r="AB25" s="2"/>
      <c r="AC25" s="2"/>
      <c r="AD25" s="2"/>
    </row>
    <row r="26" spans="1:3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5"/>
      <c r="Y26" s="5"/>
      <c r="Z26" s="2"/>
      <c r="AA26" s="2"/>
      <c r="AB26" s="2"/>
      <c r="AC26" s="2"/>
      <c r="AD26" s="2"/>
    </row>
    <row r="27" spans="1:3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5"/>
      <c r="Y27" s="5"/>
      <c r="Z27" s="2"/>
      <c r="AA27" s="2"/>
      <c r="AB27" s="2"/>
      <c r="AC27" s="2"/>
      <c r="AD27" s="2"/>
    </row>
    <row r="28" spans="1:3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5"/>
      <c r="Y28" s="5"/>
      <c r="Z28" s="2"/>
      <c r="AA28" s="2"/>
      <c r="AB28" s="2"/>
      <c r="AC28" s="2"/>
      <c r="AD28" s="2"/>
    </row>
    <row r="29" spans="1:3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5"/>
      <c r="Y29" s="5"/>
      <c r="Z29" s="2"/>
      <c r="AA29" s="2"/>
      <c r="AB29" s="2"/>
      <c r="AC29" s="2"/>
      <c r="AD29" s="2"/>
    </row>
    <row r="30" spans="1:3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5"/>
      <c r="Y30" s="5"/>
      <c r="Z30" s="2"/>
      <c r="AA30" s="2"/>
      <c r="AB30" s="2"/>
      <c r="AC30" s="2"/>
      <c r="AD30" s="2"/>
    </row>
    <row r="31" spans="1:3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5"/>
      <c r="Y31" s="5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5"/>
      <c r="Y32" s="5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5"/>
      <c r="Y33" s="5"/>
      <c r="Z33" s="2"/>
      <c r="AA33" s="2"/>
      <c r="AB33" s="2"/>
      <c r="AC33" s="2"/>
      <c r="AD33" s="2"/>
    </row>
    <row r="34" spans="1:3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5"/>
      <c r="Y34" s="5"/>
      <c r="Z34" s="2"/>
      <c r="AA34" s="2"/>
      <c r="AB34" s="2"/>
      <c r="AC34" s="2"/>
      <c r="AD34" s="2"/>
    </row>
    <row r="35" spans="1:3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5"/>
      <c r="Y35" s="5"/>
      <c r="Z35" s="2"/>
      <c r="AA35" s="2"/>
      <c r="AB35" s="2"/>
      <c r="AC35" s="2"/>
      <c r="AD35" s="2"/>
    </row>
    <row r="36" spans="1:3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5"/>
      <c r="Y36" s="5"/>
      <c r="Z36" s="2"/>
      <c r="AA36" s="2"/>
      <c r="AB36" s="2"/>
      <c r="AC36" s="2"/>
      <c r="AD36" s="2"/>
    </row>
    <row r="37" spans="1:3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5"/>
      <c r="Y37" s="5"/>
      <c r="Z37" s="2"/>
      <c r="AA37" s="2"/>
      <c r="AB37" s="2"/>
      <c r="AC37" s="2"/>
      <c r="AD37" s="2"/>
    </row>
    <row r="38" spans="1:3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5"/>
      <c r="Y38" s="5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5"/>
      <c r="Y39" s="5"/>
      <c r="Z39" s="2"/>
      <c r="AA39" s="2"/>
      <c r="AB39" s="2"/>
      <c r="AC39" s="2"/>
      <c r="AD39" s="2"/>
    </row>
    <row r="40" spans="1:3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5"/>
      <c r="Y40" s="5"/>
      <c r="Z40" s="2"/>
      <c r="AA40" s="2"/>
      <c r="AB40" s="2"/>
      <c r="AC40" s="2"/>
      <c r="AD40" s="2"/>
    </row>
    <row r="41" spans="1:3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5"/>
      <c r="Y41" s="5"/>
      <c r="Z41" s="2"/>
      <c r="AA41" s="2"/>
      <c r="AB41" s="2"/>
      <c r="AC41" s="2"/>
      <c r="AD41" s="2"/>
    </row>
    <row r="42" spans="1:3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5"/>
      <c r="Y42" s="5"/>
      <c r="Z42" s="2"/>
      <c r="AA42" s="2"/>
      <c r="AB42" s="2"/>
      <c r="AC42" s="2"/>
      <c r="AD42" s="2"/>
    </row>
    <row r="43" spans="1:3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5"/>
      <c r="Y43" s="5"/>
      <c r="Z43" s="2"/>
      <c r="AA43" s="2"/>
      <c r="AB43" s="2"/>
      <c r="AC43" s="2"/>
      <c r="AD43" s="2"/>
    </row>
    <row r="44" spans="1:3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5"/>
      <c r="Y44" s="5"/>
      <c r="Z44" s="2"/>
      <c r="AA44" s="2"/>
      <c r="AB44" s="2"/>
      <c r="AC44" s="2"/>
      <c r="AD44" s="2"/>
    </row>
    <row r="45" spans="1:3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5"/>
      <c r="Y45" s="5"/>
      <c r="Z45" s="2"/>
      <c r="AA45" s="2"/>
      <c r="AB45" s="2"/>
      <c r="AC45" s="2"/>
      <c r="AD45" s="2"/>
    </row>
    <row r="46" spans="1:30" x14ac:dyDescent="0.25">
      <c r="A46" s="44" t="s">
        <v>383</v>
      </c>
      <c r="B46" s="2"/>
      <c r="C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5"/>
      <c r="Y46" s="5"/>
      <c r="Z46" s="2"/>
      <c r="AA46" s="2"/>
      <c r="AB46" s="2"/>
      <c r="AC46" s="2"/>
      <c r="AD46" s="2"/>
    </row>
    <row r="47" spans="1:30" x14ac:dyDescent="0.25">
      <c r="A47" s="44" t="s">
        <v>399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5"/>
      <c r="Y47" s="5"/>
      <c r="Z47" s="2"/>
      <c r="AA47" s="2"/>
      <c r="AB47" s="2"/>
      <c r="AC47" s="2"/>
      <c r="AD47" s="2"/>
    </row>
    <row r="48" spans="1:30" x14ac:dyDescent="0.25">
      <c r="A48" s="44" t="s">
        <v>400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5"/>
      <c r="Y48" s="5"/>
      <c r="Z48" s="2"/>
      <c r="AA48" s="2"/>
      <c r="AB48" s="2"/>
      <c r="AC48" s="2"/>
      <c r="AD48" s="2"/>
    </row>
    <row r="49" spans="1:30" x14ac:dyDescent="0.25">
      <c r="A49" s="44" t="s">
        <v>391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5"/>
      <c r="Y49" s="5"/>
      <c r="Z49" s="2"/>
      <c r="AA49" s="2"/>
      <c r="AB49" s="2"/>
      <c r="AC49" s="2"/>
      <c r="AD49" s="2"/>
    </row>
    <row r="50" spans="1:3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5"/>
      <c r="Y50" s="5"/>
      <c r="Z50" s="2"/>
      <c r="AA50" s="2"/>
      <c r="AB50" s="2"/>
      <c r="AC50" s="2"/>
      <c r="AD50" s="2"/>
    </row>
    <row r="51" spans="1:3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5"/>
      <c r="Y51" s="5"/>
      <c r="Z51" s="2"/>
      <c r="AA51" s="2"/>
      <c r="AB51" s="2"/>
      <c r="AC51" s="2"/>
      <c r="AD51" s="2"/>
    </row>
    <row r="52" spans="1:3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5"/>
      <c r="Y52" s="5"/>
      <c r="Z52" s="2"/>
      <c r="AA52" s="2"/>
      <c r="AB52" s="2"/>
      <c r="AC52" s="2"/>
      <c r="AD52" s="2"/>
    </row>
    <row r="53" spans="1:3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5"/>
      <c r="Y53" s="5"/>
      <c r="Z53" s="2"/>
      <c r="AA53" s="2"/>
      <c r="AB53" s="2"/>
      <c r="AC53" s="2"/>
      <c r="AD53" s="2"/>
    </row>
    <row r="54" spans="1:3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5"/>
      <c r="Y54" s="5"/>
      <c r="Z54" s="2"/>
      <c r="AA54" s="2"/>
      <c r="AB54" s="2"/>
      <c r="AC54" s="2"/>
      <c r="AD54" s="2"/>
    </row>
    <row r="55" spans="1:3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5"/>
      <c r="Y55" s="5"/>
      <c r="Z55" s="2"/>
      <c r="AA55" s="2"/>
      <c r="AB55" s="2"/>
      <c r="AC55" s="2"/>
      <c r="AD55" s="2"/>
    </row>
    <row r="56" spans="1:3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5"/>
      <c r="Y56" s="5"/>
      <c r="Z56" s="2"/>
      <c r="AA56" s="2"/>
      <c r="AB56" s="2"/>
      <c r="AC56" s="2"/>
      <c r="AD56" s="2"/>
    </row>
    <row r="57" spans="1:3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5"/>
      <c r="Y57" s="5"/>
      <c r="Z57" s="2"/>
      <c r="AA57" s="2"/>
      <c r="AB57" s="2"/>
      <c r="AC57" s="2"/>
      <c r="AD57" s="2"/>
    </row>
    <row r="58" spans="1:3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5"/>
      <c r="Y58" s="5"/>
      <c r="Z58" s="2"/>
      <c r="AA58" s="2"/>
      <c r="AB58" s="2"/>
      <c r="AC58" s="2"/>
      <c r="AD58" s="2"/>
    </row>
    <row r="59" spans="1:3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5"/>
      <c r="Y59" s="5"/>
      <c r="Z59" s="2"/>
      <c r="AA59" s="2"/>
      <c r="AB59" s="2"/>
      <c r="AC59" s="2"/>
      <c r="AD59" s="2"/>
    </row>
    <row r="60" spans="1:3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5"/>
      <c r="Y60" s="5"/>
      <c r="Z60" s="2"/>
      <c r="AA60" s="2"/>
      <c r="AB60" s="2"/>
      <c r="AC60" s="2"/>
      <c r="AD60" s="2"/>
    </row>
    <row r="61" spans="1:3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5"/>
      <c r="Y61" s="5"/>
      <c r="Z61" s="2"/>
      <c r="AA61" s="2"/>
      <c r="AB61" s="2"/>
      <c r="AC61" s="2"/>
      <c r="AD61" s="2"/>
    </row>
    <row r="62" spans="1:3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5"/>
      <c r="Y62" s="5"/>
      <c r="Z62" s="2"/>
      <c r="AA62" s="2"/>
      <c r="AB62" s="2"/>
      <c r="AC62" s="2"/>
      <c r="AD62" s="2"/>
    </row>
    <row r="63" spans="1:3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5"/>
      <c r="Y63" s="5"/>
      <c r="Z63" s="2"/>
      <c r="AA63" s="2"/>
      <c r="AB63" s="2"/>
      <c r="AC63" s="2"/>
      <c r="AD63" s="2"/>
    </row>
    <row r="64" spans="1:3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5"/>
      <c r="Y64" s="5"/>
      <c r="Z64" s="2"/>
      <c r="AA64" s="2"/>
      <c r="AB64" s="2"/>
      <c r="AC64" s="2"/>
      <c r="AD64" s="2"/>
    </row>
    <row r="65" spans="1:3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5"/>
      <c r="Y65" s="5"/>
      <c r="Z65" s="2"/>
      <c r="AA65" s="2"/>
      <c r="AB65" s="2"/>
      <c r="AC65" s="2"/>
      <c r="AD65" s="2"/>
    </row>
  </sheetData>
  <mergeCells count="2">
    <mergeCell ref="D9:Y9"/>
    <mergeCell ref="D11:Y11"/>
  </mergeCells>
  <pageMargins left="0.70866141732283472" right="0.70866141732283472" top="0.74803149606299213" bottom="0.74803149606299213" header="0.31496062992125984" footer="0.31496062992125984"/>
  <pageSetup scale="4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1B8DF-9102-4FD6-A970-F73F95EEE63C}">
  <sheetPr>
    <pageSetUpPr fitToPage="1"/>
  </sheetPr>
  <dimension ref="A1:AD61"/>
  <sheetViews>
    <sheetView showGridLines="0" topLeftCell="A8" zoomScaleNormal="100" workbookViewId="0">
      <pane ySplit="7" topLeftCell="A15" activePane="bottomLeft" state="frozen"/>
      <selection activeCell="A8" sqref="A8"/>
      <selection pane="bottomLeft" activeCell="D12" sqref="D12:Y12"/>
    </sheetView>
  </sheetViews>
  <sheetFormatPr baseColWidth="10" defaultRowHeight="15" x14ac:dyDescent="0.25"/>
  <cols>
    <col min="2" max="28" width="7" bestFit="1" customWidth="1"/>
  </cols>
  <sheetData>
    <row r="1" spans="1:30" x14ac:dyDescent="0.25">
      <c r="A1" s="2" t="s">
        <v>95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30" x14ac:dyDescent="0.25">
      <c r="A3" s="2"/>
      <c r="B3" s="40">
        <f>+'CUADRO 1B'!C9</f>
        <v>2000</v>
      </c>
      <c r="C3" s="40">
        <f>+'CUADRO 1B'!D9</f>
        <v>2001</v>
      </c>
      <c r="D3" s="40">
        <f>+'CUADRO 1B'!E9</f>
        <v>2002</v>
      </c>
      <c r="E3" s="40">
        <f>+'CUADRO 1B'!F9</f>
        <v>2003</v>
      </c>
      <c r="F3" s="40">
        <f>+'CUADRO 1B'!G9</f>
        <v>2004</v>
      </c>
      <c r="G3" s="40">
        <f>+'CUADRO 1B'!H9</f>
        <v>2005</v>
      </c>
      <c r="H3" s="40">
        <f>+'CUADRO 1B'!I9</f>
        <v>2006</v>
      </c>
      <c r="I3" s="40">
        <f>+'CUADRO 1B'!J9</f>
        <v>2007</v>
      </c>
      <c r="J3" s="40">
        <f>+'CUADRO 1B'!K9</f>
        <v>2008</v>
      </c>
      <c r="K3" s="40">
        <f>+'CUADRO 1B'!L9</f>
        <v>2009</v>
      </c>
      <c r="L3" s="40">
        <f>+'CUADRO 1B'!M9</f>
        <v>2010</v>
      </c>
      <c r="M3" s="40">
        <f>+'CUADRO 1B'!N9</f>
        <v>2011</v>
      </c>
      <c r="N3" s="40">
        <f>+'CUADRO 1B'!O9</f>
        <v>2012</v>
      </c>
      <c r="O3" s="40">
        <f>+'CUADRO 1B'!P9</f>
        <v>2013</v>
      </c>
      <c r="P3" s="40">
        <f>+'CUADRO 1B'!Q9</f>
        <v>2014</v>
      </c>
      <c r="Q3" s="40" t="str">
        <f>+'CUADRO 1B'!R9</f>
        <v>2015 2/</v>
      </c>
      <c r="R3" s="40" t="str">
        <f>+'CUADRO 1B'!S9</f>
        <v>2016 2/</v>
      </c>
      <c r="S3" s="40">
        <f>+'CUADRO 1B'!T9</f>
        <v>2017</v>
      </c>
      <c r="T3" s="40">
        <f>+'CUADRO 1B'!U9</f>
        <v>2018</v>
      </c>
      <c r="U3" s="40">
        <f>+'CUADRO 1B'!V9</f>
        <v>2019</v>
      </c>
      <c r="V3" s="40">
        <f>+'CUADRO 1B'!W9</f>
        <v>2020</v>
      </c>
      <c r="W3" s="40">
        <f>+'CUADRO 1B'!X9</f>
        <v>2021</v>
      </c>
      <c r="X3" s="40">
        <f>+'CUADRO 1B'!Y9</f>
        <v>2022</v>
      </c>
      <c r="Y3" s="40">
        <f>+'CUADRO 1B'!Z9</f>
        <v>2023</v>
      </c>
      <c r="Z3" s="40">
        <f>+'CUADRO 1B'!AA9</f>
        <v>2024</v>
      </c>
      <c r="AA3" s="40">
        <f>+'CUADRO 1B'!AB9</f>
        <v>2025</v>
      </c>
      <c r="AB3" s="40" t="str">
        <f>+'CUADRO 1B'!AC9</f>
        <v>2026 3/</v>
      </c>
      <c r="AC3" s="2"/>
      <c r="AD3" s="2"/>
    </row>
    <row r="4" spans="1:30" x14ac:dyDescent="0.25">
      <c r="A4" s="39" t="s">
        <v>97</v>
      </c>
      <c r="B4" s="43">
        <f>'CUADRO 1B'!C10/1000</f>
        <v>163.62060854433918</v>
      </c>
      <c r="C4" s="43">
        <f>'CUADRO 1B'!D10/1000</f>
        <v>199.9160467812265</v>
      </c>
      <c r="D4" s="43">
        <f>'CUADRO 1B'!E10/1000</f>
        <v>174.93034858646368</v>
      </c>
      <c r="E4" s="43">
        <f>'CUADRO 1B'!F10/1000</f>
        <v>200.68126409467095</v>
      </c>
      <c r="F4" s="43">
        <f>'CUADRO 1B'!G10/1000</f>
        <v>194.58441485396395</v>
      </c>
      <c r="G4" s="43">
        <f>'CUADRO 1B'!H10/1000</f>
        <v>235.99719810754715</v>
      </c>
      <c r="H4" s="43">
        <f>'CUADRO 1B'!I10/1000</f>
        <v>245.27401808069413</v>
      </c>
      <c r="I4" s="43">
        <f>'CUADRO 1B'!J10/1000</f>
        <v>230.42442608735107</v>
      </c>
      <c r="J4" s="43">
        <f>'CUADRO 1B'!K10/1000</f>
        <v>260.07738707415729</v>
      </c>
      <c r="K4" s="43">
        <f>'CUADRO 1B'!L10/1000</f>
        <v>271.93927670513483</v>
      </c>
      <c r="L4" s="43">
        <f>'CUADRO 1B'!M10/1000</f>
        <v>248.55760302379122</v>
      </c>
      <c r="M4" s="43">
        <f>'CUADRO 1B'!N10/1000</f>
        <v>281.28893743632079</v>
      </c>
      <c r="N4" s="43">
        <f>'CUADRO 1B'!O10/1000</f>
        <v>291.73333752728325</v>
      </c>
      <c r="O4" s="43">
        <f>'CUADRO 1B'!P10/1000</f>
        <v>333.0666140880989</v>
      </c>
      <c r="P4" s="43">
        <f>'CUADRO 1B'!Q10/1000</f>
        <v>335.01872950523591</v>
      </c>
      <c r="Q4" s="43">
        <f>'CUADRO 1B'!R10/1000</f>
        <v>334.7750139943613</v>
      </c>
      <c r="R4" s="43">
        <f>'CUADRO 1B'!S10/1000</f>
        <v>317.58069860950621</v>
      </c>
      <c r="S4" s="43">
        <f>'CUADRO 1B'!T10/1000</f>
        <v>335.32082831577083</v>
      </c>
      <c r="T4" s="43">
        <f>'CUADRO 1B'!U10/1000</f>
        <v>331.30397621633267</v>
      </c>
      <c r="U4" s="43">
        <f>'CUADRO 1B'!V10/1000</f>
        <v>345.65330341343474</v>
      </c>
      <c r="V4" s="43">
        <f>'CUADRO 1B'!W10/1000</f>
        <v>420.88847017434506</v>
      </c>
      <c r="W4" s="43">
        <f>'CUADRO 1B'!X10/1000</f>
        <v>438.0665524443823</v>
      </c>
      <c r="X4" s="43">
        <f>'CUADRO 1B'!Y10/1000</f>
        <v>391.81822117242865</v>
      </c>
      <c r="Y4" s="43">
        <f>'CUADRO 1B'!Z10/1000</f>
        <v>438.90647881692598</v>
      </c>
      <c r="Z4" s="43">
        <f>'CUADRO 1B'!AA10/1000</f>
        <v>413.5370050677173</v>
      </c>
      <c r="AA4" s="43">
        <f>'CUADRO 1B'!AB10/1000</f>
        <v>478.90583017108389</v>
      </c>
      <c r="AB4" s="43">
        <f>'CUADRO 1B'!AC10/1000</f>
        <v>340.44737155074216</v>
      </c>
      <c r="AC4" s="38"/>
      <c r="AD4" s="38"/>
    </row>
    <row r="5" spans="1:30" x14ac:dyDescent="0.25">
      <c r="A5" s="39" t="s">
        <v>98</v>
      </c>
      <c r="B5" s="43">
        <f>+'CUADRO 1B'!C15/1000</f>
        <v>12.776890266273847</v>
      </c>
      <c r="C5" s="43">
        <f>+'CUADRO 1B'!D15/1000</f>
        <v>15.002918005566778</v>
      </c>
      <c r="D5" s="43">
        <f>+'CUADRO 1B'!E15/1000</f>
        <v>19.379452757136288</v>
      </c>
      <c r="E5" s="43">
        <f>+'CUADRO 1B'!F15/1000</f>
        <v>15.716531193581224</v>
      </c>
      <c r="F5" s="43">
        <f>+'CUADRO 1B'!G15/1000</f>
        <v>22.407953080241036</v>
      </c>
      <c r="G5" s="43">
        <f>+'CUADRO 1B'!H15/1000</f>
        <v>22.641645937458904</v>
      </c>
      <c r="H5" s="43">
        <f>+'CUADRO 1B'!I15/1000</f>
        <v>19.44534984855963</v>
      </c>
      <c r="I5" s="43">
        <f>+'CUADRO 1B'!J15/1000</f>
        <v>20.586401955816747</v>
      </c>
      <c r="J5" s="43">
        <f>+'CUADRO 1B'!K15/1000</f>
        <v>22.466353373450247</v>
      </c>
      <c r="K5" s="43">
        <f>+'CUADRO 1B'!L15/1000</f>
        <v>25.861706564790214</v>
      </c>
      <c r="L5" s="43">
        <f>+'CUADRO 1B'!M15/1000</f>
        <v>27.13206011821206</v>
      </c>
      <c r="M5" s="43">
        <f>+'CUADRO 1B'!N15/1000</f>
        <v>17.922583291096075</v>
      </c>
      <c r="N5" s="43">
        <f>+'CUADRO 1B'!O15/1000</f>
        <v>27.107997884045005</v>
      </c>
      <c r="O5" s="43">
        <f>+'CUADRO 1B'!P15/1000</f>
        <v>28.226445786232198</v>
      </c>
      <c r="P5" s="43">
        <f>+'CUADRO 1B'!Q15/1000</f>
        <v>24.913966897150896</v>
      </c>
      <c r="Q5" s="43">
        <f>+'CUADRO 1B'!R15/1000</f>
        <v>24.77177139744342</v>
      </c>
      <c r="R5" s="43">
        <f>+'CUADRO 1B'!S15/1000</f>
        <v>25.648431161565334</v>
      </c>
      <c r="S5" s="43">
        <f>+'CUADRO 1B'!T15/1000</f>
        <v>26.764255830294506</v>
      </c>
      <c r="T5" s="43">
        <f>+'CUADRO 1B'!U15/1000</f>
        <v>25.05934169220334</v>
      </c>
      <c r="U5" s="43">
        <f>+'CUADRO 1B'!V15/1000</f>
        <v>25.873119114086563</v>
      </c>
      <c r="V5" s="43">
        <f>+'CUADRO 1B'!W15/1000</f>
        <v>23.958402872295746</v>
      </c>
      <c r="W5" s="43">
        <f>+'CUADRO 1B'!X15/1000</f>
        <v>27.833403933738097</v>
      </c>
      <c r="X5" s="43">
        <f>+'CUADRO 1B'!Y15/1000</f>
        <v>30.455581491803976</v>
      </c>
      <c r="Y5" s="43">
        <f>+'CUADRO 1B'!Z15/1000</f>
        <v>29.380318731554407</v>
      </c>
      <c r="Z5" s="43">
        <f>+'CUADRO 1B'!AA15/1000</f>
        <v>33.246140569672846</v>
      </c>
      <c r="AA5" s="43">
        <f>+'CUADRO 1B'!AB15/1000</f>
        <v>32.703589097618845</v>
      </c>
      <c r="AB5" s="43">
        <f>+'CUADRO 1B'!AC15/1000</f>
        <v>21.475807086425959</v>
      </c>
      <c r="AC5" s="38"/>
      <c r="AD5" s="38"/>
    </row>
    <row r="6" spans="1:30" x14ac:dyDescent="0.25">
      <c r="A6" s="39" t="s">
        <v>99</v>
      </c>
      <c r="B6" s="43">
        <f>+'CUADRO 1B'!C20/1000</f>
        <v>176.397498810613</v>
      </c>
      <c r="C6" s="43">
        <f>+'CUADRO 1B'!D20/1000</f>
        <v>214.91896478679328</v>
      </c>
      <c r="D6" s="43">
        <f>+'CUADRO 1B'!E20/1000</f>
        <v>194.30980134359999</v>
      </c>
      <c r="E6" s="43">
        <f>+'CUADRO 1B'!F20/1000</f>
        <v>216.39779528825215</v>
      </c>
      <c r="F6" s="43">
        <f>+'CUADRO 1B'!G20/1000</f>
        <v>216.99236793420499</v>
      </c>
      <c r="G6" s="43">
        <f>+'CUADRO 1B'!H20/1000</f>
        <v>258.63884404500607</v>
      </c>
      <c r="H6" s="43">
        <f>+'CUADRO 1B'!I20/1000</f>
        <v>264.71936792925379</v>
      </c>
      <c r="I6" s="43">
        <f>+'CUADRO 1B'!J20/1000</f>
        <v>251.01082804316781</v>
      </c>
      <c r="J6" s="43">
        <f>+'CUADRO 1B'!K20/1000</f>
        <v>282.54374044760755</v>
      </c>
      <c r="K6" s="43">
        <f>+'CUADRO 1B'!L20/1000</f>
        <v>297.80098326992498</v>
      </c>
      <c r="L6" s="43">
        <f>+'CUADRO 1B'!M20/1000</f>
        <v>275.68966314200327</v>
      </c>
      <c r="M6" s="43">
        <f>+'CUADRO 1B'!N20/1000</f>
        <v>299.21152072741688</v>
      </c>
      <c r="N6" s="43">
        <f>+'CUADRO 1B'!O20/1000</f>
        <v>318.84133541132826</v>
      </c>
      <c r="O6" s="43">
        <f>+'CUADRO 1B'!P20/1000</f>
        <v>361.29305987433116</v>
      </c>
      <c r="P6" s="43">
        <f>+'CUADRO 1B'!Q20/1000</f>
        <v>359.9326964023868</v>
      </c>
      <c r="Q6" s="43">
        <f>+'CUADRO 1B'!R20/1000</f>
        <v>359.54678539180475</v>
      </c>
      <c r="R6" s="43">
        <f>+'CUADRO 1B'!S20/1000</f>
        <v>343.22912977107148</v>
      </c>
      <c r="S6" s="43">
        <f>+'CUADRO 1B'!T20/1000</f>
        <v>362.0850841460653</v>
      </c>
      <c r="T6" s="43">
        <f>+'CUADRO 1B'!U20/1000</f>
        <v>356.36331790853598</v>
      </c>
      <c r="U6" s="43">
        <f>+'CUADRO 1B'!V20/1000</f>
        <v>371.52642252752128</v>
      </c>
      <c r="V6" s="43">
        <f>+'CUADRO 1B'!W20/1000</f>
        <v>444.84687304664084</v>
      </c>
      <c r="W6" s="43">
        <f>+'CUADRO 1B'!X20/1000</f>
        <v>465.89995637812035</v>
      </c>
      <c r="X6" s="43">
        <f>+'CUADRO 1B'!Y20/1000</f>
        <v>422.27380266423268</v>
      </c>
      <c r="Y6" s="43">
        <f>+'CUADRO 1B'!Z20/1000</f>
        <v>468.28679754848037</v>
      </c>
      <c r="Z6" s="43">
        <f>+'CUADRO 1B'!AA20/1000</f>
        <v>446.78314563739013</v>
      </c>
      <c r="AA6" s="43">
        <f>+'CUADRO 1B'!AB20/1000</f>
        <v>511.60941926870277</v>
      </c>
      <c r="AB6" s="43">
        <f>+'CUADRO 1B'!AC20/1000</f>
        <v>361.92317863716812</v>
      </c>
      <c r="AC6" s="38"/>
      <c r="AD6" s="38"/>
    </row>
    <row r="7" spans="1:30" x14ac:dyDescent="0.25">
      <c r="A7" s="2" t="s">
        <v>96</v>
      </c>
      <c r="B7" s="42">
        <f>+'CUADRO 1B'!C20/'CUADRO 1A'!C20*100</f>
        <v>93.423921630924994</v>
      </c>
      <c r="C7" s="42">
        <f>+'CUADRO 1B'!D20/'CUADRO 1A'!D20*100</f>
        <v>98.791948322470375</v>
      </c>
      <c r="D7" s="42">
        <f>+'CUADRO 1B'!E20/'CUADRO 1A'!E20*100</f>
        <v>89.829143709634636</v>
      </c>
      <c r="E7" s="42">
        <f>+'CUADRO 1B'!F20/'CUADRO 1A'!F20*100</f>
        <v>99.130447480035244</v>
      </c>
      <c r="F7" s="42">
        <f>+'CUADRO 1B'!G20/'CUADRO 1A'!G20*100</f>
        <v>92.07991896102962</v>
      </c>
      <c r="G7" s="42">
        <f>+'CUADRO 1B'!H20/'CUADRO 1A'!H20*100</f>
        <v>102.21799283035644</v>
      </c>
      <c r="H7" s="42">
        <f>+'CUADRO 1B'!I20/'CUADRO 1A'!I20*100</f>
        <v>94.927123571316841</v>
      </c>
      <c r="I7" s="42">
        <f>+'CUADRO 1B'!J20/'CUADRO 1A'!J20*100</f>
        <v>85.998180278067437</v>
      </c>
      <c r="J7" s="42">
        <f>+'CUADRO 1B'!K20/'CUADRO 1A'!K20*100</f>
        <v>97.482056790390033</v>
      </c>
      <c r="K7" s="42">
        <f>+'CUADRO 1B'!L20/'CUADRO 1A'!L20*100</f>
        <v>92.441316691122282</v>
      </c>
      <c r="L7" s="42">
        <f>+'CUADRO 1B'!M20/'CUADRO 1A'!M20*100</f>
        <v>83.743800570310512</v>
      </c>
      <c r="M7" s="42">
        <f>+'CUADRO 1B'!N20/'CUADRO 1A'!N20*100</f>
        <v>93.308447034813781</v>
      </c>
      <c r="N7" s="42">
        <f>+'CUADRO 1B'!O20/'CUADRO 1A'!O20*100</f>
        <v>93.057181549732022</v>
      </c>
      <c r="O7" s="42">
        <f>+'CUADRO 1B'!P20/'CUADRO 1A'!P20*100</f>
        <v>92.996201841657864</v>
      </c>
      <c r="P7" s="42">
        <f>+'CUADRO 1B'!Q20/'CUADRO 1A'!Q20*100</f>
        <v>93.343116789445673</v>
      </c>
      <c r="Q7" s="42">
        <f>+'CUADRO 1B'!R20/'CUADRO 1A'!R20*100</f>
        <v>94.456032859993385</v>
      </c>
      <c r="R7" s="42">
        <f>+'CUADRO 1B'!S20/'CUADRO 1A'!S20*100</f>
        <v>94.071034679342006</v>
      </c>
      <c r="S7" s="42">
        <f>+'CUADRO 1B'!T20/'CUADRO 1A'!T20*100</f>
        <v>94.788706261824814</v>
      </c>
      <c r="T7" s="42">
        <f>+'CUADRO 1B'!U20/'CUADRO 1A'!U20*100</f>
        <v>94.629884651696855</v>
      </c>
      <c r="U7" s="42">
        <f>+'CUADRO 1B'!V20/'CUADRO 1A'!V20*100</f>
        <v>95.391409840097722</v>
      </c>
      <c r="V7" s="42">
        <f>+'CUADRO 1B'!W20/'CUADRO 1A'!W20*100</f>
        <v>93.983619406006426</v>
      </c>
      <c r="W7" s="42">
        <f>+'CUADRO 1B'!X20/'CUADRO 1A'!X20*100</f>
        <v>93.458828008303598</v>
      </c>
      <c r="X7" s="42">
        <f>+'CUADRO 1B'!Y20/'CUADRO 1A'!Y20*100</f>
        <v>93.461970290623725</v>
      </c>
      <c r="Y7" s="42">
        <f>+'CUADRO 1B'!Z20/'CUADRO 1A'!Z20*100</f>
        <v>94.390948554012866</v>
      </c>
      <c r="Z7" s="42">
        <f>+'CUADRO 1B'!AA20/'CUADRO 1A'!AA20*100</f>
        <v>84.367599669079212</v>
      </c>
      <c r="AA7" s="42">
        <f>+'CUADRO 1B'!AB20/'CUADRO 1A'!AB20*100</f>
        <v>94.519069286466589</v>
      </c>
      <c r="AB7" s="42">
        <f>+'CUADRO 1B'!AC20/'CUADRO 1A'!AC20*100</f>
        <v>65.680668723874263</v>
      </c>
      <c r="AC7" s="2"/>
      <c r="AD7" s="2"/>
    </row>
    <row r="8" spans="1:30" x14ac:dyDescent="0.25">
      <c r="A8" s="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2"/>
      <c r="AD8" s="2"/>
    </row>
    <row r="9" spans="1:30" s="76" customFormat="1" ht="11.25" x14ac:dyDescent="0.25"/>
    <row r="10" spans="1:30" s="76" customFormat="1" ht="18" x14ac:dyDescent="0.25">
      <c r="A10" s="77"/>
      <c r="D10" s="124" t="s">
        <v>333</v>
      </c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</row>
    <row r="11" spans="1:30" s="76" customFormat="1" x14ac:dyDescent="0.25">
      <c r="A11" s="77"/>
    </row>
    <row r="12" spans="1:30" s="76" customFormat="1" x14ac:dyDescent="0.25">
      <c r="A12" s="77"/>
      <c r="D12" s="125" t="str">
        <f>+'GRÁFICO 1'!D11</f>
        <v>(Precios Constantes 2026)</v>
      </c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78"/>
      <c r="AA12" s="78"/>
      <c r="AB12" s="78"/>
      <c r="AC12" s="78"/>
      <c r="AD12" s="78"/>
    </row>
    <row r="13" spans="1:30" s="76" customFormat="1" ht="24.75" customHeight="1" x14ac:dyDescent="0.25">
      <c r="A13" s="77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</row>
    <row r="14" spans="1:30" ht="9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5"/>
      <c r="Y14" s="5"/>
      <c r="Z14" s="2"/>
      <c r="AA14" s="2"/>
      <c r="AB14" s="2"/>
      <c r="AC14" s="2"/>
      <c r="AD14" s="2"/>
    </row>
    <row r="15" spans="1:3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5"/>
      <c r="Y15" s="5"/>
      <c r="Z15" s="2"/>
      <c r="AA15" s="2"/>
      <c r="AB15" s="2"/>
      <c r="AC15" s="2"/>
      <c r="AD15" s="2"/>
    </row>
    <row r="16" spans="1:3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5"/>
      <c r="Y16" s="5"/>
      <c r="Z16" s="2"/>
      <c r="AA16" s="2"/>
      <c r="AB16" s="2"/>
      <c r="AC16" s="2"/>
      <c r="AD16" s="2"/>
    </row>
    <row r="17" spans="1:3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5"/>
      <c r="Y17" s="5"/>
      <c r="Z17" s="2"/>
      <c r="AA17" s="2"/>
      <c r="AB17" s="2"/>
      <c r="AC17" s="2"/>
      <c r="AD17" s="2"/>
    </row>
    <row r="18" spans="1:3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5"/>
      <c r="Y18" s="5"/>
      <c r="Z18" s="2"/>
      <c r="AA18" s="2"/>
      <c r="AB18" s="2"/>
      <c r="AC18" s="2"/>
      <c r="AD18" s="2"/>
    </row>
    <row r="19" spans="1:3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5"/>
      <c r="Y19" s="5"/>
      <c r="Z19" s="2"/>
      <c r="AA19" s="2"/>
      <c r="AB19" s="2"/>
      <c r="AC19" s="2"/>
      <c r="AD19" s="2"/>
    </row>
    <row r="20" spans="1:3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5"/>
      <c r="Y20" s="5"/>
      <c r="Z20" s="2"/>
      <c r="AA20" s="2"/>
      <c r="AB20" s="2"/>
      <c r="AC20" s="2"/>
      <c r="AD20" s="2"/>
    </row>
    <row r="21" spans="1:3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5"/>
      <c r="Y21" s="5"/>
      <c r="Z21" s="2"/>
      <c r="AA21" s="2"/>
      <c r="AB21" s="2"/>
      <c r="AC21" s="2"/>
      <c r="AD21" s="2"/>
    </row>
    <row r="22" spans="1:3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5"/>
      <c r="Y22" s="5"/>
      <c r="Z22" s="2"/>
      <c r="AA22" s="2"/>
      <c r="AB22" s="2"/>
      <c r="AC22" s="2"/>
      <c r="AD22" s="2"/>
    </row>
    <row r="23" spans="1:3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5"/>
      <c r="Y23" s="5"/>
      <c r="Z23" s="2"/>
      <c r="AA23" s="2"/>
      <c r="AB23" s="2"/>
      <c r="AC23" s="2"/>
      <c r="AD23" s="2"/>
    </row>
    <row r="24" spans="1:3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5"/>
      <c r="Y24" s="5"/>
      <c r="Z24" s="2"/>
      <c r="AA24" s="2"/>
      <c r="AB24" s="2"/>
      <c r="AC24" s="2"/>
      <c r="AD24" s="2"/>
    </row>
    <row r="25" spans="1:3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5"/>
      <c r="Y25" s="5"/>
      <c r="Z25" s="2"/>
      <c r="AA25" s="2"/>
      <c r="AB25" s="2"/>
      <c r="AC25" s="2"/>
      <c r="AD25" s="2"/>
    </row>
    <row r="26" spans="1:3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5"/>
      <c r="Y26" s="5"/>
      <c r="Z26" s="2"/>
      <c r="AA26" s="2"/>
      <c r="AB26" s="2"/>
      <c r="AC26" s="2"/>
      <c r="AD26" s="2"/>
    </row>
    <row r="27" spans="1:3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5"/>
      <c r="Y27" s="5"/>
      <c r="Z27" s="2"/>
      <c r="AA27" s="2"/>
      <c r="AB27" s="2"/>
      <c r="AC27" s="2"/>
      <c r="AD27" s="2"/>
    </row>
    <row r="28" spans="1:3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5"/>
      <c r="Y28" s="5"/>
      <c r="Z28" s="2"/>
      <c r="AA28" s="2"/>
      <c r="AB28" s="2"/>
      <c r="AC28" s="2"/>
      <c r="AD28" s="2"/>
    </row>
    <row r="29" spans="1:3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5"/>
      <c r="Y29" s="5"/>
      <c r="Z29" s="2"/>
      <c r="AA29" s="2"/>
      <c r="AB29" s="2"/>
      <c r="AC29" s="2"/>
      <c r="AD29" s="2"/>
    </row>
    <row r="30" spans="1:3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5"/>
      <c r="Y30" s="5"/>
      <c r="Z30" s="2"/>
      <c r="AA30" s="2"/>
      <c r="AB30" s="2"/>
      <c r="AC30" s="2"/>
      <c r="AD30" s="2"/>
    </row>
    <row r="31" spans="1:3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5"/>
      <c r="Y31" s="5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5"/>
      <c r="Y32" s="5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5"/>
      <c r="Y33" s="5"/>
      <c r="Z33" s="2"/>
      <c r="AA33" s="2"/>
      <c r="AB33" s="2"/>
      <c r="AC33" s="2"/>
      <c r="AD33" s="2"/>
    </row>
    <row r="34" spans="1:3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5"/>
      <c r="Y34" s="5"/>
      <c r="Z34" s="2"/>
      <c r="AA34" s="2"/>
      <c r="AB34" s="2"/>
      <c r="AC34" s="2"/>
      <c r="AD34" s="2"/>
    </row>
    <row r="35" spans="1:30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  <c r="L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5"/>
      <c r="Y35" s="5"/>
      <c r="Z35" s="2"/>
      <c r="AA35" s="2"/>
      <c r="AB35" s="2"/>
      <c r="AC35" s="2"/>
      <c r="AD35" s="2"/>
    </row>
    <row r="36" spans="1:3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5"/>
      <c r="Y36" s="5"/>
      <c r="Z36" s="2"/>
      <c r="AA36" s="2"/>
      <c r="AB36" s="2"/>
      <c r="AC36" s="2"/>
      <c r="AD36" s="2"/>
    </row>
    <row r="37" spans="1:3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5"/>
      <c r="Y37" s="5"/>
      <c r="Z37" s="2"/>
      <c r="AA37" s="2"/>
      <c r="AB37" s="2"/>
      <c r="AC37" s="2"/>
      <c r="AD37" s="2"/>
    </row>
    <row r="38" spans="1:3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5"/>
      <c r="Y38" s="5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5"/>
      <c r="Y39" s="5"/>
      <c r="Z39" s="2"/>
      <c r="AA39" s="2"/>
      <c r="AB39" s="2"/>
      <c r="AC39" s="2"/>
      <c r="AD39" s="2"/>
    </row>
    <row r="40" spans="1:3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5"/>
      <c r="Y40" s="5"/>
      <c r="Z40" s="2"/>
      <c r="AA40" s="2"/>
      <c r="AB40" s="2"/>
      <c r="AC40" s="2"/>
      <c r="AD40" s="2"/>
    </row>
    <row r="41" spans="1:3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5"/>
      <c r="Y41" s="5"/>
      <c r="Z41" s="2"/>
      <c r="AA41" s="2"/>
      <c r="AB41" s="2"/>
      <c r="AC41" s="2"/>
      <c r="AD41" s="2"/>
    </row>
    <row r="42" spans="1:3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5"/>
      <c r="Y42" s="5"/>
      <c r="Z42" s="2"/>
      <c r="AA42" s="2"/>
      <c r="AB42" s="2"/>
      <c r="AC42" s="2"/>
      <c r="AD42" s="2"/>
    </row>
    <row r="43" spans="1:3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5"/>
      <c r="Y43" s="5"/>
      <c r="Z43" s="2"/>
      <c r="AA43" s="2"/>
      <c r="AB43" s="2"/>
      <c r="AC43" s="2"/>
      <c r="AD43" s="2"/>
    </row>
    <row r="44" spans="1:30" x14ac:dyDescent="0.25">
      <c r="A44" s="2" t="e">
        <f>+'CUADRO 1B'!#REF!</f>
        <v>#REF!</v>
      </c>
      <c r="B44" s="2"/>
      <c r="C44" s="2"/>
      <c r="D44" s="2"/>
      <c r="E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5"/>
      <c r="Y44" s="5"/>
      <c r="Z44" s="2"/>
      <c r="AA44" s="2"/>
      <c r="AB44" s="2"/>
      <c r="AC44" s="2"/>
      <c r="AD44" s="2"/>
    </row>
    <row r="45" spans="1:30" x14ac:dyDescent="0.25">
      <c r="A45" s="2" t="e">
        <f>+'CUADRO 1B'!#REF!</f>
        <v>#REF!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5"/>
      <c r="Y45" s="5"/>
      <c r="Z45" s="2"/>
      <c r="AA45" s="2"/>
      <c r="AB45" s="2"/>
      <c r="AC45" s="2"/>
      <c r="AD45" s="2"/>
    </row>
    <row r="46" spans="1:30" x14ac:dyDescent="0.25">
      <c r="A46" s="2" t="e">
        <f>+'CUADRO 1B'!#REF!</f>
        <v>#REF!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5"/>
      <c r="Y46" s="5"/>
      <c r="Z46" s="2"/>
      <c r="AA46" s="2"/>
      <c r="AB46" s="2"/>
      <c r="AC46" s="2"/>
      <c r="AD46" s="2"/>
    </row>
    <row r="47" spans="1:3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5"/>
      <c r="Y47" s="5"/>
      <c r="Z47" s="2"/>
      <c r="AA47" s="2"/>
      <c r="AB47" s="2"/>
      <c r="AC47" s="2"/>
      <c r="AD47" s="2"/>
    </row>
    <row r="48" spans="1:30" x14ac:dyDescent="0.25">
      <c r="A48" s="44" t="s">
        <v>383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5"/>
      <c r="Y48" s="5"/>
      <c r="Z48" s="2"/>
      <c r="AA48" s="2"/>
      <c r="AB48" s="2"/>
      <c r="AC48" s="2"/>
      <c r="AD48" s="2"/>
    </row>
    <row r="49" spans="1:30" x14ac:dyDescent="0.25">
      <c r="A49" s="44" t="s">
        <v>401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5"/>
      <c r="Y49" s="5"/>
      <c r="Z49" s="2"/>
      <c r="AA49" s="2"/>
      <c r="AB49" s="2"/>
      <c r="AC49" s="2"/>
      <c r="AD49" s="2"/>
    </row>
    <row r="50" spans="1:30" x14ac:dyDescent="0.25">
      <c r="A50" s="44" t="s">
        <v>402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5"/>
      <c r="Y50" s="5"/>
      <c r="Z50" s="2"/>
      <c r="AA50" s="2"/>
      <c r="AB50" s="2"/>
      <c r="AC50" s="2"/>
      <c r="AD50" s="2"/>
    </row>
    <row r="51" spans="1:30" x14ac:dyDescent="0.25">
      <c r="A51" s="44" t="s">
        <v>391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5"/>
      <c r="Y51" s="5"/>
      <c r="Z51" s="2"/>
      <c r="AA51" s="2"/>
      <c r="AB51" s="2"/>
      <c r="AC51" s="2"/>
      <c r="AD51" s="2"/>
    </row>
    <row r="52" spans="1:3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5"/>
      <c r="Y52" s="5"/>
      <c r="Z52" s="2"/>
      <c r="AA52" s="2"/>
      <c r="AB52" s="2"/>
      <c r="AC52" s="2"/>
      <c r="AD52" s="2"/>
    </row>
    <row r="53" spans="1:3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5"/>
      <c r="Y53" s="5"/>
      <c r="Z53" s="2"/>
      <c r="AA53" s="2"/>
      <c r="AB53" s="2"/>
      <c r="AC53" s="2"/>
      <c r="AD53" s="2"/>
    </row>
    <row r="54" spans="1:3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5"/>
      <c r="Y54" s="5"/>
      <c r="Z54" s="2"/>
      <c r="AA54" s="2"/>
      <c r="AB54" s="2"/>
      <c r="AC54" s="2"/>
      <c r="AD54" s="2"/>
    </row>
    <row r="55" spans="1:3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5"/>
      <c r="Y55" s="5"/>
      <c r="Z55" s="2"/>
      <c r="AA55" s="2"/>
      <c r="AB55" s="2"/>
      <c r="AC55" s="2"/>
      <c r="AD55" s="2"/>
    </row>
    <row r="56" spans="1:3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5"/>
      <c r="Y56" s="5"/>
      <c r="Z56" s="2"/>
      <c r="AA56" s="2"/>
      <c r="AB56" s="2"/>
      <c r="AC56" s="2"/>
      <c r="AD56" s="2"/>
    </row>
    <row r="57" spans="1:3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5"/>
      <c r="Y57" s="5"/>
      <c r="Z57" s="2"/>
      <c r="AA57" s="2"/>
      <c r="AB57" s="2"/>
      <c r="AC57" s="2"/>
      <c r="AD57" s="2"/>
    </row>
    <row r="58" spans="1:3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5"/>
      <c r="Y58" s="5"/>
      <c r="Z58" s="2"/>
      <c r="AA58" s="2"/>
      <c r="AB58" s="2"/>
      <c r="AC58" s="2"/>
      <c r="AD58" s="2"/>
    </row>
    <row r="59" spans="1:3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5"/>
      <c r="Y59" s="5"/>
      <c r="Z59" s="2"/>
      <c r="AA59" s="2"/>
      <c r="AB59" s="2"/>
      <c r="AC59" s="2"/>
      <c r="AD59" s="2"/>
    </row>
    <row r="60" spans="1:3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5"/>
      <c r="Y60" s="5"/>
      <c r="Z60" s="2"/>
      <c r="AA60" s="2"/>
      <c r="AB60" s="2"/>
      <c r="AC60" s="2"/>
      <c r="AD60" s="2"/>
    </row>
    <row r="61" spans="1:3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5"/>
      <c r="Y61" s="5"/>
      <c r="Z61" s="2"/>
      <c r="AA61" s="2"/>
      <c r="AB61" s="2"/>
      <c r="AC61" s="2"/>
      <c r="AD61" s="2"/>
    </row>
  </sheetData>
  <mergeCells count="2">
    <mergeCell ref="D10:Y10"/>
    <mergeCell ref="D12:Y12"/>
  </mergeCells>
  <pageMargins left="0.70866141732283472" right="0.70866141732283472" top="0.74803149606299213" bottom="0.74803149606299213" header="0.31496062992125984" footer="0.31496062992125984"/>
  <pageSetup scale="5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BFF3-E059-46D0-BD4B-FB4C494DC403}">
  <sheetPr>
    <pageSetUpPr fitToPage="1"/>
  </sheetPr>
  <dimension ref="A1:AE65"/>
  <sheetViews>
    <sheetView showGridLines="0" topLeftCell="A10" zoomScaleNormal="100" workbookViewId="0">
      <pane ySplit="6" topLeftCell="A16" activePane="bottomLeft" state="frozen"/>
      <selection activeCell="A10" sqref="A10"/>
      <selection pane="bottomLeft" activeCell="D13" sqref="D13:AE13"/>
    </sheetView>
  </sheetViews>
  <sheetFormatPr baseColWidth="10" defaultRowHeight="15" x14ac:dyDescent="0.25"/>
  <cols>
    <col min="2" max="5" width="7.28515625" bestFit="1" customWidth="1"/>
    <col min="6" max="27" width="8.28515625" bestFit="1" customWidth="1"/>
    <col min="28" max="28" width="8.42578125" bestFit="1" customWidth="1"/>
  </cols>
  <sheetData>
    <row r="1" spans="1:31" x14ac:dyDescent="0.25">
      <c r="A1" s="2" t="s">
        <v>94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31" x14ac:dyDescent="0.25">
      <c r="A3" s="2"/>
      <c r="B3" s="65">
        <f>+'CUADRO 1A'!C9</f>
        <v>2000</v>
      </c>
      <c r="C3" s="65">
        <f>+'CUADRO 1A'!D9</f>
        <v>2001</v>
      </c>
      <c r="D3" s="65">
        <f>+'CUADRO 1A'!E9</f>
        <v>2002</v>
      </c>
      <c r="E3" s="65">
        <f>+'CUADRO 1A'!F9</f>
        <v>2003</v>
      </c>
      <c r="F3" s="65">
        <f>+'CUADRO 1A'!G9</f>
        <v>2004</v>
      </c>
      <c r="G3" s="65" t="str">
        <f>+'CUADRO 1A'!H9</f>
        <v>2005 1/</v>
      </c>
      <c r="H3" s="65">
        <f>+'CUADRO 1A'!I9</f>
        <v>2006</v>
      </c>
      <c r="I3" s="65">
        <f>+'CUADRO 1A'!J9</f>
        <v>2007</v>
      </c>
      <c r="J3" s="65">
        <f>+'CUADRO 1A'!K9</f>
        <v>2008</v>
      </c>
      <c r="K3" s="65">
        <f>+'CUADRO 1A'!L9</f>
        <v>2009</v>
      </c>
      <c r="L3" s="65">
        <f>+'CUADRO 1A'!M9</f>
        <v>2010</v>
      </c>
      <c r="M3" s="65">
        <f>+'CUADRO 1A'!N9</f>
        <v>2011</v>
      </c>
      <c r="N3" s="65">
        <f>+'CUADRO 1A'!O9</f>
        <v>2012</v>
      </c>
      <c r="O3" s="65" t="str">
        <f>+'CUADRO 1A'!P9</f>
        <v>2013 2/</v>
      </c>
      <c r="P3" s="65">
        <f>+'CUADRO 1A'!Q9</f>
        <v>2014</v>
      </c>
      <c r="Q3" s="65">
        <f>+'CUADRO 1A'!R9</f>
        <v>2015</v>
      </c>
      <c r="R3" s="65">
        <f>+'CUADRO 1A'!S9</f>
        <v>2016</v>
      </c>
      <c r="S3" s="65">
        <f>+'CUADRO 1A'!T9</f>
        <v>2017</v>
      </c>
      <c r="T3" s="65">
        <f>+'CUADRO 1A'!U9</f>
        <v>2018</v>
      </c>
      <c r="U3" s="65">
        <f>+'CUADRO 1A'!V9</f>
        <v>2019</v>
      </c>
      <c r="V3" s="65">
        <f>+'CUADRO 1A'!W9</f>
        <v>2020</v>
      </c>
      <c r="W3" s="65">
        <f>+'CUADRO 1A'!X9</f>
        <v>2021</v>
      </c>
      <c r="X3" s="65">
        <f>+'CUADRO 1A'!Y9</f>
        <v>2022</v>
      </c>
      <c r="Y3" s="65">
        <f>+'CUADRO 1A'!Z9</f>
        <v>2023</v>
      </c>
      <c r="Z3" s="65">
        <f>+'CUADRO 1A'!AA9</f>
        <v>2024</v>
      </c>
      <c r="AA3" s="65">
        <v>2025</v>
      </c>
      <c r="AB3" s="65" t="s">
        <v>371</v>
      </c>
      <c r="AC3" s="2"/>
      <c r="AD3" s="2" t="b">
        <f>ISNUMBER(AB3)</f>
        <v>0</v>
      </c>
    </row>
    <row r="4" spans="1:31" x14ac:dyDescent="0.25">
      <c r="A4" s="41" t="str">
        <f>'CUADRO 1A'!B11</f>
        <v>Ingresos Corrientes de la Nación</v>
      </c>
      <c r="B4" s="122">
        <f>'CUADRO 1A'!C11/1000</f>
        <v>73.334540534496028</v>
      </c>
      <c r="C4" s="122">
        <f>'CUADRO 1A'!D11/1000</f>
        <v>88.501201550070419</v>
      </c>
      <c r="D4" s="122">
        <f>'CUADRO 1A'!E11/1000</f>
        <v>94.394807031318564</v>
      </c>
      <c r="E4" s="122">
        <f>'CUADRO 1A'!F11/1000</f>
        <v>97.03604805337244</v>
      </c>
      <c r="F4" s="122">
        <f>'CUADRO 1A'!G11/1000</f>
        <v>106.1037793171369</v>
      </c>
      <c r="G4" s="122">
        <f>'CUADRO 1A'!H11/1000</f>
        <v>107.26505192697981</v>
      </c>
      <c r="H4" s="122">
        <f>'CUADRO 1A'!I11/1000</f>
        <v>121.93845456463973</v>
      </c>
      <c r="I4" s="122">
        <f>'CUADRO 1A'!J11/1000</f>
        <v>134.68984486879731</v>
      </c>
      <c r="J4" s="122">
        <f>'CUADRO 1A'!K11/1000</f>
        <v>153.1713435290269</v>
      </c>
      <c r="K4" s="122">
        <f>'CUADRO 1A'!L11/1000</f>
        <v>171.08576617881084</v>
      </c>
      <c r="L4" s="122">
        <f>'CUADRO 1A'!M11/1000</f>
        <v>156.4291672482066</v>
      </c>
      <c r="M4" s="122">
        <f>'CUADRO 1A'!N11/1000</f>
        <v>159.18611077213541</v>
      </c>
      <c r="N4" s="122">
        <f>'CUADRO 1A'!O11/1000</f>
        <v>185.15825540079115</v>
      </c>
      <c r="O4" s="122">
        <f>'CUADRO 1A'!P11/1000</f>
        <v>207.18154324492406</v>
      </c>
      <c r="P4" s="122">
        <f>'CUADRO 1A'!Q11/1000</f>
        <v>203.32604246631774</v>
      </c>
      <c r="Q4" s="122">
        <f>'CUADRO 1A'!R11/1000</f>
        <v>202.72536598065446</v>
      </c>
      <c r="R4" s="122">
        <f>'CUADRO 1A'!S11/1000</f>
        <v>203.072936965465</v>
      </c>
      <c r="S4" s="122">
        <f>'CUADRO 1A'!T11/1000</f>
        <v>208.45988335282567</v>
      </c>
      <c r="T4" s="122">
        <f>'CUADRO 1A'!U11/1000</f>
        <v>222.96795184678291</v>
      </c>
      <c r="U4" s="122">
        <f>'CUADRO 1A'!V11/1000</f>
        <v>224.29593621575694</v>
      </c>
      <c r="V4" s="122">
        <f>'CUADRO 1A'!W11/1000</f>
        <v>207.63470337341366</v>
      </c>
      <c r="W4" s="122">
        <f>'CUADRO 1A'!X11/1000</f>
        <v>219.96869706331506</v>
      </c>
      <c r="X4" s="122">
        <f>'CUADRO 1A'!Y11/1000</f>
        <v>218.90165507931385</v>
      </c>
      <c r="Y4" s="122">
        <f>'CUADRO 1A'!Z11/1000</f>
        <v>323.14442134619702</v>
      </c>
      <c r="Z4" s="122">
        <f>'CUADRO 1A'!AA11/1000</f>
        <v>322.07267250623573</v>
      </c>
      <c r="AA4" s="122">
        <f>'CUADRO 1A'!AB11/1000</f>
        <v>324.61472899419073</v>
      </c>
      <c r="AB4" s="122">
        <f>'CUADRO 1A'!AC11/1000</f>
        <v>322.81868851611205</v>
      </c>
      <c r="AC4" s="38"/>
      <c r="AD4" s="38"/>
    </row>
    <row r="5" spans="1:31" x14ac:dyDescent="0.25">
      <c r="A5" s="41" t="str">
        <f>'CUADRO 1A'!B12</f>
        <v>Recursos de Capital de la Nación</v>
      </c>
      <c r="B5" s="122">
        <f>'CUADRO 1A'!C12/1000</f>
        <v>87.892395281066058</v>
      </c>
      <c r="C5" s="122">
        <f>'CUADRO 1A'!D12/1000</f>
        <v>97.526328827360899</v>
      </c>
      <c r="D5" s="122">
        <f>'CUADRO 1A'!E12/1000</f>
        <v>94.921366999488058</v>
      </c>
      <c r="E5" s="122">
        <f>'CUADRO 1A'!F12/1000</f>
        <v>96.214515573120551</v>
      </c>
      <c r="F5" s="122">
        <f>'CUADRO 1A'!G12/1000</f>
        <v>96.28734511147205</v>
      </c>
      <c r="G5" s="122">
        <f>'CUADRO 1A'!H12/1000</f>
        <v>113.78937392233993</v>
      </c>
      <c r="H5" s="122">
        <f>'CUADRO 1A'!I12/1000</f>
        <v>125.26293427860114</v>
      </c>
      <c r="I5" s="122">
        <f>'CUADRO 1A'!J12/1000</f>
        <v>124.39110138273271</v>
      </c>
      <c r="J5" s="122">
        <f>'CUADRO 1A'!K12/1000</f>
        <v>104.98450121631996</v>
      </c>
      <c r="K5" s="122">
        <f>'CUADRO 1A'!L12/1000</f>
        <v>109.94850754321848</v>
      </c>
      <c r="L5" s="122">
        <f>'CUADRO 1A'!M12/1000</f>
        <v>122.91064136439145</v>
      </c>
      <c r="M5" s="122">
        <f>'CUADRO 1A'!N12/1000</f>
        <v>115.65919058420569</v>
      </c>
      <c r="N5" s="122">
        <f>'CUADRO 1A'!O12/1000</f>
        <v>110.16287975318471</v>
      </c>
      <c r="O5" s="122">
        <f>'CUADRO 1A'!P12/1000</f>
        <v>123.24592333078215</v>
      </c>
      <c r="P5" s="122">
        <f>'CUADRO 1A'!Q12/1000</f>
        <v>116.92588088276167</v>
      </c>
      <c r="Q5" s="122">
        <f>'CUADRO 1A'!R12/1000</f>
        <v>117.00684466384321</v>
      </c>
      <c r="R5" s="122">
        <f>'CUADRO 1A'!S12/1000</f>
        <v>104.36082158246097</v>
      </c>
      <c r="S5" s="122">
        <f>'CUADRO 1A'!T12/1000</f>
        <v>122.84768647532175</v>
      </c>
      <c r="T5" s="122">
        <f>'CUADRO 1A'!U12/1000</f>
        <v>110.28826449503569</v>
      </c>
      <c r="U5" s="122">
        <f>'CUADRO 1A'!V12/1000</f>
        <v>122.21410833867043</v>
      </c>
      <c r="V5" s="122">
        <f>'CUADRO 1A'!W12/1000</f>
        <v>159.41838436456013</v>
      </c>
      <c r="W5" s="122">
        <f>'CUADRO 1A'!X12/1000</f>
        <v>194.43075631612322</v>
      </c>
      <c r="X5" s="122">
        <f>'CUADRO 1A'!Y12/1000</f>
        <v>188.11926966683882</v>
      </c>
      <c r="Y5" s="122">
        <f>'CUADRO 1A'!Z12/1000</f>
        <v>127.17394703694391</v>
      </c>
      <c r="Z5" s="122">
        <f>'CUADRO 1A'!AA12/1000</f>
        <v>157.01239722380922</v>
      </c>
      <c r="AA5" s="122">
        <f>'CUADRO 1A'!AB12/1000</f>
        <v>166.07368988911071</v>
      </c>
      <c r="AB5" s="122">
        <f>'CUADRO 1A'!AC12/1000</f>
        <v>176.24452057396601</v>
      </c>
      <c r="AC5" s="38"/>
      <c r="AD5" s="38"/>
    </row>
    <row r="6" spans="1:31" x14ac:dyDescent="0.25">
      <c r="A6" s="41" t="str">
        <f>'CUADRO 1A'!B13</f>
        <v>Contribuciones Parafiscales de la Nación</v>
      </c>
      <c r="B6" s="122">
        <f>'CUADRO 1A'!C13/1000</f>
        <v>2.8345637848361736</v>
      </c>
      <c r="C6" s="122">
        <f>'CUADRO 1A'!D13/1000</f>
        <v>3.6247682117970186</v>
      </c>
      <c r="D6" s="122">
        <f>'CUADRO 1A'!E13/1000</f>
        <v>1.2100616586783899</v>
      </c>
      <c r="E6" s="122">
        <f>'CUADRO 1A'!F13/1000</f>
        <v>2.5056480140135453</v>
      </c>
      <c r="F6" s="122">
        <f>'CUADRO 1A'!G13/1000</f>
        <v>1.3938005244603942</v>
      </c>
      <c r="G6" s="122">
        <f>'CUADRO 1A'!H13/1000</f>
        <v>1.4828579578962484</v>
      </c>
      <c r="H6" s="122">
        <f>'CUADRO 1A'!I13/1000</f>
        <v>1.5768278533071294</v>
      </c>
      <c r="I6" s="122">
        <f>'CUADRO 1A'!J13/1000</f>
        <v>1.5520737618076414</v>
      </c>
      <c r="J6" s="122">
        <f>'CUADRO 1A'!K13/1000</f>
        <v>1.6928123658720193</v>
      </c>
      <c r="K6" s="122">
        <f>'CUADRO 1A'!L13/1000</f>
        <v>1.8937184371647462</v>
      </c>
      <c r="L6" s="122">
        <f>'CUADRO 1A'!M13/1000</f>
        <v>2.5305670868738792</v>
      </c>
      <c r="M6" s="122">
        <f>'CUADRO 1A'!N13/1000</f>
        <v>1.9018954880114971</v>
      </c>
      <c r="N6" s="122">
        <f>'CUADRO 1A'!O13/1000</f>
        <v>2.1604899503617587</v>
      </c>
      <c r="O6" s="122">
        <f>'CUADRO 1A'!P13/1000</f>
        <v>2.4483664838610917</v>
      </c>
      <c r="P6" s="122">
        <f>'CUADRO 1A'!Q13/1000</f>
        <v>2.508024845675783</v>
      </c>
      <c r="Q6" s="122">
        <f>'CUADRO 1A'!R13/1000</f>
        <v>2.5087334187727279</v>
      </c>
      <c r="R6" s="122">
        <f>'CUADRO 1A'!S13/1000</f>
        <v>2.7035574668594915</v>
      </c>
      <c r="S6" s="122">
        <f>'CUADRO 1A'!T13/1000</f>
        <v>2.7657252081950303</v>
      </c>
      <c r="T6" s="122">
        <f>'CUADRO 1A'!U13/1000</f>
        <v>3.1219314163283607</v>
      </c>
      <c r="U6" s="122">
        <f>'CUADRO 1A'!V13/1000</f>
        <v>3.2434909107416381</v>
      </c>
      <c r="V6" s="122">
        <f>'CUADRO 1A'!W13/1000</f>
        <v>3.4276496535616729</v>
      </c>
      <c r="W6" s="122">
        <f>'CUADRO 1A'!X13/1000</f>
        <v>3.5014849073824577</v>
      </c>
      <c r="X6" s="122">
        <f>'CUADRO 1A'!Y13/1000</f>
        <v>3.119511956329128</v>
      </c>
      <c r="Y6" s="122">
        <f>'CUADRO 1A'!Z13/1000</f>
        <v>3.1740484240374953</v>
      </c>
      <c r="Z6" s="122">
        <f>'CUADRO 1A'!AA13/1000</f>
        <v>3.4625477128912037</v>
      </c>
      <c r="AA6" s="122">
        <f>'CUADRO 1A'!AB13/1000</f>
        <v>4.2749239737216316</v>
      </c>
      <c r="AB6" s="122">
        <f>'CUADRO 1A'!AC13/1000</f>
        <v>4.2630200438719994</v>
      </c>
      <c r="AC6" s="38"/>
      <c r="AD6" s="38"/>
    </row>
    <row r="7" spans="1:31" x14ac:dyDescent="0.25">
      <c r="A7" s="41" t="str">
        <f>'CUADRO 1A'!B14</f>
        <v>Fondos Especiales de la Nación</v>
      </c>
      <c r="B7" s="122">
        <f>'CUADRO 1A'!C14/1000</f>
        <v>9.1530403456618821</v>
      </c>
      <c r="C7" s="122">
        <f>'CUADRO 1A'!D14/1000</f>
        <v>11.369425238008855</v>
      </c>
      <c r="D7" s="122">
        <f>'CUADRO 1A'!E14/1000</f>
        <v>9.4038391480008272</v>
      </c>
      <c r="E7" s="122">
        <f>'CUADRO 1A'!F14/1000</f>
        <v>7.6421868636398091</v>
      </c>
      <c r="F7" s="122">
        <f>'CUADRO 1A'!G14/1000</f>
        <v>9.6024756823524484</v>
      </c>
      <c r="G7" s="122">
        <f>'CUADRO 1A'!H14/1000</f>
        <v>9.1295733759572588</v>
      </c>
      <c r="H7" s="122">
        <f>'CUADRO 1A'!I14/1000</f>
        <v>11.730059005426998</v>
      </c>
      <c r="I7" s="122">
        <f>'CUADRO 1A'!J14/1000</f>
        <v>12.210062707242201</v>
      </c>
      <c r="J7" s="122">
        <f>'CUADRO 1A'!K14/1000</f>
        <v>9.6113298439199895</v>
      </c>
      <c r="K7" s="122">
        <f>'CUADRO 1A'!L14/1000</f>
        <v>13.78482271505939</v>
      </c>
      <c r="L7" s="122">
        <f>'CUADRO 1A'!M14/1000</f>
        <v>19.620027862532538</v>
      </c>
      <c r="M7" s="122">
        <f>'CUADRO 1A'!N14/1000</f>
        <v>16.597453495834248</v>
      </c>
      <c r="N7" s="122">
        <f>'CUADRO 1A'!O14/1000</f>
        <v>17.742302108394117</v>
      </c>
      <c r="O7" s="122">
        <f>'CUADRO 1A'!P14/1000</f>
        <v>26.375829628719913</v>
      </c>
      <c r="P7" s="122">
        <f>'CUADRO 1A'!Q14/1000</f>
        <v>40.495188133486934</v>
      </c>
      <c r="Q7" s="122">
        <f>'CUADRO 1A'!R14/1000</f>
        <v>35.930824483341858</v>
      </c>
      <c r="R7" s="122">
        <f>'CUADRO 1A'!S14/1000</f>
        <v>31.563233940101021</v>
      </c>
      <c r="S7" s="122">
        <f>'CUADRO 1A'!T14/1000</f>
        <v>23.569904473397912</v>
      </c>
      <c r="T7" s="122">
        <f>'CUADRO 1A'!U14/1000</f>
        <v>18.018532267588466</v>
      </c>
      <c r="U7" s="122">
        <f>'CUADRO 1A'!V14/1000</f>
        <v>16.617806344113848</v>
      </c>
      <c r="V7" s="122">
        <f>'CUADRO 1A'!W14/1000</f>
        <v>80.175928265550297</v>
      </c>
      <c r="W7" s="122">
        <f>'CUADRO 1A'!X14/1000</f>
        <v>53.453017730340463</v>
      </c>
      <c r="X7" s="122">
        <f>'CUADRO 1A'!Y14/1000</f>
        <v>17.463131615620963</v>
      </c>
      <c r="Y7" s="122">
        <f>'CUADRO 1A'!Z14/1000</f>
        <v>17.089312322526947</v>
      </c>
      <c r="Z7" s="122">
        <f>'CUADRO 1A'!AA14/1000</f>
        <v>16.947325460065272</v>
      </c>
      <c r="AA7" s="122">
        <f>'CUADRO 1A'!AB14/1000</f>
        <v>18.397103498817003</v>
      </c>
      <c r="AB7" s="122">
        <f>'CUADRO 1A'!AC14/1000</f>
        <v>17.482810297839002</v>
      </c>
      <c r="AC7" s="38"/>
      <c r="AD7" s="38"/>
    </row>
    <row r="8" spans="1:31" x14ac:dyDescent="0.25">
      <c r="A8" s="39" t="s">
        <v>334</v>
      </c>
      <c r="B8" s="67">
        <f>'CUADRO 1A'!C10/1000</f>
        <v>173.21453994606014</v>
      </c>
      <c r="C8" s="67">
        <f>'CUADRO 1A'!D10/1000</f>
        <v>201.02172382723717</v>
      </c>
      <c r="D8" s="67">
        <f>'CUADRO 1A'!E10/1000</f>
        <v>199.93007483748582</v>
      </c>
      <c r="E8" s="67">
        <f>'CUADRO 1A'!F10/1000</f>
        <v>203.39839850414631</v>
      </c>
      <c r="F8" s="67">
        <f>'CUADRO 1A'!G10/1000</f>
        <v>213.38740063542178</v>
      </c>
      <c r="G8" s="67">
        <f>'CUADRO 1A'!H10/1000</f>
        <v>231.66685718317328</v>
      </c>
      <c r="H8" s="67">
        <f>'CUADRO 1A'!I10/1000</f>
        <v>260.50827570197504</v>
      </c>
      <c r="I8" s="67">
        <f>'CUADRO 1A'!J10/1000</f>
        <v>272.84308272057979</v>
      </c>
      <c r="J8" s="67">
        <f>'CUADRO 1A'!K10/1000</f>
        <v>269.45998695513879</v>
      </c>
      <c r="K8" s="67">
        <f>'CUADRO 1A'!L10/1000</f>
        <v>296.71281487425347</v>
      </c>
      <c r="L8" s="67">
        <f>'CUADRO 1A'!M10/1000</f>
        <v>301.49040356200453</v>
      </c>
      <c r="M8" s="67">
        <f>'CUADRO 1A'!N10/1000</f>
        <v>293.34465034018683</v>
      </c>
      <c r="N8" s="67">
        <f>'CUADRO 1A'!O10/1000</f>
        <v>315.22392721273172</v>
      </c>
      <c r="O8" s="67">
        <f>'CUADRO 1A'!P10/1000</f>
        <v>359.25166268828718</v>
      </c>
      <c r="P8" s="67">
        <f>'CUADRO 1A'!Q10/1000</f>
        <v>363.25513632824214</v>
      </c>
      <c r="Q8" s="67">
        <f>'CUADRO 1A'!R10/1000</f>
        <v>358.17176854661221</v>
      </c>
      <c r="R8" s="67">
        <f>'CUADRO 1A'!S10/1000</f>
        <v>341.70054995488647</v>
      </c>
      <c r="S8" s="67">
        <f>'CUADRO 1A'!T10/1000</f>
        <v>357.64319950974038</v>
      </c>
      <c r="T8" s="67">
        <f>'CUADRO 1A'!U10/1000</f>
        <v>354.39668002573541</v>
      </c>
      <c r="U8" s="67">
        <f>'CUADRO 1A'!V10/1000</f>
        <v>366.37134180928285</v>
      </c>
      <c r="V8" s="67">
        <f>'CUADRO 1A'!W10/1000</f>
        <v>450.6566656570858</v>
      </c>
      <c r="W8" s="67">
        <f>'CUADRO 1A'!X10/1000</f>
        <v>471.35395601716112</v>
      </c>
      <c r="X8" s="67">
        <f>'CUADRO 1A'!Y10/1000</f>
        <v>427.60356831810276</v>
      </c>
      <c r="Y8" s="67">
        <f>'CUADRO 1A'!Z10/1000</f>
        <v>470.58172912970537</v>
      </c>
      <c r="Z8" s="67">
        <f>'CUADRO 1A'!AA10/1000</f>
        <v>499.4949429030014</v>
      </c>
      <c r="AA8" s="67">
        <f>'CUADRO 1A'!AB10/1000</f>
        <v>513.36044635584017</v>
      </c>
      <c r="AB8" s="67">
        <f>'CUADRO 1A'!AC10/1000</f>
        <v>520.80903943178896</v>
      </c>
      <c r="AC8" s="38"/>
      <c r="AD8" s="38"/>
    </row>
    <row r="9" spans="1:31" x14ac:dyDescent="0.25">
      <c r="A9" s="39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38"/>
      <c r="AD9" s="38"/>
    </row>
    <row r="10" spans="1:31" s="76" customFormat="1" ht="11.25" x14ac:dyDescent="0.25"/>
    <row r="11" spans="1:31" s="76" customFormat="1" ht="18" x14ac:dyDescent="0.25">
      <c r="A11" s="77"/>
      <c r="D11" s="124" t="s">
        <v>338</v>
      </c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</row>
    <row r="12" spans="1:31" s="76" customFormat="1" x14ac:dyDescent="0.25">
      <c r="A12" s="77"/>
    </row>
    <row r="13" spans="1:31" s="76" customFormat="1" x14ac:dyDescent="0.25">
      <c r="A13" s="77"/>
      <c r="D13" s="125" t="str">
        <f>+'GRÁFICO 2'!D12</f>
        <v>(Precios Constantes 2026)</v>
      </c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</row>
    <row r="14" spans="1:31" s="76" customFormat="1" ht="24.75" customHeight="1" x14ac:dyDescent="0.25">
      <c r="A14" s="77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</row>
    <row r="15" spans="1:31" ht="9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5"/>
      <c r="Y15" s="5"/>
      <c r="Z15" s="2"/>
      <c r="AA15" s="2"/>
      <c r="AB15" s="2"/>
      <c r="AC15" s="2"/>
      <c r="AD15" s="2"/>
    </row>
    <row r="16" spans="1:3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5"/>
      <c r="Y16" s="5"/>
      <c r="Z16" s="2"/>
      <c r="AA16" s="2"/>
      <c r="AB16" s="2"/>
      <c r="AC16" s="2"/>
      <c r="AD16" s="2"/>
    </row>
    <row r="17" spans="1:3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5"/>
      <c r="Y17" s="5"/>
      <c r="Z17" s="2"/>
      <c r="AA17" s="2"/>
      <c r="AB17" s="2"/>
      <c r="AC17" s="2"/>
      <c r="AD17" s="2"/>
    </row>
    <row r="18" spans="1:3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5"/>
      <c r="Y18" s="5"/>
      <c r="Z18" s="2"/>
      <c r="AA18" s="2"/>
      <c r="AB18" s="2"/>
      <c r="AC18" s="2"/>
      <c r="AD18" s="2"/>
    </row>
    <row r="19" spans="1:3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5"/>
      <c r="Y19" s="5"/>
      <c r="Z19" s="2"/>
      <c r="AA19" s="2"/>
      <c r="AB19" s="2"/>
      <c r="AC19" s="2"/>
      <c r="AD19" s="2"/>
    </row>
    <row r="20" spans="1:3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5"/>
      <c r="Y20" s="5"/>
      <c r="Z20" s="2"/>
      <c r="AA20" s="2"/>
      <c r="AB20" s="2"/>
      <c r="AC20" s="2"/>
      <c r="AD20" s="2"/>
    </row>
    <row r="21" spans="1:3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5"/>
      <c r="Y21" s="5"/>
      <c r="Z21" s="2"/>
      <c r="AA21" s="2"/>
      <c r="AB21" s="2"/>
      <c r="AC21" s="2"/>
      <c r="AD21" s="2"/>
    </row>
    <row r="22" spans="1:3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5"/>
      <c r="Y22" s="5"/>
      <c r="Z22" s="2"/>
      <c r="AA22" s="2"/>
      <c r="AB22" s="2"/>
      <c r="AC22" s="2"/>
      <c r="AD22" s="2"/>
    </row>
    <row r="23" spans="1:3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5"/>
      <c r="Y23" s="5"/>
      <c r="Z23" s="2"/>
      <c r="AA23" s="2"/>
      <c r="AB23" s="2"/>
      <c r="AC23" s="2"/>
      <c r="AD23" s="2"/>
    </row>
    <row r="24" spans="1:3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5"/>
      <c r="Y24" s="5"/>
      <c r="Z24" s="2"/>
      <c r="AA24" s="2"/>
      <c r="AB24" s="2"/>
      <c r="AC24" s="2"/>
      <c r="AD24" s="2"/>
    </row>
    <row r="25" spans="1:3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5"/>
      <c r="Y25" s="5"/>
      <c r="Z25" s="2"/>
      <c r="AA25" s="2"/>
      <c r="AB25" s="2"/>
      <c r="AC25" s="2"/>
      <c r="AD25" s="2"/>
    </row>
    <row r="26" spans="1:3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5"/>
      <c r="Y26" s="5"/>
      <c r="Z26" s="2"/>
      <c r="AA26" s="2"/>
      <c r="AB26" s="2"/>
      <c r="AC26" s="2"/>
      <c r="AD26" s="2"/>
    </row>
    <row r="27" spans="1:3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5"/>
      <c r="Y27" s="5"/>
      <c r="Z27" s="2"/>
      <c r="AA27" s="2"/>
      <c r="AB27" s="2"/>
      <c r="AC27" s="2"/>
      <c r="AD27" s="2"/>
    </row>
    <row r="28" spans="1:3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5"/>
      <c r="Y28" s="5"/>
      <c r="Z28" s="2"/>
      <c r="AA28" s="2"/>
      <c r="AB28" s="2"/>
      <c r="AC28" s="2"/>
      <c r="AD28" s="2"/>
    </row>
    <row r="29" spans="1:3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5"/>
      <c r="Y29" s="5"/>
      <c r="Z29" s="2"/>
      <c r="AA29" s="2"/>
      <c r="AB29" s="2"/>
      <c r="AC29" s="2"/>
      <c r="AD29" s="2"/>
    </row>
    <row r="30" spans="1:3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5"/>
      <c r="Y30" s="5"/>
      <c r="Z30" s="2"/>
      <c r="AA30" s="2"/>
      <c r="AB30" s="2"/>
      <c r="AC30" s="2"/>
      <c r="AD30" s="2"/>
    </row>
    <row r="31" spans="1:3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5"/>
      <c r="Y31" s="5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5"/>
      <c r="Y32" s="5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5"/>
      <c r="Y33" s="5"/>
      <c r="Z33" s="2"/>
      <c r="AA33" s="2"/>
      <c r="AB33" s="2"/>
      <c r="AC33" s="2"/>
      <c r="AD33" s="2"/>
    </row>
    <row r="34" spans="1:3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5"/>
      <c r="Y34" s="5"/>
      <c r="Z34" s="2"/>
      <c r="AA34" s="2"/>
      <c r="AB34" s="2"/>
      <c r="AC34" s="2"/>
      <c r="AD34" s="2"/>
    </row>
    <row r="35" spans="1:3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5"/>
      <c r="Y35" s="5"/>
      <c r="Z35" s="2"/>
      <c r="AA35" s="2"/>
      <c r="AB35" s="2"/>
      <c r="AC35" s="2"/>
      <c r="AD35" s="2"/>
    </row>
    <row r="36" spans="1:3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5"/>
      <c r="Y36" s="5"/>
      <c r="Z36" s="2"/>
      <c r="AA36" s="2"/>
      <c r="AB36" s="2"/>
      <c r="AC36" s="2"/>
      <c r="AD36" s="2"/>
    </row>
    <row r="37" spans="1:3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5"/>
      <c r="Y37" s="5"/>
      <c r="Z37" s="2"/>
      <c r="AA37" s="2"/>
      <c r="AB37" s="2"/>
      <c r="AC37" s="2"/>
      <c r="AD37" s="2"/>
    </row>
    <row r="38" spans="1:3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5"/>
      <c r="Y38" s="5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5"/>
      <c r="Y39" s="5"/>
      <c r="Z39" s="2"/>
      <c r="AA39" s="2"/>
      <c r="AB39" s="2"/>
      <c r="AC39" s="2"/>
      <c r="AD39" s="2"/>
    </row>
    <row r="40" spans="1:3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5"/>
      <c r="Y40" s="5"/>
      <c r="Z40" s="2"/>
      <c r="AA40" s="2"/>
      <c r="AB40" s="2"/>
      <c r="AC40" s="2"/>
      <c r="AD40" s="2"/>
    </row>
    <row r="41" spans="1:3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5"/>
      <c r="Y41" s="5"/>
      <c r="Z41" s="2"/>
      <c r="AA41" s="2"/>
      <c r="AB41" s="2"/>
      <c r="AC41" s="2"/>
      <c r="AD41" s="2"/>
    </row>
    <row r="42" spans="1:3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5"/>
      <c r="Y42" s="5"/>
      <c r="Z42" s="2"/>
      <c r="AA42" s="2"/>
      <c r="AB42" s="2"/>
      <c r="AC42" s="2"/>
      <c r="AD42" s="2"/>
    </row>
    <row r="43" spans="1:3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5"/>
      <c r="Y43" s="5"/>
      <c r="Z43" s="2"/>
      <c r="AA43" s="2"/>
      <c r="AB43" s="2"/>
      <c r="AC43" s="2"/>
      <c r="AD43" s="2"/>
    </row>
    <row r="44" spans="1:30" x14ac:dyDescent="0.25">
      <c r="A44" s="2"/>
      <c r="B44" s="2"/>
      <c r="C44" s="2"/>
      <c r="D44" s="2"/>
      <c r="E44" s="2"/>
      <c r="F44" s="2"/>
      <c r="G44" s="2"/>
      <c r="H44" s="2"/>
      <c r="I44" s="2"/>
      <c r="J44" s="66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5"/>
      <c r="Y44" s="5"/>
      <c r="Z44" s="2"/>
      <c r="AA44" s="2"/>
      <c r="AB44" s="2"/>
      <c r="AC44" s="2"/>
      <c r="AD44" s="2"/>
    </row>
    <row r="45" spans="1:3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5"/>
      <c r="Y45" s="5"/>
      <c r="Z45" s="2"/>
      <c r="AA45" s="2"/>
      <c r="AB45" s="2"/>
      <c r="AC45" s="2"/>
      <c r="AD45" s="2"/>
    </row>
    <row r="46" spans="1:3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5"/>
      <c r="Y46" s="5"/>
      <c r="Z46" s="2"/>
      <c r="AA46" s="2"/>
      <c r="AB46" s="2"/>
      <c r="AC46" s="2"/>
      <c r="AD46" s="2"/>
    </row>
    <row r="47" spans="1:30" x14ac:dyDescent="0.25">
      <c r="A47" s="123" t="s">
        <v>383</v>
      </c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5"/>
      <c r="Y47" s="5"/>
      <c r="Z47" s="2"/>
      <c r="AA47" s="2"/>
      <c r="AB47" s="2"/>
      <c r="AC47" s="2"/>
      <c r="AD47" s="2"/>
    </row>
    <row r="48" spans="1:30" x14ac:dyDescent="0.25">
      <c r="A48" s="123" t="s">
        <v>399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5"/>
      <c r="Y48" s="5"/>
      <c r="Z48" s="2"/>
      <c r="AA48" s="2"/>
      <c r="AB48" s="2"/>
      <c r="AC48" s="2"/>
      <c r="AD48" s="2"/>
    </row>
    <row r="49" spans="1:30" x14ac:dyDescent="0.25">
      <c r="A49" s="123" t="s">
        <v>400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5"/>
      <c r="Y49" s="5"/>
      <c r="Z49" s="2"/>
      <c r="AA49" s="2"/>
      <c r="AB49" s="2"/>
      <c r="AC49" s="2"/>
      <c r="AD49" s="2"/>
    </row>
    <row r="50" spans="1:30" x14ac:dyDescent="0.25">
      <c r="A50" s="123" t="s">
        <v>391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5"/>
      <c r="Y50" s="5"/>
      <c r="Z50" s="2"/>
      <c r="AA50" s="2"/>
      <c r="AB50" s="2"/>
      <c r="AC50" s="2"/>
      <c r="AD50" s="2"/>
    </row>
    <row r="51" spans="1:3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5"/>
      <c r="Y51" s="5"/>
      <c r="Z51" s="2"/>
      <c r="AA51" s="2"/>
      <c r="AB51" s="2"/>
      <c r="AC51" s="2"/>
      <c r="AD51" s="2"/>
    </row>
    <row r="52" spans="1:3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5"/>
      <c r="Y52" s="5"/>
      <c r="Z52" s="2"/>
      <c r="AA52" s="2"/>
      <c r="AB52" s="2"/>
      <c r="AC52" s="2"/>
      <c r="AD52" s="2"/>
    </row>
    <row r="53" spans="1:3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5"/>
      <c r="Y53" s="5"/>
      <c r="Z53" s="2"/>
      <c r="AA53" s="2"/>
      <c r="AB53" s="2"/>
      <c r="AC53" s="2"/>
      <c r="AD53" s="2"/>
    </row>
    <row r="54" spans="1:3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5"/>
      <c r="Y54" s="5"/>
      <c r="Z54" s="2"/>
      <c r="AA54" s="2"/>
      <c r="AB54" s="2"/>
      <c r="AC54" s="2"/>
      <c r="AD54" s="2"/>
    </row>
    <row r="55" spans="1:3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5"/>
      <c r="Y55" s="5"/>
      <c r="Z55" s="2"/>
      <c r="AA55" s="2"/>
      <c r="AB55" s="2"/>
      <c r="AC55" s="2"/>
      <c r="AD55" s="2"/>
    </row>
    <row r="56" spans="1:3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5"/>
      <c r="Y56" s="5"/>
      <c r="Z56" s="2"/>
      <c r="AA56" s="2"/>
      <c r="AB56" s="2"/>
      <c r="AC56" s="2"/>
      <c r="AD56" s="2"/>
    </row>
    <row r="57" spans="1:3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5"/>
      <c r="Y57" s="5"/>
      <c r="Z57" s="2"/>
      <c r="AA57" s="2"/>
      <c r="AB57" s="2"/>
      <c r="AC57" s="2"/>
      <c r="AD57" s="2"/>
    </row>
    <row r="58" spans="1:3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5"/>
      <c r="Y58" s="5"/>
      <c r="Z58" s="2"/>
      <c r="AA58" s="2"/>
      <c r="AB58" s="2"/>
      <c r="AC58" s="2"/>
      <c r="AD58" s="2"/>
    </row>
    <row r="59" spans="1:3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5"/>
      <c r="Y59" s="5"/>
      <c r="Z59" s="2"/>
      <c r="AA59" s="2"/>
      <c r="AB59" s="2"/>
      <c r="AC59" s="2"/>
      <c r="AD59" s="2"/>
    </row>
    <row r="60" spans="1:3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5"/>
      <c r="Y60" s="5"/>
      <c r="Z60" s="2"/>
      <c r="AA60" s="2"/>
      <c r="AB60" s="2"/>
      <c r="AC60" s="2"/>
      <c r="AD60" s="2"/>
    </row>
    <row r="61" spans="1:3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5"/>
      <c r="Y61" s="5"/>
      <c r="Z61" s="2"/>
      <c r="AA61" s="2"/>
      <c r="AB61" s="2"/>
      <c r="AC61" s="2"/>
      <c r="AD61" s="2"/>
    </row>
    <row r="62" spans="1:3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5"/>
      <c r="Y62" s="5"/>
      <c r="Z62" s="2"/>
      <c r="AA62" s="2"/>
      <c r="AB62" s="2"/>
      <c r="AC62" s="2"/>
      <c r="AD62" s="2"/>
    </row>
    <row r="63" spans="1:3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5"/>
      <c r="Y63" s="5"/>
      <c r="Z63" s="2"/>
      <c r="AA63" s="2"/>
      <c r="AB63" s="2"/>
      <c r="AC63" s="2"/>
      <c r="AD63" s="2"/>
    </row>
    <row r="64" spans="1:3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5"/>
      <c r="Y64" s="5"/>
      <c r="Z64" s="2"/>
      <c r="AA64" s="2"/>
      <c r="AB64" s="2"/>
      <c r="AC64" s="2"/>
      <c r="AD64" s="2"/>
    </row>
    <row r="65" spans="1:3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5"/>
      <c r="Y65" s="5"/>
      <c r="Z65" s="2"/>
      <c r="AA65" s="2"/>
      <c r="AB65" s="2"/>
      <c r="AC65" s="2"/>
      <c r="AD65" s="2"/>
    </row>
  </sheetData>
  <mergeCells count="2">
    <mergeCell ref="D11:AE11"/>
    <mergeCell ref="D13:AE13"/>
  </mergeCells>
  <phoneticPr fontId="21" type="noConversion"/>
  <pageMargins left="0.70866141732283472" right="0.70866141732283472" top="0.74803149606299213" bottom="0.74803149606299213" header="0.31496062992125984" footer="0.31496062992125984"/>
  <pageSetup scale="44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D3BBB-7BCE-4BCE-A788-419781E83429}">
  <dimension ref="A1:AE61"/>
  <sheetViews>
    <sheetView showGridLines="0" topLeftCell="A10" zoomScaleNormal="100" workbookViewId="0">
      <pane ySplit="6" topLeftCell="A16" activePane="bottomLeft" state="frozen"/>
      <selection activeCell="A10" sqref="A10"/>
      <selection pane="bottomLeft" activeCell="D14" sqref="D14:AE14"/>
    </sheetView>
  </sheetViews>
  <sheetFormatPr baseColWidth="10" defaultRowHeight="15" x14ac:dyDescent="0.25"/>
  <cols>
    <col min="1" max="1" width="16.140625" customWidth="1"/>
    <col min="2" max="28" width="7" bestFit="1" customWidth="1"/>
  </cols>
  <sheetData>
    <row r="1" spans="1:31" x14ac:dyDescent="0.25">
      <c r="A1" s="2" t="s">
        <v>95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31" x14ac:dyDescent="0.25">
      <c r="A3" s="2"/>
      <c r="B3" s="40">
        <f>+'CUADRO 1B'!C9</f>
        <v>2000</v>
      </c>
      <c r="C3" s="40">
        <f>+'CUADRO 1B'!D9</f>
        <v>2001</v>
      </c>
      <c r="D3" s="40">
        <f>+'CUADRO 1B'!E9</f>
        <v>2002</v>
      </c>
      <c r="E3" s="40">
        <f>+'CUADRO 1B'!F9</f>
        <v>2003</v>
      </c>
      <c r="F3" s="40">
        <f>+'CUADRO 1B'!G9</f>
        <v>2004</v>
      </c>
      <c r="G3" s="40">
        <f>+'CUADRO 1B'!H9</f>
        <v>2005</v>
      </c>
      <c r="H3" s="40">
        <f>+'CUADRO 1B'!I9</f>
        <v>2006</v>
      </c>
      <c r="I3" s="40">
        <f>+'CUADRO 1B'!J9</f>
        <v>2007</v>
      </c>
      <c r="J3" s="40">
        <f>+'CUADRO 1B'!K9</f>
        <v>2008</v>
      </c>
      <c r="K3" s="40">
        <f>+'CUADRO 1B'!L9</f>
        <v>2009</v>
      </c>
      <c r="L3" s="40">
        <f>+'CUADRO 1B'!M9</f>
        <v>2010</v>
      </c>
      <c r="M3" s="40">
        <f>+'CUADRO 1B'!N9</f>
        <v>2011</v>
      </c>
      <c r="N3" s="40">
        <f>+'CUADRO 1B'!O9</f>
        <v>2012</v>
      </c>
      <c r="O3" s="40">
        <f>+'CUADRO 1B'!P9</f>
        <v>2013</v>
      </c>
      <c r="P3" s="40">
        <f>+'CUADRO 1B'!Q9</f>
        <v>2014</v>
      </c>
      <c r="Q3" s="40" t="str">
        <f>+'CUADRO 1B'!R9</f>
        <v>2015 2/</v>
      </c>
      <c r="R3" s="40" t="str">
        <f>+'CUADRO 1B'!S9</f>
        <v>2016 2/</v>
      </c>
      <c r="S3" s="40">
        <f>+'CUADRO 1B'!T9</f>
        <v>2017</v>
      </c>
      <c r="T3" s="40">
        <f>+'CUADRO 1B'!U9</f>
        <v>2018</v>
      </c>
      <c r="U3" s="40">
        <f>+'CUADRO 1B'!V9</f>
        <v>2019</v>
      </c>
      <c r="V3" s="40">
        <f>+'CUADRO 1B'!W9</f>
        <v>2020</v>
      </c>
      <c r="W3" s="40">
        <f>+'CUADRO 1B'!X9</f>
        <v>2021</v>
      </c>
      <c r="X3" s="40">
        <f>+'CUADRO 1B'!Y9</f>
        <v>2022</v>
      </c>
      <c r="Y3" s="40">
        <f>+'CUADRO 1B'!Z9</f>
        <v>2023</v>
      </c>
      <c r="Z3" s="40">
        <f>+'CUADRO 1B'!AA9</f>
        <v>2024</v>
      </c>
      <c r="AA3" s="40">
        <f>+'CUADRO 1B'!AB9</f>
        <v>2025</v>
      </c>
      <c r="AB3" s="40" t="str">
        <f>+'CUADRO 1B'!AC9</f>
        <v>2026 3/</v>
      </c>
      <c r="AC3" s="2"/>
      <c r="AD3" s="2"/>
    </row>
    <row r="4" spans="1:31" x14ac:dyDescent="0.25">
      <c r="A4" s="41" t="str">
        <f>'CUADRO 1B'!B11</f>
        <v>Ingresos Corrientes de la Nación 1/</v>
      </c>
      <c r="B4" s="120">
        <f>'CUADRO 1B'!C11/1000</f>
        <v>75.110538448470351</v>
      </c>
      <c r="C4" s="120">
        <f>'CUADRO 1B'!D11/1000</f>
        <v>87.924662890656137</v>
      </c>
      <c r="D4" s="120">
        <f>'CUADRO 1B'!E11/1000</f>
        <v>88.863858510216815</v>
      </c>
      <c r="E4" s="120">
        <f>'CUADRO 1B'!F11/1000</f>
        <v>96.430872208647401</v>
      </c>
      <c r="F4" s="120">
        <f>'CUADRO 1B'!G11/1000</f>
        <v>106.50030797865874</v>
      </c>
      <c r="G4" s="120">
        <f>'CUADRO 1B'!H11/1000</f>
        <v>117.09867284048215</v>
      </c>
      <c r="H4" s="120">
        <f>'CUADRO 1B'!I11/1000</f>
        <v>135.61156617370085</v>
      </c>
      <c r="I4" s="120">
        <f>'CUADRO 1B'!J11/1000</f>
        <v>143.92966238540475</v>
      </c>
      <c r="J4" s="120">
        <f>'CUADRO 1B'!K11/1000</f>
        <v>150.41032771048674</v>
      </c>
      <c r="K4" s="120">
        <f>'CUADRO 1B'!L11/1000</f>
        <v>148.87745340529969</v>
      </c>
      <c r="L4" s="120">
        <f>'CUADRO 1B'!M11/1000</f>
        <v>149.31256058232512</v>
      </c>
      <c r="M4" s="120">
        <f>'CUADRO 1B'!N11/1000</f>
        <v>179.33129101511631</v>
      </c>
      <c r="N4" s="120">
        <f>'CUADRO 1B'!O11/1000</f>
        <v>199.5553358185584</v>
      </c>
      <c r="O4" s="120">
        <f>'CUADRO 1B'!P11/1000</f>
        <v>200.51035854435611</v>
      </c>
      <c r="P4" s="120">
        <f>'CUADRO 1B'!Q11/1000</f>
        <v>188.72649374860748</v>
      </c>
      <c r="Q4" s="120">
        <f>'CUADRO 1B'!R11/1000</f>
        <v>196.2092946918396</v>
      </c>
      <c r="R4" s="120">
        <f>'CUADRO 1B'!S11/1000</f>
        <v>189.2726914644872</v>
      </c>
      <c r="S4" s="120">
        <f>'CUADRO 1B'!T11/1000</f>
        <v>213.84036195619288</v>
      </c>
      <c r="T4" s="120">
        <f>'CUADRO 1B'!U11/1000</f>
        <v>214.15089923085173</v>
      </c>
      <c r="U4" s="120">
        <f>'CUADRO 1B'!V11/1000</f>
        <v>237.98330269107666</v>
      </c>
      <c r="V4" s="120">
        <f>'CUADRO 1B'!W11/1000</f>
        <v>202.8974720376747</v>
      </c>
      <c r="W4" s="120">
        <f>'CUADRO 1B'!X11/1000</f>
        <v>235.44368735534405</v>
      </c>
      <c r="X4" s="120">
        <f>'CUADRO 1B'!Y11/1000</f>
        <v>273.26060329854784</v>
      </c>
      <c r="Y4" s="120">
        <f>'CUADRO 1B'!Z11/1000</f>
        <v>309.72079498230704</v>
      </c>
      <c r="Z4" s="120">
        <f>'CUADRO 1B'!AA11/1000</f>
        <v>275.46069213049611</v>
      </c>
      <c r="AA4" s="120">
        <f>'CUADRO 1B'!AB11/1000</f>
        <v>289.14817522471162</v>
      </c>
      <c r="AB4" s="41">
        <f>'CUADRO 1B'!AC11/1000</f>
        <v>201.61065138850202</v>
      </c>
      <c r="AC4" s="38"/>
      <c r="AD4" s="38"/>
    </row>
    <row r="5" spans="1:31" x14ac:dyDescent="0.25">
      <c r="A5" s="41" t="str">
        <f>'CUADRO 1B'!B12</f>
        <v>Recursos de Capital de la Nación</v>
      </c>
      <c r="B5" s="120">
        <f>'CUADRO 1B'!C12/1000</f>
        <v>78.082315493461238</v>
      </c>
      <c r="C5" s="120">
        <f>'CUADRO 1B'!D12/1000</f>
        <v>105.04993125696096</v>
      </c>
      <c r="D5" s="120">
        <f>'CUADRO 1B'!E12/1000</f>
        <v>75.962064546291003</v>
      </c>
      <c r="E5" s="120">
        <f>'CUADRO 1B'!F12/1000</f>
        <v>94.766517355248496</v>
      </c>
      <c r="F5" s="120">
        <f>'CUADRO 1B'!G12/1000</f>
        <v>79.005894079863026</v>
      </c>
      <c r="G5" s="120">
        <f>'CUADRO 1B'!H12/1000</f>
        <v>108.43668032987328</v>
      </c>
      <c r="H5" s="120">
        <f>'CUADRO 1B'!I12/1000</f>
        <v>98.604676114039862</v>
      </c>
      <c r="I5" s="120">
        <f>'CUADRO 1B'!J12/1000</f>
        <v>72.443914570077069</v>
      </c>
      <c r="J5" s="120">
        <f>'CUADRO 1B'!K12/1000</f>
        <v>97.94285449012493</v>
      </c>
      <c r="K5" s="120">
        <f>'CUADRO 1B'!L12/1000</f>
        <v>113.2889596697546</v>
      </c>
      <c r="L5" s="120">
        <f>'CUADRO 1B'!M12/1000</f>
        <v>88.863836436243275</v>
      </c>
      <c r="M5" s="120">
        <f>'CUADRO 1B'!N12/1000</f>
        <v>88.531210876658534</v>
      </c>
      <c r="N5" s="120">
        <f>'CUADRO 1B'!O12/1000</f>
        <v>78.408770847222087</v>
      </c>
      <c r="O5" s="120">
        <f>'CUADRO 1B'!P12/1000</f>
        <v>108.6831542598939</v>
      </c>
      <c r="P5" s="120">
        <f>'CUADRO 1B'!Q12/1000</f>
        <v>104.74101520407305</v>
      </c>
      <c r="Q5" s="120">
        <f>'CUADRO 1B'!R12/1000</f>
        <v>102.25568043061445</v>
      </c>
      <c r="R5" s="120">
        <f>'CUADRO 1B'!S12/1000</f>
        <v>94.510520148623712</v>
      </c>
      <c r="S5" s="120">
        <f>'CUADRO 1B'!T12/1000</f>
        <v>93.921797034593212</v>
      </c>
      <c r="T5" s="120">
        <f>'CUADRO 1B'!U12/1000</f>
        <v>95.361568371707932</v>
      </c>
      <c r="U5" s="120">
        <f>'CUADRO 1B'!V12/1000</f>
        <v>86.239804374386452</v>
      </c>
      <c r="V5" s="120">
        <f>'CUADRO 1B'!W12/1000</f>
        <v>162.77220746501115</v>
      </c>
      <c r="W5" s="120">
        <f>'CUADRO 1B'!X12/1000</f>
        <v>138.81064163274576</v>
      </c>
      <c r="X5" s="120">
        <f>'CUADRO 1B'!Y12/1000</f>
        <v>94.175756849463411</v>
      </c>
      <c r="Y5" s="120">
        <f>'CUADRO 1B'!Z12/1000</f>
        <v>106.39081201522082</v>
      </c>
      <c r="Z5" s="120">
        <f>'CUADRO 1B'!AA12/1000</f>
        <v>114.52595201935729</v>
      </c>
      <c r="AA5" s="120">
        <f>'CUADRO 1B'!AB12/1000</f>
        <v>164.50331008444718</v>
      </c>
      <c r="AB5" s="41">
        <f>'CUADRO 1B'!AC12/1000</f>
        <v>123.075689394021</v>
      </c>
      <c r="AC5" s="38"/>
      <c r="AD5" s="38"/>
    </row>
    <row r="6" spans="1:31" x14ac:dyDescent="0.25">
      <c r="A6" s="41" t="str">
        <f>'CUADRO 1B'!B13</f>
        <v>Contribuciones Parafiscales de la Nación</v>
      </c>
      <c r="B6" s="120">
        <f>'CUADRO 1B'!C13/1000</f>
        <v>0</v>
      </c>
      <c r="C6" s="120">
        <f>'CUADRO 1B'!D13/1000</f>
        <v>0</v>
      </c>
      <c r="D6" s="120">
        <f>'CUADRO 1B'!E13/1000</f>
        <v>2.1235499823957369</v>
      </c>
      <c r="E6" s="120">
        <f>'CUADRO 1B'!F13/1000</f>
        <v>0</v>
      </c>
      <c r="F6" s="120">
        <f>'CUADRO 1B'!G13/1000</f>
        <v>0</v>
      </c>
      <c r="G6" s="120">
        <f>'CUADRO 1B'!H13/1000</f>
        <v>0</v>
      </c>
      <c r="H6" s="120">
        <f>'CUADRO 1B'!I13/1000</f>
        <v>0</v>
      </c>
      <c r="I6" s="120">
        <f>'CUADRO 1B'!J13/1000</f>
        <v>1.5585203692509453</v>
      </c>
      <c r="J6" s="120">
        <f>'CUADRO 1B'!K13/1000</f>
        <v>1.4863613778723312</v>
      </c>
      <c r="K6" s="120">
        <f>'CUADRO 1B'!L13/1000</f>
        <v>0.47711710787118666</v>
      </c>
      <c r="L6" s="120">
        <f>'CUADRO 1B'!M13/1000</f>
        <v>0</v>
      </c>
      <c r="M6" s="120">
        <f>'CUADRO 1B'!N13/1000</f>
        <v>2.2629656582436026</v>
      </c>
      <c r="N6" s="120">
        <f>'CUADRO 1B'!O13/1000</f>
        <v>1.313374060745262</v>
      </c>
      <c r="O6" s="120">
        <f>'CUADRO 1B'!P13/1000</f>
        <v>3.5951287414529407</v>
      </c>
      <c r="P6" s="120">
        <f>'CUADRO 1B'!Q13/1000</f>
        <v>3.9049026390133865</v>
      </c>
      <c r="Q6" s="120">
        <f>'CUADRO 1B'!R13/1000</f>
        <v>2.6092516817727045</v>
      </c>
      <c r="R6" s="120">
        <f>'CUADRO 1B'!S13/1000</f>
        <v>2.8320613851302081</v>
      </c>
      <c r="S6" s="120">
        <f>'CUADRO 1B'!T13/1000</f>
        <v>2.9233779172903231</v>
      </c>
      <c r="T6" s="120">
        <f>'CUADRO 1B'!U13/1000</f>
        <v>3.2152363497912591</v>
      </c>
      <c r="U6" s="120">
        <f>'CUADRO 1B'!V13/1000</f>
        <v>3.2754537695356065</v>
      </c>
      <c r="V6" s="120">
        <f>'CUADRO 1B'!W13/1000</f>
        <v>3.3324445846217476</v>
      </c>
      <c r="W6" s="120">
        <f>'CUADRO 1B'!X13/1000</f>
        <v>3.3142370333903721</v>
      </c>
      <c r="X6" s="120">
        <f>'CUADRO 1B'!Y13/1000</f>
        <v>3.4255615987808152</v>
      </c>
      <c r="Y6" s="120">
        <f>'CUADRO 1B'!Z13/1000</f>
        <v>2.9969795228699669</v>
      </c>
      <c r="Z6" s="120">
        <f>'CUADRO 1B'!AA13/1000</f>
        <v>3.9750282977542657</v>
      </c>
      <c r="AA6" s="120">
        <f>'CUADRO 1B'!AB13/1000</f>
        <v>4.167023404117753</v>
      </c>
      <c r="AB6" s="41">
        <f>'CUADRO 1B'!AC13/1000</f>
        <v>2.8866323201946402</v>
      </c>
      <c r="AC6" s="38"/>
      <c r="AD6" s="38"/>
    </row>
    <row r="7" spans="1:31" x14ac:dyDescent="0.25">
      <c r="A7" s="41" t="str">
        <f>'CUADRO 1B'!B14</f>
        <v>Fondos Especiales de la Nación</v>
      </c>
      <c r="B7" s="120">
        <f>'CUADRO 1B'!C14/1000</f>
        <v>10.427754602407557</v>
      </c>
      <c r="C7" s="120">
        <f>'CUADRO 1B'!D14/1000</f>
        <v>6.9414526336094236</v>
      </c>
      <c r="D7" s="120">
        <f>'CUADRO 1B'!E14/1000</f>
        <v>7.9808755475601458</v>
      </c>
      <c r="E7" s="120">
        <f>'CUADRO 1B'!F14/1000</f>
        <v>9.4838745307750578</v>
      </c>
      <c r="F7" s="120">
        <f>'CUADRO 1B'!G14/1000</f>
        <v>9.0782127954421998</v>
      </c>
      <c r="G7" s="120">
        <f>'CUADRO 1B'!H14/1000</f>
        <v>10.461844937191714</v>
      </c>
      <c r="H7" s="120">
        <f>'CUADRO 1B'!I14/1000</f>
        <v>11.057775792953406</v>
      </c>
      <c r="I7" s="120">
        <f>'CUADRO 1B'!J14/1000</f>
        <v>12.492328762618309</v>
      </c>
      <c r="J7" s="120">
        <f>'CUADRO 1B'!K14/1000</f>
        <v>10.237843495673268</v>
      </c>
      <c r="K7" s="120">
        <f>'CUADRO 1B'!L14/1000</f>
        <v>9.295746522209301</v>
      </c>
      <c r="L7" s="120">
        <f>'CUADRO 1B'!M14/1000</f>
        <v>10.381206005222849</v>
      </c>
      <c r="M7" s="120">
        <f>'CUADRO 1B'!N14/1000</f>
        <v>11.163469886302353</v>
      </c>
      <c r="N7" s="120">
        <f>'CUADRO 1B'!O14/1000</f>
        <v>12.455856800757504</v>
      </c>
      <c r="O7" s="120">
        <f>'CUADRO 1B'!P14/1000</f>
        <v>20.277972542396032</v>
      </c>
      <c r="P7" s="120">
        <f>'CUADRO 1B'!Q14/1000</f>
        <v>37.646317913541942</v>
      </c>
      <c r="Q7" s="120">
        <f>'CUADRO 1B'!R14/1000</f>
        <v>33.700787190134569</v>
      </c>
      <c r="R7" s="120">
        <f>'CUADRO 1B'!S14/1000</f>
        <v>30.965425611265083</v>
      </c>
      <c r="S7" s="120">
        <f>'CUADRO 1B'!T14/1000</f>
        <v>24.635291407694339</v>
      </c>
      <c r="T7" s="120">
        <f>'CUADRO 1B'!U14/1000</f>
        <v>18.576272263981789</v>
      </c>
      <c r="U7" s="120">
        <f>'CUADRO 1B'!V14/1000</f>
        <v>18.154742578436068</v>
      </c>
      <c r="V7" s="120">
        <f>'CUADRO 1B'!W14/1000</f>
        <v>51.88634608703746</v>
      </c>
      <c r="W7" s="120">
        <f>'CUADRO 1B'!X14/1000</f>
        <v>60.497986422902073</v>
      </c>
      <c r="X7" s="120">
        <f>'CUADRO 1B'!Y14/1000</f>
        <v>20.956299425636601</v>
      </c>
      <c r="Y7" s="120">
        <f>'CUADRO 1B'!Z14/1000</f>
        <v>19.79789229652814</v>
      </c>
      <c r="Z7" s="120">
        <f>'CUADRO 1B'!AA14/1000</f>
        <v>19.575332620109663</v>
      </c>
      <c r="AA7" s="120">
        <f>'CUADRO 1B'!AB14/1000</f>
        <v>21.087321457807359</v>
      </c>
      <c r="AB7" s="41">
        <f>'CUADRO 1B'!AC14/1000</f>
        <v>12.8743984480245</v>
      </c>
      <c r="AC7" s="38"/>
      <c r="AD7" s="38"/>
    </row>
    <row r="8" spans="1:31" x14ac:dyDescent="0.25">
      <c r="A8" s="39" t="s">
        <v>335</v>
      </c>
      <c r="B8" s="43">
        <f>'CUADRO 1B'!C10/1000</f>
        <v>163.62060854433918</v>
      </c>
      <c r="C8" s="43">
        <f>'CUADRO 1B'!D10/1000</f>
        <v>199.9160467812265</v>
      </c>
      <c r="D8" s="43">
        <f>'CUADRO 1B'!E10/1000</f>
        <v>174.93034858646368</v>
      </c>
      <c r="E8" s="43">
        <f>'CUADRO 1B'!F10/1000</f>
        <v>200.68126409467095</v>
      </c>
      <c r="F8" s="43">
        <f>'CUADRO 1B'!G10/1000</f>
        <v>194.58441485396395</v>
      </c>
      <c r="G8" s="43">
        <f>'CUADRO 1B'!H10/1000</f>
        <v>235.99719810754715</v>
      </c>
      <c r="H8" s="43">
        <f>'CUADRO 1B'!I10/1000</f>
        <v>245.27401808069413</v>
      </c>
      <c r="I8" s="43">
        <f>'CUADRO 1B'!J10/1000</f>
        <v>230.42442608735107</v>
      </c>
      <c r="J8" s="43">
        <f>'CUADRO 1B'!K10/1000</f>
        <v>260.07738707415729</v>
      </c>
      <c r="K8" s="43">
        <f>'CUADRO 1B'!L10/1000</f>
        <v>271.93927670513483</v>
      </c>
      <c r="L8" s="43">
        <f>'CUADRO 1B'!M10/1000</f>
        <v>248.55760302379122</v>
      </c>
      <c r="M8" s="43">
        <f>'CUADRO 1B'!N10/1000</f>
        <v>281.28893743632079</v>
      </c>
      <c r="N8" s="43">
        <f>'CUADRO 1B'!O10/1000</f>
        <v>291.73333752728325</v>
      </c>
      <c r="O8" s="43">
        <f>'CUADRO 1B'!P10/1000</f>
        <v>333.0666140880989</v>
      </c>
      <c r="P8" s="43">
        <f>'CUADRO 1B'!Q10/1000</f>
        <v>335.01872950523591</v>
      </c>
      <c r="Q8" s="43">
        <f>'CUADRO 1B'!R10/1000</f>
        <v>334.7750139943613</v>
      </c>
      <c r="R8" s="43">
        <f>'CUADRO 1B'!S10/1000</f>
        <v>317.58069860950621</v>
      </c>
      <c r="S8" s="43">
        <f>'CUADRO 1B'!T10/1000</f>
        <v>335.32082831577083</v>
      </c>
      <c r="T8" s="43">
        <f>'CUADRO 1B'!U10/1000</f>
        <v>331.30397621633267</v>
      </c>
      <c r="U8" s="43">
        <f>'CUADRO 1B'!V10/1000</f>
        <v>345.65330341343474</v>
      </c>
      <c r="V8" s="43">
        <f>'CUADRO 1B'!W10/1000</f>
        <v>420.88847017434506</v>
      </c>
      <c r="W8" s="43">
        <f>'CUADRO 1B'!X10/1000</f>
        <v>438.0665524443823</v>
      </c>
      <c r="X8" s="43">
        <f>'CUADRO 1B'!Y10/1000</f>
        <v>391.81822117242865</v>
      </c>
      <c r="Y8" s="43">
        <f>'CUADRO 1B'!Z10/1000</f>
        <v>438.90647881692598</v>
      </c>
      <c r="Z8" s="43">
        <f>'CUADRO 1B'!AA10/1000</f>
        <v>413.5370050677173</v>
      </c>
      <c r="AA8" s="43">
        <f>'CUADRO 1B'!AB10/1000</f>
        <v>478.90583017108389</v>
      </c>
      <c r="AB8" s="43">
        <f>'CUADRO 1B'!AC10/1000</f>
        <v>340.44737155074216</v>
      </c>
      <c r="AC8" s="38"/>
      <c r="AD8" s="38"/>
    </row>
    <row r="9" spans="1:31" x14ac:dyDescent="0.25">
      <c r="A9" s="2" t="s">
        <v>96</v>
      </c>
      <c r="B9" s="121">
        <f>'CUADRO 1B'!C10/'CUADRO 1A'!C10*100</f>
        <v>94.461243608816801</v>
      </c>
      <c r="C9" s="121">
        <f>'CUADRO 1B'!D10/'CUADRO 1A'!D10*100</f>
        <v>99.449971363810945</v>
      </c>
      <c r="D9" s="121">
        <f>'CUADRO 1B'!E10/'CUADRO 1A'!E10*100</f>
        <v>87.495765071191371</v>
      </c>
      <c r="E9" s="121">
        <f>'CUADRO 1B'!F10/'CUADRO 1A'!F10*100</f>
        <v>98.664131856760918</v>
      </c>
      <c r="F9" s="121">
        <f>'CUADRO 1B'!G10/'CUADRO 1A'!G10*100</f>
        <v>91.188333647878665</v>
      </c>
      <c r="G9" s="121">
        <f>'CUADRO 1B'!H10/'CUADRO 1A'!H10*100</f>
        <v>101.86921037261276</v>
      </c>
      <c r="H9" s="121">
        <f>'CUADRO 1B'!I10/'CUADRO 1A'!I10*100</f>
        <v>94.152102239274313</v>
      </c>
      <c r="I9" s="121">
        <f>'CUADRO 1B'!J10/'CUADRO 1A'!J10*100</f>
        <v>84.453094353625261</v>
      </c>
      <c r="J9" s="121">
        <f>'CUADRO 1B'!K10/'CUADRO 1A'!K10*100</f>
        <v>96.517998836486413</v>
      </c>
      <c r="K9" s="121">
        <f>'CUADRO 1B'!L10/'CUADRO 1A'!L10*100</f>
        <v>91.650667943136327</v>
      </c>
      <c r="L9" s="121">
        <f>'CUADRO 1B'!M10/'CUADRO 1A'!M10*100</f>
        <v>82.442956753239699</v>
      </c>
      <c r="M9" s="121">
        <f>'CUADRO 1B'!N10/'CUADRO 1A'!N10*100</f>
        <v>95.890256430487071</v>
      </c>
      <c r="N9" s="121">
        <f>'CUADRO 1B'!O10/'CUADRO 1A'!O10*100</f>
        <v>92.54796744233326</v>
      </c>
      <c r="O9" s="121">
        <f>'CUADRO 1B'!P10/'CUADRO 1A'!P10*100</f>
        <v>92.711224102835033</v>
      </c>
      <c r="P9" s="121">
        <f>'CUADRO 1B'!Q10/'CUADRO 1A'!Q10*100</f>
        <v>92.22683893518537</v>
      </c>
      <c r="Q9" s="121">
        <f>'CUADRO 1B'!R10/'CUADRO 1A'!R10*100</f>
        <v>93.467727887323392</v>
      </c>
      <c r="R9" s="121">
        <f>'CUADRO 1B'!S10/'CUADRO 1A'!S10*100</f>
        <v>92.941231335868565</v>
      </c>
      <c r="S9" s="121">
        <f>'CUADRO 1B'!T10/'CUADRO 1A'!T10*100</f>
        <v>93.758480176732235</v>
      </c>
      <c r="T9" s="121">
        <f>'CUADRO 1B'!U10/'CUADRO 1A'!U10*100</f>
        <v>93.483939012147133</v>
      </c>
      <c r="U9" s="121">
        <f>'CUADRO 1B'!V10/'CUADRO 1A'!V10*100</f>
        <v>94.3450712346838</v>
      </c>
      <c r="V9" s="121">
        <f>'CUADRO 1B'!W10/'CUADRO 1A'!W10*100</f>
        <v>93.394484592980149</v>
      </c>
      <c r="W9" s="121">
        <f>'CUADRO 1B'!X10/'CUADRO 1A'!X10*100</f>
        <v>92.937917853909568</v>
      </c>
      <c r="X9" s="121">
        <f>'CUADRO 1B'!Y10/'CUADRO 1A'!Y10*100</f>
        <v>91.631186033730046</v>
      </c>
      <c r="Y9" s="121">
        <f>'CUADRO 1B'!Z10/'CUADRO 1A'!Z10*100</f>
        <v>93.268916247267043</v>
      </c>
      <c r="Z9" s="121">
        <f>'CUADRO 1B'!AA10/'CUADRO 1A'!AA10*100</f>
        <v>82.791029407483592</v>
      </c>
      <c r="AA9" s="121">
        <f>'CUADRO 1B'!AB10/'CUADRO 1A'!AB10*100</f>
        <v>93.288416271776086</v>
      </c>
      <c r="AB9" s="121">
        <f>'CUADRO 1B'!AC10/'CUADRO 1A'!AC10*100</f>
        <v>65.368944425806376</v>
      </c>
      <c r="AC9" s="2"/>
      <c r="AD9" s="2"/>
    </row>
    <row r="10" spans="1:31" x14ac:dyDescent="0.25">
      <c r="A10" s="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2"/>
      <c r="AD10" s="2"/>
    </row>
    <row r="11" spans="1:31" s="76" customFormat="1" ht="11.25" x14ac:dyDescent="0.25"/>
    <row r="12" spans="1:31" s="76" customFormat="1" ht="18" x14ac:dyDescent="0.25">
      <c r="A12" s="77"/>
      <c r="D12" s="124" t="s">
        <v>339</v>
      </c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</row>
    <row r="13" spans="1:31" s="76" customFormat="1" x14ac:dyDescent="0.25">
      <c r="A13" s="77"/>
    </row>
    <row r="14" spans="1:31" s="76" customFormat="1" x14ac:dyDescent="0.25">
      <c r="A14" s="77"/>
      <c r="D14" s="125" t="str">
        <f>'GRÁFICO 3'!D13</f>
        <v>(Precios Constantes 2026)</v>
      </c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</row>
    <row r="15" spans="1:31" s="76" customFormat="1" ht="24.75" customHeight="1" x14ac:dyDescent="0.25">
      <c r="A15" s="77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</row>
    <row r="16" spans="1:31" ht="9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5"/>
      <c r="Y16" s="5"/>
      <c r="Z16" s="2"/>
      <c r="AA16" s="2"/>
      <c r="AB16" s="2"/>
      <c r="AC16" s="2"/>
      <c r="AD16" s="2"/>
    </row>
    <row r="17" spans="1:3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5"/>
      <c r="Y17" s="5"/>
      <c r="Z17" s="2"/>
      <c r="AA17" s="2"/>
      <c r="AB17" s="2"/>
      <c r="AC17" s="2"/>
      <c r="AD17" s="2"/>
    </row>
    <row r="18" spans="1:3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5"/>
      <c r="Y18" s="5"/>
      <c r="Z18" s="2"/>
      <c r="AA18" s="2"/>
      <c r="AB18" s="2"/>
      <c r="AC18" s="2"/>
      <c r="AD18" s="2"/>
    </row>
    <row r="19" spans="1:3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5"/>
      <c r="Y19" s="5"/>
      <c r="Z19" s="2"/>
      <c r="AA19" s="2"/>
      <c r="AB19" s="2"/>
      <c r="AC19" s="2"/>
      <c r="AD19" s="2"/>
    </row>
    <row r="20" spans="1:3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5"/>
      <c r="Y20" s="5"/>
      <c r="Z20" s="2"/>
      <c r="AA20" s="2"/>
      <c r="AB20" s="2"/>
      <c r="AC20" s="2"/>
      <c r="AD20" s="2"/>
    </row>
    <row r="21" spans="1:3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5"/>
      <c r="Y21" s="5"/>
      <c r="Z21" s="2"/>
      <c r="AA21" s="2"/>
      <c r="AB21" s="2"/>
      <c r="AC21" s="2"/>
      <c r="AD21" s="2"/>
    </row>
    <row r="22" spans="1:3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5"/>
      <c r="Y22" s="5"/>
      <c r="Z22" s="2"/>
      <c r="AA22" s="2"/>
      <c r="AB22" s="2"/>
      <c r="AC22" s="2"/>
      <c r="AD22" s="2"/>
    </row>
    <row r="23" spans="1:3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5"/>
      <c r="Y23" s="5"/>
      <c r="Z23" s="2"/>
      <c r="AA23" s="2"/>
      <c r="AB23" s="2"/>
      <c r="AC23" s="2"/>
      <c r="AD23" s="2"/>
    </row>
    <row r="24" spans="1:3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5"/>
      <c r="Y24" s="5"/>
      <c r="Z24" s="2"/>
      <c r="AA24" s="2"/>
      <c r="AB24" s="2"/>
      <c r="AC24" s="2"/>
      <c r="AD24" s="2"/>
    </row>
    <row r="25" spans="1:3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5"/>
      <c r="Y25" s="5"/>
      <c r="Z25" s="2"/>
      <c r="AA25" s="2"/>
      <c r="AB25" s="2"/>
      <c r="AC25" s="2"/>
      <c r="AD25" s="2"/>
    </row>
    <row r="26" spans="1:3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5"/>
      <c r="Y26" s="5"/>
      <c r="Z26" s="2"/>
      <c r="AA26" s="2"/>
      <c r="AB26" s="2"/>
      <c r="AC26" s="2"/>
      <c r="AD26" s="2"/>
    </row>
    <row r="27" spans="1:3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5"/>
      <c r="Y27" s="5"/>
      <c r="Z27" s="2"/>
      <c r="AA27" s="2"/>
      <c r="AB27" s="2"/>
      <c r="AC27" s="2"/>
      <c r="AD27" s="2"/>
    </row>
    <row r="28" spans="1:3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5"/>
      <c r="Y28" s="5"/>
      <c r="Z28" s="2"/>
      <c r="AA28" s="2"/>
      <c r="AB28" s="2"/>
      <c r="AC28" s="2"/>
      <c r="AD28" s="2"/>
    </row>
    <row r="29" spans="1:3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5"/>
      <c r="Y29" s="5"/>
      <c r="Z29" s="2"/>
      <c r="AA29" s="2"/>
      <c r="AB29" s="2"/>
      <c r="AC29" s="2"/>
      <c r="AD29" s="2"/>
    </row>
    <row r="30" spans="1:3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5"/>
      <c r="Y30" s="5"/>
      <c r="Z30" s="2"/>
      <c r="AA30" s="2"/>
      <c r="AB30" s="2"/>
      <c r="AC30" s="2"/>
      <c r="AD30" s="2"/>
    </row>
    <row r="31" spans="1:3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5"/>
      <c r="Y31" s="5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5"/>
      <c r="Y32" s="5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5"/>
      <c r="Y33" s="5"/>
      <c r="Z33" s="2"/>
      <c r="AA33" s="2"/>
      <c r="AB33" s="2"/>
      <c r="AC33" s="2"/>
      <c r="AD33" s="2"/>
    </row>
    <row r="34" spans="1:3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5"/>
      <c r="Y34" s="5"/>
      <c r="Z34" s="2"/>
      <c r="AA34" s="2"/>
      <c r="AB34" s="2"/>
      <c r="AC34" s="2"/>
      <c r="AD34" s="2"/>
    </row>
    <row r="35" spans="1:3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5"/>
      <c r="Y35" s="5"/>
      <c r="Z35" s="2"/>
      <c r="AA35" s="2"/>
      <c r="AB35" s="2"/>
      <c r="AC35" s="2"/>
      <c r="AD35" s="2"/>
    </row>
    <row r="36" spans="1:3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5"/>
      <c r="Y36" s="5"/>
      <c r="Z36" s="2"/>
      <c r="AA36" s="2"/>
      <c r="AB36" s="2"/>
      <c r="AC36" s="2"/>
      <c r="AD36" s="2"/>
    </row>
    <row r="37" spans="1:3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5"/>
      <c r="Y37" s="5"/>
      <c r="Z37" s="2"/>
      <c r="AA37" s="2"/>
      <c r="AB37" s="2"/>
      <c r="AC37" s="2"/>
      <c r="AD37" s="2"/>
    </row>
    <row r="38" spans="1:3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5"/>
      <c r="Y38" s="5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5"/>
      <c r="Y39" s="5"/>
      <c r="Z39" s="2"/>
      <c r="AA39" s="2"/>
      <c r="AB39" s="2"/>
      <c r="AC39" s="2"/>
      <c r="AD39" s="2"/>
    </row>
    <row r="40" spans="1:3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5"/>
      <c r="Y40" s="5"/>
      <c r="Z40" s="2"/>
      <c r="AA40" s="2"/>
      <c r="AB40" s="2"/>
      <c r="AC40" s="2"/>
      <c r="AD40" s="2"/>
    </row>
    <row r="41" spans="1:3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5"/>
      <c r="Y41" s="5"/>
      <c r="Z41" s="2"/>
      <c r="AA41" s="2"/>
      <c r="AB41" s="2"/>
      <c r="AC41" s="2"/>
      <c r="AD41" s="2"/>
    </row>
    <row r="42" spans="1:3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5"/>
      <c r="Y42" s="5"/>
      <c r="Z42" s="2"/>
      <c r="AA42" s="2"/>
      <c r="AB42" s="2"/>
      <c r="AC42" s="2"/>
      <c r="AD42" s="2"/>
    </row>
    <row r="43" spans="1:3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5"/>
      <c r="Y43" s="5"/>
      <c r="Z43" s="2"/>
      <c r="AA43" s="2"/>
      <c r="AB43" s="2"/>
      <c r="AC43" s="2"/>
      <c r="AD43" s="2"/>
    </row>
    <row r="44" spans="1:3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5"/>
      <c r="Y44" s="5"/>
      <c r="Z44" s="2"/>
      <c r="AA44" s="2"/>
      <c r="AB44" s="2"/>
      <c r="AC44" s="2"/>
      <c r="AD44" s="2"/>
    </row>
    <row r="45" spans="1:30" ht="7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5"/>
      <c r="Y45" s="5"/>
      <c r="Z45" s="2"/>
      <c r="AA45" s="2"/>
      <c r="AB45" s="2"/>
      <c r="AC45" s="2"/>
      <c r="AD45" s="2"/>
    </row>
    <row r="46" spans="1:30" x14ac:dyDescent="0.25">
      <c r="A46" s="44" t="s">
        <v>383</v>
      </c>
      <c r="B46" s="2"/>
      <c r="C46" s="2"/>
      <c r="D46" s="2"/>
      <c r="E46" s="2"/>
      <c r="F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5"/>
      <c r="Y46" s="5"/>
      <c r="Z46" s="2"/>
      <c r="AA46" s="2"/>
      <c r="AB46" s="2"/>
      <c r="AC46" s="2"/>
      <c r="AD46" s="2"/>
    </row>
    <row r="47" spans="1:30" x14ac:dyDescent="0.25">
      <c r="A47" s="44" t="s">
        <v>401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5"/>
      <c r="Y47" s="5"/>
      <c r="Z47" s="2"/>
      <c r="AA47" s="2"/>
      <c r="AB47" s="2"/>
      <c r="AC47" s="2"/>
      <c r="AD47" s="2"/>
    </row>
    <row r="48" spans="1:30" x14ac:dyDescent="0.25">
      <c r="A48" s="44" t="s">
        <v>402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5"/>
      <c r="Y48" s="5"/>
      <c r="Z48" s="2"/>
      <c r="AA48" s="2"/>
      <c r="AB48" s="2"/>
      <c r="AC48" s="2"/>
      <c r="AD48" s="2"/>
    </row>
    <row r="49" spans="1:30" x14ac:dyDescent="0.25">
      <c r="A49" s="44" t="s">
        <v>391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5"/>
      <c r="Y49" s="5"/>
      <c r="Z49" s="2"/>
      <c r="AA49" s="2"/>
      <c r="AB49" s="2"/>
      <c r="AC49" s="2"/>
      <c r="AD49" s="2"/>
    </row>
    <row r="50" spans="1:3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5"/>
      <c r="Y50" s="5"/>
      <c r="Z50" s="2"/>
      <c r="AA50" s="2"/>
      <c r="AB50" s="2"/>
      <c r="AC50" s="2"/>
      <c r="AD50" s="2"/>
    </row>
    <row r="51" spans="1:3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5"/>
      <c r="Y51" s="5"/>
      <c r="Z51" s="2"/>
      <c r="AA51" s="2"/>
      <c r="AB51" s="2"/>
      <c r="AC51" s="2"/>
      <c r="AD51" s="2"/>
    </row>
    <row r="52" spans="1:3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5"/>
      <c r="Y52" s="5"/>
      <c r="Z52" s="2"/>
      <c r="AA52" s="2"/>
      <c r="AB52" s="2"/>
      <c r="AC52" s="2"/>
      <c r="AD52" s="2"/>
    </row>
    <row r="53" spans="1:3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5"/>
      <c r="Y53" s="5"/>
      <c r="Z53" s="2"/>
      <c r="AA53" s="2"/>
      <c r="AB53" s="2"/>
      <c r="AC53" s="2"/>
      <c r="AD53" s="2"/>
    </row>
    <row r="54" spans="1:3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5"/>
      <c r="Y54" s="5"/>
      <c r="Z54" s="2"/>
      <c r="AA54" s="2"/>
      <c r="AB54" s="2"/>
      <c r="AC54" s="2"/>
      <c r="AD54" s="2"/>
    </row>
    <row r="55" spans="1:3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5"/>
      <c r="Y55" s="5"/>
      <c r="Z55" s="2"/>
      <c r="AA55" s="2"/>
      <c r="AB55" s="2"/>
      <c r="AC55" s="2"/>
      <c r="AD55" s="2"/>
    </row>
    <row r="56" spans="1:3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5"/>
      <c r="Y56" s="5"/>
      <c r="Z56" s="2"/>
      <c r="AA56" s="2"/>
      <c r="AB56" s="2"/>
      <c r="AC56" s="2"/>
      <c r="AD56" s="2"/>
    </row>
    <row r="57" spans="1:3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5"/>
      <c r="Y57" s="5"/>
      <c r="Z57" s="2"/>
      <c r="AA57" s="2"/>
      <c r="AB57" s="2"/>
      <c r="AC57" s="2"/>
      <c r="AD57" s="2"/>
    </row>
    <row r="58" spans="1:3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5"/>
      <c r="Y58" s="5"/>
      <c r="Z58" s="2"/>
      <c r="AA58" s="2"/>
      <c r="AB58" s="2"/>
      <c r="AC58" s="2"/>
      <c r="AD58" s="2"/>
    </row>
    <row r="59" spans="1:3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5"/>
      <c r="Y59" s="5"/>
      <c r="Z59" s="2"/>
      <c r="AA59" s="2"/>
      <c r="AB59" s="2"/>
      <c r="AC59" s="2"/>
      <c r="AD59" s="2"/>
    </row>
    <row r="60" spans="1:3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5"/>
      <c r="Y60" s="5"/>
      <c r="Z60" s="2"/>
      <c r="AA60" s="2"/>
      <c r="AB60" s="2"/>
      <c r="AC60" s="2"/>
      <c r="AD60" s="2"/>
    </row>
    <row r="61" spans="1:3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5"/>
      <c r="Y61" s="5"/>
      <c r="Z61" s="2"/>
      <c r="AA61" s="2"/>
      <c r="AB61" s="2"/>
      <c r="AC61" s="2"/>
      <c r="AD61" s="2"/>
    </row>
  </sheetData>
  <mergeCells count="2">
    <mergeCell ref="D12:AE12"/>
    <mergeCell ref="D14:AE14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20"/>
  <sheetViews>
    <sheetView showGridLines="0" workbookViewId="0">
      <pane xSplit="2" ySplit="5" topLeftCell="J6" activePane="bottomRight" state="frozen"/>
      <selection activeCell="AA11" sqref="AA11"/>
      <selection pane="topRight" activeCell="AA11" sqref="AA11"/>
      <selection pane="bottomLeft" activeCell="AA11" sqref="AA11"/>
      <selection pane="bottomRight" activeCell="M21" sqref="M21"/>
    </sheetView>
  </sheetViews>
  <sheetFormatPr baseColWidth="10" defaultRowHeight="12.75" x14ac:dyDescent="0.2"/>
  <cols>
    <col min="1" max="1" width="3.42578125" style="10" customWidth="1"/>
    <col min="2" max="2" width="45" style="10" bestFit="1" customWidth="1"/>
    <col min="3" max="26" width="7.7109375" style="10" customWidth="1"/>
    <col min="27" max="27" width="11.42578125" style="10"/>
    <col min="28" max="28" width="16.28515625" style="10" bestFit="1" customWidth="1"/>
    <col min="29" max="244" width="11.42578125" style="10"/>
    <col min="245" max="245" width="3.42578125" style="10" customWidth="1"/>
    <col min="246" max="246" width="39.5703125" style="10" bestFit="1" customWidth="1"/>
    <col min="247" max="256" width="0" style="10" hidden="1" customWidth="1"/>
    <col min="257" max="258" width="5.7109375" style="10" bestFit="1" customWidth="1"/>
    <col min="259" max="262" width="6.85546875" style="10" bestFit="1" customWidth="1"/>
    <col min="263" max="271" width="7.7109375" style="10" bestFit="1" customWidth="1"/>
    <col min="272" max="275" width="5.7109375" style="10" bestFit="1" customWidth="1"/>
    <col min="276" max="276" width="6.5703125" style="10" customWidth="1"/>
    <col min="277" max="277" width="6.5703125" style="10" bestFit="1" customWidth="1"/>
    <col min="278" max="279" width="7.7109375" style="10" bestFit="1" customWidth="1"/>
    <col min="280" max="281" width="11.42578125" style="10"/>
    <col min="282" max="282" width="16.5703125" style="10" bestFit="1" customWidth="1"/>
    <col min="283" max="500" width="11.42578125" style="10"/>
    <col min="501" max="501" width="3.42578125" style="10" customWidth="1"/>
    <col min="502" max="502" width="39.5703125" style="10" bestFit="1" customWidth="1"/>
    <col min="503" max="512" width="0" style="10" hidden="1" customWidth="1"/>
    <col min="513" max="514" width="5.7109375" style="10" bestFit="1" customWidth="1"/>
    <col min="515" max="518" width="6.85546875" style="10" bestFit="1" customWidth="1"/>
    <col min="519" max="527" width="7.7109375" style="10" bestFit="1" customWidth="1"/>
    <col min="528" max="531" width="5.7109375" style="10" bestFit="1" customWidth="1"/>
    <col min="532" max="532" width="6.5703125" style="10" customWidth="1"/>
    <col min="533" max="533" width="6.5703125" style="10" bestFit="1" customWidth="1"/>
    <col min="534" max="535" width="7.7109375" style="10" bestFit="1" customWidth="1"/>
    <col min="536" max="537" width="11.42578125" style="10"/>
    <col min="538" max="538" width="16.5703125" style="10" bestFit="1" customWidth="1"/>
    <col min="539" max="756" width="11.42578125" style="10"/>
    <col min="757" max="757" width="3.42578125" style="10" customWidth="1"/>
    <col min="758" max="758" width="39.5703125" style="10" bestFit="1" customWidth="1"/>
    <col min="759" max="768" width="0" style="10" hidden="1" customWidth="1"/>
    <col min="769" max="770" width="5.7109375" style="10" bestFit="1" customWidth="1"/>
    <col min="771" max="774" width="6.85546875" style="10" bestFit="1" customWidth="1"/>
    <col min="775" max="783" width="7.7109375" style="10" bestFit="1" customWidth="1"/>
    <col min="784" max="787" width="5.7109375" style="10" bestFit="1" customWidth="1"/>
    <col min="788" max="788" width="6.5703125" style="10" customWidth="1"/>
    <col min="789" max="789" width="6.5703125" style="10" bestFit="1" customWidth="1"/>
    <col min="790" max="791" width="7.7109375" style="10" bestFit="1" customWidth="1"/>
    <col min="792" max="793" width="11.42578125" style="10"/>
    <col min="794" max="794" width="16.5703125" style="10" bestFit="1" customWidth="1"/>
    <col min="795" max="1012" width="11.42578125" style="10"/>
    <col min="1013" max="1013" width="3.42578125" style="10" customWidth="1"/>
    <col min="1014" max="1014" width="39.5703125" style="10" bestFit="1" customWidth="1"/>
    <col min="1015" max="1024" width="0" style="10" hidden="1" customWidth="1"/>
    <col min="1025" max="1026" width="5.7109375" style="10" bestFit="1" customWidth="1"/>
    <col min="1027" max="1030" width="6.85546875" style="10" bestFit="1" customWidth="1"/>
    <col min="1031" max="1039" width="7.7109375" style="10" bestFit="1" customWidth="1"/>
    <col min="1040" max="1043" width="5.7109375" style="10" bestFit="1" customWidth="1"/>
    <col min="1044" max="1044" width="6.5703125" style="10" customWidth="1"/>
    <col min="1045" max="1045" width="6.5703125" style="10" bestFit="1" customWidth="1"/>
    <col min="1046" max="1047" width="7.7109375" style="10" bestFit="1" customWidth="1"/>
    <col min="1048" max="1049" width="11.42578125" style="10"/>
    <col min="1050" max="1050" width="16.5703125" style="10" bestFit="1" customWidth="1"/>
    <col min="1051" max="1268" width="11.42578125" style="10"/>
    <col min="1269" max="1269" width="3.42578125" style="10" customWidth="1"/>
    <col min="1270" max="1270" width="39.5703125" style="10" bestFit="1" customWidth="1"/>
    <col min="1271" max="1280" width="0" style="10" hidden="1" customWidth="1"/>
    <col min="1281" max="1282" width="5.7109375" style="10" bestFit="1" customWidth="1"/>
    <col min="1283" max="1286" width="6.85546875" style="10" bestFit="1" customWidth="1"/>
    <col min="1287" max="1295" width="7.7109375" style="10" bestFit="1" customWidth="1"/>
    <col min="1296" max="1299" width="5.7109375" style="10" bestFit="1" customWidth="1"/>
    <col min="1300" max="1300" width="6.5703125" style="10" customWidth="1"/>
    <col min="1301" max="1301" width="6.5703125" style="10" bestFit="1" customWidth="1"/>
    <col min="1302" max="1303" width="7.7109375" style="10" bestFit="1" customWidth="1"/>
    <col min="1304" max="1305" width="11.42578125" style="10"/>
    <col min="1306" max="1306" width="16.5703125" style="10" bestFit="1" customWidth="1"/>
    <col min="1307" max="1524" width="11.42578125" style="10"/>
    <col min="1525" max="1525" width="3.42578125" style="10" customWidth="1"/>
    <col min="1526" max="1526" width="39.5703125" style="10" bestFit="1" customWidth="1"/>
    <col min="1527" max="1536" width="0" style="10" hidden="1" customWidth="1"/>
    <col min="1537" max="1538" width="5.7109375" style="10" bestFit="1" customWidth="1"/>
    <col min="1539" max="1542" width="6.85546875" style="10" bestFit="1" customWidth="1"/>
    <col min="1543" max="1551" width="7.7109375" style="10" bestFit="1" customWidth="1"/>
    <col min="1552" max="1555" width="5.7109375" style="10" bestFit="1" customWidth="1"/>
    <col min="1556" max="1556" width="6.5703125" style="10" customWidth="1"/>
    <col min="1557" max="1557" width="6.5703125" style="10" bestFit="1" customWidth="1"/>
    <col min="1558" max="1559" width="7.7109375" style="10" bestFit="1" customWidth="1"/>
    <col min="1560" max="1561" width="11.42578125" style="10"/>
    <col min="1562" max="1562" width="16.5703125" style="10" bestFit="1" customWidth="1"/>
    <col min="1563" max="1780" width="11.42578125" style="10"/>
    <col min="1781" max="1781" width="3.42578125" style="10" customWidth="1"/>
    <col min="1782" max="1782" width="39.5703125" style="10" bestFit="1" customWidth="1"/>
    <col min="1783" max="1792" width="0" style="10" hidden="1" customWidth="1"/>
    <col min="1793" max="1794" width="5.7109375" style="10" bestFit="1" customWidth="1"/>
    <col min="1795" max="1798" width="6.85546875" style="10" bestFit="1" customWidth="1"/>
    <col min="1799" max="1807" width="7.7109375" style="10" bestFit="1" customWidth="1"/>
    <col min="1808" max="1811" width="5.7109375" style="10" bestFit="1" customWidth="1"/>
    <col min="1812" max="1812" width="6.5703125" style="10" customWidth="1"/>
    <col min="1813" max="1813" width="6.5703125" style="10" bestFit="1" customWidth="1"/>
    <col min="1814" max="1815" width="7.7109375" style="10" bestFit="1" customWidth="1"/>
    <col min="1816" max="1817" width="11.42578125" style="10"/>
    <col min="1818" max="1818" width="16.5703125" style="10" bestFit="1" customWidth="1"/>
    <col min="1819" max="2036" width="11.42578125" style="10"/>
    <col min="2037" max="2037" width="3.42578125" style="10" customWidth="1"/>
    <col min="2038" max="2038" width="39.5703125" style="10" bestFit="1" customWidth="1"/>
    <col min="2039" max="2048" width="0" style="10" hidden="1" customWidth="1"/>
    <col min="2049" max="2050" width="5.7109375" style="10" bestFit="1" customWidth="1"/>
    <col min="2051" max="2054" width="6.85546875" style="10" bestFit="1" customWidth="1"/>
    <col min="2055" max="2063" width="7.7109375" style="10" bestFit="1" customWidth="1"/>
    <col min="2064" max="2067" width="5.7109375" style="10" bestFit="1" customWidth="1"/>
    <col min="2068" max="2068" width="6.5703125" style="10" customWidth="1"/>
    <col min="2069" max="2069" width="6.5703125" style="10" bestFit="1" customWidth="1"/>
    <col min="2070" max="2071" width="7.7109375" style="10" bestFit="1" customWidth="1"/>
    <col min="2072" max="2073" width="11.42578125" style="10"/>
    <col min="2074" max="2074" width="16.5703125" style="10" bestFit="1" customWidth="1"/>
    <col min="2075" max="2292" width="11.42578125" style="10"/>
    <col min="2293" max="2293" width="3.42578125" style="10" customWidth="1"/>
    <col min="2294" max="2294" width="39.5703125" style="10" bestFit="1" customWidth="1"/>
    <col min="2295" max="2304" width="0" style="10" hidden="1" customWidth="1"/>
    <col min="2305" max="2306" width="5.7109375" style="10" bestFit="1" customWidth="1"/>
    <col min="2307" max="2310" width="6.85546875" style="10" bestFit="1" customWidth="1"/>
    <col min="2311" max="2319" width="7.7109375" style="10" bestFit="1" customWidth="1"/>
    <col min="2320" max="2323" width="5.7109375" style="10" bestFit="1" customWidth="1"/>
    <col min="2324" max="2324" width="6.5703125" style="10" customWidth="1"/>
    <col min="2325" max="2325" width="6.5703125" style="10" bestFit="1" customWidth="1"/>
    <col min="2326" max="2327" width="7.7109375" style="10" bestFit="1" customWidth="1"/>
    <col min="2328" max="2329" width="11.42578125" style="10"/>
    <col min="2330" max="2330" width="16.5703125" style="10" bestFit="1" customWidth="1"/>
    <col min="2331" max="2548" width="11.42578125" style="10"/>
    <col min="2549" max="2549" width="3.42578125" style="10" customWidth="1"/>
    <col min="2550" max="2550" width="39.5703125" style="10" bestFit="1" customWidth="1"/>
    <col min="2551" max="2560" width="0" style="10" hidden="1" customWidth="1"/>
    <col min="2561" max="2562" width="5.7109375" style="10" bestFit="1" customWidth="1"/>
    <col min="2563" max="2566" width="6.85546875" style="10" bestFit="1" customWidth="1"/>
    <col min="2567" max="2575" width="7.7109375" style="10" bestFit="1" customWidth="1"/>
    <col min="2576" max="2579" width="5.7109375" style="10" bestFit="1" customWidth="1"/>
    <col min="2580" max="2580" width="6.5703125" style="10" customWidth="1"/>
    <col min="2581" max="2581" width="6.5703125" style="10" bestFit="1" customWidth="1"/>
    <col min="2582" max="2583" width="7.7109375" style="10" bestFit="1" customWidth="1"/>
    <col min="2584" max="2585" width="11.42578125" style="10"/>
    <col min="2586" max="2586" width="16.5703125" style="10" bestFit="1" customWidth="1"/>
    <col min="2587" max="2804" width="11.42578125" style="10"/>
    <col min="2805" max="2805" width="3.42578125" style="10" customWidth="1"/>
    <col min="2806" max="2806" width="39.5703125" style="10" bestFit="1" customWidth="1"/>
    <col min="2807" max="2816" width="0" style="10" hidden="1" customWidth="1"/>
    <col min="2817" max="2818" width="5.7109375" style="10" bestFit="1" customWidth="1"/>
    <col min="2819" max="2822" width="6.85546875" style="10" bestFit="1" customWidth="1"/>
    <col min="2823" max="2831" width="7.7109375" style="10" bestFit="1" customWidth="1"/>
    <col min="2832" max="2835" width="5.7109375" style="10" bestFit="1" customWidth="1"/>
    <col min="2836" max="2836" width="6.5703125" style="10" customWidth="1"/>
    <col min="2837" max="2837" width="6.5703125" style="10" bestFit="1" customWidth="1"/>
    <col min="2838" max="2839" width="7.7109375" style="10" bestFit="1" customWidth="1"/>
    <col min="2840" max="2841" width="11.42578125" style="10"/>
    <col min="2842" max="2842" width="16.5703125" style="10" bestFit="1" customWidth="1"/>
    <col min="2843" max="3060" width="11.42578125" style="10"/>
    <col min="3061" max="3061" width="3.42578125" style="10" customWidth="1"/>
    <col min="3062" max="3062" width="39.5703125" style="10" bestFit="1" customWidth="1"/>
    <col min="3063" max="3072" width="0" style="10" hidden="1" customWidth="1"/>
    <col min="3073" max="3074" width="5.7109375" style="10" bestFit="1" customWidth="1"/>
    <col min="3075" max="3078" width="6.85546875" style="10" bestFit="1" customWidth="1"/>
    <col min="3079" max="3087" width="7.7109375" style="10" bestFit="1" customWidth="1"/>
    <col min="3088" max="3091" width="5.7109375" style="10" bestFit="1" customWidth="1"/>
    <col min="3092" max="3092" width="6.5703125" style="10" customWidth="1"/>
    <col min="3093" max="3093" width="6.5703125" style="10" bestFit="1" customWidth="1"/>
    <col min="3094" max="3095" width="7.7109375" style="10" bestFit="1" customWidth="1"/>
    <col min="3096" max="3097" width="11.42578125" style="10"/>
    <col min="3098" max="3098" width="16.5703125" style="10" bestFit="1" customWidth="1"/>
    <col min="3099" max="3316" width="11.42578125" style="10"/>
    <col min="3317" max="3317" width="3.42578125" style="10" customWidth="1"/>
    <col min="3318" max="3318" width="39.5703125" style="10" bestFit="1" customWidth="1"/>
    <col min="3319" max="3328" width="0" style="10" hidden="1" customWidth="1"/>
    <col min="3329" max="3330" width="5.7109375" style="10" bestFit="1" customWidth="1"/>
    <col min="3331" max="3334" width="6.85546875" style="10" bestFit="1" customWidth="1"/>
    <col min="3335" max="3343" width="7.7109375" style="10" bestFit="1" customWidth="1"/>
    <col min="3344" max="3347" width="5.7109375" style="10" bestFit="1" customWidth="1"/>
    <col min="3348" max="3348" width="6.5703125" style="10" customWidth="1"/>
    <col min="3349" max="3349" width="6.5703125" style="10" bestFit="1" customWidth="1"/>
    <col min="3350" max="3351" width="7.7109375" style="10" bestFit="1" customWidth="1"/>
    <col min="3352" max="3353" width="11.42578125" style="10"/>
    <col min="3354" max="3354" width="16.5703125" style="10" bestFit="1" customWidth="1"/>
    <col min="3355" max="3572" width="11.42578125" style="10"/>
    <col min="3573" max="3573" width="3.42578125" style="10" customWidth="1"/>
    <col min="3574" max="3574" width="39.5703125" style="10" bestFit="1" customWidth="1"/>
    <col min="3575" max="3584" width="0" style="10" hidden="1" customWidth="1"/>
    <col min="3585" max="3586" width="5.7109375" style="10" bestFit="1" customWidth="1"/>
    <col min="3587" max="3590" width="6.85546875" style="10" bestFit="1" customWidth="1"/>
    <col min="3591" max="3599" width="7.7109375" style="10" bestFit="1" customWidth="1"/>
    <col min="3600" max="3603" width="5.7109375" style="10" bestFit="1" customWidth="1"/>
    <col min="3604" max="3604" width="6.5703125" style="10" customWidth="1"/>
    <col min="3605" max="3605" width="6.5703125" style="10" bestFit="1" customWidth="1"/>
    <col min="3606" max="3607" width="7.7109375" style="10" bestFit="1" customWidth="1"/>
    <col min="3608" max="3609" width="11.42578125" style="10"/>
    <col min="3610" max="3610" width="16.5703125" style="10" bestFit="1" customWidth="1"/>
    <col min="3611" max="3828" width="11.42578125" style="10"/>
    <col min="3829" max="3829" width="3.42578125" style="10" customWidth="1"/>
    <col min="3830" max="3830" width="39.5703125" style="10" bestFit="1" customWidth="1"/>
    <col min="3831" max="3840" width="0" style="10" hidden="1" customWidth="1"/>
    <col min="3841" max="3842" width="5.7109375" style="10" bestFit="1" customWidth="1"/>
    <col min="3843" max="3846" width="6.85546875" style="10" bestFit="1" customWidth="1"/>
    <col min="3847" max="3855" width="7.7109375" style="10" bestFit="1" customWidth="1"/>
    <col min="3856" max="3859" width="5.7109375" style="10" bestFit="1" customWidth="1"/>
    <col min="3860" max="3860" width="6.5703125" style="10" customWidth="1"/>
    <col min="3861" max="3861" width="6.5703125" style="10" bestFit="1" customWidth="1"/>
    <col min="3862" max="3863" width="7.7109375" style="10" bestFit="1" customWidth="1"/>
    <col min="3864" max="3865" width="11.42578125" style="10"/>
    <col min="3866" max="3866" width="16.5703125" style="10" bestFit="1" customWidth="1"/>
    <col min="3867" max="4084" width="11.42578125" style="10"/>
    <col min="4085" max="4085" width="3.42578125" style="10" customWidth="1"/>
    <col min="4086" max="4086" width="39.5703125" style="10" bestFit="1" customWidth="1"/>
    <col min="4087" max="4096" width="0" style="10" hidden="1" customWidth="1"/>
    <col min="4097" max="4098" width="5.7109375" style="10" bestFit="1" customWidth="1"/>
    <col min="4099" max="4102" width="6.85546875" style="10" bestFit="1" customWidth="1"/>
    <col min="4103" max="4111" width="7.7109375" style="10" bestFit="1" customWidth="1"/>
    <col min="4112" max="4115" width="5.7109375" style="10" bestFit="1" customWidth="1"/>
    <col min="4116" max="4116" width="6.5703125" style="10" customWidth="1"/>
    <col min="4117" max="4117" width="6.5703125" style="10" bestFit="1" customWidth="1"/>
    <col min="4118" max="4119" width="7.7109375" style="10" bestFit="1" customWidth="1"/>
    <col min="4120" max="4121" width="11.42578125" style="10"/>
    <col min="4122" max="4122" width="16.5703125" style="10" bestFit="1" customWidth="1"/>
    <col min="4123" max="4340" width="11.42578125" style="10"/>
    <col min="4341" max="4341" width="3.42578125" style="10" customWidth="1"/>
    <col min="4342" max="4342" width="39.5703125" style="10" bestFit="1" customWidth="1"/>
    <col min="4343" max="4352" width="0" style="10" hidden="1" customWidth="1"/>
    <col min="4353" max="4354" width="5.7109375" style="10" bestFit="1" customWidth="1"/>
    <col min="4355" max="4358" width="6.85546875" style="10" bestFit="1" customWidth="1"/>
    <col min="4359" max="4367" width="7.7109375" style="10" bestFit="1" customWidth="1"/>
    <col min="4368" max="4371" width="5.7109375" style="10" bestFit="1" customWidth="1"/>
    <col min="4372" max="4372" width="6.5703125" style="10" customWidth="1"/>
    <col min="4373" max="4373" width="6.5703125" style="10" bestFit="1" customWidth="1"/>
    <col min="4374" max="4375" width="7.7109375" style="10" bestFit="1" customWidth="1"/>
    <col min="4376" max="4377" width="11.42578125" style="10"/>
    <col min="4378" max="4378" width="16.5703125" style="10" bestFit="1" customWidth="1"/>
    <col min="4379" max="4596" width="11.42578125" style="10"/>
    <col min="4597" max="4597" width="3.42578125" style="10" customWidth="1"/>
    <col min="4598" max="4598" width="39.5703125" style="10" bestFit="1" customWidth="1"/>
    <col min="4599" max="4608" width="0" style="10" hidden="1" customWidth="1"/>
    <col min="4609" max="4610" width="5.7109375" style="10" bestFit="1" customWidth="1"/>
    <col min="4611" max="4614" width="6.85546875" style="10" bestFit="1" customWidth="1"/>
    <col min="4615" max="4623" width="7.7109375" style="10" bestFit="1" customWidth="1"/>
    <col min="4624" max="4627" width="5.7109375" style="10" bestFit="1" customWidth="1"/>
    <col min="4628" max="4628" width="6.5703125" style="10" customWidth="1"/>
    <col min="4629" max="4629" width="6.5703125" style="10" bestFit="1" customWidth="1"/>
    <col min="4630" max="4631" width="7.7109375" style="10" bestFit="1" customWidth="1"/>
    <col min="4632" max="4633" width="11.42578125" style="10"/>
    <col min="4634" max="4634" width="16.5703125" style="10" bestFit="1" customWidth="1"/>
    <col min="4635" max="4852" width="11.42578125" style="10"/>
    <col min="4853" max="4853" width="3.42578125" style="10" customWidth="1"/>
    <col min="4854" max="4854" width="39.5703125" style="10" bestFit="1" customWidth="1"/>
    <col min="4855" max="4864" width="0" style="10" hidden="1" customWidth="1"/>
    <col min="4865" max="4866" width="5.7109375" style="10" bestFit="1" customWidth="1"/>
    <col min="4867" max="4870" width="6.85546875" style="10" bestFit="1" customWidth="1"/>
    <col min="4871" max="4879" width="7.7109375" style="10" bestFit="1" customWidth="1"/>
    <col min="4880" max="4883" width="5.7109375" style="10" bestFit="1" customWidth="1"/>
    <col min="4884" max="4884" width="6.5703125" style="10" customWidth="1"/>
    <col min="4885" max="4885" width="6.5703125" style="10" bestFit="1" customWidth="1"/>
    <col min="4886" max="4887" width="7.7109375" style="10" bestFit="1" customWidth="1"/>
    <col min="4888" max="4889" width="11.42578125" style="10"/>
    <col min="4890" max="4890" width="16.5703125" style="10" bestFit="1" customWidth="1"/>
    <col min="4891" max="5108" width="11.42578125" style="10"/>
    <col min="5109" max="5109" width="3.42578125" style="10" customWidth="1"/>
    <col min="5110" max="5110" width="39.5703125" style="10" bestFit="1" customWidth="1"/>
    <col min="5111" max="5120" width="0" style="10" hidden="1" customWidth="1"/>
    <col min="5121" max="5122" width="5.7109375" style="10" bestFit="1" customWidth="1"/>
    <col min="5123" max="5126" width="6.85546875" style="10" bestFit="1" customWidth="1"/>
    <col min="5127" max="5135" width="7.7109375" style="10" bestFit="1" customWidth="1"/>
    <col min="5136" max="5139" width="5.7109375" style="10" bestFit="1" customWidth="1"/>
    <col min="5140" max="5140" width="6.5703125" style="10" customWidth="1"/>
    <col min="5141" max="5141" width="6.5703125" style="10" bestFit="1" customWidth="1"/>
    <col min="5142" max="5143" width="7.7109375" style="10" bestFit="1" customWidth="1"/>
    <col min="5144" max="5145" width="11.42578125" style="10"/>
    <col min="5146" max="5146" width="16.5703125" style="10" bestFit="1" customWidth="1"/>
    <col min="5147" max="5364" width="11.42578125" style="10"/>
    <col min="5365" max="5365" width="3.42578125" style="10" customWidth="1"/>
    <col min="5366" max="5366" width="39.5703125" style="10" bestFit="1" customWidth="1"/>
    <col min="5367" max="5376" width="0" style="10" hidden="1" customWidth="1"/>
    <col min="5377" max="5378" width="5.7109375" style="10" bestFit="1" customWidth="1"/>
    <col min="5379" max="5382" width="6.85546875" style="10" bestFit="1" customWidth="1"/>
    <col min="5383" max="5391" width="7.7109375" style="10" bestFit="1" customWidth="1"/>
    <col min="5392" max="5395" width="5.7109375" style="10" bestFit="1" customWidth="1"/>
    <col min="5396" max="5396" width="6.5703125" style="10" customWidth="1"/>
    <col min="5397" max="5397" width="6.5703125" style="10" bestFit="1" customWidth="1"/>
    <col min="5398" max="5399" width="7.7109375" style="10" bestFit="1" customWidth="1"/>
    <col min="5400" max="5401" width="11.42578125" style="10"/>
    <col min="5402" max="5402" width="16.5703125" style="10" bestFit="1" customWidth="1"/>
    <col min="5403" max="5620" width="11.42578125" style="10"/>
    <col min="5621" max="5621" width="3.42578125" style="10" customWidth="1"/>
    <col min="5622" max="5622" width="39.5703125" style="10" bestFit="1" customWidth="1"/>
    <col min="5623" max="5632" width="0" style="10" hidden="1" customWidth="1"/>
    <col min="5633" max="5634" width="5.7109375" style="10" bestFit="1" customWidth="1"/>
    <col min="5635" max="5638" width="6.85546875" style="10" bestFit="1" customWidth="1"/>
    <col min="5639" max="5647" width="7.7109375" style="10" bestFit="1" customWidth="1"/>
    <col min="5648" max="5651" width="5.7109375" style="10" bestFit="1" customWidth="1"/>
    <col min="5652" max="5652" width="6.5703125" style="10" customWidth="1"/>
    <col min="5653" max="5653" width="6.5703125" style="10" bestFit="1" customWidth="1"/>
    <col min="5654" max="5655" width="7.7109375" style="10" bestFit="1" customWidth="1"/>
    <col min="5656" max="5657" width="11.42578125" style="10"/>
    <col min="5658" max="5658" width="16.5703125" style="10" bestFit="1" customWidth="1"/>
    <col min="5659" max="5876" width="11.42578125" style="10"/>
    <col min="5877" max="5877" width="3.42578125" style="10" customWidth="1"/>
    <col min="5878" max="5878" width="39.5703125" style="10" bestFit="1" customWidth="1"/>
    <col min="5879" max="5888" width="0" style="10" hidden="1" customWidth="1"/>
    <col min="5889" max="5890" width="5.7109375" style="10" bestFit="1" customWidth="1"/>
    <col min="5891" max="5894" width="6.85546875" style="10" bestFit="1" customWidth="1"/>
    <col min="5895" max="5903" width="7.7109375" style="10" bestFit="1" customWidth="1"/>
    <col min="5904" max="5907" width="5.7109375" style="10" bestFit="1" customWidth="1"/>
    <col min="5908" max="5908" width="6.5703125" style="10" customWidth="1"/>
    <col min="5909" max="5909" width="6.5703125" style="10" bestFit="1" customWidth="1"/>
    <col min="5910" max="5911" width="7.7109375" style="10" bestFit="1" customWidth="1"/>
    <col min="5912" max="5913" width="11.42578125" style="10"/>
    <col min="5914" max="5914" width="16.5703125" style="10" bestFit="1" customWidth="1"/>
    <col min="5915" max="6132" width="11.42578125" style="10"/>
    <col min="6133" max="6133" width="3.42578125" style="10" customWidth="1"/>
    <col min="6134" max="6134" width="39.5703125" style="10" bestFit="1" customWidth="1"/>
    <col min="6135" max="6144" width="0" style="10" hidden="1" customWidth="1"/>
    <col min="6145" max="6146" width="5.7109375" style="10" bestFit="1" customWidth="1"/>
    <col min="6147" max="6150" width="6.85546875" style="10" bestFit="1" customWidth="1"/>
    <col min="6151" max="6159" width="7.7109375" style="10" bestFit="1" customWidth="1"/>
    <col min="6160" max="6163" width="5.7109375" style="10" bestFit="1" customWidth="1"/>
    <col min="6164" max="6164" width="6.5703125" style="10" customWidth="1"/>
    <col min="6165" max="6165" width="6.5703125" style="10" bestFit="1" customWidth="1"/>
    <col min="6166" max="6167" width="7.7109375" style="10" bestFit="1" customWidth="1"/>
    <col min="6168" max="6169" width="11.42578125" style="10"/>
    <col min="6170" max="6170" width="16.5703125" style="10" bestFit="1" customWidth="1"/>
    <col min="6171" max="6388" width="11.42578125" style="10"/>
    <col min="6389" max="6389" width="3.42578125" style="10" customWidth="1"/>
    <col min="6390" max="6390" width="39.5703125" style="10" bestFit="1" customWidth="1"/>
    <col min="6391" max="6400" width="0" style="10" hidden="1" customWidth="1"/>
    <col min="6401" max="6402" width="5.7109375" style="10" bestFit="1" customWidth="1"/>
    <col min="6403" max="6406" width="6.85546875" style="10" bestFit="1" customWidth="1"/>
    <col min="6407" max="6415" width="7.7109375" style="10" bestFit="1" customWidth="1"/>
    <col min="6416" max="6419" width="5.7109375" style="10" bestFit="1" customWidth="1"/>
    <col min="6420" max="6420" width="6.5703125" style="10" customWidth="1"/>
    <col min="6421" max="6421" width="6.5703125" style="10" bestFit="1" customWidth="1"/>
    <col min="6422" max="6423" width="7.7109375" style="10" bestFit="1" customWidth="1"/>
    <col min="6424" max="6425" width="11.42578125" style="10"/>
    <col min="6426" max="6426" width="16.5703125" style="10" bestFit="1" customWidth="1"/>
    <col min="6427" max="6644" width="11.42578125" style="10"/>
    <col min="6645" max="6645" width="3.42578125" style="10" customWidth="1"/>
    <col min="6646" max="6646" width="39.5703125" style="10" bestFit="1" customWidth="1"/>
    <col min="6647" max="6656" width="0" style="10" hidden="1" customWidth="1"/>
    <col min="6657" max="6658" width="5.7109375" style="10" bestFit="1" customWidth="1"/>
    <col min="6659" max="6662" width="6.85546875" style="10" bestFit="1" customWidth="1"/>
    <col min="6663" max="6671" width="7.7109375" style="10" bestFit="1" customWidth="1"/>
    <col min="6672" max="6675" width="5.7109375" style="10" bestFit="1" customWidth="1"/>
    <col min="6676" max="6676" width="6.5703125" style="10" customWidth="1"/>
    <col min="6677" max="6677" width="6.5703125" style="10" bestFit="1" customWidth="1"/>
    <col min="6678" max="6679" width="7.7109375" style="10" bestFit="1" customWidth="1"/>
    <col min="6680" max="6681" width="11.42578125" style="10"/>
    <col min="6682" max="6682" width="16.5703125" style="10" bestFit="1" customWidth="1"/>
    <col min="6683" max="6900" width="11.42578125" style="10"/>
    <col min="6901" max="6901" width="3.42578125" style="10" customWidth="1"/>
    <col min="6902" max="6902" width="39.5703125" style="10" bestFit="1" customWidth="1"/>
    <col min="6903" max="6912" width="0" style="10" hidden="1" customWidth="1"/>
    <col min="6913" max="6914" width="5.7109375" style="10" bestFit="1" customWidth="1"/>
    <col min="6915" max="6918" width="6.85546875" style="10" bestFit="1" customWidth="1"/>
    <col min="6919" max="6927" width="7.7109375" style="10" bestFit="1" customWidth="1"/>
    <col min="6928" max="6931" width="5.7109375" style="10" bestFit="1" customWidth="1"/>
    <col min="6932" max="6932" width="6.5703125" style="10" customWidth="1"/>
    <col min="6933" max="6933" width="6.5703125" style="10" bestFit="1" customWidth="1"/>
    <col min="6934" max="6935" width="7.7109375" style="10" bestFit="1" customWidth="1"/>
    <col min="6936" max="6937" width="11.42578125" style="10"/>
    <col min="6938" max="6938" width="16.5703125" style="10" bestFit="1" customWidth="1"/>
    <col min="6939" max="7156" width="11.42578125" style="10"/>
    <col min="7157" max="7157" width="3.42578125" style="10" customWidth="1"/>
    <col min="7158" max="7158" width="39.5703125" style="10" bestFit="1" customWidth="1"/>
    <col min="7159" max="7168" width="0" style="10" hidden="1" customWidth="1"/>
    <col min="7169" max="7170" width="5.7109375" style="10" bestFit="1" customWidth="1"/>
    <col min="7171" max="7174" width="6.85546875" style="10" bestFit="1" customWidth="1"/>
    <col min="7175" max="7183" width="7.7109375" style="10" bestFit="1" customWidth="1"/>
    <col min="7184" max="7187" width="5.7109375" style="10" bestFit="1" customWidth="1"/>
    <col min="7188" max="7188" width="6.5703125" style="10" customWidth="1"/>
    <col min="7189" max="7189" width="6.5703125" style="10" bestFit="1" customWidth="1"/>
    <col min="7190" max="7191" width="7.7109375" style="10" bestFit="1" customWidth="1"/>
    <col min="7192" max="7193" width="11.42578125" style="10"/>
    <col min="7194" max="7194" width="16.5703125" style="10" bestFit="1" customWidth="1"/>
    <col min="7195" max="7412" width="11.42578125" style="10"/>
    <col min="7413" max="7413" width="3.42578125" style="10" customWidth="1"/>
    <col min="7414" max="7414" width="39.5703125" style="10" bestFit="1" customWidth="1"/>
    <col min="7415" max="7424" width="0" style="10" hidden="1" customWidth="1"/>
    <col min="7425" max="7426" width="5.7109375" style="10" bestFit="1" customWidth="1"/>
    <col min="7427" max="7430" width="6.85546875" style="10" bestFit="1" customWidth="1"/>
    <col min="7431" max="7439" width="7.7109375" style="10" bestFit="1" customWidth="1"/>
    <col min="7440" max="7443" width="5.7109375" style="10" bestFit="1" customWidth="1"/>
    <col min="7444" max="7444" width="6.5703125" style="10" customWidth="1"/>
    <col min="7445" max="7445" width="6.5703125" style="10" bestFit="1" customWidth="1"/>
    <col min="7446" max="7447" width="7.7109375" style="10" bestFit="1" customWidth="1"/>
    <col min="7448" max="7449" width="11.42578125" style="10"/>
    <col min="7450" max="7450" width="16.5703125" style="10" bestFit="1" customWidth="1"/>
    <col min="7451" max="7668" width="11.42578125" style="10"/>
    <col min="7669" max="7669" width="3.42578125" style="10" customWidth="1"/>
    <col min="7670" max="7670" width="39.5703125" style="10" bestFit="1" customWidth="1"/>
    <col min="7671" max="7680" width="0" style="10" hidden="1" customWidth="1"/>
    <col min="7681" max="7682" width="5.7109375" style="10" bestFit="1" customWidth="1"/>
    <col min="7683" max="7686" width="6.85546875" style="10" bestFit="1" customWidth="1"/>
    <col min="7687" max="7695" width="7.7109375" style="10" bestFit="1" customWidth="1"/>
    <col min="7696" max="7699" width="5.7109375" style="10" bestFit="1" customWidth="1"/>
    <col min="7700" max="7700" width="6.5703125" style="10" customWidth="1"/>
    <col min="7701" max="7701" width="6.5703125" style="10" bestFit="1" customWidth="1"/>
    <col min="7702" max="7703" width="7.7109375" style="10" bestFit="1" customWidth="1"/>
    <col min="7704" max="7705" width="11.42578125" style="10"/>
    <col min="7706" max="7706" width="16.5703125" style="10" bestFit="1" customWidth="1"/>
    <col min="7707" max="7924" width="11.42578125" style="10"/>
    <col min="7925" max="7925" width="3.42578125" style="10" customWidth="1"/>
    <col min="7926" max="7926" width="39.5703125" style="10" bestFit="1" customWidth="1"/>
    <col min="7927" max="7936" width="0" style="10" hidden="1" customWidth="1"/>
    <col min="7937" max="7938" width="5.7109375" style="10" bestFit="1" customWidth="1"/>
    <col min="7939" max="7942" width="6.85546875" style="10" bestFit="1" customWidth="1"/>
    <col min="7943" max="7951" width="7.7109375" style="10" bestFit="1" customWidth="1"/>
    <col min="7952" max="7955" width="5.7109375" style="10" bestFit="1" customWidth="1"/>
    <col min="7956" max="7956" width="6.5703125" style="10" customWidth="1"/>
    <col min="7957" max="7957" width="6.5703125" style="10" bestFit="1" customWidth="1"/>
    <col min="7958" max="7959" width="7.7109375" style="10" bestFit="1" customWidth="1"/>
    <col min="7960" max="7961" width="11.42578125" style="10"/>
    <col min="7962" max="7962" width="16.5703125" style="10" bestFit="1" customWidth="1"/>
    <col min="7963" max="8180" width="11.42578125" style="10"/>
    <col min="8181" max="8181" width="3.42578125" style="10" customWidth="1"/>
    <col min="8182" max="8182" width="39.5703125" style="10" bestFit="1" customWidth="1"/>
    <col min="8183" max="8192" width="0" style="10" hidden="1" customWidth="1"/>
    <col min="8193" max="8194" width="5.7109375" style="10" bestFit="1" customWidth="1"/>
    <col min="8195" max="8198" width="6.85546875" style="10" bestFit="1" customWidth="1"/>
    <col min="8199" max="8207" width="7.7109375" style="10" bestFit="1" customWidth="1"/>
    <col min="8208" max="8211" width="5.7109375" style="10" bestFit="1" customWidth="1"/>
    <col min="8212" max="8212" width="6.5703125" style="10" customWidth="1"/>
    <col min="8213" max="8213" width="6.5703125" style="10" bestFit="1" customWidth="1"/>
    <col min="8214" max="8215" width="7.7109375" style="10" bestFit="1" customWidth="1"/>
    <col min="8216" max="8217" width="11.42578125" style="10"/>
    <col min="8218" max="8218" width="16.5703125" style="10" bestFit="1" customWidth="1"/>
    <col min="8219" max="8436" width="11.42578125" style="10"/>
    <col min="8437" max="8437" width="3.42578125" style="10" customWidth="1"/>
    <col min="8438" max="8438" width="39.5703125" style="10" bestFit="1" customWidth="1"/>
    <col min="8439" max="8448" width="0" style="10" hidden="1" customWidth="1"/>
    <col min="8449" max="8450" width="5.7109375" style="10" bestFit="1" customWidth="1"/>
    <col min="8451" max="8454" width="6.85546875" style="10" bestFit="1" customWidth="1"/>
    <col min="8455" max="8463" width="7.7109375" style="10" bestFit="1" customWidth="1"/>
    <col min="8464" max="8467" width="5.7109375" style="10" bestFit="1" customWidth="1"/>
    <col min="8468" max="8468" width="6.5703125" style="10" customWidth="1"/>
    <col min="8469" max="8469" width="6.5703125" style="10" bestFit="1" customWidth="1"/>
    <col min="8470" max="8471" width="7.7109375" style="10" bestFit="1" customWidth="1"/>
    <col min="8472" max="8473" width="11.42578125" style="10"/>
    <col min="8474" max="8474" width="16.5703125" style="10" bestFit="1" customWidth="1"/>
    <col min="8475" max="8692" width="11.42578125" style="10"/>
    <col min="8693" max="8693" width="3.42578125" style="10" customWidth="1"/>
    <col min="8694" max="8694" width="39.5703125" style="10" bestFit="1" customWidth="1"/>
    <col min="8695" max="8704" width="0" style="10" hidden="1" customWidth="1"/>
    <col min="8705" max="8706" width="5.7109375" style="10" bestFit="1" customWidth="1"/>
    <col min="8707" max="8710" width="6.85546875" style="10" bestFit="1" customWidth="1"/>
    <col min="8711" max="8719" width="7.7109375" style="10" bestFit="1" customWidth="1"/>
    <col min="8720" max="8723" width="5.7109375" style="10" bestFit="1" customWidth="1"/>
    <col min="8724" max="8724" width="6.5703125" style="10" customWidth="1"/>
    <col min="8725" max="8725" width="6.5703125" style="10" bestFit="1" customWidth="1"/>
    <col min="8726" max="8727" width="7.7109375" style="10" bestFit="1" customWidth="1"/>
    <col min="8728" max="8729" width="11.42578125" style="10"/>
    <col min="8730" max="8730" width="16.5703125" style="10" bestFit="1" customWidth="1"/>
    <col min="8731" max="8948" width="11.42578125" style="10"/>
    <col min="8949" max="8949" width="3.42578125" style="10" customWidth="1"/>
    <col min="8950" max="8950" width="39.5703125" style="10" bestFit="1" customWidth="1"/>
    <col min="8951" max="8960" width="0" style="10" hidden="1" customWidth="1"/>
    <col min="8961" max="8962" width="5.7109375" style="10" bestFit="1" customWidth="1"/>
    <col min="8963" max="8966" width="6.85546875" style="10" bestFit="1" customWidth="1"/>
    <col min="8967" max="8975" width="7.7109375" style="10" bestFit="1" customWidth="1"/>
    <col min="8976" max="8979" width="5.7109375" style="10" bestFit="1" customWidth="1"/>
    <col min="8980" max="8980" width="6.5703125" style="10" customWidth="1"/>
    <col min="8981" max="8981" width="6.5703125" style="10" bestFit="1" customWidth="1"/>
    <col min="8982" max="8983" width="7.7109375" style="10" bestFit="1" customWidth="1"/>
    <col min="8984" max="8985" width="11.42578125" style="10"/>
    <col min="8986" max="8986" width="16.5703125" style="10" bestFit="1" customWidth="1"/>
    <col min="8987" max="9204" width="11.42578125" style="10"/>
    <col min="9205" max="9205" width="3.42578125" style="10" customWidth="1"/>
    <col min="9206" max="9206" width="39.5703125" style="10" bestFit="1" customWidth="1"/>
    <col min="9207" max="9216" width="0" style="10" hidden="1" customWidth="1"/>
    <col min="9217" max="9218" width="5.7109375" style="10" bestFit="1" customWidth="1"/>
    <col min="9219" max="9222" width="6.85546875" style="10" bestFit="1" customWidth="1"/>
    <col min="9223" max="9231" width="7.7109375" style="10" bestFit="1" customWidth="1"/>
    <col min="9232" max="9235" width="5.7109375" style="10" bestFit="1" customWidth="1"/>
    <col min="9236" max="9236" width="6.5703125" style="10" customWidth="1"/>
    <col min="9237" max="9237" width="6.5703125" style="10" bestFit="1" customWidth="1"/>
    <col min="9238" max="9239" width="7.7109375" style="10" bestFit="1" customWidth="1"/>
    <col min="9240" max="9241" width="11.42578125" style="10"/>
    <col min="9242" max="9242" width="16.5703125" style="10" bestFit="1" customWidth="1"/>
    <col min="9243" max="9460" width="11.42578125" style="10"/>
    <col min="9461" max="9461" width="3.42578125" style="10" customWidth="1"/>
    <col min="9462" max="9462" width="39.5703125" style="10" bestFit="1" customWidth="1"/>
    <col min="9463" max="9472" width="0" style="10" hidden="1" customWidth="1"/>
    <col min="9473" max="9474" width="5.7109375" style="10" bestFit="1" customWidth="1"/>
    <col min="9475" max="9478" width="6.85546875" style="10" bestFit="1" customWidth="1"/>
    <col min="9479" max="9487" width="7.7109375" style="10" bestFit="1" customWidth="1"/>
    <col min="9488" max="9491" width="5.7109375" style="10" bestFit="1" customWidth="1"/>
    <col min="9492" max="9492" width="6.5703125" style="10" customWidth="1"/>
    <col min="9493" max="9493" width="6.5703125" style="10" bestFit="1" customWidth="1"/>
    <col min="9494" max="9495" width="7.7109375" style="10" bestFit="1" customWidth="1"/>
    <col min="9496" max="9497" width="11.42578125" style="10"/>
    <col min="9498" max="9498" width="16.5703125" style="10" bestFit="1" customWidth="1"/>
    <col min="9499" max="9716" width="11.42578125" style="10"/>
    <col min="9717" max="9717" width="3.42578125" style="10" customWidth="1"/>
    <col min="9718" max="9718" width="39.5703125" style="10" bestFit="1" customWidth="1"/>
    <col min="9719" max="9728" width="0" style="10" hidden="1" customWidth="1"/>
    <col min="9729" max="9730" width="5.7109375" style="10" bestFit="1" customWidth="1"/>
    <col min="9731" max="9734" width="6.85546875" style="10" bestFit="1" customWidth="1"/>
    <col min="9735" max="9743" width="7.7109375" style="10" bestFit="1" customWidth="1"/>
    <col min="9744" max="9747" width="5.7109375" style="10" bestFit="1" customWidth="1"/>
    <col min="9748" max="9748" width="6.5703125" style="10" customWidth="1"/>
    <col min="9749" max="9749" width="6.5703125" style="10" bestFit="1" customWidth="1"/>
    <col min="9750" max="9751" width="7.7109375" style="10" bestFit="1" customWidth="1"/>
    <col min="9752" max="9753" width="11.42578125" style="10"/>
    <col min="9754" max="9754" width="16.5703125" style="10" bestFit="1" customWidth="1"/>
    <col min="9755" max="9972" width="11.42578125" style="10"/>
    <col min="9973" max="9973" width="3.42578125" style="10" customWidth="1"/>
    <col min="9974" max="9974" width="39.5703125" style="10" bestFit="1" customWidth="1"/>
    <col min="9975" max="9984" width="0" style="10" hidden="1" customWidth="1"/>
    <col min="9985" max="9986" width="5.7109375" style="10" bestFit="1" customWidth="1"/>
    <col min="9987" max="9990" width="6.85546875" style="10" bestFit="1" customWidth="1"/>
    <col min="9991" max="9999" width="7.7109375" style="10" bestFit="1" customWidth="1"/>
    <col min="10000" max="10003" width="5.7109375" style="10" bestFit="1" customWidth="1"/>
    <col min="10004" max="10004" width="6.5703125" style="10" customWidth="1"/>
    <col min="10005" max="10005" width="6.5703125" style="10" bestFit="1" customWidth="1"/>
    <col min="10006" max="10007" width="7.7109375" style="10" bestFit="1" customWidth="1"/>
    <col min="10008" max="10009" width="11.42578125" style="10"/>
    <col min="10010" max="10010" width="16.5703125" style="10" bestFit="1" customWidth="1"/>
    <col min="10011" max="10228" width="11.42578125" style="10"/>
    <col min="10229" max="10229" width="3.42578125" style="10" customWidth="1"/>
    <col min="10230" max="10230" width="39.5703125" style="10" bestFit="1" customWidth="1"/>
    <col min="10231" max="10240" width="0" style="10" hidden="1" customWidth="1"/>
    <col min="10241" max="10242" width="5.7109375" style="10" bestFit="1" customWidth="1"/>
    <col min="10243" max="10246" width="6.85546875" style="10" bestFit="1" customWidth="1"/>
    <col min="10247" max="10255" width="7.7109375" style="10" bestFit="1" customWidth="1"/>
    <col min="10256" max="10259" width="5.7109375" style="10" bestFit="1" customWidth="1"/>
    <col min="10260" max="10260" width="6.5703125" style="10" customWidth="1"/>
    <col min="10261" max="10261" width="6.5703125" style="10" bestFit="1" customWidth="1"/>
    <col min="10262" max="10263" width="7.7109375" style="10" bestFit="1" customWidth="1"/>
    <col min="10264" max="10265" width="11.42578125" style="10"/>
    <col min="10266" max="10266" width="16.5703125" style="10" bestFit="1" customWidth="1"/>
    <col min="10267" max="10484" width="11.42578125" style="10"/>
    <col min="10485" max="10485" width="3.42578125" style="10" customWidth="1"/>
    <col min="10486" max="10486" width="39.5703125" style="10" bestFit="1" customWidth="1"/>
    <col min="10487" max="10496" width="0" style="10" hidden="1" customWidth="1"/>
    <col min="10497" max="10498" width="5.7109375" style="10" bestFit="1" customWidth="1"/>
    <col min="10499" max="10502" width="6.85546875" style="10" bestFit="1" customWidth="1"/>
    <col min="10503" max="10511" width="7.7109375" style="10" bestFit="1" customWidth="1"/>
    <col min="10512" max="10515" width="5.7109375" style="10" bestFit="1" customWidth="1"/>
    <col min="10516" max="10516" width="6.5703125" style="10" customWidth="1"/>
    <col min="10517" max="10517" width="6.5703125" style="10" bestFit="1" customWidth="1"/>
    <col min="10518" max="10519" width="7.7109375" style="10" bestFit="1" customWidth="1"/>
    <col min="10520" max="10521" width="11.42578125" style="10"/>
    <col min="10522" max="10522" width="16.5703125" style="10" bestFit="1" customWidth="1"/>
    <col min="10523" max="10740" width="11.42578125" style="10"/>
    <col min="10741" max="10741" width="3.42578125" style="10" customWidth="1"/>
    <col min="10742" max="10742" width="39.5703125" style="10" bestFit="1" customWidth="1"/>
    <col min="10743" max="10752" width="0" style="10" hidden="1" customWidth="1"/>
    <col min="10753" max="10754" width="5.7109375" style="10" bestFit="1" customWidth="1"/>
    <col min="10755" max="10758" width="6.85546875" style="10" bestFit="1" customWidth="1"/>
    <col min="10759" max="10767" width="7.7109375" style="10" bestFit="1" customWidth="1"/>
    <col min="10768" max="10771" width="5.7109375" style="10" bestFit="1" customWidth="1"/>
    <col min="10772" max="10772" width="6.5703125" style="10" customWidth="1"/>
    <col min="10773" max="10773" width="6.5703125" style="10" bestFit="1" customWidth="1"/>
    <col min="10774" max="10775" width="7.7109375" style="10" bestFit="1" customWidth="1"/>
    <col min="10776" max="10777" width="11.42578125" style="10"/>
    <col min="10778" max="10778" width="16.5703125" style="10" bestFit="1" customWidth="1"/>
    <col min="10779" max="10996" width="11.42578125" style="10"/>
    <col min="10997" max="10997" width="3.42578125" style="10" customWidth="1"/>
    <col min="10998" max="10998" width="39.5703125" style="10" bestFit="1" customWidth="1"/>
    <col min="10999" max="11008" width="0" style="10" hidden="1" customWidth="1"/>
    <col min="11009" max="11010" width="5.7109375" style="10" bestFit="1" customWidth="1"/>
    <col min="11011" max="11014" width="6.85546875" style="10" bestFit="1" customWidth="1"/>
    <col min="11015" max="11023" width="7.7109375" style="10" bestFit="1" customWidth="1"/>
    <col min="11024" max="11027" width="5.7109375" style="10" bestFit="1" customWidth="1"/>
    <col min="11028" max="11028" width="6.5703125" style="10" customWidth="1"/>
    <col min="11029" max="11029" width="6.5703125" style="10" bestFit="1" customWidth="1"/>
    <col min="11030" max="11031" width="7.7109375" style="10" bestFit="1" customWidth="1"/>
    <col min="11032" max="11033" width="11.42578125" style="10"/>
    <col min="11034" max="11034" width="16.5703125" style="10" bestFit="1" customWidth="1"/>
    <col min="11035" max="11252" width="11.42578125" style="10"/>
    <col min="11253" max="11253" width="3.42578125" style="10" customWidth="1"/>
    <col min="11254" max="11254" width="39.5703125" style="10" bestFit="1" customWidth="1"/>
    <col min="11255" max="11264" width="0" style="10" hidden="1" customWidth="1"/>
    <col min="11265" max="11266" width="5.7109375" style="10" bestFit="1" customWidth="1"/>
    <col min="11267" max="11270" width="6.85546875" style="10" bestFit="1" customWidth="1"/>
    <col min="11271" max="11279" width="7.7109375" style="10" bestFit="1" customWidth="1"/>
    <col min="11280" max="11283" width="5.7109375" style="10" bestFit="1" customWidth="1"/>
    <col min="11284" max="11284" width="6.5703125" style="10" customWidth="1"/>
    <col min="11285" max="11285" width="6.5703125" style="10" bestFit="1" customWidth="1"/>
    <col min="11286" max="11287" width="7.7109375" style="10" bestFit="1" customWidth="1"/>
    <col min="11288" max="11289" width="11.42578125" style="10"/>
    <col min="11290" max="11290" width="16.5703125" style="10" bestFit="1" customWidth="1"/>
    <col min="11291" max="11508" width="11.42578125" style="10"/>
    <col min="11509" max="11509" width="3.42578125" style="10" customWidth="1"/>
    <col min="11510" max="11510" width="39.5703125" style="10" bestFit="1" customWidth="1"/>
    <col min="11511" max="11520" width="0" style="10" hidden="1" customWidth="1"/>
    <col min="11521" max="11522" width="5.7109375" style="10" bestFit="1" customWidth="1"/>
    <col min="11523" max="11526" width="6.85546875" style="10" bestFit="1" customWidth="1"/>
    <col min="11527" max="11535" width="7.7109375" style="10" bestFit="1" customWidth="1"/>
    <col min="11536" max="11539" width="5.7109375" style="10" bestFit="1" customWidth="1"/>
    <col min="11540" max="11540" width="6.5703125" style="10" customWidth="1"/>
    <col min="11541" max="11541" width="6.5703125" style="10" bestFit="1" customWidth="1"/>
    <col min="11542" max="11543" width="7.7109375" style="10" bestFit="1" customWidth="1"/>
    <col min="11544" max="11545" width="11.42578125" style="10"/>
    <col min="11546" max="11546" width="16.5703125" style="10" bestFit="1" customWidth="1"/>
    <col min="11547" max="11764" width="11.42578125" style="10"/>
    <col min="11765" max="11765" width="3.42578125" style="10" customWidth="1"/>
    <col min="11766" max="11766" width="39.5703125" style="10" bestFit="1" customWidth="1"/>
    <col min="11767" max="11776" width="0" style="10" hidden="1" customWidth="1"/>
    <col min="11777" max="11778" width="5.7109375" style="10" bestFit="1" customWidth="1"/>
    <col min="11779" max="11782" width="6.85546875" style="10" bestFit="1" customWidth="1"/>
    <col min="11783" max="11791" width="7.7109375" style="10" bestFit="1" customWidth="1"/>
    <col min="11792" max="11795" width="5.7109375" style="10" bestFit="1" customWidth="1"/>
    <col min="11796" max="11796" width="6.5703125" style="10" customWidth="1"/>
    <col min="11797" max="11797" width="6.5703125" style="10" bestFit="1" customWidth="1"/>
    <col min="11798" max="11799" width="7.7109375" style="10" bestFit="1" customWidth="1"/>
    <col min="11800" max="11801" width="11.42578125" style="10"/>
    <col min="11802" max="11802" width="16.5703125" style="10" bestFit="1" customWidth="1"/>
    <col min="11803" max="12020" width="11.42578125" style="10"/>
    <col min="12021" max="12021" width="3.42578125" style="10" customWidth="1"/>
    <col min="12022" max="12022" width="39.5703125" style="10" bestFit="1" customWidth="1"/>
    <col min="12023" max="12032" width="0" style="10" hidden="1" customWidth="1"/>
    <col min="12033" max="12034" width="5.7109375" style="10" bestFit="1" customWidth="1"/>
    <col min="12035" max="12038" width="6.85546875" style="10" bestFit="1" customWidth="1"/>
    <col min="12039" max="12047" width="7.7109375" style="10" bestFit="1" customWidth="1"/>
    <col min="12048" max="12051" width="5.7109375" style="10" bestFit="1" customWidth="1"/>
    <col min="12052" max="12052" width="6.5703125" style="10" customWidth="1"/>
    <col min="12053" max="12053" width="6.5703125" style="10" bestFit="1" customWidth="1"/>
    <col min="12054" max="12055" width="7.7109375" style="10" bestFit="1" customWidth="1"/>
    <col min="12056" max="12057" width="11.42578125" style="10"/>
    <col min="12058" max="12058" width="16.5703125" style="10" bestFit="1" customWidth="1"/>
    <col min="12059" max="12276" width="11.42578125" style="10"/>
    <col min="12277" max="12277" width="3.42578125" style="10" customWidth="1"/>
    <col min="12278" max="12278" width="39.5703125" style="10" bestFit="1" customWidth="1"/>
    <col min="12279" max="12288" width="0" style="10" hidden="1" customWidth="1"/>
    <col min="12289" max="12290" width="5.7109375" style="10" bestFit="1" customWidth="1"/>
    <col min="12291" max="12294" width="6.85546875" style="10" bestFit="1" customWidth="1"/>
    <col min="12295" max="12303" width="7.7109375" style="10" bestFit="1" customWidth="1"/>
    <col min="12304" max="12307" width="5.7109375" style="10" bestFit="1" customWidth="1"/>
    <col min="12308" max="12308" width="6.5703125" style="10" customWidth="1"/>
    <col min="12309" max="12309" width="6.5703125" style="10" bestFit="1" customWidth="1"/>
    <col min="12310" max="12311" width="7.7109375" style="10" bestFit="1" customWidth="1"/>
    <col min="12312" max="12313" width="11.42578125" style="10"/>
    <col min="12314" max="12314" width="16.5703125" style="10" bestFit="1" customWidth="1"/>
    <col min="12315" max="12532" width="11.42578125" style="10"/>
    <col min="12533" max="12533" width="3.42578125" style="10" customWidth="1"/>
    <col min="12534" max="12534" width="39.5703125" style="10" bestFit="1" customWidth="1"/>
    <col min="12535" max="12544" width="0" style="10" hidden="1" customWidth="1"/>
    <col min="12545" max="12546" width="5.7109375" style="10" bestFit="1" customWidth="1"/>
    <col min="12547" max="12550" width="6.85546875" style="10" bestFit="1" customWidth="1"/>
    <col min="12551" max="12559" width="7.7109375" style="10" bestFit="1" customWidth="1"/>
    <col min="12560" max="12563" width="5.7109375" style="10" bestFit="1" customWidth="1"/>
    <col min="12564" max="12564" width="6.5703125" style="10" customWidth="1"/>
    <col min="12565" max="12565" width="6.5703125" style="10" bestFit="1" customWidth="1"/>
    <col min="12566" max="12567" width="7.7109375" style="10" bestFit="1" customWidth="1"/>
    <col min="12568" max="12569" width="11.42578125" style="10"/>
    <col min="12570" max="12570" width="16.5703125" style="10" bestFit="1" customWidth="1"/>
    <col min="12571" max="12788" width="11.42578125" style="10"/>
    <col min="12789" max="12789" width="3.42578125" style="10" customWidth="1"/>
    <col min="12790" max="12790" width="39.5703125" style="10" bestFit="1" customWidth="1"/>
    <col min="12791" max="12800" width="0" style="10" hidden="1" customWidth="1"/>
    <col min="12801" max="12802" width="5.7109375" style="10" bestFit="1" customWidth="1"/>
    <col min="12803" max="12806" width="6.85546875" style="10" bestFit="1" customWidth="1"/>
    <col min="12807" max="12815" width="7.7109375" style="10" bestFit="1" customWidth="1"/>
    <col min="12816" max="12819" width="5.7109375" style="10" bestFit="1" customWidth="1"/>
    <col min="12820" max="12820" width="6.5703125" style="10" customWidth="1"/>
    <col min="12821" max="12821" width="6.5703125" style="10" bestFit="1" customWidth="1"/>
    <col min="12822" max="12823" width="7.7109375" style="10" bestFit="1" customWidth="1"/>
    <col min="12824" max="12825" width="11.42578125" style="10"/>
    <col min="12826" max="12826" width="16.5703125" style="10" bestFit="1" customWidth="1"/>
    <col min="12827" max="13044" width="11.42578125" style="10"/>
    <col min="13045" max="13045" width="3.42578125" style="10" customWidth="1"/>
    <col min="13046" max="13046" width="39.5703125" style="10" bestFit="1" customWidth="1"/>
    <col min="13047" max="13056" width="0" style="10" hidden="1" customWidth="1"/>
    <col min="13057" max="13058" width="5.7109375" style="10" bestFit="1" customWidth="1"/>
    <col min="13059" max="13062" width="6.85546875" style="10" bestFit="1" customWidth="1"/>
    <col min="13063" max="13071" width="7.7109375" style="10" bestFit="1" customWidth="1"/>
    <col min="13072" max="13075" width="5.7109375" style="10" bestFit="1" customWidth="1"/>
    <col min="13076" max="13076" width="6.5703125" style="10" customWidth="1"/>
    <col min="13077" max="13077" width="6.5703125" style="10" bestFit="1" customWidth="1"/>
    <col min="13078" max="13079" width="7.7109375" style="10" bestFit="1" customWidth="1"/>
    <col min="13080" max="13081" width="11.42578125" style="10"/>
    <col min="13082" max="13082" width="16.5703125" style="10" bestFit="1" customWidth="1"/>
    <col min="13083" max="13300" width="11.42578125" style="10"/>
    <col min="13301" max="13301" width="3.42578125" style="10" customWidth="1"/>
    <col min="13302" max="13302" width="39.5703125" style="10" bestFit="1" customWidth="1"/>
    <col min="13303" max="13312" width="0" style="10" hidden="1" customWidth="1"/>
    <col min="13313" max="13314" width="5.7109375" style="10" bestFit="1" customWidth="1"/>
    <col min="13315" max="13318" width="6.85546875" style="10" bestFit="1" customWidth="1"/>
    <col min="13319" max="13327" width="7.7109375" style="10" bestFit="1" customWidth="1"/>
    <col min="13328" max="13331" width="5.7109375" style="10" bestFit="1" customWidth="1"/>
    <col min="13332" max="13332" width="6.5703125" style="10" customWidth="1"/>
    <col min="13333" max="13333" width="6.5703125" style="10" bestFit="1" customWidth="1"/>
    <col min="13334" max="13335" width="7.7109375" style="10" bestFit="1" customWidth="1"/>
    <col min="13336" max="13337" width="11.42578125" style="10"/>
    <col min="13338" max="13338" width="16.5703125" style="10" bestFit="1" customWidth="1"/>
    <col min="13339" max="13556" width="11.42578125" style="10"/>
    <col min="13557" max="13557" width="3.42578125" style="10" customWidth="1"/>
    <col min="13558" max="13558" width="39.5703125" style="10" bestFit="1" customWidth="1"/>
    <col min="13559" max="13568" width="0" style="10" hidden="1" customWidth="1"/>
    <col min="13569" max="13570" width="5.7109375" style="10" bestFit="1" customWidth="1"/>
    <col min="13571" max="13574" width="6.85546875" style="10" bestFit="1" customWidth="1"/>
    <col min="13575" max="13583" width="7.7109375" style="10" bestFit="1" customWidth="1"/>
    <col min="13584" max="13587" width="5.7109375" style="10" bestFit="1" customWidth="1"/>
    <col min="13588" max="13588" width="6.5703125" style="10" customWidth="1"/>
    <col min="13589" max="13589" width="6.5703125" style="10" bestFit="1" customWidth="1"/>
    <col min="13590" max="13591" width="7.7109375" style="10" bestFit="1" customWidth="1"/>
    <col min="13592" max="13593" width="11.42578125" style="10"/>
    <col min="13594" max="13594" width="16.5703125" style="10" bestFit="1" customWidth="1"/>
    <col min="13595" max="13812" width="11.42578125" style="10"/>
    <col min="13813" max="13813" width="3.42578125" style="10" customWidth="1"/>
    <col min="13814" max="13814" width="39.5703125" style="10" bestFit="1" customWidth="1"/>
    <col min="13815" max="13824" width="0" style="10" hidden="1" customWidth="1"/>
    <col min="13825" max="13826" width="5.7109375" style="10" bestFit="1" customWidth="1"/>
    <col min="13827" max="13830" width="6.85546875" style="10" bestFit="1" customWidth="1"/>
    <col min="13831" max="13839" width="7.7109375" style="10" bestFit="1" customWidth="1"/>
    <col min="13840" max="13843" width="5.7109375" style="10" bestFit="1" customWidth="1"/>
    <col min="13844" max="13844" width="6.5703125" style="10" customWidth="1"/>
    <col min="13845" max="13845" width="6.5703125" style="10" bestFit="1" customWidth="1"/>
    <col min="13846" max="13847" width="7.7109375" style="10" bestFit="1" customWidth="1"/>
    <col min="13848" max="13849" width="11.42578125" style="10"/>
    <col min="13850" max="13850" width="16.5703125" style="10" bestFit="1" customWidth="1"/>
    <col min="13851" max="14068" width="11.42578125" style="10"/>
    <col min="14069" max="14069" width="3.42578125" style="10" customWidth="1"/>
    <col min="14070" max="14070" width="39.5703125" style="10" bestFit="1" customWidth="1"/>
    <col min="14071" max="14080" width="0" style="10" hidden="1" customWidth="1"/>
    <col min="14081" max="14082" width="5.7109375" style="10" bestFit="1" customWidth="1"/>
    <col min="14083" max="14086" width="6.85546875" style="10" bestFit="1" customWidth="1"/>
    <col min="14087" max="14095" width="7.7109375" style="10" bestFit="1" customWidth="1"/>
    <col min="14096" max="14099" width="5.7109375" style="10" bestFit="1" customWidth="1"/>
    <col min="14100" max="14100" width="6.5703125" style="10" customWidth="1"/>
    <col min="14101" max="14101" width="6.5703125" style="10" bestFit="1" customWidth="1"/>
    <col min="14102" max="14103" width="7.7109375" style="10" bestFit="1" customWidth="1"/>
    <col min="14104" max="14105" width="11.42578125" style="10"/>
    <col min="14106" max="14106" width="16.5703125" style="10" bestFit="1" customWidth="1"/>
    <col min="14107" max="14324" width="11.42578125" style="10"/>
    <col min="14325" max="14325" width="3.42578125" style="10" customWidth="1"/>
    <col min="14326" max="14326" width="39.5703125" style="10" bestFit="1" customWidth="1"/>
    <col min="14327" max="14336" width="0" style="10" hidden="1" customWidth="1"/>
    <col min="14337" max="14338" width="5.7109375" style="10" bestFit="1" customWidth="1"/>
    <col min="14339" max="14342" width="6.85546875" style="10" bestFit="1" customWidth="1"/>
    <col min="14343" max="14351" width="7.7109375" style="10" bestFit="1" customWidth="1"/>
    <col min="14352" max="14355" width="5.7109375" style="10" bestFit="1" customWidth="1"/>
    <col min="14356" max="14356" width="6.5703125" style="10" customWidth="1"/>
    <col min="14357" max="14357" width="6.5703125" style="10" bestFit="1" customWidth="1"/>
    <col min="14358" max="14359" width="7.7109375" style="10" bestFit="1" customWidth="1"/>
    <col min="14360" max="14361" width="11.42578125" style="10"/>
    <col min="14362" max="14362" width="16.5703125" style="10" bestFit="1" customWidth="1"/>
    <col min="14363" max="14580" width="11.42578125" style="10"/>
    <col min="14581" max="14581" width="3.42578125" style="10" customWidth="1"/>
    <col min="14582" max="14582" width="39.5703125" style="10" bestFit="1" customWidth="1"/>
    <col min="14583" max="14592" width="0" style="10" hidden="1" customWidth="1"/>
    <col min="14593" max="14594" width="5.7109375" style="10" bestFit="1" customWidth="1"/>
    <col min="14595" max="14598" width="6.85546875" style="10" bestFit="1" customWidth="1"/>
    <col min="14599" max="14607" width="7.7109375" style="10" bestFit="1" customWidth="1"/>
    <col min="14608" max="14611" width="5.7109375" style="10" bestFit="1" customWidth="1"/>
    <col min="14612" max="14612" width="6.5703125" style="10" customWidth="1"/>
    <col min="14613" max="14613" width="6.5703125" style="10" bestFit="1" customWidth="1"/>
    <col min="14614" max="14615" width="7.7109375" style="10" bestFit="1" customWidth="1"/>
    <col min="14616" max="14617" width="11.42578125" style="10"/>
    <col min="14618" max="14618" width="16.5703125" style="10" bestFit="1" customWidth="1"/>
    <col min="14619" max="14836" width="11.42578125" style="10"/>
    <col min="14837" max="14837" width="3.42578125" style="10" customWidth="1"/>
    <col min="14838" max="14838" width="39.5703125" style="10" bestFit="1" customWidth="1"/>
    <col min="14839" max="14848" width="0" style="10" hidden="1" customWidth="1"/>
    <col min="14849" max="14850" width="5.7109375" style="10" bestFit="1" customWidth="1"/>
    <col min="14851" max="14854" width="6.85546875" style="10" bestFit="1" customWidth="1"/>
    <col min="14855" max="14863" width="7.7109375" style="10" bestFit="1" customWidth="1"/>
    <col min="14864" max="14867" width="5.7109375" style="10" bestFit="1" customWidth="1"/>
    <col min="14868" max="14868" width="6.5703125" style="10" customWidth="1"/>
    <col min="14869" max="14869" width="6.5703125" style="10" bestFit="1" customWidth="1"/>
    <col min="14870" max="14871" width="7.7109375" style="10" bestFit="1" customWidth="1"/>
    <col min="14872" max="14873" width="11.42578125" style="10"/>
    <col min="14874" max="14874" width="16.5703125" style="10" bestFit="1" customWidth="1"/>
    <col min="14875" max="15092" width="11.42578125" style="10"/>
    <col min="15093" max="15093" width="3.42578125" style="10" customWidth="1"/>
    <col min="15094" max="15094" width="39.5703125" style="10" bestFit="1" customWidth="1"/>
    <col min="15095" max="15104" width="0" style="10" hidden="1" customWidth="1"/>
    <col min="15105" max="15106" width="5.7109375" style="10" bestFit="1" customWidth="1"/>
    <col min="15107" max="15110" width="6.85546875" style="10" bestFit="1" customWidth="1"/>
    <col min="15111" max="15119" width="7.7109375" style="10" bestFit="1" customWidth="1"/>
    <col min="15120" max="15123" width="5.7109375" style="10" bestFit="1" customWidth="1"/>
    <col min="15124" max="15124" width="6.5703125" style="10" customWidth="1"/>
    <col min="15125" max="15125" width="6.5703125" style="10" bestFit="1" customWidth="1"/>
    <col min="15126" max="15127" width="7.7109375" style="10" bestFit="1" customWidth="1"/>
    <col min="15128" max="15129" width="11.42578125" style="10"/>
    <col min="15130" max="15130" width="16.5703125" style="10" bestFit="1" customWidth="1"/>
    <col min="15131" max="15348" width="11.42578125" style="10"/>
    <col min="15349" max="15349" width="3.42578125" style="10" customWidth="1"/>
    <col min="15350" max="15350" width="39.5703125" style="10" bestFit="1" customWidth="1"/>
    <col min="15351" max="15360" width="0" style="10" hidden="1" customWidth="1"/>
    <col min="15361" max="15362" width="5.7109375" style="10" bestFit="1" customWidth="1"/>
    <col min="15363" max="15366" width="6.85546875" style="10" bestFit="1" customWidth="1"/>
    <col min="15367" max="15375" width="7.7109375" style="10" bestFit="1" customWidth="1"/>
    <col min="15376" max="15379" width="5.7109375" style="10" bestFit="1" customWidth="1"/>
    <col min="15380" max="15380" width="6.5703125" style="10" customWidth="1"/>
    <col min="15381" max="15381" width="6.5703125" style="10" bestFit="1" customWidth="1"/>
    <col min="15382" max="15383" width="7.7109375" style="10" bestFit="1" customWidth="1"/>
    <col min="15384" max="15385" width="11.42578125" style="10"/>
    <col min="15386" max="15386" width="16.5703125" style="10" bestFit="1" customWidth="1"/>
    <col min="15387" max="15604" width="11.42578125" style="10"/>
    <col min="15605" max="15605" width="3.42578125" style="10" customWidth="1"/>
    <col min="15606" max="15606" width="39.5703125" style="10" bestFit="1" customWidth="1"/>
    <col min="15607" max="15616" width="0" style="10" hidden="1" customWidth="1"/>
    <col min="15617" max="15618" width="5.7109375" style="10" bestFit="1" customWidth="1"/>
    <col min="15619" max="15622" width="6.85546875" style="10" bestFit="1" customWidth="1"/>
    <col min="15623" max="15631" width="7.7109375" style="10" bestFit="1" customWidth="1"/>
    <col min="15632" max="15635" width="5.7109375" style="10" bestFit="1" customWidth="1"/>
    <col min="15636" max="15636" width="6.5703125" style="10" customWidth="1"/>
    <col min="15637" max="15637" width="6.5703125" style="10" bestFit="1" customWidth="1"/>
    <col min="15638" max="15639" width="7.7109375" style="10" bestFit="1" customWidth="1"/>
    <col min="15640" max="15641" width="11.42578125" style="10"/>
    <col min="15642" max="15642" width="16.5703125" style="10" bestFit="1" customWidth="1"/>
    <col min="15643" max="15860" width="11.42578125" style="10"/>
    <col min="15861" max="15861" width="3.42578125" style="10" customWidth="1"/>
    <col min="15862" max="15862" width="39.5703125" style="10" bestFit="1" customWidth="1"/>
    <col min="15863" max="15872" width="0" style="10" hidden="1" customWidth="1"/>
    <col min="15873" max="15874" width="5.7109375" style="10" bestFit="1" customWidth="1"/>
    <col min="15875" max="15878" width="6.85546875" style="10" bestFit="1" customWidth="1"/>
    <col min="15879" max="15887" width="7.7109375" style="10" bestFit="1" customWidth="1"/>
    <col min="15888" max="15891" width="5.7109375" style="10" bestFit="1" customWidth="1"/>
    <col min="15892" max="15892" width="6.5703125" style="10" customWidth="1"/>
    <col min="15893" max="15893" width="6.5703125" style="10" bestFit="1" customWidth="1"/>
    <col min="15894" max="15895" width="7.7109375" style="10" bestFit="1" customWidth="1"/>
    <col min="15896" max="15897" width="11.42578125" style="10"/>
    <col min="15898" max="15898" width="16.5703125" style="10" bestFit="1" customWidth="1"/>
    <col min="15899" max="16116" width="11.42578125" style="10"/>
    <col min="16117" max="16117" width="3.42578125" style="10" customWidth="1"/>
    <col min="16118" max="16118" width="39.5703125" style="10" bestFit="1" customWidth="1"/>
    <col min="16119" max="16128" width="0" style="10" hidden="1" customWidth="1"/>
    <col min="16129" max="16130" width="5.7109375" style="10" bestFit="1" customWidth="1"/>
    <col min="16131" max="16134" width="6.85546875" style="10" bestFit="1" customWidth="1"/>
    <col min="16135" max="16143" width="7.7109375" style="10" bestFit="1" customWidth="1"/>
    <col min="16144" max="16147" width="5.7109375" style="10" bestFit="1" customWidth="1"/>
    <col min="16148" max="16148" width="6.5703125" style="10" customWidth="1"/>
    <col min="16149" max="16149" width="6.5703125" style="10" bestFit="1" customWidth="1"/>
    <col min="16150" max="16151" width="7.7109375" style="10" bestFit="1" customWidth="1"/>
    <col min="16152" max="16153" width="11.42578125" style="10"/>
    <col min="16154" max="16154" width="16.5703125" style="10" bestFit="1" customWidth="1"/>
    <col min="16155" max="16372" width="11.42578125" style="10"/>
    <col min="16373" max="16382" width="11.42578125" style="10" customWidth="1"/>
    <col min="16383" max="16384" width="11.42578125" style="10"/>
  </cols>
  <sheetData>
    <row r="1" spans="1:28" x14ac:dyDescent="0.2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28" x14ac:dyDescent="0.2">
      <c r="B2" s="128" t="s">
        <v>79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</row>
    <row r="3" spans="1:28" x14ac:dyDescent="0.2">
      <c r="B3" s="130" t="s">
        <v>2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</row>
    <row r="4" spans="1:28" x14ac:dyDescent="0.2">
      <c r="B4" s="37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1:28" ht="13.5" thickBot="1" x14ac:dyDescent="0.25">
      <c r="B5" s="19" t="s">
        <v>0</v>
      </c>
      <c r="C5" s="22">
        <v>2000</v>
      </c>
      <c r="D5" s="18">
        <v>2001</v>
      </c>
      <c r="E5" s="18">
        <v>2002</v>
      </c>
      <c r="F5" s="18">
        <v>2003</v>
      </c>
      <c r="G5" s="18">
        <v>2004</v>
      </c>
      <c r="H5" s="18">
        <v>2005</v>
      </c>
      <c r="I5" s="18">
        <v>2006</v>
      </c>
      <c r="J5" s="18">
        <v>2007</v>
      </c>
      <c r="K5" s="18">
        <v>2008</v>
      </c>
      <c r="L5" s="18">
        <v>2009</v>
      </c>
      <c r="M5" s="18">
        <v>2010</v>
      </c>
      <c r="N5" s="18">
        <v>2011</v>
      </c>
      <c r="O5" s="18">
        <v>2012</v>
      </c>
      <c r="P5" s="18">
        <v>2013</v>
      </c>
      <c r="Q5" s="18">
        <v>2014</v>
      </c>
      <c r="R5" s="18">
        <v>2015</v>
      </c>
      <c r="S5" s="18">
        <v>2016</v>
      </c>
      <c r="T5" s="18">
        <v>2017</v>
      </c>
      <c r="U5" s="18">
        <v>2018</v>
      </c>
      <c r="V5" s="18">
        <v>2019</v>
      </c>
      <c r="W5" s="18">
        <v>2020</v>
      </c>
      <c r="X5" s="18">
        <v>2021</v>
      </c>
      <c r="Y5" s="18">
        <v>2022</v>
      </c>
      <c r="Z5" s="18" t="s">
        <v>81</v>
      </c>
    </row>
    <row r="6" spans="1:28" x14ac:dyDescent="0.2">
      <c r="B6" s="29" t="s">
        <v>75</v>
      </c>
      <c r="C6" s="20">
        <v>5526.3608400000003</v>
      </c>
      <c r="D6" s="20">
        <v>12237.620987594</v>
      </c>
      <c r="E6" s="20">
        <v>4730.9157394120002</v>
      </c>
      <c r="F6" s="20">
        <v>12977.043991906001</v>
      </c>
      <c r="G6" s="20">
        <v>7120.5702489628402</v>
      </c>
      <c r="H6" s="20">
        <v>6581.6334813719695</v>
      </c>
      <c r="I6" s="20">
        <v>10191.1136669598</v>
      </c>
      <c r="J6" s="20">
        <v>2572.4349227329876</v>
      </c>
      <c r="K6" s="20">
        <v>6101.1850173607381</v>
      </c>
      <c r="L6" s="20">
        <v>12210.87807141142</v>
      </c>
      <c r="M6" s="20">
        <v>6523.9723795603304</v>
      </c>
      <c r="N6" s="20">
        <v>5665.6418483048592</v>
      </c>
      <c r="O6" s="20">
        <v>4477.9076246043796</v>
      </c>
      <c r="P6" s="20">
        <v>7525.9909505042497</v>
      </c>
      <c r="Q6" s="20">
        <v>10884.490470123001</v>
      </c>
      <c r="R6" s="20">
        <v>18755.784933081199</v>
      </c>
      <c r="S6" s="20">
        <v>14434.814380862199</v>
      </c>
      <c r="T6" s="20">
        <v>15135.012224541601</v>
      </c>
      <c r="U6" s="20">
        <v>11720</v>
      </c>
      <c r="V6" s="20">
        <v>12376.266341352501</v>
      </c>
      <c r="W6" s="20">
        <v>38751.920636285999</v>
      </c>
      <c r="X6" s="20">
        <v>32347.814531579443</v>
      </c>
      <c r="Y6" s="20">
        <v>20734.184555915799</v>
      </c>
      <c r="Z6" s="20">
        <v>27170.050726171601</v>
      </c>
    </row>
    <row r="7" spans="1:28" x14ac:dyDescent="0.2">
      <c r="B7" s="29" t="s">
        <v>74</v>
      </c>
      <c r="C7" s="20">
        <v>12148.204483</v>
      </c>
      <c r="D7" s="20">
        <v>14001.599222557999</v>
      </c>
      <c r="E7" s="20">
        <v>13457.35807479</v>
      </c>
      <c r="F7" s="20">
        <v>13049.157879973</v>
      </c>
      <c r="G7" s="20">
        <v>16817.221704291998</v>
      </c>
      <c r="H7" s="20">
        <v>27983.251298111001</v>
      </c>
      <c r="I7" s="20">
        <v>22973.222664448</v>
      </c>
      <c r="J7" s="20">
        <v>19112.942883618001</v>
      </c>
      <c r="K7" s="20">
        <v>23646.333839288</v>
      </c>
      <c r="L7" s="20">
        <v>25910.14861770545</v>
      </c>
      <c r="M7" s="20">
        <v>27623.521999378001</v>
      </c>
      <c r="N7" s="20">
        <v>29503.059466670999</v>
      </c>
      <c r="O7" s="20">
        <v>25266.879258426001</v>
      </c>
      <c r="P7" s="20">
        <v>30377.516194172</v>
      </c>
      <c r="Q7" s="20">
        <v>30030.451274652001</v>
      </c>
      <c r="R7" s="20">
        <v>30350.261964367</v>
      </c>
      <c r="S7" s="20">
        <v>36575.643433423997</v>
      </c>
      <c r="T7" s="20">
        <v>37287.248477544003</v>
      </c>
      <c r="U7" s="20">
        <v>39000</v>
      </c>
      <c r="V7" s="20">
        <v>25569.237595067993</v>
      </c>
      <c r="W7" s="20">
        <v>40533.516353088002</v>
      </c>
      <c r="X7" s="20">
        <v>38928.223601552512</v>
      </c>
      <c r="Y7" s="20">
        <v>36500.936893914797</v>
      </c>
      <c r="Z7" s="20">
        <v>38460.718379816601</v>
      </c>
    </row>
    <row r="8" spans="1:28" x14ac:dyDescent="0.2">
      <c r="B8" s="29" t="s">
        <v>73</v>
      </c>
      <c r="C8" s="20">
        <v>218.51130900000001</v>
      </c>
      <c r="D8" s="20">
        <v>446.62642619600001</v>
      </c>
      <c r="E8" s="20">
        <v>292.18883628999998</v>
      </c>
      <c r="F8" s="20">
        <v>242.34081794700001</v>
      </c>
      <c r="G8" s="20">
        <v>445.06803120030003</v>
      </c>
      <c r="H8" s="20">
        <v>203.83601255400001</v>
      </c>
      <c r="I8" s="20">
        <v>228.57122803199999</v>
      </c>
      <c r="J8" s="20">
        <v>223.66783229500001</v>
      </c>
      <c r="K8" s="20">
        <v>188.18107684200001</v>
      </c>
      <c r="L8" s="20">
        <v>198.428378439</v>
      </c>
      <c r="M8" s="20">
        <v>185.385736726</v>
      </c>
      <c r="N8" s="20">
        <v>222.65493978000001</v>
      </c>
      <c r="O8" s="20">
        <v>286.67753329300001</v>
      </c>
      <c r="P8" s="20">
        <v>254.89867995</v>
      </c>
      <c r="Q8" s="20">
        <v>244.34629037100001</v>
      </c>
      <c r="R8" s="20">
        <v>214.74732275400001</v>
      </c>
      <c r="S8" s="20">
        <v>356.75360296600002</v>
      </c>
      <c r="T8" s="20">
        <v>356.60281388300001</v>
      </c>
      <c r="U8" s="20">
        <v>201.11782054173</v>
      </c>
      <c r="V8" s="20">
        <v>421.96476445500002</v>
      </c>
      <c r="W8" s="20">
        <v>323.31229444500002</v>
      </c>
      <c r="X8" s="20">
        <v>222.15688067800005</v>
      </c>
      <c r="Y8" s="20">
        <v>2078.6958722874001</v>
      </c>
      <c r="Z8" s="20">
        <v>2676.35543851392</v>
      </c>
    </row>
    <row r="9" spans="1:28" x14ac:dyDescent="0.2">
      <c r="B9" s="29" t="s">
        <v>72</v>
      </c>
      <c r="C9" s="20">
        <v>828.26435000000004</v>
      </c>
      <c r="D9" s="20">
        <v>532.32296381900005</v>
      </c>
      <c r="E9" s="20">
        <v>732.24326336900003</v>
      </c>
      <c r="F9" s="20">
        <v>555.81492787499997</v>
      </c>
      <c r="G9" s="20">
        <v>537.27008825395001</v>
      </c>
      <c r="H9" s="20">
        <v>757.74358503623694</v>
      </c>
      <c r="I9" s="20">
        <v>1336.75433248951</v>
      </c>
      <c r="J9" s="20">
        <v>1293.5576618203029</v>
      </c>
      <c r="K9" s="20">
        <v>1319.0641229158998</v>
      </c>
      <c r="L9" s="20">
        <v>956.04800050266601</v>
      </c>
      <c r="M9" s="20">
        <v>501.62538124495461</v>
      </c>
      <c r="N9" s="20">
        <v>882.43466513920328</v>
      </c>
      <c r="O9" s="20">
        <v>1040.48616270201</v>
      </c>
      <c r="P9" s="20">
        <v>620.00330296610593</v>
      </c>
      <c r="Q9" s="20">
        <v>1058.718400317</v>
      </c>
      <c r="R9" s="20">
        <v>1681.0183948379001</v>
      </c>
      <c r="S9" s="20">
        <v>3532.12053078591</v>
      </c>
      <c r="T9" s="20">
        <v>3683.9093379039614</v>
      </c>
      <c r="U9" s="20">
        <v>1930.9020793029999</v>
      </c>
      <c r="V9" s="20">
        <v>4594.1954000769611</v>
      </c>
      <c r="W9" s="20">
        <v>2420.8410597867401</v>
      </c>
      <c r="X9" s="20">
        <v>1990.5223101682909</v>
      </c>
      <c r="Y9" s="20">
        <v>438.51231820288598</v>
      </c>
      <c r="Z9" s="20">
        <v>980.70773682244999</v>
      </c>
    </row>
    <row r="10" spans="1:28" x14ac:dyDescent="0.2">
      <c r="B10" s="29" t="s">
        <v>71</v>
      </c>
      <c r="C10" s="20">
        <v>1565.3094450000001</v>
      </c>
      <c r="D10" s="20">
        <v>2768.6458456</v>
      </c>
      <c r="E10" s="20">
        <v>2724.479745737</v>
      </c>
      <c r="F10" s="20">
        <v>3079.6224261900002</v>
      </c>
      <c r="G10" s="20">
        <v>2545.1014006820001</v>
      </c>
      <c r="H10" s="20">
        <v>2227.3576284849855</v>
      </c>
      <c r="I10" s="20">
        <v>3858.8955328840002</v>
      </c>
      <c r="J10" s="20">
        <v>6994.2747209692434</v>
      </c>
      <c r="K10" s="20">
        <v>6815.7032532820003</v>
      </c>
      <c r="L10" s="20">
        <v>9373.303514003348</v>
      </c>
      <c r="M10" s="20">
        <v>5241.7409329210004</v>
      </c>
      <c r="N10" s="20">
        <v>6796.7244578749996</v>
      </c>
      <c r="O10" s="20">
        <v>7991.0904995700002</v>
      </c>
      <c r="P10" s="20">
        <v>14203.675799623999</v>
      </c>
      <c r="Q10" s="20">
        <v>12005.315930971999</v>
      </c>
      <c r="R10" s="20">
        <v>5743.2189674769998</v>
      </c>
      <c r="S10" s="20">
        <v>1627.61245128</v>
      </c>
      <c r="T10" s="20">
        <v>2450.775528875</v>
      </c>
      <c r="U10" s="20">
        <v>2988.6400628983101</v>
      </c>
      <c r="V10" s="20">
        <v>15104.489214094998</v>
      </c>
      <c r="W10" s="20">
        <v>15638.904411649401</v>
      </c>
      <c r="X10" s="20">
        <v>9068.2904193270006</v>
      </c>
      <c r="Y10" s="20">
        <v>11701.9276024233</v>
      </c>
      <c r="Z10" s="20">
        <v>20303.405267379701</v>
      </c>
    </row>
    <row r="11" spans="1:28" x14ac:dyDescent="0.2">
      <c r="B11" s="29" t="s">
        <v>70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8" x14ac:dyDescent="0.2">
      <c r="B12" s="34" t="s">
        <v>69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>
        <v>533.34275255</v>
      </c>
      <c r="N12" s="20">
        <v>19.208986629999998</v>
      </c>
      <c r="O12" s="20">
        <v>872.016975688</v>
      </c>
      <c r="P12" s="20">
        <v>37.011209733000001</v>
      </c>
      <c r="Q12" s="20">
        <v>33.042678168999998</v>
      </c>
      <c r="R12" s="20">
        <v>0</v>
      </c>
      <c r="S12" s="20">
        <v>0</v>
      </c>
      <c r="T12" s="20">
        <v>10.868181958999999</v>
      </c>
      <c r="U12" s="20">
        <v>0</v>
      </c>
      <c r="V12" s="20">
        <v>0</v>
      </c>
      <c r="W12" s="20">
        <v>53.637270646220003</v>
      </c>
      <c r="X12" s="20">
        <v>13635.226874037658</v>
      </c>
      <c r="Y12" s="20">
        <v>168.96001242369999</v>
      </c>
      <c r="Z12" s="20">
        <v>0.26503468299999999</v>
      </c>
    </row>
    <row r="13" spans="1:28" x14ac:dyDescent="0.2">
      <c r="B13" s="29" t="s">
        <v>68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>
        <v>308.24163624778703</v>
      </c>
      <c r="N13" s="20"/>
      <c r="O13" s="20">
        <v>449.44966419188597</v>
      </c>
      <c r="P13" s="20">
        <v>567.72075215831501</v>
      </c>
      <c r="Q13" s="20">
        <v>538.76890430900005</v>
      </c>
      <c r="R13" s="20">
        <v>403.18545263274399</v>
      </c>
      <c r="S13" s="20">
        <v>3430.196546078937</v>
      </c>
      <c r="T13" s="20">
        <v>1079.7822066870201</v>
      </c>
      <c r="U13" s="20">
        <v>3432.86961269841</v>
      </c>
      <c r="V13" s="20">
        <v>1229.03962455847</v>
      </c>
      <c r="W13" s="20">
        <v>856.19622639766703</v>
      </c>
      <c r="X13" s="20">
        <v>1283.6076613922301</v>
      </c>
      <c r="Y13" s="20">
        <v>1748.1624845628601</v>
      </c>
      <c r="Z13" s="20">
        <v>1115.0017985188799</v>
      </c>
    </row>
    <row r="14" spans="1:28" x14ac:dyDescent="0.2">
      <c r="B14" s="34" t="s">
        <v>67</v>
      </c>
      <c r="C14" s="20">
        <v>1070.7677770000007</v>
      </c>
      <c r="D14" s="20">
        <v>172.2284000790014</v>
      </c>
      <c r="E14" s="20">
        <v>5514.6790747089944</v>
      </c>
      <c r="F14" s="20">
        <v>1500.5399353799971</v>
      </c>
      <c r="G14" s="20">
        <v>2108.6754936957618</v>
      </c>
      <c r="H14" s="20">
        <v>1923.0908990280236</v>
      </c>
      <c r="I14" s="20">
        <v>382.25990866444408</v>
      </c>
      <c r="J14" s="20">
        <v>8462.0546204158672</v>
      </c>
      <c r="K14" s="20">
        <v>3488.7821638739215</v>
      </c>
      <c r="L14" s="20">
        <v>2045.2652908017881</v>
      </c>
      <c r="M14" s="20">
        <f>3316.91275605157-308.241636247787</f>
        <v>3008.6711198037829</v>
      </c>
      <c r="N14" s="20">
        <v>1145.3010038457708</v>
      </c>
      <c r="O14" s="20">
        <f>534.282730601479-449.449664191886</f>
        <v>84.833066409593016</v>
      </c>
      <c r="P14" s="20">
        <f>1864.24096574276-567.720752158315</f>
        <v>1296.5202135844449</v>
      </c>
      <c r="Q14" s="20">
        <f>2286.02988577349-538.768904309</f>
        <v>1747.2609814644902</v>
      </c>
      <c r="R14" s="20">
        <f>3108.42511059541-403.185452632744</f>
        <v>2705.2396579626661</v>
      </c>
      <c r="S14" s="20">
        <v>0</v>
      </c>
      <c r="T14" s="20">
        <f>4245.55587422701-1079.78220668702</f>
        <v>3165.7736675399892</v>
      </c>
      <c r="U14" s="20">
        <f>12411.861962555-3432.86961269841</f>
        <v>8978.9923498565895</v>
      </c>
      <c r="V14" s="20">
        <f>3973.66744257045-1229.03962455847</f>
        <v>2744.6278180119798</v>
      </c>
      <c r="W14" s="20">
        <f>2033.84817822897-856.196226397667</f>
        <v>1177.651951831303</v>
      </c>
      <c r="X14" s="20">
        <f>1441.8652484282-1283.60766139223</f>
        <v>158.25758703596989</v>
      </c>
      <c r="Y14" s="20">
        <v>136.59915530175999</v>
      </c>
      <c r="Z14" s="20">
        <v>42.145556343769996</v>
      </c>
    </row>
    <row r="15" spans="1:28" x14ac:dyDescent="0.2">
      <c r="B15" s="30" t="s">
        <v>76</v>
      </c>
      <c r="C15" s="27">
        <f>SUM(C6:C14)</f>
        <v>21357.418204000001</v>
      </c>
      <c r="D15" s="27">
        <f t="shared" ref="D15:Z15" si="0">SUM(D6:D14)</f>
        <v>30159.043845846001</v>
      </c>
      <c r="E15" s="27">
        <f t="shared" si="0"/>
        <v>27451.864734306993</v>
      </c>
      <c r="F15" s="27">
        <f t="shared" si="0"/>
        <v>31404.519979270994</v>
      </c>
      <c r="G15" s="27">
        <f t="shared" si="0"/>
        <v>29573.906967086852</v>
      </c>
      <c r="H15" s="27">
        <f t="shared" si="0"/>
        <v>39676.912904586214</v>
      </c>
      <c r="I15" s="27">
        <f t="shared" si="0"/>
        <v>38970.817333477753</v>
      </c>
      <c r="J15" s="27">
        <f t="shared" si="0"/>
        <v>38658.932641851396</v>
      </c>
      <c r="K15" s="27">
        <f t="shared" si="0"/>
        <v>41559.249473562559</v>
      </c>
      <c r="L15" s="27">
        <f t="shared" si="0"/>
        <v>50694.071872863671</v>
      </c>
      <c r="M15" s="27">
        <f t="shared" si="0"/>
        <v>43926.501938431858</v>
      </c>
      <c r="N15" s="27">
        <f t="shared" si="0"/>
        <v>44235.025368245835</v>
      </c>
      <c r="O15" s="27">
        <f t="shared" si="0"/>
        <v>40469.340784884873</v>
      </c>
      <c r="P15" s="27">
        <f t="shared" si="0"/>
        <v>54883.337102692109</v>
      </c>
      <c r="Q15" s="27">
        <f t="shared" si="0"/>
        <v>56542.394930377486</v>
      </c>
      <c r="R15" s="27">
        <f t="shared" si="0"/>
        <v>59853.456693112508</v>
      </c>
      <c r="S15" s="27">
        <f t="shared" si="0"/>
        <v>59957.140945397041</v>
      </c>
      <c r="T15" s="27">
        <f t="shared" si="0"/>
        <v>63169.972438933568</v>
      </c>
      <c r="U15" s="27">
        <f t="shared" si="0"/>
        <v>68252.521925298031</v>
      </c>
      <c r="V15" s="27">
        <f t="shared" si="0"/>
        <v>62039.820757617897</v>
      </c>
      <c r="W15" s="27">
        <f t="shared" si="0"/>
        <v>99755.980204130305</v>
      </c>
      <c r="X15" s="27">
        <f t="shared" si="0"/>
        <v>97634.099865771102</v>
      </c>
      <c r="Y15" s="27">
        <f t="shared" si="0"/>
        <v>73507.978895032502</v>
      </c>
      <c r="Z15" s="27">
        <f t="shared" si="0"/>
        <v>90748.649938249917</v>
      </c>
      <c r="AB15" s="17"/>
    </row>
    <row r="16" spans="1:28" x14ac:dyDescent="0.2">
      <c r="A16" s="9"/>
      <c r="B16" s="1" t="e">
        <f>+#REF!</f>
        <v>#REF!</v>
      </c>
      <c r="R16" s="12"/>
      <c r="X16" s="12"/>
    </row>
    <row r="17" spans="1:26" x14ac:dyDescent="0.2">
      <c r="A17" s="2"/>
      <c r="B17" s="2" t="s">
        <v>3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Z17" s="12"/>
    </row>
    <row r="19" spans="1:26" x14ac:dyDescent="0.2"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6" x14ac:dyDescent="0.2"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</sheetData>
  <mergeCells count="2">
    <mergeCell ref="B2:Z2"/>
    <mergeCell ref="B3:Z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105" orientation="landscape" r:id="rId1"/>
  <ignoredErrors>
    <ignoredError sqref="C15:Z15" formulaRange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1220C-532C-4474-9CC2-6C1D85551611}">
  <dimension ref="A1:AB88"/>
  <sheetViews>
    <sheetView showGridLines="0" workbookViewId="0">
      <pane xSplit="1" ySplit="4" topLeftCell="T56" activePane="bottomRight" state="frozen"/>
      <selection activeCell="AA11" sqref="AA11"/>
      <selection pane="topRight" activeCell="AA11" sqref="AA11"/>
      <selection pane="bottomLeft" activeCell="AA11" sqref="AA11"/>
      <selection pane="bottomRight" activeCell="AA82" sqref="AA82"/>
    </sheetView>
  </sheetViews>
  <sheetFormatPr baseColWidth="10" defaultColWidth="11.42578125" defaultRowHeight="11.25" x14ac:dyDescent="0.2"/>
  <cols>
    <col min="1" max="1" width="106.140625" style="3" bestFit="1" customWidth="1"/>
    <col min="2" max="2" width="8.140625" style="3" bestFit="1" customWidth="1"/>
    <col min="3" max="3" width="8.85546875" style="3" bestFit="1" customWidth="1"/>
    <col min="4" max="4" width="8" style="3" bestFit="1" customWidth="1"/>
    <col min="5" max="5" width="8.140625" style="3" bestFit="1" customWidth="1"/>
    <col min="6" max="6" width="8.85546875" style="3" bestFit="1" customWidth="1"/>
    <col min="7" max="7" width="8.140625" style="3" bestFit="1" customWidth="1"/>
    <col min="8" max="9" width="8.85546875" style="3" bestFit="1" customWidth="1"/>
    <col min="10" max="10" width="8" style="3" bestFit="1" customWidth="1"/>
    <col min="11" max="15" width="8.85546875" style="3" bestFit="1" customWidth="1"/>
    <col min="16" max="17" width="9.7109375" style="3" bestFit="1" customWidth="1"/>
    <col min="18" max="21" width="8.85546875" style="3" bestFit="1" customWidth="1"/>
    <col min="22" max="23" width="9.7109375" style="3" bestFit="1" customWidth="1"/>
    <col min="24" max="24" width="8.7109375" style="3" bestFit="1" customWidth="1"/>
    <col min="25" max="25" width="13.7109375" style="3" bestFit="1" customWidth="1"/>
    <col min="26" max="27" width="11.42578125" style="3"/>
    <col min="28" max="28" width="17.28515625" style="3" bestFit="1" customWidth="1"/>
    <col min="29" max="16384" width="11.42578125" style="3"/>
  </cols>
  <sheetData>
    <row r="1" spans="1:26" ht="15" x14ac:dyDescent="0.25">
      <c r="A1" s="128" t="s">
        <v>92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</row>
    <row r="2" spans="1:26" ht="15" x14ac:dyDescent="0.25">
      <c r="A2" s="130" t="s">
        <v>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</row>
    <row r="3" spans="1:26" x14ac:dyDescent="0.2">
      <c r="B3" s="8"/>
    </row>
    <row r="4" spans="1:26" ht="12" thickBot="1" x14ac:dyDescent="0.25">
      <c r="A4" s="28" t="s">
        <v>93</v>
      </c>
      <c r="B4" s="22">
        <v>2000</v>
      </c>
      <c r="C4" s="18">
        <v>2001</v>
      </c>
      <c r="D4" s="18">
        <v>2002</v>
      </c>
      <c r="E4" s="18">
        <v>2003</v>
      </c>
      <c r="F4" s="18">
        <v>2004</v>
      </c>
      <c r="G4" s="18">
        <v>2005</v>
      </c>
      <c r="H4" s="18">
        <v>2006</v>
      </c>
      <c r="I4" s="18">
        <v>2007</v>
      </c>
      <c r="J4" s="18">
        <v>2008</v>
      </c>
      <c r="K4" s="18">
        <v>2009</v>
      </c>
      <c r="L4" s="18">
        <v>2010</v>
      </c>
      <c r="M4" s="18">
        <v>2011</v>
      </c>
      <c r="N4" s="18">
        <v>2012</v>
      </c>
      <c r="O4" s="18">
        <v>2013</v>
      </c>
      <c r="P4" s="18">
        <v>2014</v>
      </c>
      <c r="Q4" s="18">
        <v>2015</v>
      </c>
      <c r="R4" s="18">
        <v>2016</v>
      </c>
      <c r="S4" s="18">
        <v>2017</v>
      </c>
      <c r="T4" s="18">
        <v>2018</v>
      </c>
      <c r="U4" s="18">
        <v>2019</v>
      </c>
      <c r="V4" s="18">
        <v>2020</v>
      </c>
      <c r="W4" s="18">
        <v>2021</v>
      </c>
      <c r="X4" s="18">
        <v>2022</v>
      </c>
      <c r="Y4" s="18" t="s">
        <v>81</v>
      </c>
    </row>
    <row r="5" spans="1:26" x14ac:dyDescent="0.2">
      <c r="A5" s="29" t="s">
        <v>77</v>
      </c>
      <c r="B5" s="21"/>
      <c r="C5" s="21"/>
      <c r="D5" s="23">
        <v>320.50038447499998</v>
      </c>
      <c r="E5" s="23">
        <v>691.26480950099995</v>
      </c>
      <c r="F5" s="23">
        <v>442.73717294099998</v>
      </c>
      <c r="G5" s="23">
        <v>0</v>
      </c>
      <c r="H5" s="23">
        <v>594.07684038299999</v>
      </c>
      <c r="I5" s="23">
        <v>675.27260928600003</v>
      </c>
      <c r="J5" s="23">
        <v>773.66757748800001</v>
      </c>
      <c r="K5" s="23">
        <v>898.21583780399999</v>
      </c>
      <c r="L5" s="23">
        <v>1190.493641428</v>
      </c>
      <c r="M5" s="23">
        <v>1019.219720776</v>
      </c>
      <c r="N5" s="23">
        <v>1079.7347257230001</v>
      </c>
      <c r="O5" s="23">
        <v>1211.634842055</v>
      </c>
      <c r="P5" s="23">
        <v>1981.3981364270001</v>
      </c>
      <c r="Q5" s="23">
        <v>1404.5336532900001</v>
      </c>
      <c r="R5" s="23">
        <v>1615.8928248252701</v>
      </c>
      <c r="S5" s="23">
        <v>1732.74253794881</v>
      </c>
      <c r="T5" s="23">
        <v>1972.29327288133</v>
      </c>
      <c r="U5" s="23">
        <v>2209.5285298193871</v>
      </c>
      <c r="V5" s="23">
        <v>2170.3034004022902</v>
      </c>
      <c r="W5" s="23">
        <v>2280.98440510512</v>
      </c>
      <c r="X5" s="23">
        <v>1995.05366088408</v>
      </c>
      <c r="Y5" s="21">
        <v>2473.0706017443299</v>
      </c>
      <c r="Z5" s="3">
        <v>1000000000</v>
      </c>
    </row>
    <row r="6" spans="1:26" x14ac:dyDescent="0.2">
      <c r="A6" s="29" t="s">
        <v>78</v>
      </c>
      <c r="B6" s="21"/>
      <c r="C6" s="21"/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13.981202533999999</v>
      </c>
      <c r="P6" s="23">
        <v>13.184608243</v>
      </c>
      <c r="Q6" s="23">
        <v>18.473431403999999</v>
      </c>
      <c r="R6" s="23">
        <v>17.437888911999998</v>
      </c>
      <c r="S6" s="23">
        <v>22.210247509999999</v>
      </c>
      <c r="T6" s="23">
        <v>19.246121172999999</v>
      </c>
      <c r="U6" s="23">
        <v>28.079215242069999</v>
      </c>
      <c r="V6" s="23">
        <v>6.7683351206299998</v>
      </c>
      <c r="W6" s="23">
        <v>5.8753527050000001</v>
      </c>
      <c r="X6" s="23">
        <v>44.279767425999999</v>
      </c>
      <c r="Y6" s="21">
        <v>83.276515468390002</v>
      </c>
    </row>
    <row r="7" spans="1:26" x14ac:dyDescent="0.2">
      <c r="A7" s="35" t="s">
        <v>91</v>
      </c>
      <c r="B7" s="27">
        <f>SUM(B5:B6)</f>
        <v>0</v>
      </c>
      <c r="C7" s="27">
        <f t="shared" ref="C7:Y7" si="0">SUM(C5:C6)</f>
        <v>0</v>
      </c>
      <c r="D7" s="27">
        <f t="shared" si="0"/>
        <v>320.50038447499998</v>
      </c>
      <c r="E7" s="27">
        <f t="shared" si="0"/>
        <v>691.26480950099995</v>
      </c>
      <c r="F7" s="27">
        <f t="shared" si="0"/>
        <v>442.73717294099998</v>
      </c>
      <c r="G7" s="27">
        <f t="shared" si="0"/>
        <v>0</v>
      </c>
      <c r="H7" s="27">
        <f t="shared" si="0"/>
        <v>594.07684038299999</v>
      </c>
      <c r="I7" s="27">
        <f t="shared" si="0"/>
        <v>675.27260928600003</v>
      </c>
      <c r="J7" s="27">
        <f t="shared" si="0"/>
        <v>773.66757748800001</v>
      </c>
      <c r="K7" s="27">
        <f t="shared" si="0"/>
        <v>898.21583780399999</v>
      </c>
      <c r="L7" s="27">
        <f t="shared" si="0"/>
        <v>1190.493641428</v>
      </c>
      <c r="M7" s="27">
        <f t="shared" si="0"/>
        <v>1019.219720776</v>
      </c>
      <c r="N7" s="27">
        <f t="shared" si="0"/>
        <v>1079.7347257230001</v>
      </c>
      <c r="O7" s="27">
        <f t="shared" si="0"/>
        <v>1225.616044589</v>
      </c>
      <c r="P7" s="27">
        <f t="shared" si="0"/>
        <v>1994.58274467</v>
      </c>
      <c r="Q7" s="27">
        <f t="shared" si="0"/>
        <v>1423.007084694</v>
      </c>
      <c r="R7" s="27">
        <f t="shared" si="0"/>
        <v>1633.3307137372701</v>
      </c>
      <c r="S7" s="27">
        <f t="shared" si="0"/>
        <v>1754.95278545881</v>
      </c>
      <c r="T7" s="27">
        <f t="shared" si="0"/>
        <v>1991.5393940543299</v>
      </c>
      <c r="U7" s="27">
        <f t="shared" si="0"/>
        <v>2237.6077450614571</v>
      </c>
      <c r="V7" s="27">
        <f t="shared" si="0"/>
        <v>2177.0717355229203</v>
      </c>
      <c r="W7" s="27">
        <f t="shared" si="0"/>
        <v>2286.8597578101198</v>
      </c>
      <c r="X7" s="27">
        <f t="shared" si="0"/>
        <v>2039.3334283100801</v>
      </c>
      <c r="Y7" s="27">
        <f t="shared" si="0"/>
        <v>2556.3471172127197</v>
      </c>
    </row>
    <row r="8" spans="1:26" x14ac:dyDescent="0.2">
      <c r="A8" s="29" t="s">
        <v>82</v>
      </c>
      <c r="B8" s="32">
        <v>34.176423378000003</v>
      </c>
      <c r="C8" s="23">
        <v>50.692746153999998</v>
      </c>
      <c r="D8" s="23">
        <v>68.031555931</v>
      </c>
      <c r="E8" s="23">
        <v>127.268015303</v>
      </c>
      <c r="F8" s="23">
        <v>158.133790527</v>
      </c>
      <c r="G8" s="23">
        <v>57.877102825999998</v>
      </c>
      <c r="H8" s="23">
        <v>191.59002106789001</v>
      </c>
      <c r="I8" s="23">
        <v>182.41787029830999</v>
      </c>
      <c r="J8" s="23">
        <v>197.77866862485001</v>
      </c>
      <c r="K8" s="23">
        <v>224.99680818334997</v>
      </c>
      <c r="L8" s="23">
        <v>116.69893010200001</v>
      </c>
      <c r="M8" s="23">
        <v>294.79733227694999</v>
      </c>
      <c r="N8" s="23">
        <v>343.57329612754</v>
      </c>
      <c r="O8" s="23">
        <v>62.874468321510001</v>
      </c>
      <c r="P8" s="23">
        <v>314.19937563000002</v>
      </c>
      <c r="Q8" s="23">
        <v>163.86321165800001</v>
      </c>
      <c r="R8" s="23">
        <v>214.86131310100001</v>
      </c>
      <c r="S8" s="23">
        <v>122.38634986789999</v>
      </c>
      <c r="T8" s="23">
        <v>156.42145596208999</v>
      </c>
      <c r="U8" s="23">
        <v>115.551489774</v>
      </c>
      <c r="V8" s="23">
        <v>218.91345690599999</v>
      </c>
      <c r="W8" s="23">
        <v>205.239737878</v>
      </c>
      <c r="X8" s="23">
        <v>266.541276154</v>
      </c>
      <c r="Y8" s="23">
        <v>64.165384193999998</v>
      </c>
    </row>
    <row r="9" spans="1:26" x14ac:dyDescent="0.2">
      <c r="A9" s="29" t="s">
        <v>66</v>
      </c>
      <c r="B9" s="32">
        <v>0.52189076000000001</v>
      </c>
      <c r="C9" s="23">
        <v>3.3519884420000001</v>
      </c>
      <c r="D9" s="23">
        <v>4.1036428090000001</v>
      </c>
      <c r="E9" s="23">
        <v>3.6910805249999998</v>
      </c>
      <c r="F9" s="23">
        <v>4.2841177540000004</v>
      </c>
      <c r="G9" s="23">
        <v>4.6803391679999997</v>
      </c>
      <c r="H9" s="23">
        <v>134.584338016</v>
      </c>
      <c r="I9" s="23">
        <v>12.695435999000001</v>
      </c>
      <c r="J9" s="23">
        <v>143.59439192900001</v>
      </c>
      <c r="K9" s="23">
        <v>67.444508092999996</v>
      </c>
      <c r="L9" s="23">
        <v>18.427600726000001</v>
      </c>
      <c r="M9" s="23">
        <v>33.727729433140624</v>
      </c>
      <c r="N9" s="23">
        <v>182.80187130779998</v>
      </c>
      <c r="O9" s="23">
        <v>32.152129305000003</v>
      </c>
      <c r="P9" s="23">
        <v>15.266772421000001</v>
      </c>
      <c r="Q9" s="23">
        <v>29.3318656904394</v>
      </c>
      <c r="R9" s="23">
        <v>34.979241504999997</v>
      </c>
      <c r="S9" s="23">
        <v>35.463816999999999</v>
      </c>
      <c r="T9" s="23">
        <v>26.03893553947</v>
      </c>
      <c r="U9" s="23">
        <v>11.149039167280002</v>
      </c>
      <c r="V9" s="23">
        <v>32.825360882459997</v>
      </c>
      <c r="W9" s="23">
        <v>46.872344470889999</v>
      </c>
      <c r="X9" s="23">
        <v>36.520040973999997</v>
      </c>
      <c r="Y9" s="23">
        <v>59.033231741999998</v>
      </c>
    </row>
    <row r="10" spans="1:26" x14ac:dyDescent="0.2">
      <c r="A10" s="29" t="s">
        <v>83</v>
      </c>
      <c r="B10" s="32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</row>
    <row r="11" spans="1:26" x14ac:dyDescent="0.2">
      <c r="A11" s="29" t="s">
        <v>65</v>
      </c>
      <c r="B11" s="32">
        <v>14.352054827</v>
      </c>
      <c r="C11" s="23">
        <v>15.448068603999999</v>
      </c>
      <c r="D11" s="23">
        <v>17.903945829000001</v>
      </c>
      <c r="E11" s="23">
        <v>23.197492202999999</v>
      </c>
      <c r="F11" s="23">
        <v>26.776555604999999</v>
      </c>
      <c r="G11" s="23">
        <v>27.192564060999999</v>
      </c>
      <c r="H11" s="23">
        <v>23.839140464</v>
      </c>
      <c r="I11" s="23">
        <v>24.643564572999999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</row>
    <row r="12" spans="1:26" x14ac:dyDescent="0.2">
      <c r="A12" s="29" t="s">
        <v>64</v>
      </c>
      <c r="B12" s="32">
        <v>4.5973265750000003</v>
      </c>
      <c r="C12" s="23">
        <v>5.7954648679999998</v>
      </c>
      <c r="D12" s="23">
        <v>6.532578269</v>
      </c>
      <c r="E12" s="23">
        <v>6.8995734510000002</v>
      </c>
      <c r="F12" s="23">
        <v>9.8273281812999986</v>
      </c>
      <c r="G12" s="23">
        <v>12.369116272999999</v>
      </c>
      <c r="H12" s="23">
        <v>11.80513225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</row>
    <row r="13" spans="1:26" x14ac:dyDescent="0.2">
      <c r="A13" s="29" t="s">
        <v>84</v>
      </c>
      <c r="B13" s="32">
        <v>7.7645490910000001</v>
      </c>
      <c r="C13" s="23">
        <v>10.800678227000001</v>
      </c>
      <c r="D13" s="23">
        <v>8.2990745940000004</v>
      </c>
      <c r="E13" s="23">
        <v>1.8627011250000001</v>
      </c>
      <c r="F13" s="23">
        <v>2.92311034</v>
      </c>
      <c r="G13" s="23">
        <v>5.5229275900000001</v>
      </c>
      <c r="H13" s="23">
        <v>7.0469670029999998</v>
      </c>
      <c r="I13" s="23">
        <v>2.4875109430000002</v>
      </c>
      <c r="J13" s="23">
        <v>1.494245807</v>
      </c>
      <c r="K13" s="23">
        <v>3.3838997420000001</v>
      </c>
      <c r="L13" s="23">
        <v>3.5390315569999999</v>
      </c>
      <c r="M13" s="23">
        <v>3.6732896460000002</v>
      </c>
      <c r="N13" s="23">
        <v>32.675760445389997</v>
      </c>
      <c r="O13" s="23">
        <v>5.3915027896899996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</row>
    <row r="14" spans="1:26" x14ac:dyDescent="0.2">
      <c r="A14" s="29" t="s">
        <v>63</v>
      </c>
      <c r="B14" s="32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1318.129259345</v>
      </c>
      <c r="Y14" s="24">
        <v>0</v>
      </c>
    </row>
    <row r="15" spans="1:26" x14ac:dyDescent="0.2">
      <c r="A15" s="29" t="s">
        <v>62</v>
      </c>
      <c r="B15" s="32">
        <v>81.800743581000006</v>
      </c>
      <c r="C15" s="23">
        <v>109.902225716</v>
      </c>
      <c r="D15" s="23">
        <v>70.713705062000002</v>
      </c>
      <c r="E15" s="23">
        <v>68.012701323000002</v>
      </c>
      <c r="F15" s="23">
        <v>78.646710240999994</v>
      </c>
      <c r="G15" s="23">
        <v>168.190335492</v>
      </c>
      <c r="H15" s="23">
        <v>169.45045891999999</v>
      </c>
      <c r="I15" s="23">
        <v>173.005864175</v>
      </c>
      <c r="J15" s="23">
        <v>198.72195062899999</v>
      </c>
      <c r="K15" s="23">
        <v>325.89209873900001</v>
      </c>
      <c r="L15" s="23">
        <v>256.69024271500001</v>
      </c>
      <c r="M15" s="23">
        <v>226.237378753</v>
      </c>
      <c r="N15" s="23">
        <v>354.09441378192997</v>
      </c>
      <c r="O15" s="23">
        <v>343.79349474624001</v>
      </c>
      <c r="P15" s="23">
        <v>379.33557217700002</v>
      </c>
      <c r="Q15" s="23">
        <v>450.51715147379997</v>
      </c>
      <c r="R15" s="23">
        <v>345.95715201500002</v>
      </c>
      <c r="S15" s="23">
        <v>404.76041967821999</v>
      </c>
      <c r="T15" s="23">
        <v>649.20105063268011</v>
      </c>
      <c r="U15" s="23">
        <v>702.43848729825004</v>
      </c>
      <c r="V15" s="23">
        <v>687.90061753656005</v>
      </c>
      <c r="W15" s="23">
        <v>1402.0087966679901</v>
      </c>
      <c r="X15" s="23">
        <v>7.7774803027199999</v>
      </c>
      <c r="Y15" s="23">
        <v>1172.5346424505001</v>
      </c>
    </row>
    <row r="16" spans="1:26" x14ac:dyDescent="0.2">
      <c r="A16" s="29" t="s">
        <v>61</v>
      </c>
      <c r="B16" s="32">
        <v>30.507747792</v>
      </c>
      <c r="C16" s="23">
        <v>46.437587585999999</v>
      </c>
      <c r="D16" s="23">
        <v>46.353726840999997</v>
      </c>
      <c r="E16" s="23">
        <v>45.444333729</v>
      </c>
      <c r="F16" s="23">
        <v>58.937282033000002</v>
      </c>
      <c r="G16" s="23">
        <v>66.082399276999993</v>
      </c>
      <c r="H16" s="23">
        <v>70.598223017999999</v>
      </c>
      <c r="I16" s="23">
        <v>90.182071273999995</v>
      </c>
      <c r="J16" s="23">
        <v>45.001718433999997</v>
      </c>
      <c r="K16" s="23">
        <v>65.345332751000001</v>
      </c>
      <c r="L16" s="23">
        <v>53.067793156</v>
      </c>
      <c r="M16" s="23">
        <v>71.92641487777</v>
      </c>
      <c r="N16" s="23">
        <v>112.63751255685001</v>
      </c>
      <c r="O16" s="23">
        <v>94.085142342039987</v>
      </c>
      <c r="P16" s="23">
        <v>74.981298510130003</v>
      </c>
      <c r="Q16" s="23">
        <v>43.089117543</v>
      </c>
      <c r="R16" s="23">
        <v>40.56495954503</v>
      </c>
      <c r="S16" s="23">
        <v>26.79830465969</v>
      </c>
      <c r="T16" s="23">
        <v>2.6480904770000002</v>
      </c>
      <c r="U16" s="23">
        <v>8.933491471</v>
      </c>
      <c r="V16" s="23">
        <v>5.3320526490000004</v>
      </c>
      <c r="W16" s="23">
        <v>8.8675178040000002</v>
      </c>
      <c r="X16" s="23">
        <v>27.910208535999999</v>
      </c>
      <c r="Y16" s="23">
        <v>5.4874626155000001</v>
      </c>
    </row>
    <row r="17" spans="1:25" x14ac:dyDescent="0.2">
      <c r="A17" s="29" t="s">
        <v>60</v>
      </c>
      <c r="B17" s="32">
        <v>5.6923400930000003</v>
      </c>
      <c r="C17" s="23">
        <v>7.5627893039999998</v>
      </c>
      <c r="D17" s="23">
        <v>7.9536340790000004</v>
      </c>
      <c r="E17" s="23">
        <v>8.9906064610000005</v>
      </c>
      <c r="F17" s="23">
        <v>7.6204451029999998</v>
      </c>
      <c r="G17" s="23">
        <v>10.941744578</v>
      </c>
      <c r="H17" s="23">
        <v>0</v>
      </c>
      <c r="I17" s="23">
        <v>13.91612776</v>
      </c>
      <c r="J17" s="23">
        <v>15.423930330999999</v>
      </c>
      <c r="K17" s="23">
        <v>11.897911681</v>
      </c>
      <c r="L17" s="23">
        <v>8.0060880250000004</v>
      </c>
      <c r="M17" s="23">
        <v>8.1266862450000001</v>
      </c>
      <c r="N17" s="23">
        <v>9.462010728260001</v>
      </c>
      <c r="O17" s="23">
        <v>12.47648220698</v>
      </c>
      <c r="P17" s="23">
        <v>13.28848381916</v>
      </c>
      <c r="Q17" s="23">
        <v>12.08293543511</v>
      </c>
      <c r="R17" s="23">
        <v>16.522383073</v>
      </c>
      <c r="S17" s="23">
        <v>17.123538630790001</v>
      </c>
      <c r="T17" s="23">
        <v>25.972640262349998</v>
      </c>
      <c r="U17" s="23">
        <v>30.81181929621</v>
      </c>
      <c r="V17" s="23">
        <v>29.228977433880001</v>
      </c>
      <c r="W17" s="23">
        <v>24.188216637419998</v>
      </c>
      <c r="X17" s="23">
        <v>480.70382400901002</v>
      </c>
      <c r="Y17" s="23">
        <v>27.41418804125</v>
      </c>
    </row>
    <row r="18" spans="1:25" x14ac:dyDescent="0.2">
      <c r="A18" s="29" t="s">
        <v>59</v>
      </c>
      <c r="B18" s="32">
        <v>114.998201542</v>
      </c>
      <c r="C18" s="23">
        <v>116.96831149</v>
      </c>
      <c r="D18" s="23">
        <v>138.73138900500001</v>
      </c>
      <c r="E18" s="23">
        <v>137.34793069200001</v>
      </c>
      <c r="F18" s="23">
        <v>173.96261068800001</v>
      </c>
      <c r="G18" s="23">
        <v>161.254392145</v>
      </c>
      <c r="H18" s="23">
        <v>152.43910900099999</v>
      </c>
      <c r="I18" s="23">
        <v>176.88090636000001</v>
      </c>
      <c r="J18" s="23">
        <v>189.58877158600001</v>
      </c>
      <c r="K18" s="23">
        <v>201.42844747999999</v>
      </c>
      <c r="L18" s="23">
        <v>194.53186710200001</v>
      </c>
      <c r="M18" s="23">
        <v>235.54279903572001</v>
      </c>
      <c r="N18" s="23">
        <v>264.26656117674997</v>
      </c>
      <c r="O18" s="23">
        <v>322.68466715421999</v>
      </c>
      <c r="P18" s="23">
        <v>326.14171312324999</v>
      </c>
      <c r="Q18" s="23">
        <v>329.63342793128999</v>
      </c>
      <c r="R18" s="23">
        <v>364.71479435342997</v>
      </c>
      <c r="S18" s="23">
        <v>353.04484431561997</v>
      </c>
      <c r="T18" s="23">
        <v>440.06710842417999</v>
      </c>
      <c r="U18" s="23">
        <v>445.51819102043999</v>
      </c>
      <c r="V18" s="23">
        <v>395.14343019136999</v>
      </c>
      <c r="W18" s="23">
        <v>424.85437374267997</v>
      </c>
      <c r="X18" s="23">
        <v>1847.7337187604298</v>
      </c>
      <c r="Y18" s="23">
        <v>496.75942703874</v>
      </c>
    </row>
    <row r="19" spans="1:25" x14ac:dyDescent="0.2">
      <c r="A19" s="29" t="s">
        <v>58</v>
      </c>
      <c r="B19" s="32">
        <v>66.022957714</v>
      </c>
      <c r="C19" s="23">
        <v>74.931548351000004</v>
      </c>
      <c r="D19" s="23">
        <v>71.737390241</v>
      </c>
      <c r="E19" s="23">
        <v>87.986857028000003</v>
      </c>
      <c r="F19" s="23">
        <v>79.618646401000007</v>
      </c>
      <c r="G19" s="23">
        <v>91.032220391999999</v>
      </c>
      <c r="H19" s="23">
        <v>105.355386153</v>
      </c>
      <c r="I19" s="23">
        <v>132.274788048</v>
      </c>
      <c r="J19" s="23">
        <v>113.23766936299999</v>
      </c>
      <c r="K19" s="23">
        <v>135.02076640799999</v>
      </c>
      <c r="L19" s="23">
        <v>146.516243328</v>
      </c>
      <c r="M19" s="23">
        <v>200.3213739425</v>
      </c>
      <c r="N19" s="23">
        <v>200.03114763743</v>
      </c>
      <c r="O19" s="23">
        <v>197.79971344823002</v>
      </c>
      <c r="P19" s="23">
        <v>203.43747464110999</v>
      </c>
      <c r="Q19" s="23">
        <v>208.14392503201998</v>
      </c>
      <c r="R19" s="23">
        <v>202.26842174482999</v>
      </c>
      <c r="S19" s="23">
        <v>196.77216225687999</v>
      </c>
      <c r="T19" s="23">
        <v>209.49653866639002</v>
      </c>
      <c r="U19" s="23">
        <v>201.21737653773999</v>
      </c>
      <c r="V19" s="23">
        <v>159.94050124151002</v>
      </c>
      <c r="W19" s="23">
        <v>246.43203036218</v>
      </c>
      <c r="X19" s="23">
        <v>1.903727065</v>
      </c>
      <c r="Y19" s="23">
        <v>237.86276820389</v>
      </c>
    </row>
    <row r="20" spans="1:25" x14ac:dyDescent="0.2">
      <c r="A20" s="29" t="s">
        <v>57</v>
      </c>
      <c r="B20" s="32">
        <v>1.2253757000000001E-2</v>
      </c>
      <c r="C20" s="23">
        <v>5.5169668999999998E-2</v>
      </c>
      <c r="D20" s="23">
        <v>0.08</v>
      </c>
      <c r="E20" s="23">
        <v>0</v>
      </c>
      <c r="F20" s="23">
        <v>0</v>
      </c>
      <c r="G20" s="23">
        <v>2.5290590000000002E-2</v>
      </c>
      <c r="H20" s="23">
        <v>0</v>
      </c>
      <c r="I20" s="23">
        <v>1.109966953</v>
      </c>
      <c r="J20" s="23">
        <v>1.5075732319999999</v>
      </c>
      <c r="K20" s="23">
        <v>3.3074449999999998E-2</v>
      </c>
      <c r="L20" s="23">
        <v>0.21619813199999999</v>
      </c>
      <c r="M20" s="23">
        <v>6.1710990000000002E-3</v>
      </c>
      <c r="N20" s="23">
        <v>0.105311453</v>
      </c>
      <c r="O20" s="23">
        <v>0.1085621459</v>
      </c>
      <c r="P20" s="23">
        <v>0</v>
      </c>
      <c r="Q20" s="23">
        <v>0.13539662</v>
      </c>
      <c r="R20" s="23">
        <v>0.12030914099999999</v>
      </c>
      <c r="S20" s="23">
        <v>210.41014381865</v>
      </c>
      <c r="T20" s="23">
        <v>0.67695696046000009</v>
      </c>
      <c r="U20" s="23">
        <v>4.08838507805</v>
      </c>
      <c r="V20" s="23">
        <v>1.9404930013299999</v>
      </c>
      <c r="W20" s="23">
        <v>1.3783632000000001E-2</v>
      </c>
      <c r="X20" s="23">
        <v>0</v>
      </c>
      <c r="Y20" s="23">
        <v>0.54908486999999995</v>
      </c>
    </row>
    <row r="21" spans="1:25" x14ac:dyDescent="0.2">
      <c r="A21" s="29" t="s">
        <v>56</v>
      </c>
      <c r="B21" s="32">
        <v>690.34709653000004</v>
      </c>
      <c r="C21" s="23">
        <v>533.62037330800001</v>
      </c>
      <c r="D21" s="23">
        <v>791.38439717429003</v>
      </c>
      <c r="E21" s="23">
        <v>883.89993623700002</v>
      </c>
      <c r="F21" s="23">
        <v>529.99368938099997</v>
      </c>
      <c r="G21" s="23">
        <v>336.65093587899997</v>
      </c>
      <c r="H21" s="23">
        <v>430.12823636899998</v>
      </c>
      <c r="I21" s="23">
        <v>397.92859575300002</v>
      </c>
      <c r="J21" s="23">
        <v>561.30515426299996</v>
      </c>
      <c r="K21" s="23">
        <v>568.41656426036002</v>
      </c>
      <c r="L21" s="23">
        <v>1568.7247893245301</v>
      </c>
      <c r="M21" s="23">
        <v>1112.55146683</v>
      </c>
      <c r="N21" s="23">
        <v>1600.55278172984</v>
      </c>
      <c r="O21" s="23">
        <v>847.04190298933008</v>
      </c>
      <c r="P21" s="23">
        <v>596.48073780799996</v>
      </c>
      <c r="Q21" s="23">
        <v>44.098454950559997</v>
      </c>
      <c r="R21" s="23">
        <v>5.8819440386899995</v>
      </c>
      <c r="S21" s="23">
        <v>30.453705036463401</v>
      </c>
      <c r="T21" s="23">
        <v>7.7706386378900003</v>
      </c>
      <c r="U21" s="23">
        <v>0</v>
      </c>
      <c r="V21" s="23">
        <v>0</v>
      </c>
      <c r="W21" s="23">
        <v>0</v>
      </c>
      <c r="X21" s="23">
        <v>399.74421007699999</v>
      </c>
      <c r="Y21" s="23">
        <v>0</v>
      </c>
    </row>
    <row r="22" spans="1:25" x14ac:dyDescent="0.2">
      <c r="A22" s="29" t="s">
        <v>55</v>
      </c>
      <c r="B22" s="32">
        <v>54.456151349999999</v>
      </c>
      <c r="C22" s="23">
        <v>69.835434579999998</v>
      </c>
      <c r="D22" s="23">
        <v>66.468885287999996</v>
      </c>
      <c r="E22" s="23">
        <v>74.747435854000003</v>
      </c>
      <c r="F22" s="23">
        <v>98.124140788000005</v>
      </c>
      <c r="G22" s="23">
        <v>107.006109837</v>
      </c>
      <c r="H22" s="23">
        <v>133.705752047</v>
      </c>
      <c r="I22" s="23">
        <v>163.80252932400001</v>
      </c>
      <c r="J22" s="23">
        <v>148.12885711600001</v>
      </c>
      <c r="K22" s="23">
        <v>168.776119319</v>
      </c>
      <c r="L22" s="23">
        <v>163.39953147899999</v>
      </c>
      <c r="M22" s="23">
        <v>171.79840939626001</v>
      </c>
      <c r="N22" s="23">
        <v>182.80585401335998</v>
      </c>
      <c r="O22" s="23">
        <v>204.82408572908</v>
      </c>
      <c r="P22" s="23">
        <v>218.60851675832998</v>
      </c>
      <c r="Q22" s="23">
        <v>236.68092854909997</v>
      </c>
      <c r="R22" s="23">
        <v>299.63722791415</v>
      </c>
      <c r="S22" s="23">
        <v>301.66269558846994</v>
      </c>
      <c r="T22" s="23">
        <v>317.31029033672996</v>
      </c>
      <c r="U22" s="23">
        <v>325.71932109890002</v>
      </c>
      <c r="V22" s="23">
        <v>347.63389593304998</v>
      </c>
      <c r="W22" s="23">
        <v>362.82608734540997</v>
      </c>
      <c r="X22" s="23">
        <v>0</v>
      </c>
      <c r="Y22" s="23">
        <v>455.22510235394998</v>
      </c>
    </row>
    <row r="23" spans="1:25" x14ac:dyDescent="0.2">
      <c r="A23" s="29" t="s">
        <v>54</v>
      </c>
      <c r="B23" s="32">
        <v>0.78893200799999996</v>
      </c>
      <c r="C23" s="23">
        <v>1.286165671</v>
      </c>
      <c r="D23" s="23">
        <v>1.6560176040000001</v>
      </c>
      <c r="E23" s="23">
        <v>1.9327483700000001</v>
      </c>
      <c r="F23" s="23">
        <v>0.153890113</v>
      </c>
      <c r="G23" s="23">
        <v>0</v>
      </c>
      <c r="H23" s="23">
        <v>0</v>
      </c>
      <c r="I23" s="23">
        <v>2.8865359999999999E-3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4">
        <v>2512.6240000819998</v>
      </c>
      <c r="Y23" s="24"/>
    </row>
    <row r="24" spans="1:25" x14ac:dyDescent="0.2">
      <c r="A24" s="29" t="s">
        <v>53</v>
      </c>
      <c r="B24" s="32">
        <v>1174.2661233490001</v>
      </c>
      <c r="C24" s="23">
        <v>256.74394220599999</v>
      </c>
      <c r="D24" s="23">
        <v>569.20985447800001</v>
      </c>
      <c r="E24" s="23">
        <v>1115.17861900293</v>
      </c>
      <c r="F24" s="23">
        <v>1269.01023340592</v>
      </c>
      <c r="G24" s="23">
        <v>1163.8487767209999</v>
      </c>
      <c r="H24" s="23">
        <v>1284.774425008</v>
      </c>
      <c r="I24" s="23">
        <v>1838.2655584669999</v>
      </c>
      <c r="J24" s="23">
        <v>553.82288423299997</v>
      </c>
      <c r="K24" s="23">
        <v>379.56218673500001</v>
      </c>
      <c r="L24" s="23">
        <v>874.71908898937988</v>
      </c>
      <c r="M24" s="23">
        <v>2042.8507913027699</v>
      </c>
      <c r="N24" s="23">
        <v>1755.3011068015801</v>
      </c>
      <c r="O24" s="23">
        <v>1839.2262984962599</v>
      </c>
      <c r="P24" s="23">
        <v>1211.3481239484199</v>
      </c>
      <c r="Q24" s="23">
        <v>1358.34214153628</v>
      </c>
      <c r="R24" s="23">
        <v>1453.26844487163</v>
      </c>
      <c r="S24" s="23">
        <v>904.82506759</v>
      </c>
      <c r="T24" s="23">
        <v>1610.4227724994601</v>
      </c>
      <c r="U24" s="23">
        <v>1924.95066267117</v>
      </c>
      <c r="V24" s="23">
        <v>1920.5067341378001</v>
      </c>
      <c r="W24" s="23">
        <v>2118.75902688424</v>
      </c>
      <c r="X24" s="23">
        <v>1972.6055640611798</v>
      </c>
      <c r="Y24" s="23">
        <v>2222.2119305431602</v>
      </c>
    </row>
    <row r="25" spans="1:25" x14ac:dyDescent="0.2">
      <c r="A25" s="29" t="s">
        <v>52</v>
      </c>
      <c r="B25" s="32">
        <v>188.08738784400001</v>
      </c>
      <c r="C25" s="23">
        <v>242.50830592099999</v>
      </c>
      <c r="D25" s="23">
        <v>283.91621953100002</v>
      </c>
      <c r="E25" s="23">
        <v>407.14454919747999</v>
      </c>
      <c r="F25" s="23">
        <v>409.88351951200002</v>
      </c>
      <c r="G25" s="23">
        <v>374.242537621</v>
      </c>
      <c r="H25" s="23">
        <v>263.582745854</v>
      </c>
      <c r="I25" s="23">
        <v>294.599815885</v>
      </c>
      <c r="J25" s="23">
        <v>324.76625779</v>
      </c>
      <c r="K25" s="23">
        <v>357.39108089000001</v>
      </c>
      <c r="L25" s="23">
        <v>361.61306730699999</v>
      </c>
      <c r="M25" s="23">
        <v>786.25205213293009</v>
      </c>
      <c r="N25" s="23">
        <v>451.05599081605999</v>
      </c>
      <c r="O25" s="23">
        <v>1492.2262464963701</v>
      </c>
      <c r="P25" s="23">
        <v>1061.61557352</v>
      </c>
      <c r="Q25" s="23">
        <v>929.66908437286997</v>
      </c>
      <c r="R25" s="23">
        <v>905.15339067230002</v>
      </c>
      <c r="S25" s="23">
        <v>888.80268000681997</v>
      </c>
      <c r="T25" s="23">
        <v>1443.29705582159</v>
      </c>
      <c r="U25" s="23">
        <v>1439.0001922819999</v>
      </c>
      <c r="V25" s="23">
        <v>980.92014944001005</v>
      </c>
      <c r="W25" s="23">
        <v>2429.9016652708597</v>
      </c>
      <c r="X25" s="23">
        <v>0</v>
      </c>
      <c r="Y25" s="23">
        <v>2527.9581844003901</v>
      </c>
    </row>
    <row r="26" spans="1:25" x14ac:dyDescent="0.2">
      <c r="A26" s="29" t="s">
        <v>51</v>
      </c>
      <c r="B26" s="32">
        <v>5.1285539160000004</v>
      </c>
      <c r="C26" s="23">
        <v>4.9975033189999998</v>
      </c>
      <c r="D26" s="23">
        <v>4.6752148059999996</v>
      </c>
      <c r="E26" s="23">
        <v>2.1220511910000002</v>
      </c>
      <c r="F26" s="23">
        <v>6.0083408780000003</v>
      </c>
      <c r="G26" s="23">
        <v>6.7195397830000001</v>
      </c>
      <c r="H26" s="23">
        <v>7.520828818</v>
      </c>
      <c r="I26" s="23">
        <v>6.6926962039999998</v>
      </c>
      <c r="J26" s="23">
        <v>7.4440291900000002</v>
      </c>
      <c r="K26" s="23">
        <v>8.6726580640000002</v>
      </c>
      <c r="L26" s="23">
        <v>15.80556601</v>
      </c>
      <c r="M26" s="23">
        <v>16.581145710770002</v>
      </c>
      <c r="N26" s="23">
        <v>23.410643866119997</v>
      </c>
      <c r="O26" s="23">
        <v>16.372656290569999</v>
      </c>
      <c r="P26" s="23">
        <v>19.989484067029998</v>
      </c>
      <c r="Q26" s="23">
        <v>26.80372247575</v>
      </c>
      <c r="R26" s="23">
        <v>30.53036417161</v>
      </c>
      <c r="S26" s="23">
        <v>29.805771108110001</v>
      </c>
      <c r="T26" s="23">
        <v>29.384935733999999</v>
      </c>
      <c r="U26" s="23">
        <v>29.501468092500001</v>
      </c>
      <c r="V26" s="23">
        <v>0</v>
      </c>
      <c r="W26" s="23">
        <v>0</v>
      </c>
      <c r="X26" s="23">
        <v>31.15400904505</v>
      </c>
      <c r="Y26" s="23">
        <v>0</v>
      </c>
    </row>
    <row r="27" spans="1:25" x14ac:dyDescent="0.2">
      <c r="A27" s="29" t="s">
        <v>50</v>
      </c>
      <c r="B27" s="32">
        <v>0</v>
      </c>
      <c r="C27" s="23">
        <v>0</v>
      </c>
      <c r="D27" s="23">
        <v>8.0984770499999996</v>
      </c>
      <c r="E27" s="23">
        <v>0</v>
      </c>
      <c r="F27" s="23">
        <v>0</v>
      </c>
      <c r="G27" s="23">
        <v>5.522367311</v>
      </c>
      <c r="H27" s="23">
        <v>3.5038147089999998</v>
      </c>
      <c r="I27" s="23">
        <v>4.4302031169999996</v>
      </c>
      <c r="J27" s="23">
        <v>16.904244743</v>
      </c>
      <c r="K27" s="23">
        <v>15.150500115</v>
      </c>
      <c r="L27" s="23">
        <v>13.796885944</v>
      </c>
      <c r="M27" s="23">
        <v>12.657913118069999</v>
      </c>
      <c r="N27" s="23">
        <v>16.26149704478</v>
      </c>
      <c r="O27" s="23">
        <v>17.360857450699999</v>
      </c>
      <c r="P27" s="23">
        <v>22.358298248080001</v>
      </c>
      <c r="Q27" s="23">
        <v>17.542276148779997</v>
      </c>
      <c r="R27" s="23">
        <v>14.000820931700002</v>
      </c>
      <c r="S27" s="23">
        <v>19.926598362470003</v>
      </c>
      <c r="T27" s="23">
        <v>17.83848810552</v>
      </c>
      <c r="U27" s="23">
        <v>13.20734886686</v>
      </c>
      <c r="V27" s="23">
        <v>38.34732318516</v>
      </c>
      <c r="W27" s="23">
        <v>29.745714013099999</v>
      </c>
      <c r="X27" s="23">
        <v>23.873653936</v>
      </c>
      <c r="Y27" s="23">
        <v>36.956489240629999</v>
      </c>
    </row>
    <row r="28" spans="1:25" x14ac:dyDescent="0.2">
      <c r="A28" s="29" t="s">
        <v>49</v>
      </c>
      <c r="B28" s="32">
        <v>4.761954512</v>
      </c>
      <c r="C28" s="23">
        <v>2.851382074</v>
      </c>
      <c r="D28" s="23">
        <v>6.9794633350000002</v>
      </c>
      <c r="E28" s="23">
        <v>2.9255396760000001</v>
      </c>
      <c r="F28" s="23">
        <v>3.376734243</v>
      </c>
      <c r="G28" s="23">
        <v>7.688181793</v>
      </c>
      <c r="H28" s="23">
        <v>13.8550623</v>
      </c>
      <c r="I28" s="23">
        <v>10.350744335</v>
      </c>
      <c r="J28" s="23">
        <v>9.8236193069999995</v>
      </c>
      <c r="K28" s="23">
        <v>10.712954033000001</v>
      </c>
      <c r="L28" s="23">
        <v>11.269456422999999</v>
      </c>
      <c r="M28" s="23">
        <v>11.526795153</v>
      </c>
      <c r="N28" s="23">
        <v>11.33236364901</v>
      </c>
      <c r="O28" s="23">
        <v>12.405024413649999</v>
      </c>
      <c r="P28" s="23">
        <v>10.889469593999999</v>
      </c>
      <c r="Q28" s="23">
        <v>13.118818515999999</v>
      </c>
      <c r="R28" s="23">
        <v>14.002759519</v>
      </c>
      <c r="S28" s="23">
        <v>14.864558102</v>
      </c>
      <c r="T28" s="23">
        <v>16.51895206539</v>
      </c>
      <c r="U28" s="23">
        <v>18.307242648839999</v>
      </c>
      <c r="V28" s="23">
        <v>21.802504354369997</v>
      </c>
      <c r="W28" s="23">
        <v>23.140892045759998</v>
      </c>
      <c r="X28" s="23">
        <v>0</v>
      </c>
      <c r="Y28" s="23">
        <v>27.97871531765</v>
      </c>
    </row>
    <row r="29" spans="1:25" x14ac:dyDescent="0.2">
      <c r="A29" s="29" t="s">
        <v>85</v>
      </c>
      <c r="B29" s="32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4.84247394E-2</v>
      </c>
      <c r="Y29" s="23">
        <v>0</v>
      </c>
    </row>
    <row r="30" spans="1:25" x14ac:dyDescent="0.2">
      <c r="A30" s="29" t="s">
        <v>48</v>
      </c>
      <c r="B30" s="32">
        <v>7.9950575300000004</v>
      </c>
      <c r="C30" s="23">
        <v>8.8028738270000009</v>
      </c>
      <c r="D30" s="23">
        <v>8.0924725570000007</v>
      </c>
      <c r="E30" s="23">
        <v>8.8978529290000008</v>
      </c>
      <c r="F30" s="23">
        <v>9.3076487869999998</v>
      </c>
      <c r="G30" s="23">
        <v>11.787472504</v>
      </c>
      <c r="H30" s="23">
        <v>8.3640427689999992</v>
      </c>
      <c r="I30" s="23">
        <v>9.9249632309999996</v>
      </c>
      <c r="J30" s="23">
        <v>11.196659931999999</v>
      </c>
      <c r="K30" s="23">
        <v>19.53920454</v>
      </c>
      <c r="L30" s="23">
        <v>12.607461860000001</v>
      </c>
      <c r="M30" s="23">
        <v>0</v>
      </c>
      <c r="N30" s="23">
        <v>17.28135751352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</row>
    <row r="31" spans="1:25" x14ac:dyDescent="0.2">
      <c r="A31" s="29" t="s">
        <v>47</v>
      </c>
      <c r="B31" s="32">
        <v>1.7367898390000001</v>
      </c>
      <c r="C31" s="23">
        <v>1.6597063519999999</v>
      </c>
      <c r="D31" s="23">
        <v>2.195407608</v>
      </c>
      <c r="E31" s="23">
        <v>2.9364893560000001</v>
      </c>
      <c r="F31" s="23">
        <v>3.5186186369999999</v>
      </c>
      <c r="G31" s="23">
        <v>4.5809448110000002</v>
      </c>
      <c r="H31" s="23">
        <v>5.5356252289999999</v>
      </c>
      <c r="I31" s="23">
        <v>7.1825976259999997</v>
      </c>
      <c r="J31" s="23">
        <v>5.146502023</v>
      </c>
      <c r="K31" s="23">
        <v>2.5407861E-2</v>
      </c>
      <c r="L31" s="23">
        <v>0.33508649499999998</v>
      </c>
      <c r="M31" s="23">
        <v>0.54425883865000002</v>
      </c>
      <c r="N31" s="23">
        <v>0.59123946569000008</v>
      </c>
      <c r="O31" s="23">
        <v>0.85788860623000007</v>
      </c>
      <c r="P31" s="23">
        <v>0.76360942295000001</v>
      </c>
      <c r="Q31" s="23">
        <v>0.87898894468</v>
      </c>
      <c r="R31" s="23">
        <v>0.77603335975999999</v>
      </c>
      <c r="S31" s="23">
        <v>0.62293694349999995</v>
      </c>
      <c r="T31" s="23">
        <v>0.30078790091000002</v>
      </c>
      <c r="U31" s="23">
        <v>8.7525500859999994E-2</v>
      </c>
      <c r="V31" s="23">
        <v>2.7142740149999997E-2</v>
      </c>
      <c r="W31" s="23">
        <v>1.9919145379999999E-2</v>
      </c>
      <c r="X31" s="23">
        <v>1149.8716207990001</v>
      </c>
      <c r="Y31" s="23">
        <v>0.53758736844999999</v>
      </c>
    </row>
    <row r="32" spans="1:25" x14ac:dyDescent="0.2">
      <c r="A32" s="29" t="s">
        <v>46</v>
      </c>
      <c r="B32" s="32">
        <v>0</v>
      </c>
      <c r="C32" s="23">
        <v>0</v>
      </c>
      <c r="D32" s="23">
        <v>11.301396001000001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1167.1497509860701</v>
      </c>
      <c r="Y32" s="23"/>
    </row>
    <row r="33" spans="1:25" x14ac:dyDescent="0.2">
      <c r="A33" s="29" t="s">
        <v>45</v>
      </c>
      <c r="B33" s="32">
        <v>136.79820666800001</v>
      </c>
      <c r="C33" s="23">
        <v>170.02830101000001</v>
      </c>
      <c r="D33" s="23">
        <v>175.35549911800001</v>
      </c>
      <c r="E33" s="23">
        <v>197.16089318900001</v>
      </c>
      <c r="F33" s="23">
        <v>236.96890309400001</v>
      </c>
      <c r="G33" s="23">
        <v>255.95424916299999</v>
      </c>
      <c r="H33" s="23">
        <v>297.973123692</v>
      </c>
      <c r="I33" s="23">
        <v>333.85940553900002</v>
      </c>
      <c r="J33" s="23">
        <v>387.99705503299998</v>
      </c>
      <c r="K33" s="23">
        <v>441.41269341999998</v>
      </c>
      <c r="L33" s="23">
        <v>472.87832358700001</v>
      </c>
      <c r="M33" s="23">
        <v>477.42924522551999</v>
      </c>
      <c r="N33" s="23">
        <v>522.98136902878002</v>
      </c>
      <c r="O33" s="23">
        <v>557.75476197934995</v>
      </c>
      <c r="P33" s="23">
        <v>593.09227501121995</v>
      </c>
      <c r="Q33" s="23">
        <v>642.33468223811997</v>
      </c>
      <c r="R33" s="23">
        <v>718.13541968394998</v>
      </c>
      <c r="S33" s="23">
        <v>779.49757753764004</v>
      </c>
      <c r="T33" s="23">
        <v>884.03415635328008</v>
      </c>
      <c r="U33" s="23">
        <v>908.29912399724003</v>
      </c>
      <c r="V33" s="23">
        <v>992.80791457456007</v>
      </c>
      <c r="W33" s="23">
        <v>1027.8668910162601</v>
      </c>
      <c r="X33" s="23">
        <v>92.561144127000006</v>
      </c>
      <c r="Y33" s="23">
        <v>1326.5197774488099</v>
      </c>
    </row>
    <row r="34" spans="1:25" x14ac:dyDescent="0.2">
      <c r="A34" s="29" t="s">
        <v>44</v>
      </c>
      <c r="B34" s="32">
        <v>131.69138501099999</v>
      </c>
      <c r="C34" s="23">
        <v>173.623335008</v>
      </c>
      <c r="D34" s="23">
        <v>165.87763004999999</v>
      </c>
      <c r="E34" s="23">
        <v>181.96733826600001</v>
      </c>
      <c r="F34" s="23">
        <v>271.13094425700001</v>
      </c>
      <c r="G34" s="23">
        <v>259.39853426299999</v>
      </c>
      <c r="H34" s="23">
        <v>306.09472118500003</v>
      </c>
      <c r="I34" s="23">
        <v>371.70642696200002</v>
      </c>
      <c r="J34" s="23">
        <v>401.08342391100001</v>
      </c>
      <c r="K34" s="23">
        <v>429.790527725</v>
      </c>
      <c r="L34" s="23">
        <v>472.25711869700001</v>
      </c>
      <c r="M34" s="23">
        <v>477.08867444971003</v>
      </c>
      <c r="N34" s="23">
        <v>581.81177652975998</v>
      </c>
      <c r="O34" s="23">
        <v>604.16739304628004</v>
      </c>
      <c r="P34" s="23">
        <v>645.71283592659995</v>
      </c>
      <c r="Q34" s="23">
        <v>660.12331891031999</v>
      </c>
      <c r="R34" s="23">
        <v>738.82972455631011</v>
      </c>
      <c r="S34" s="23">
        <v>849.26884519293003</v>
      </c>
      <c r="T34" s="23">
        <v>878.77388033489001</v>
      </c>
      <c r="U34" s="23">
        <v>957.70179246005</v>
      </c>
      <c r="V34" s="23">
        <v>1016.0269665510699</v>
      </c>
      <c r="W34" s="23">
        <v>1060.93744845638</v>
      </c>
      <c r="X34" s="23">
        <v>27.082320641159999</v>
      </c>
      <c r="Y34" s="23">
        <v>1354.3270403327899</v>
      </c>
    </row>
    <row r="35" spans="1:25" x14ac:dyDescent="0.2">
      <c r="A35" s="29" t="s">
        <v>43</v>
      </c>
      <c r="B35" s="32">
        <v>0</v>
      </c>
      <c r="C35" s="23">
        <v>13.896434401</v>
      </c>
      <c r="D35" s="23">
        <v>15.595999599000001</v>
      </c>
      <c r="E35" s="23">
        <v>17.020032898</v>
      </c>
      <c r="F35" s="23">
        <v>25.215871139000001</v>
      </c>
      <c r="G35" s="23">
        <v>26.063864299999999</v>
      </c>
      <c r="H35" s="23">
        <v>29.728969675999998</v>
      </c>
      <c r="I35" s="23">
        <v>34.473019237000003</v>
      </c>
      <c r="J35" s="23">
        <v>38.981600726000003</v>
      </c>
      <c r="K35" s="23">
        <v>26.675043207000002</v>
      </c>
      <c r="L35" s="23">
        <v>37.709328532999997</v>
      </c>
      <c r="M35" s="23">
        <v>27.655553378150003</v>
      </c>
      <c r="N35" s="23">
        <v>42.529943797359998</v>
      </c>
      <c r="O35" s="23">
        <v>41.759066529430001</v>
      </c>
      <c r="P35" s="23">
        <v>34.549800537080003</v>
      </c>
      <c r="Q35" s="23">
        <v>56.69225057701</v>
      </c>
      <c r="R35" s="23">
        <v>56.595522580249998</v>
      </c>
      <c r="S35" s="23">
        <v>59.122521773290003</v>
      </c>
      <c r="T35" s="23">
        <v>49.652338305960001</v>
      </c>
      <c r="U35" s="23">
        <v>63.581480765329999</v>
      </c>
      <c r="V35" s="23">
        <v>64.784660889630004</v>
      </c>
      <c r="W35" s="23">
        <v>72.734006909910008</v>
      </c>
      <c r="X35" s="23">
        <v>27.00936442615</v>
      </c>
      <c r="Y35" s="23">
        <v>98.010412827639996</v>
      </c>
    </row>
    <row r="36" spans="1:25" x14ac:dyDescent="0.2">
      <c r="A36" s="29" t="s">
        <v>42</v>
      </c>
      <c r="B36" s="32">
        <v>0</v>
      </c>
      <c r="C36" s="23">
        <v>0</v>
      </c>
      <c r="D36" s="23">
        <v>15.963742112299999</v>
      </c>
      <c r="E36" s="23">
        <v>-1.477950986</v>
      </c>
      <c r="F36" s="23">
        <v>-10.299375747999999</v>
      </c>
      <c r="G36" s="23">
        <v>0</v>
      </c>
      <c r="H36" s="23">
        <v>0</v>
      </c>
      <c r="I36" s="23">
        <v>18.217701269999999</v>
      </c>
      <c r="J36" s="23">
        <v>12.622254270999999</v>
      </c>
      <c r="K36" s="23">
        <v>20.416538078129996</v>
      </c>
      <c r="L36" s="23">
        <v>20.086210053999999</v>
      </c>
      <c r="M36" s="23">
        <v>21.26105402304</v>
      </c>
      <c r="N36" s="23">
        <v>22.241057588099999</v>
      </c>
      <c r="O36" s="23">
        <v>21.62323631628</v>
      </c>
      <c r="P36" s="23">
        <v>0</v>
      </c>
      <c r="Q36" s="23">
        <v>17.773584807820001</v>
      </c>
      <c r="R36" s="23">
        <v>18.905715907669997</v>
      </c>
      <c r="S36" s="23">
        <v>25.26752044653</v>
      </c>
      <c r="T36" s="23">
        <v>25.539426628490002</v>
      </c>
      <c r="U36" s="23">
        <v>25.627700616310001</v>
      </c>
      <c r="V36" s="23">
        <v>27.269354889340001</v>
      </c>
      <c r="W36" s="23">
        <v>26.201743897490001</v>
      </c>
      <c r="X36" s="23">
        <v>550.99229133020992</v>
      </c>
      <c r="Y36" s="23">
        <v>4.2351937590400004</v>
      </c>
    </row>
    <row r="37" spans="1:25" ht="13.5" x14ac:dyDescent="0.2">
      <c r="A37" s="29" t="s">
        <v>41</v>
      </c>
      <c r="B37" s="32">
        <v>6.9876809709999996</v>
      </c>
      <c r="C37" s="23">
        <v>25.460367198</v>
      </c>
      <c r="D37" s="23">
        <v>75.725664683999995</v>
      </c>
      <c r="E37" s="23">
        <v>90.413242772000004</v>
      </c>
      <c r="F37" s="23">
        <v>114.985025893</v>
      </c>
      <c r="G37" s="23">
        <v>122.286181685</v>
      </c>
      <c r="H37" s="23">
        <v>166.60757080100001</v>
      </c>
      <c r="I37" s="23">
        <v>203.657051172</v>
      </c>
      <c r="J37" s="23">
        <v>567.80026602500004</v>
      </c>
      <c r="K37" s="23">
        <v>73.441128328000005</v>
      </c>
      <c r="L37" s="23">
        <v>149.325801971</v>
      </c>
      <c r="M37" s="23">
        <v>144.37275002199999</v>
      </c>
      <c r="N37" s="23">
        <v>150.42343819236999</v>
      </c>
      <c r="O37" s="23">
        <v>105.1003356975</v>
      </c>
      <c r="P37" s="23">
        <v>67.345817553130004</v>
      </c>
      <c r="Q37" s="23">
        <v>24.00975445916</v>
      </c>
      <c r="R37" s="23">
        <v>28.967214069179999</v>
      </c>
      <c r="S37" s="23">
        <v>146.64860005726001</v>
      </c>
      <c r="T37" s="23">
        <v>16.20798861938</v>
      </c>
      <c r="U37" s="23">
        <v>14.89263521602</v>
      </c>
      <c r="V37" s="23">
        <v>9.3881135869900003</v>
      </c>
      <c r="W37" s="23">
        <v>6.5497815529299999</v>
      </c>
      <c r="X37" s="23">
        <v>30.150737771999999</v>
      </c>
      <c r="Y37" s="25">
        <v>26.12903782319</v>
      </c>
    </row>
    <row r="38" spans="1:25" ht="13.5" x14ac:dyDescent="0.2">
      <c r="A38" s="29" t="s">
        <v>40</v>
      </c>
      <c r="B38" s="32">
        <v>23.726302814</v>
      </c>
      <c r="C38" s="23">
        <v>28.326179229000001</v>
      </c>
      <c r="D38" s="23">
        <v>26.484155926</v>
      </c>
      <c r="E38" s="23">
        <v>27.971512343000001</v>
      </c>
      <c r="F38" s="23">
        <v>73.589626585000005</v>
      </c>
      <c r="G38" s="23">
        <v>35.577188315000001</v>
      </c>
      <c r="H38" s="23">
        <v>3.7259393000000002E-2</v>
      </c>
      <c r="I38" s="23">
        <v>95.700310543000001</v>
      </c>
      <c r="J38" s="23">
        <v>91.105803030000004</v>
      </c>
      <c r="K38" s="23">
        <v>126.069719023</v>
      </c>
      <c r="L38" s="23">
        <v>149.11119896299999</v>
      </c>
      <c r="M38" s="23">
        <v>64.149922469000003</v>
      </c>
      <c r="N38" s="23">
        <v>230.03284133999</v>
      </c>
      <c r="O38" s="23">
        <v>230.71715704476998</v>
      </c>
      <c r="P38" s="23">
        <v>262.75106773427001</v>
      </c>
      <c r="Q38" s="23">
        <v>274.10934890592</v>
      </c>
      <c r="R38" s="23">
        <v>267.03262712010996</v>
      </c>
      <c r="S38" s="23">
        <v>295.20116978954997</v>
      </c>
      <c r="T38" s="23">
        <v>259.86734267040998</v>
      </c>
      <c r="U38" s="23">
        <v>256.67469289757997</v>
      </c>
      <c r="V38" s="23">
        <v>223.75717270338001</v>
      </c>
      <c r="W38" s="23">
        <v>356.24517273946998</v>
      </c>
      <c r="X38" s="23">
        <v>43.939278288360001</v>
      </c>
      <c r="Y38" s="25">
        <v>1374.1172239586199</v>
      </c>
    </row>
    <row r="39" spans="1:25" ht="13.5" x14ac:dyDescent="0.2">
      <c r="A39" s="29" t="s">
        <v>39</v>
      </c>
      <c r="B39" s="32">
        <v>0</v>
      </c>
      <c r="C39" s="23">
        <v>0</v>
      </c>
      <c r="D39" s="23">
        <v>8.7997430000000005E-3</v>
      </c>
      <c r="E39" s="23">
        <v>74.921645556000001</v>
      </c>
      <c r="F39" s="23">
        <v>31.088827900999998</v>
      </c>
      <c r="G39" s="23">
        <v>13.328797740000001</v>
      </c>
      <c r="H39" s="23">
        <v>13.140341096</v>
      </c>
      <c r="I39" s="23">
        <v>14.59566102</v>
      </c>
      <c r="J39" s="23">
        <v>14.175751173</v>
      </c>
      <c r="K39" s="23">
        <v>14.111576936000001</v>
      </c>
      <c r="L39" s="23">
        <v>14.791983047</v>
      </c>
      <c r="M39" s="23">
        <v>15.80029562915</v>
      </c>
      <c r="N39" s="23">
        <v>15.44803499889</v>
      </c>
      <c r="O39" s="23">
        <v>15.349448745829999</v>
      </c>
      <c r="P39" s="23">
        <v>16.059402426089999</v>
      </c>
      <c r="Q39" s="23">
        <v>17.996252761259999</v>
      </c>
      <c r="R39" s="23">
        <v>21.6903813588</v>
      </c>
      <c r="S39" s="23">
        <v>22.939907793500002</v>
      </c>
      <c r="T39" s="23">
        <v>21.93790350079</v>
      </c>
      <c r="U39" s="23">
        <v>21.848033924900001</v>
      </c>
      <c r="V39" s="23">
        <v>19.785663406650002</v>
      </c>
      <c r="W39" s="23">
        <v>26.497871762599999</v>
      </c>
      <c r="X39" s="23">
        <v>19.515433863999998</v>
      </c>
      <c r="Y39" s="25">
        <v>32.217295372350002</v>
      </c>
    </row>
    <row r="40" spans="1:25" ht="13.5" x14ac:dyDescent="0.2">
      <c r="A40" s="29" t="s">
        <v>86</v>
      </c>
      <c r="B40" s="32">
        <v>0</v>
      </c>
      <c r="C40" s="23">
        <v>0</v>
      </c>
      <c r="D40" s="23">
        <v>6.2645</v>
      </c>
      <c r="E40" s="23">
        <v>0</v>
      </c>
      <c r="F40" s="23">
        <v>0</v>
      </c>
      <c r="G40" s="23">
        <v>0</v>
      </c>
      <c r="H40" s="23">
        <v>0</v>
      </c>
      <c r="I40" s="23">
        <v>10.301259936999999</v>
      </c>
      <c r="J40" s="23">
        <v>11.344819963999999</v>
      </c>
      <c r="K40" s="23">
        <v>9.2228835870000001</v>
      </c>
      <c r="L40" s="23">
        <v>12.843223564000001</v>
      </c>
      <c r="M40" s="23">
        <v>13.505824561680001</v>
      </c>
      <c r="N40" s="23">
        <v>13.4915015456</v>
      </c>
      <c r="O40" s="23">
        <v>7.2688897784300002</v>
      </c>
      <c r="P40" s="23">
        <v>5.2995789235400004</v>
      </c>
      <c r="Q40" s="23">
        <v>36.187506770230002</v>
      </c>
      <c r="R40" s="23">
        <v>37.28069541699</v>
      </c>
      <c r="S40" s="23">
        <v>17.730889205919997</v>
      </c>
      <c r="T40" s="23">
        <v>42.417567175519999</v>
      </c>
      <c r="U40" s="23">
        <v>42.633654595089993</v>
      </c>
      <c r="V40" s="23">
        <v>41.488371619629994</v>
      </c>
      <c r="W40" s="23">
        <v>42.718839503609999</v>
      </c>
      <c r="X40" s="23">
        <v>300.069592005</v>
      </c>
      <c r="Y40" s="25">
        <v>6.2652970253299998</v>
      </c>
    </row>
    <row r="41" spans="1:25" ht="13.5" x14ac:dyDescent="0.2">
      <c r="A41" s="29" t="s">
        <v>38</v>
      </c>
      <c r="B41" s="32">
        <v>0</v>
      </c>
      <c r="C41" s="23">
        <v>13.428016556999999</v>
      </c>
      <c r="D41" s="23">
        <v>13.838857966000001</v>
      </c>
      <c r="E41" s="23">
        <v>20.948247292000001</v>
      </c>
      <c r="F41" s="23">
        <v>23.061014310000001</v>
      </c>
      <c r="G41" s="23">
        <v>12.624180315</v>
      </c>
      <c r="H41" s="23">
        <v>12.024758673999999</v>
      </c>
      <c r="I41" s="23">
        <v>13.907063888</v>
      </c>
      <c r="J41" s="23">
        <v>13.189089666999999</v>
      </c>
      <c r="K41" s="23">
        <v>14.313052625999999</v>
      </c>
      <c r="L41" s="23">
        <v>17.250357916999999</v>
      </c>
      <c r="M41" s="23">
        <v>16.948924773000002</v>
      </c>
      <c r="N41" s="23">
        <v>14.697061583</v>
      </c>
      <c r="O41" s="23">
        <v>14.204736065000001</v>
      </c>
      <c r="P41" s="23">
        <v>14.864049429</v>
      </c>
      <c r="Q41" s="23">
        <v>15.387586486040002</v>
      </c>
      <c r="R41" s="23">
        <v>21.747610397999999</v>
      </c>
      <c r="S41" s="23">
        <v>19.455557951700001</v>
      </c>
      <c r="T41" s="23">
        <v>17.26837993689</v>
      </c>
      <c r="U41" s="23">
        <v>16.766147893860001</v>
      </c>
      <c r="V41" s="23">
        <v>15.524757705000001</v>
      </c>
      <c r="W41" s="23">
        <v>18.03882769993</v>
      </c>
      <c r="X41" s="23">
        <v>365.66960614807999</v>
      </c>
      <c r="Y41" s="25">
        <v>21.828815045239999</v>
      </c>
    </row>
    <row r="42" spans="1:25" ht="13.5" x14ac:dyDescent="0.2">
      <c r="A42" s="29" t="s">
        <v>37</v>
      </c>
      <c r="B42" s="32">
        <v>0</v>
      </c>
      <c r="C42" s="23">
        <v>0</v>
      </c>
      <c r="D42" s="23">
        <v>59.301896704000001</v>
      </c>
      <c r="E42" s="23">
        <v>0</v>
      </c>
      <c r="F42" s="23">
        <v>37.471672861000002</v>
      </c>
      <c r="G42" s="23">
        <v>122.830374627</v>
      </c>
      <c r="H42" s="23">
        <v>160.78321759100001</v>
      </c>
      <c r="I42" s="23">
        <v>194.492530577</v>
      </c>
      <c r="J42" s="23">
        <v>224.06786515900001</v>
      </c>
      <c r="K42" s="23">
        <v>240.37903113499999</v>
      </c>
      <c r="L42" s="23">
        <v>230.60207881700001</v>
      </c>
      <c r="M42" s="23">
        <v>294.45599424900001</v>
      </c>
      <c r="N42" s="23">
        <v>285.61020455200003</v>
      </c>
      <c r="O42" s="23">
        <v>339.21447338303005</v>
      </c>
      <c r="P42" s="23">
        <v>289.86244123300003</v>
      </c>
      <c r="Q42" s="23">
        <v>328.00804366</v>
      </c>
      <c r="R42" s="23">
        <v>298.07778577400001</v>
      </c>
      <c r="S42" s="23">
        <v>273.18311499999999</v>
      </c>
      <c r="T42" s="23">
        <v>289.92668099999997</v>
      </c>
      <c r="U42" s="23">
        <v>299.67534499999999</v>
      </c>
      <c r="V42" s="23">
        <v>124.261600055</v>
      </c>
      <c r="W42" s="23">
        <v>2.6193999999999999E-2</v>
      </c>
      <c r="X42" s="23">
        <v>0</v>
      </c>
      <c r="Y42" s="25">
        <v>375.53813580000002</v>
      </c>
    </row>
    <row r="43" spans="1:25" x14ac:dyDescent="0.2">
      <c r="A43" s="29" t="s">
        <v>36</v>
      </c>
      <c r="B43" s="32">
        <v>0</v>
      </c>
      <c r="C43" s="23">
        <v>0</v>
      </c>
      <c r="D43" s="23">
        <v>0</v>
      </c>
      <c r="E43" s="23">
        <v>0</v>
      </c>
      <c r="F43" s="23">
        <v>0</v>
      </c>
      <c r="G43" s="23">
        <v>2.3001824929999999</v>
      </c>
      <c r="H43" s="23">
        <v>0.30890021400000001</v>
      </c>
      <c r="I43" s="23">
        <v>0.93176834399999997</v>
      </c>
      <c r="J43" s="23">
        <v>7.1560567300000004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82.958210703999995</v>
      </c>
      <c r="Y43" s="23">
        <v>0</v>
      </c>
    </row>
    <row r="44" spans="1:25" x14ac:dyDescent="0.2">
      <c r="A44" s="29" t="s">
        <v>35</v>
      </c>
      <c r="B44" s="32">
        <v>1.0361776810000001</v>
      </c>
      <c r="C44" s="23">
        <v>13.269420569999999</v>
      </c>
      <c r="D44" s="23">
        <v>1.357990075</v>
      </c>
      <c r="E44" s="23">
        <v>2.0295548060000002</v>
      </c>
      <c r="F44" s="23">
        <v>3.023485848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0.86796818339999993</v>
      </c>
      <c r="Y44" s="23">
        <v>0</v>
      </c>
    </row>
    <row r="45" spans="1:25" x14ac:dyDescent="0.2">
      <c r="A45" s="29" t="s">
        <v>34</v>
      </c>
      <c r="B45" s="32">
        <v>0</v>
      </c>
      <c r="C45" s="23">
        <v>0</v>
      </c>
      <c r="D45" s="23">
        <v>6.1826849629999998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23.437442034</v>
      </c>
      <c r="L45" s="23">
        <v>19.844659722999999</v>
      </c>
      <c r="M45" s="23">
        <v>5.3083517950000001</v>
      </c>
      <c r="N45" s="23">
        <v>9.3406444868299996</v>
      </c>
      <c r="O45" s="23">
        <v>13.673376715250001</v>
      </c>
      <c r="P45" s="23">
        <v>158.83364231120001</v>
      </c>
      <c r="Q45" s="23">
        <v>197.33648238716</v>
      </c>
      <c r="R45" s="23">
        <v>93.95524494432</v>
      </c>
      <c r="S45" s="23">
        <v>-9.9486410762999995</v>
      </c>
      <c r="T45" s="23">
        <v>79.715191976119996</v>
      </c>
      <c r="U45" s="23">
        <v>33.895813359310004</v>
      </c>
      <c r="V45" s="23">
        <v>7.4147406712399997</v>
      </c>
      <c r="W45" s="23">
        <v>363.88716223048999</v>
      </c>
      <c r="X45" s="23">
        <v>152.52895638049</v>
      </c>
      <c r="Y45" s="23">
        <v>310.56219285554999</v>
      </c>
    </row>
    <row r="46" spans="1:25" x14ac:dyDescent="0.2">
      <c r="A46" s="29" t="s">
        <v>33</v>
      </c>
      <c r="B46" s="32">
        <v>0</v>
      </c>
      <c r="C46" s="23">
        <v>0</v>
      </c>
      <c r="D46" s="23">
        <v>7</v>
      </c>
      <c r="E46" s="23">
        <v>0</v>
      </c>
      <c r="F46" s="23">
        <v>0</v>
      </c>
      <c r="G46" s="23">
        <v>20.402345500999999</v>
      </c>
      <c r="H46" s="23">
        <v>29.192063987000001</v>
      </c>
      <c r="I46" s="23">
        <v>32.039819903000001</v>
      </c>
      <c r="J46" s="23">
        <v>24.570196401</v>
      </c>
      <c r="K46" s="23">
        <v>33.965217609</v>
      </c>
      <c r="L46" s="23">
        <v>29.971995230000001</v>
      </c>
      <c r="M46" s="23">
        <v>31.88610675256</v>
      </c>
      <c r="N46" s="23">
        <v>28.860123599529999</v>
      </c>
      <c r="O46" s="23">
        <v>33.970307795560004</v>
      </c>
      <c r="P46" s="23">
        <v>42.10038427968</v>
      </c>
      <c r="Q46" s="23">
        <v>40.250222536750002</v>
      </c>
      <c r="R46" s="23">
        <v>53.898839446940002</v>
      </c>
      <c r="S46" s="23">
        <v>54.72346110478</v>
      </c>
      <c r="T46" s="23">
        <v>64.121230471320004</v>
      </c>
      <c r="U46" s="23">
        <v>64.479997995890002</v>
      </c>
      <c r="V46" s="23">
        <v>52.21325175978</v>
      </c>
      <c r="W46" s="23">
        <v>63.223547926150005</v>
      </c>
      <c r="X46" s="23"/>
      <c r="Y46" s="23">
        <v>96.632450336120002</v>
      </c>
    </row>
    <row r="47" spans="1:25" x14ac:dyDescent="0.2">
      <c r="A47" s="29" t="s">
        <v>32</v>
      </c>
      <c r="B47" s="32">
        <v>0</v>
      </c>
      <c r="C47" s="23">
        <v>0</v>
      </c>
      <c r="D47" s="23">
        <v>0.95099999999999996</v>
      </c>
      <c r="E47" s="23">
        <v>0</v>
      </c>
      <c r="F47" s="23">
        <v>0</v>
      </c>
      <c r="G47" s="23">
        <v>1.064960847</v>
      </c>
      <c r="H47" s="23">
        <v>0</v>
      </c>
      <c r="I47" s="23">
        <v>1.0813264380000001</v>
      </c>
      <c r="J47" s="23">
        <v>0.43680714300000001</v>
      </c>
      <c r="K47" s="23">
        <v>0.729754071</v>
      </c>
      <c r="L47" s="23">
        <v>0.354756295</v>
      </c>
      <c r="M47" s="23">
        <v>0.33200803000000001</v>
      </c>
      <c r="N47" s="23">
        <v>1.21716184648</v>
      </c>
      <c r="O47" s="23">
        <v>3.3147010893800002</v>
      </c>
      <c r="P47" s="23">
        <v>0.340977427</v>
      </c>
      <c r="Q47" s="23">
        <v>0.42815860632999997</v>
      </c>
      <c r="R47" s="23">
        <v>0.37149944750000002</v>
      </c>
      <c r="S47" s="23">
        <v>0.61436195026999996</v>
      </c>
      <c r="T47" s="23">
        <v>0.69226732060000007</v>
      </c>
      <c r="U47" s="23">
        <v>0.76047448900000003</v>
      </c>
      <c r="V47" s="23">
        <v>0.24838840400000001</v>
      </c>
      <c r="W47" s="23">
        <v>0.39921082651000001</v>
      </c>
      <c r="X47" s="23">
        <v>182.26412621099999</v>
      </c>
      <c r="Y47" s="23">
        <v>2.1597443134800001</v>
      </c>
    </row>
    <row r="48" spans="1:25" x14ac:dyDescent="0.2">
      <c r="A48" s="29" t="s">
        <v>31</v>
      </c>
      <c r="B48" s="32">
        <v>0</v>
      </c>
      <c r="C48" s="23">
        <v>0</v>
      </c>
      <c r="D48" s="23">
        <v>15</v>
      </c>
      <c r="E48" s="23">
        <v>62.256471445999999</v>
      </c>
      <c r="F48" s="23">
        <v>134.56530922499999</v>
      </c>
      <c r="G48" s="23">
        <v>77.362195861000004</v>
      </c>
      <c r="H48" s="23">
        <v>81.748445860000004</v>
      </c>
      <c r="I48" s="23">
        <v>71.474125182999998</v>
      </c>
      <c r="J48" s="23">
        <v>56.349120739999996</v>
      </c>
      <c r="K48" s="23">
        <v>68.570531931999994</v>
      </c>
      <c r="L48" s="23">
        <v>64.218379010999996</v>
      </c>
      <c r="M48" s="23">
        <v>70.815404256999997</v>
      </c>
      <c r="N48" s="23">
        <v>78.410178402869988</v>
      </c>
      <c r="O48" s="23">
        <v>78.067977397199996</v>
      </c>
      <c r="P48" s="23">
        <v>73.352263397000002</v>
      </c>
      <c r="Q48" s="23">
        <v>78.306464508999994</v>
      </c>
      <c r="R48" s="23">
        <v>120.416638507</v>
      </c>
      <c r="S48" s="23">
        <v>122.68095148321001</v>
      </c>
      <c r="T48" s="23">
        <v>102.08969427997999</v>
      </c>
      <c r="U48" s="23">
        <v>108.33776802908</v>
      </c>
      <c r="V48" s="23">
        <v>112.69873107744</v>
      </c>
      <c r="W48" s="23">
        <v>115.22221048442999</v>
      </c>
      <c r="X48" s="23">
        <v>19.680998884000001</v>
      </c>
      <c r="Y48" s="23">
        <v>195.38619592032001</v>
      </c>
    </row>
    <row r="49" spans="1:25" x14ac:dyDescent="0.2">
      <c r="A49" s="29" t="s">
        <v>30</v>
      </c>
      <c r="B49" s="32">
        <v>0</v>
      </c>
      <c r="C49" s="23">
        <v>0</v>
      </c>
      <c r="D49" s="23">
        <v>0</v>
      </c>
      <c r="E49" s="23">
        <v>31.376252364999999</v>
      </c>
      <c r="F49" s="23">
        <v>39.551024302000002</v>
      </c>
      <c r="G49" s="23">
        <v>60.077860479999998</v>
      </c>
      <c r="H49" s="23">
        <v>63.933970838999997</v>
      </c>
      <c r="I49" s="23">
        <v>69.434697391</v>
      </c>
      <c r="J49" s="23">
        <v>59.789869015999997</v>
      </c>
      <c r="K49" s="23">
        <v>71.556263208000004</v>
      </c>
      <c r="L49" s="23">
        <v>68.340766200999994</v>
      </c>
      <c r="M49" s="23">
        <v>74.000982913000001</v>
      </c>
      <c r="N49" s="23">
        <v>83.408785262500004</v>
      </c>
      <c r="O49" s="23">
        <v>81.553790010289987</v>
      </c>
      <c r="P49" s="23">
        <v>85.919051608000004</v>
      </c>
      <c r="Q49" s="23">
        <v>91.718480151999998</v>
      </c>
      <c r="R49" s="23">
        <v>112.667142498</v>
      </c>
      <c r="S49" s="23">
        <v>135.01304336257999</v>
      </c>
      <c r="T49" s="23">
        <v>122.39904882355999</v>
      </c>
      <c r="U49" s="23">
        <v>148.21476853198001</v>
      </c>
      <c r="V49" s="23">
        <v>152.05491478523999</v>
      </c>
      <c r="W49" s="23">
        <v>155.66908646320002</v>
      </c>
      <c r="X49" s="23">
        <v>0</v>
      </c>
      <c r="Y49" s="23">
        <v>222.90330861682</v>
      </c>
    </row>
    <row r="50" spans="1:25" x14ac:dyDescent="0.2">
      <c r="A50" s="29" t="s">
        <v>29</v>
      </c>
      <c r="B50" s="32">
        <v>0</v>
      </c>
      <c r="C50" s="23">
        <v>0</v>
      </c>
      <c r="D50" s="23">
        <v>0</v>
      </c>
      <c r="E50" s="23">
        <v>0</v>
      </c>
      <c r="F50" s="23">
        <v>4.8030483569999998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175.07580306229002</v>
      </c>
      <c r="Y50" s="23">
        <v>0</v>
      </c>
    </row>
    <row r="51" spans="1:25" x14ac:dyDescent="0.2">
      <c r="A51" s="29" t="s">
        <v>28</v>
      </c>
      <c r="B51" s="32">
        <v>0</v>
      </c>
      <c r="C51" s="23">
        <v>0</v>
      </c>
      <c r="D51" s="23">
        <v>0</v>
      </c>
      <c r="E51" s="23">
        <v>1.721348106</v>
      </c>
      <c r="F51" s="23">
        <v>4.6504082200000001</v>
      </c>
      <c r="G51" s="23">
        <v>4.162277821</v>
      </c>
      <c r="H51" s="23">
        <v>3.3221390839999998</v>
      </c>
      <c r="I51" s="23">
        <v>4.0420951760000001</v>
      </c>
      <c r="J51" s="23">
        <v>2.8198020339999998</v>
      </c>
      <c r="K51" s="23">
        <v>4.4229293810000003</v>
      </c>
      <c r="L51" s="23">
        <v>4.6041193409999996</v>
      </c>
      <c r="M51" s="23">
        <v>38.843184334199996</v>
      </c>
      <c r="N51" s="23">
        <v>35.263951842730002</v>
      </c>
      <c r="O51" s="23">
        <v>65.896622988109996</v>
      </c>
      <c r="P51" s="23">
        <v>12.52980858283</v>
      </c>
      <c r="Q51" s="23">
        <v>12.474606428230002</v>
      </c>
      <c r="R51" s="23">
        <v>18.562426662939998</v>
      </c>
      <c r="S51" s="23">
        <v>17.232399207810001</v>
      </c>
      <c r="T51" s="23">
        <v>19.284454151349998</v>
      </c>
      <c r="U51" s="23">
        <v>20.588939860020002</v>
      </c>
      <c r="V51" s="23">
        <v>20.296165297880002</v>
      </c>
      <c r="W51" s="23">
        <v>25.900077671630001</v>
      </c>
      <c r="X51" s="23">
        <v>187.52784757209</v>
      </c>
      <c r="Y51" s="23">
        <v>24.178813006030001</v>
      </c>
    </row>
    <row r="52" spans="1:25" x14ac:dyDescent="0.2">
      <c r="A52" s="29" t="s">
        <v>27</v>
      </c>
      <c r="B52" s="32">
        <v>0</v>
      </c>
      <c r="C52" s="23">
        <v>0</v>
      </c>
      <c r="D52" s="23">
        <v>0</v>
      </c>
      <c r="E52" s="23">
        <v>0</v>
      </c>
      <c r="F52" s="23">
        <v>16.394684685000001</v>
      </c>
      <c r="G52" s="23">
        <v>0</v>
      </c>
      <c r="H52" s="23">
        <v>19.977999885999999</v>
      </c>
      <c r="I52" s="23">
        <v>73.084443250000007</v>
      </c>
      <c r="J52" s="23">
        <v>147.91480155100001</v>
      </c>
      <c r="K52" s="23">
        <v>145.037231187</v>
      </c>
      <c r="L52" s="23">
        <v>292.79210516799998</v>
      </c>
      <c r="M52" s="23">
        <v>241.23246842</v>
      </c>
      <c r="N52" s="23">
        <v>137.09060231800001</v>
      </c>
      <c r="O52" s="23">
        <v>545.9</v>
      </c>
      <c r="P52" s="23">
        <v>0</v>
      </c>
      <c r="Q52" s="23">
        <v>1135.877</v>
      </c>
      <c r="R52" s="23">
        <v>1324.0796112245</v>
      </c>
      <c r="S52" s="23">
        <v>1798.85748920435</v>
      </c>
      <c r="T52" s="23">
        <v>1793.613956423</v>
      </c>
      <c r="U52" s="23">
        <v>1325.3394880452099</v>
      </c>
      <c r="V52" s="23">
        <v>479.55141316247</v>
      </c>
      <c r="W52" s="23">
        <v>107.80970681951</v>
      </c>
      <c r="X52" s="23">
        <v>0</v>
      </c>
      <c r="Y52" s="23">
        <v>1223.8092677594</v>
      </c>
    </row>
    <row r="53" spans="1:25" s="16" customFormat="1" x14ac:dyDescent="0.2">
      <c r="A53" s="29" t="s">
        <v>26</v>
      </c>
      <c r="B53" s="33">
        <v>0</v>
      </c>
      <c r="C53" s="24">
        <v>0</v>
      </c>
      <c r="D53" s="24">
        <v>0</v>
      </c>
      <c r="E53" s="24">
        <v>0</v>
      </c>
      <c r="F53" s="24">
        <v>145.246933063</v>
      </c>
      <c r="G53" s="24">
        <v>166.809011621</v>
      </c>
      <c r="H53" s="24">
        <v>114.124828251</v>
      </c>
      <c r="I53" s="24">
        <v>43.502229499999999</v>
      </c>
      <c r="J53" s="24">
        <v>14.6908011</v>
      </c>
      <c r="K53" s="24">
        <v>24.887197715999999</v>
      </c>
      <c r="L53" s="24">
        <v>6.2120477430000003</v>
      </c>
      <c r="M53" s="24">
        <v>10.649763316</v>
      </c>
      <c r="N53" s="24">
        <v>28.00734891694</v>
      </c>
      <c r="O53" s="24">
        <v>2.4126718930000002</v>
      </c>
      <c r="P53" s="24">
        <v>1.8929452520000001</v>
      </c>
      <c r="Q53" s="24">
        <v>0.62703255099999999</v>
      </c>
      <c r="R53" s="24">
        <v>99.976224032999994</v>
      </c>
      <c r="S53" s="24">
        <v>124.40926121186</v>
      </c>
      <c r="T53" s="24">
        <v>139.50215469299999</v>
      </c>
      <c r="U53" s="24">
        <v>129.20818596286</v>
      </c>
      <c r="V53" s="24">
        <v>148.16080281476002</v>
      </c>
      <c r="W53" s="24">
        <v>150.99833085557</v>
      </c>
      <c r="X53" s="24">
        <v>0</v>
      </c>
      <c r="Y53" s="23">
        <v>239.85958379736999</v>
      </c>
    </row>
    <row r="54" spans="1:25" x14ac:dyDescent="0.2">
      <c r="A54" s="29" t="s">
        <v>25</v>
      </c>
      <c r="B54" s="32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4.1533617000000002E-2</v>
      </c>
      <c r="J54" s="23">
        <v>8.1541229999999992E-3</v>
      </c>
      <c r="K54" s="23">
        <v>6.300801E-3</v>
      </c>
      <c r="L54" s="23">
        <v>3.6775929999999998E-3</v>
      </c>
      <c r="M54" s="23">
        <v>2.3298429999999998E-3</v>
      </c>
      <c r="N54" s="23">
        <v>1.2262569999999999E-3</v>
      </c>
      <c r="O54" s="23">
        <v>2.4189089999999999E-3</v>
      </c>
      <c r="P54" s="23">
        <v>2.167698E-3</v>
      </c>
      <c r="Q54" s="23">
        <v>2.6993210000000002E-3</v>
      </c>
      <c r="R54" s="23">
        <v>1.7836429999999999E-3</v>
      </c>
      <c r="S54" s="23">
        <v>1.021805E-3</v>
      </c>
      <c r="T54" s="23">
        <v>1.620376E-3</v>
      </c>
      <c r="U54" s="23">
        <v>1.078816E-3</v>
      </c>
      <c r="V54" s="23">
        <v>2.7E-4</v>
      </c>
      <c r="W54" s="23">
        <v>0</v>
      </c>
      <c r="X54" s="23">
        <v>0</v>
      </c>
      <c r="Y54" s="23">
        <v>0</v>
      </c>
    </row>
    <row r="55" spans="1:25" x14ac:dyDescent="0.2">
      <c r="A55" s="29" t="s">
        <v>24</v>
      </c>
      <c r="B55" s="32">
        <v>0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8.0381990528500005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</row>
    <row r="56" spans="1:25" x14ac:dyDescent="0.2">
      <c r="A56" s="29" t="s">
        <v>23</v>
      </c>
      <c r="B56" s="32">
        <v>0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1.2804388999999999E-2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</row>
    <row r="57" spans="1:25" x14ac:dyDescent="0.2">
      <c r="A57" s="29" t="s">
        <v>22</v>
      </c>
      <c r="B57" s="32">
        <v>0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15.002447655999999</v>
      </c>
      <c r="K57" s="23">
        <v>21.221313634000001</v>
      </c>
      <c r="L57" s="23">
        <v>24.313864605999999</v>
      </c>
      <c r="M57" s="23">
        <v>22.212869644000001</v>
      </c>
      <c r="N57" s="23">
        <v>19.498371985999999</v>
      </c>
      <c r="O57" s="23">
        <v>22.380837329810003</v>
      </c>
      <c r="P57" s="23">
        <v>26.061786294000001</v>
      </c>
      <c r="Q57" s="23">
        <v>38.846010950999997</v>
      </c>
      <c r="R57" s="23">
        <v>51.122170912999998</v>
      </c>
      <c r="S57" s="23">
        <v>45.420398998460001</v>
      </c>
      <c r="T57" s="23">
        <v>47.736907348179997</v>
      </c>
      <c r="U57" s="23">
        <v>52.246800084129994</v>
      </c>
      <c r="V57" s="23">
        <v>58.706825858000002</v>
      </c>
      <c r="W57" s="23">
        <v>59.817984019219999</v>
      </c>
      <c r="X57" s="23">
        <v>71.317939197800001</v>
      </c>
      <c r="Y57" s="23">
        <v>79.624497231000007</v>
      </c>
    </row>
    <row r="58" spans="1:25" x14ac:dyDescent="0.2">
      <c r="A58" s="29" t="s">
        <v>21</v>
      </c>
      <c r="B58" s="32">
        <v>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55.010605495</v>
      </c>
      <c r="K58" s="23">
        <v>57.693750821000002</v>
      </c>
      <c r="L58" s="23">
        <v>49.056040465000002</v>
      </c>
      <c r="M58" s="23">
        <v>51.95035068</v>
      </c>
      <c r="N58" s="23">
        <v>59.600449089769995</v>
      </c>
      <c r="O58" s="23">
        <v>56.376521063410003</v>
      </c>
      <c r="P58" s="23">
        <v>59.823482675999998</v>
      </c>
      <c r="Q58" s="23">
        <v>57.444228086000003</v>
      </c>
      <c r="R58" s="23">
        <v>100.459421671</v>
      </c>
      <c r="S58" s="23">
        <v>116.55622815832001</v>
      </c>
      <c r="T58" s="23">
        <v>120.77278970516001</v>
      </c>
      <c r="U58" s="23">
        <v>127.30532609478999</v>
      </c>
      <c r="V58" s="23">
        <v>120.55534547041999</v>
      </c>
      <c r="W58" s="23">
        <v>134.56290635741001</v>
      </c>
      <c r="X58" s="23">
        <v>163.71975995995999</v>
      </c>
      <c r="Y58" s="23">
        <v>206.62163817676</v>
      </c>
    </row>
    <row r="59" spans="1:25" x14ac:dyDescent="0.2">
      <c r="A59" s="29" t="s">
        <v>20</v>
      </c>
      <c r="B59" s="32">
        <v>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24.801440009</v>
      </c>
      <c r="M59" s="23">
        <v>0</v>
      </c>
      <c r="N59" s="23">
        <v>0</v>
      </c>
      <c r="O59" s="23">
        <v>47.758823223999997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</row>
    <row r="60" spans="1:25" s="16" customFormat="1" x14ac:dyDescent="0.2">
      <c r="A60" s="29" t="s">
        <v>19</v>
      </c>
      <c r="B60" s="33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831.61221671061003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</row>
    <row r="61" spans="1:25" x14ac:dyDescent="0.2">
      <c r="A61" s="29" t="s">
        <v>18</v>
      </c>
      <c r="B61" s="32">
        <v>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2.019399666</v>
      </c>
      <c r="M61" s="23">
        <v>2.5014252091300002</v>
      </c>
      <c r="N61" s="23">
        <v>3.0988451643699997</v>
      </c>
      <c r="O61" s="23">
        <v>3.19419792956</v>
      </c>
      <c r="P61" s="23">
        <v>3.2121168618800002</v>
      </c>
      <c r="Q61" s="23">
        <v>3.4473829063500001</v>
      </c>
      <c r="R61" s="23">
        <v>3.6129241406500001</v>
      </c>
      <c r="S61" s="23">
        <v>4.1836755848800005</v>
      </c>
      <c r="T61" s="23">
        <v>4.4887339885099999</v>
      </c>
      <c r="U61" s="23">
        <v>7.5804318970900004</v>
      </c>
      <c r="V61" s="23">
        <v>6.3080410868500003</v>
      </c>
      <c r="W61" s="23">
        <v>8.3044514999899999</v>
      </c>
      <c r="X61" s="23">
        <v>8.6474451500799994</v>
      </c>
      <c r="Y61" s="23">
        <v>32.082164129879999</v>
      </c>
    </row>
    <row r="62" spans="1:25" x14ac:dyDescent="0.2">
      <c r="A62" s="29" t="s">
        <v>17</v>
      </c>
      <c r="B62" s="32">
        <v>0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0.38267642885000003</v>
      </c>
      <c r="N62" s="23">
        <v>0</v>
      </c>
      <c r="O62" s="23">
        <v>1.5665020810199999</v>
      </c>
      <c r="P62" s="23">
        <v>73.859082682020002</v>
      </c>
      <c r="Q62" s="23">
        <v>-1.26612657089</v>
      </c>
      <c r="R62" s="23">
        <v>177.81111795751002</v>
      </c>
      <c r="S62" s="23">
        <v>186.95907048119</v>
      </c>
      <c r="T62" s="23">
        <v>208.65770118683</v>
      </c>
      <c r="U62" s="23">
        <v>261.76093477234002</v>
      </c>
      <c r="V62" s="23">
        <v>168.57187457453</v>
      </c>
      <c r="W62" s="23">
        <v>114.31800617646</v>
      </c>
      <c r="X62" s="23">
        <v>296.78891642131993</v>
      </c>
      <c r="Y62" s="23">
        <v>563.73365132353001</v>
      </c>
    </row>
    <row r="63" spans="1:25" x14ac:dyDescent="0.2">
      <c r="A63" s="29" t="s">
        <v>16</v>
      </c>
      <c r="B63" s="32">
        <v>0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259.04047098500001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</row>
    <row r="64" spans="1:25" x14ac:dyDescent="0.2">
      <c r="A64" s="29" t="s">
        <v>15</v>
      </c>
      <c r="B64" s="32">
        <v>0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2938.1964266720001</v>
      </c>
      <c r="P64" s="23">
        <v>12458.893748495</v>
      </c>
      <c r="Q64" s="23">
        <v>10048.931782993801</v>
      </c>
      <c r="R64" s="23">
        <v>8440.0053384460898</v>
      </c>
      <c r="S64" s="23">
        <v>3888.7239658879998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126.77864747</v>
      </c>
    </row>
    <row r="65" spans="1:28" x14ac:dyDescent="0.2">
      <c r="A65" s="29" t="s">
        <v>14</v>
      </c>
      <c r="B65" s="32">
        <v>0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20.89419070912</v>
      </c>
      <c r="P65" s="23">
        <v>0</v>
      </c>
      <c r="Q65" s="23">
        <v>32.516939090779999</v>
      </c>
      <c r="R65" s="23">
        <v>35.359554635400002</v>
      </c>
      <c r="S65" s="23">
        <v>36.179192461730004</v>
      </c>
      <c r="T65" s="23">
        <v>14.10428963228</v>
      </c>
      <c r="U65" s="23">
        <v>42.826420204269994</v>
      </c>
      <c r="V65" s="23">
        <v>46.527150607639996</v>
      </c>
      <c r="W65" s="23">
        <v>51.805564705519998</v>
      </c>
      <c r="X65" s="23">
        <v>44.137441121000002</v>
      </c>
      <c r="Y65" s="23">
        <v>70.072023556999994</v>
      </c>
    </row>
    <row r="66" spans="1:28" x14ac:dyDescent="0.2">
      <c r="A66" s="29" t="s">
        <v>13</v>
      </c>
      <c r="B66" s="32">
        <v>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2.96533121019</v>
      </c>
      <c r="P66" s="23">
        <v>0</v>
      </c>
      <c r="Q66" s="23">
        <v>1.4651705270099999</v>
      </c>
      <c r="R66" s="23">
        <v>1.8945052520000001</v>
      </c>
      <c r="S66" s="23">
        <v>1.6724952311400001</v>
      </c>
      <c r="T66" s="23">
        <v>1.8095375208</v>
      </c>
      <c r="U66" s="23">
        <v>2.1303970052199999</v>
      </c>
      <c r="V66" s="23">
        <v>1.9391863328199999</v>
      </c>
      <c r="W66" s="23">
        <v>1.6841673351099999</v>
      </c>
      <c r="X66" s="23">
        <v>58.578756998260005</v>
      </c>
      <c r="Y66" s="23">
        <v>2.3331400113399998</v>
      </c>
    </row>
    <row r="67" spans="1:28" x14ac:dyDescent="0.2">
      <c r="A67" s="29" t="s">
        <v>12</v>
      </c>
      <c r="B67" s="32">
        <v>0</v>
      </c>
      <c r="C67" s="23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2.1299999999999999E-2</v>
      </c>
      <c r="R67" s="23">
        <v>1.809336404</v>
      </c>
      <c r="S67" s="23">
        <v>61.716470092339996</v>
      </c>
      <c r="T67" s="23">
        <v>0</v>
      </c>
      <c r="U67" s="23">
        <v>0</v>
      </c>
      <c r="V67" s="23">
        <v>0</v>
      </c>
      <c r="W67" s="23">
        <v>0</v>
      </c>
      <c r="X67" s="23">
        <v>2.1217563890599997</v>
      </c>
      <c r="Y67" s="23">
        <v>0</v>
      </c>
    </row>
    <row r="68" spans="1:28" x14ac:dyDescent="0.2">
      <c r="A68" s="29" t="s">
        <v>11</v>
      </c>
      <c r="B68" s="32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39.558622114000002</v>
      </c>
      <c r="Y68" s="23">
        <v>0</v>
      </c>
    </row>
    <row r="69" spans="1:28" x14ac:dyDescent="0.2">
      <c r="A69" s="29" t="s">
        <v>10</v>
      </c>
      <c r="B69" s="32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397.18213413592923</v>
      </c>
      <c r="R69" s="23">
        <v>708.55287731555006</v>
      </c>
      <c r="S69" s="23">
        <v>779.54569132546999</v>
      </c>
      <c r="T69" s="23">
        <v>804.6478502406801</v>
      </c>
      <c r="U69" s="23">
        <v>827.07567944162997</v>
      </c>
      <c r="V69" s="23">
        <v>840.32437769108992</v>
      </c>
      <c r="W69" s="23">
        <v>841.81352299571995</v>
      </c>
      <c r="X69" s="23"/>
      <c r="Y69" s="23">
        <v>141.66357621244001</v>
      </c>
    </row>
    <row r="70" spans="1:28" x14ac:dyDescent="0.2">
      <c r="A70" s="29" t="s">
        <v>9</v>
      </c>
      <c r="B70" s="32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45.954042042220003</v>
      </c>
      <c r="R70" s="23">
        <v>70.413489118080008</v>
      </c>
      <c r="S70" s="23">
        <v>93.666876669060002</v>
      </c>
      <c r="T70" s="23">
        <v>87.466551644749998</v>
      </c>
      <c r="U70" s="23">
        <v>107.70386976303</v>
      </c>
      <c r="V70" s="23">
        <v>98.219685930690005</v>
      </c>
      <c r="W70" s="23">
        <v>96.65864115877001</v>
      </c>
      <c r="X70" s="23">
        <v>861.34382910600004</v>
      </c>
      <c r="Y70" s="23">
        <v>241.23891150700001</v>
      </c>
    </row>
    <row r="71" spans="1:28" x14ac:dyDescent="0.2">
      <c r="A71" s="29" t="s">
        <v>8</v>
      </c>
      <c r="B71" s="32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26.402300086</v>
      </c>
      <c r="U71" s="23">
        <v>62.132009840999999</v>
      </c>
      <c r="V71" s="23">
        <v>29.386748106999999</v>
      </c>
      <c r="W71" s="23">
        <v>30.394857581</v>
      </c>
      <c r="X71" s="23">
        <v>156.91951725412</v>
      </c>
      <c r="Y71" s="23">
        <v>51.115910434</v>
      </c>
      <c r="AB71" s="14"/>
    </row>
    <row r="72" spans="1:28" x14ac:dyDescent="0.2">
      <c r="A72" s="29" t="s">
        <v>7</v>
      </c>
      <c r="B72" s="32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2.5426500000000001E-2</v>
      </c>
      <c r="S72" s="23">
        <v>2.4351944E-2</v>
      </c>
      <c r="T72" s="23">
        <v>6.1525E-3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</row>
    <row r="73" spans="1:28" x14ac:dyDescent="0.2">
      <c r="A73" s="29" t="s">
        <v>6</v>
      </c>
      <c r="B73" s="32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</row>
    <row r="74" spans="1:28" ht="21.75" x14ac:dyDescent="0.2">
      <c r="A74" s="31" t="s">
        <v>90</v>
      </c>
      <c r="B74" s="32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11.35379949457</v>
      </c>
    </row>
    <row r="75" spans="1:28" x14ac:dyDescent="0.2">
      <c r="A75" s="29" t="s">
        <v>5</v>
      </c>
      <c r="B75" s="32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31987.7998857325</v>
      </c>
      <c r="W75" s="23">
        <v>28805.752067126399</v>
      </c>
      <c r="X75" s="23">
        <v>0</v>
      </c>
      <c r="Y75" s="23">
        <v>338.79308259932998</v>
      </c>
    </row>
    <row r="76" spans="1:28" x14ac:dyDescent="0.2">
      <c r="A76" s="29" t="s">
        <v>88</v>
      </c>
      <c r="B76" s="32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347.28568035232001</v>
      </c>
      <c r="Y76" s="23">
        <v>0</v>
      </c>
    </row>
    <row r="77" spans="1:28" x14ac:dyDescent="0.2">
      <c r="A77" s="29" t="s">
        <v>80</v>
      </c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1">
        <v>2.0999999999999999E-3</v>
      </c>
      <c r="Y77" s="23">
        <v>1.0487763000000001E-2</v>
      </c>
    </row>
    <row r="78" spans="1:28" x14ac:dyDescent="0.2">
      <c r="A78" s="29" t="s">
        <v>89</v>
      </c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1"/>
      <c r="Y78" s="23">
        <v>0.63545478364999997</v>
      </c>
    </row>
    <row r="79" spans="1:28" x14ac:dyDescent="0.2">
      <c r="A79" s="29" t="s">
        <v>87</v>
      </c>
      <c r="B79" s="23">
        <v>5.9553865369999999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86.621409080999996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87.254392903068705</v>
      </c>
      <c r="Q79" s="23">
        <v>0</v>
      </c>
      <c r="R79" s="23">
        <v>0.84837946752928539</v>
      </c>
      <c r="S79" s="23">
        <v>0</v>
      </c>
      <c r="T79" s="23">
        <v>24.562237049869999</v>
      </c>
      <c r="U79" s="23">
        <v>0</v>
      </c>
      <c r="V79" s="23">
        <v>0</v>
      </c>
      <c r="W79" s="23">
        <v>0</v>
      </c>
      <c r="X79" s="21">
        <v>0</v>
      </c>
      <c r="Y79" s="23"/>
    </row>
    <row r="80" spans="1:28" x14ac:dyDescent="0.2">
      <c r="A80" s="30" t="s">
        <v>4</v>
      </c>
      <c r="B80" s="27">
        <f>SUM(B8:B79)</f>
        <v>2794.2096756700003</v>
      </c>
      <c r="C80" s="27">
        <f t="shared" ref="C80:Y80" si="1">SUM(C8:C79)</f>
        <v>2002.2843196419999</v>
      </c>
      <c r="D80" s="27">
        <f t="shared" si="1"/>
        <v>2779.3268690325908</v>
      </c>
      <c r="E80" s="27">
        <f t="shared" si="1"/>
        <v>3716.7951017064092</v>
      </c>
      <c r="F80" s="27">
        <f t="shared" si="1"/>
        <v>4081.5548166102194</v>
      </c>
      <c r="G80" s="27">
        <f t="shared" si="1"/>
        <v>3803.4575036839997</v>
      </c>
      <c r="H80" s="27">
        <f t="shared" si="1"/>
        <v>4316.6776192248899</v>
      </c>
      <c r="I80" s="27">
        <f t="shared" si="1"/>
        <v>5215.9585748893114</v>
      </c>
      <c r="J80" s="27">
        <f t="shared" si="1"/>
        <v>4691.0165238698519</v>
      </c>
      <c r="K80" s="27">
        <f t="shared" si="1"/>
        <v>4411.0496498038401</v>
      </c>
      <c r="L80" s="27">
        <f t="shared" si="1"/>
        <v>6814.9660215865206</v>
      </c>
      <c r="M80" s="27">
        <f t="shared" si="1"/>
        <v>7590.9486391795217</v>
      </c>
      <c r="N80" s="27">
        <f t="shared" si="1"/>
        <v>7921.3056384437805</v>
      </c>
      <c r="O80" s="27">
        <f t="shared" si="1"/>
        <v>11365.003517587647</v>
      </c>
      <c r="P80" s="27">
        <f t="shared" si="1"/>
        <v>19482.31762293007</v>
      </c>
      <c r="Q80" s="27">
        <f t="shared" si="1"/>
        <v>18118.117787107229</v>
      </c>
      <c r="R80" s="27">
        <f t="shared" si="1"/>
        <v>17566.3462090504</v>
      </c>
      <c r="S80" s="27">
        <f t="shared" si="1"/>
        <v>13504.271062802052</v>
      </c>
      <c r="T80" s="27">
        <f t="shared" si="1"/>
        <v>11101.067031969711</v>
      </c>
      <c r="U80" s="27">
        <f t="shared" si="1"/>
        <v>11199.771032363327</v>
      </c>
      <c r="V80" s="27">
        <f t="shared" si="1"/>
        <v>41706.535014978253</v>
      </c>
      <c r="W80" s="27">
        <f t="shared" si="1"/>
        <v>41088.908385671581</v>
      </c>
      <c r="X80" s="27">
        <f t="shared" si="1"/>
        <v>15552.606212535009</v>
      </c>
      <c r="Y80" s="27">
        <f t="shared" si="1"/>
        <v>16135.410969071709</v>
      </c>
    </row>
    <row r="81" spans="1:25" x14ac:dyDescent="0.2">
      <c r="A81" s="1" t="e">
        <f>+'CUADRO 1A'!#REF!</f>
        <v>#REF!</v>
      </c>
      <c r="S81" s="8"/>
    </row>
    <row r="82" spans="1:25" x14ac:dyDescent="0.2">
      <c r="A82" s="9" t="s">
        <v>3</v>
      </c>
    </row>
    <row r="83" spans="1:25" x14ac:dyDescent="0.2">
      <c r="A83" s="2"/>
      <c r="S83" s="4"/>
      <c r="Y83" s="23"/>
    </row>
    <row r="84" spans="1:25" x14ac:dyDescent="0.2">
      <c r="B84" s="15">
        <v>2794.2096756699998</v>
      </c>
      <c r="C84" s="15">
        <v>2002.2843196419999</v>
      </c>
      <c r="D84" s="15">
        <v>2779.3268690325899</v>
      </c>
      <c r="E84" s="15">
        <v>3716.7951017064102</v>
      </c>
      <c r="F84" s="15">
        <v>4081.5548166102199</v>
      </c>
      <c r="G84" s="15">
        <v>3803.4575036840001</v>
      </c>
      <c r="H84" s="15">
        <v>4316.6776192248899</v>
      </c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26"/>
    </row>
    <row r="85" spans="1:25" x14ac:dyDescent="0.2">
      <c r="B85" s="6">
        <f t="shared" ref="B85:H85" si="2">+B80-B84</f>
        <v>0</v>
      </c>
      <c r="C85" s="6">
        <f t="shared" si="2"/>
        <v>0</v>
      </c>
      <c r="D85" s="6">
        <f t="shared" si="2"/>
        <v>0</v>
      </c>
      <c r="E85" s="6">
        <f t="shared" si="2"/>
        <v>0</v>
      </c>
      <c r="F85" s="6">
        <f t="shared" si="2"/>
        <v>0</v>
      </c>
      <c r="G85" s="6">
        <f t="shared" si="2"/>
        <v>0</v>
      </c>
      <c r="H85" s="6">
        <f t="shared" si="2"/>
        <v>0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8" spans="1:25" x14ac:dyDescent="0.2">
      <c r="B88" s="3">
        <v>0</v>
      </c>
      <c r="C88" s="3">
        <v>0</v>
      </c>
      <c r="D88" s="3">
        <v>320.50038447499998</v>
      </c>
      <c r="E88" s="3">
        <v>691.26480950099995</v>
      </c>
      <c r="F88" s="3">
        <v>442.73717294099998</v>
      </c>
      <c r="G88" s="3">
        <v>0</v>
      </c>
      <c r="H88" s="3">
        <v>594.07684038299999</v>
      </c>
    </row>
  </sheetData>
  <mergeCells count="2">
    <mergeCell ref="A1:Y1"/>
    <mergeCell ref="A2:Y2"/>
  </mergeCells>
  <pageMargins left="0.7" right="0.7" top="0.75" bottom="0.75" header="0.3" footer="0.3"/>
  <pageSetup orientation="portrait" r:id="rId1"/>
  <ignoredErrors>
    <ignoredError sqref="B7:Y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2</vt:i4>
      </vt:variant>
    </vt:vector>
  </HeadingPairs>
  <TitlesOfParts>
    <vt:vector size="23" baseType="lpstr">
      <vt:lpstr>ÍNDICE</vt:lpstr>
      <vt:lpstr>CUADRO 1A</vt:lpstr>
      <vt:lpstr>CUADRO 1B</vt:lpstr>
      <vt:lpstr>CUADRO 2A</vt:lpstr>
      <vt:lpstr>CUADRO 2B</vt:lpstr>
      <vt:lpstr>CUADRO 3A</vt:lpstr>
      <vt:lpstr>CUADRO 3B</vt:lpstr>
      <vt:lpstr>CUADRO 4A</vt:lpstr>
      <vt:lpstr>CUADRO 4B</vt:lpstr>
      <vt:lpstr>CUADRO 5A</vt:lpstr>
      <vt:lpstr>CUADRO 5B</vt:lpstr>
      <vt:lpstr>CUADRO 6A</vt:lpstr>
      <vt:lpstr>CUADRO 6B</vt:lpstr>
      <vt:lpstr>CUADRO 7A</vt:lpstr>
      <vt:lpstr>CUADRO 7B</vt:lpstr>
      <vt:lpstr>GRÁFICO 1</vt:lpstr>
      <vt:lpstr>GRÁFICO 2</vt:lpstr>
      <vt:lpstr>GRÁFICO 3</vt:lpstr>
      <vt:lpstr>GRÁFICO 4</vt:lpstr>
      <vt:lpstr>Recursos Capital (Recaudo)</vt:lpstr>
      <vt:lpstr>Fondos Especiales (Recaudo)</vt:lpstr>
      <vt:lpstr>'GRÁFICO 1'!Área_de_impresión</vt:lpstr>
      <vt:lpstr>'GRÁFICO 2'!Área_de_impresión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David Grillo Rios</dc:creator>
  <cp:lastModifiedBy>David Mauricio Venegas Clavijo</cp:lastModifiedBy>
  <cp:lastPrinted>2024-11-19T21:40:38Z</cp:lastPrinted>
  <dcterms:created xsi:type="dcterms:W3CDTF">2016-08-30T22:12:38Z</dcterms:created>
  <dcterms:modified xsi:type="dcterms:W3CDTF">2026-09-18T16:27:35Z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2025-12-15T09:30:16Z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c8ee2e19-8449-489d-8898-ad6cdd33c4b1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