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GCP\INFORMACION PGN\EJECUCION PGN\EJECUCIÓN 2021\MARZO\Publicación\"/>
    </mc:Choice>
  </mc:AlternateContent>
  <bookViews>
    <workbookView xWindow="0" yWindow="0" windowWidth="28800" windowHeight="12000"/>
  </bookViews>
  <sheets>
    <sheet name="CUA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F31" i="1"/>
  <c r="K31" i="1"/>
  <c r="J31" i="1"/>
  <c r="K30" i="1"/>
  <c r="J30" i="1"/>
  <c r="G30" i="1"/>
  <c r="F30" i="1"/>
  <c r="K29" i="1"/>
  <c r="I29" i="1"/>
  <c r="H29" i="1"/>
  <c r="J29" i="1"/>
  <c r="F29" i="1"/>
  <c r="K28" i="1"/>
  <c r="J28" i="1"/>
  <c r="I28" i="1"/>
  <c r="G28" i="1"/>
  <c r="H28" i="1"/>
  <c r="K27" i="1"/>
  <c r="J27" i="1"/>
  <c r="I27" i="1"/>
  <c r="H27" i="1"/>
  <c r="G27" i="1"/>
  <c r="F27" i="1"/>
  <c r="I26" i="1"/>
  <c r="H26" i="1"/>
  <c r="G26" i="1"/>
  <c r="F26" i="1"/>
  <c r="K26" i="1"/>
  <c r="J26" i="1"/>
  <c r="G25" i="1"/>
  <c r="F25" i="1"/>
  <c r="K25" i="1"/>
  <c r="J25" i="1"/>
  <c r="K24" i="1"/>
  <c r="J24" i="1"/>
  <c r="G24" i="1"/>
  <c r="F24" i="1"/>
  <c r="K23" i="1"/>
  <c r="I23" i="1"/>
  <c r="H23" i="1"/>
  <c r="J23" i="1"/>
  <c r="F23" i="1"/>
  <c r="K22" i="1"/>
  <c r="J22" i="1"/>
  <c r="I22" i="1"/>
  <c r="G22" i="1"/>
  <c r="H22" i="1"/>
  <c r="K21" i="1"/>
  <c r="J21" i="1"/>
  <c r="I21" i="1"/>
  <c r="H21" i="1"/>
  <c r="G21" i="1"/>
  <c r="F21" i="1"/>
  <c r="I20" i="1"/>
  <c r="H20" i="1"/>
  <c r="G20" i="1"/>
  <c r="F20" i="1"/>
  <c r="K20" i="1"/>
  <c r="J20" i="1"/>
  <c r="F19" i="1"/>
  <c r="K19" i="1"/>
  <c r="J19" i="1"/>
  <c r="G19" i="1"/>
  <c r="K18" i="1"/>
  <c r="J18" i="1"/>
  <c r="G18" i="1"/>
  <c r="F18" i="1"/>
  <c r="K17" i="1"/>
  <c r="I17" i="1"/>
  <c r="H17" i="1"/>
  <c r="J17" i="1"/>
  <c r="F17" i="1"/>
  <c r="K16" i="1"/>
  <c r="J16" i="1"/>
  <c r="I16" i="1"/>
  <c r="G16" i="1"/>
  <c r="H16" i="1"/>
  <c r="K15" i="1"/>
  <c r="J15" i="1"/>
  <c r="I15" i="1"/>
  <c r="H15" i="1"/>
  <c r="G15" i="1"/>
  <c r="F15" i="1"/>
  <c r="H14" i="1"/>
  <c r="G14" i="1"/>
  <c r="F14" i="1"/>
  <c r="I14" i="1"/>
  <c r="J14" i="1"/>
  <c r="F13" i="1"/>
  <c r="E8" i="1"/>
  <c r="J13" i="1"/>
  <c r="G13" i="1"/>
  <c r="K12" i="1"/>
  <c r="D8" i="1"/>
  <c r="G12" i="1"/>
  <c r="F12" i="1"/>
  <c r="K11" i="1"/>
  <c r="I11" i="1"/>
  <c r="H11" i="1"/>
  <c r="J11" i="1"/>
  <c r="F11" i="1"/>
  <c r="K10" i="1"/>
  <c r="J10" i="1"/>
  <c r="I10" i="1"/>
  <c r="G10" i="1"/>
  <c r="H10" i="1"/>
  <c r="K9" i="1"/>
  <c r="J9" i="1"/>
  <c r="I9" i="1"/>
  <c r="H9" i="1"/>
  <c r="G9" i="1"/>
  <c r="C8" i="1"/>
  <c r="F9" i="1"/>
  <c r="K8" i="1" l="1"/>
  <c r="J8" i="1"/>
  <c r="H13" i="1"/>
  <c r="H19" i="1"/>
  <c r="H25" i="1"/>
  <c r="H31" i="1"/>
  <c r="I13" i="1"/>
  <c r="K14" i="1"/>
  <c r="I19" i="1"/>
  <c r="I25" i="1"/>
  <c r="I31" i="1"/>
  <c r="H12" i="1"/>
  <c r="H18" i="1"/>
  <c r="H24" i="1"/>
  <c r="H30" i="1"/>
  <c r="G11" i="1"/>
  <c r="I12" i="1"/>
  <c r="K13" i="1"/>
  <c r="G17" i="1"/>
  <c r="I18" i="1"/>
  <c r="G23" i="1"/>
  <c r="I24" i="1"/>
  <c r="G29" i="1"/>
  <c r="I30" i="1"/>
  <c r="B8" i="1"/>
  <c r="F10" i="1"/>
  <c r="F8" i="1" s="1"/>
  <c r="J12" i="1"/>
  <c r="F16" i="1"/>
  <c r="F22" i="1"/>
  <c r="F28" i="1"/>
  <c r="H8" i="1" l="1"/>
  <c r="G8" i="1"/>
  <c r="I8" i="1"/>
</calcChain>
</file>

<file path=xl/sharedStrings.xml><?xml version="1.0" encoding="utf-8"?>
<sst xmlns="http://schemas.openxmlformats.org/spreadsheetml/2006/main" count="52" uniqueCount="52">
  <si>
    <t>Cuadro No. 6</t>
  </si>
  <si>
    <t xml:space="preserve">Ejecución del presupuesto de los Establecimientos Públicos del Orden Nacional por sectores </t>
  </si>
  <si>
    <t>Miles de millones de pesos</t>
  </si>
  <si>
    <t>Sector</t>
  </si>
  <si>
    <t>Apropiación 
Vigente</t>
  </si>
  <si>
    <t>Compromiso</t>
  </si>
  <si>
    <t>Obligación</t>
  </si>
  <si>
    <t>Pago</t>
  </si>
  <si>
    <t>Apropiación sin 
comprometer</t>
  </si>
  <si>
    <t>Porcentaje de ejecución</t>
  </si>
  <si>
    <t>Vigente</t>
  </si>
  <si>
    <t>Comp./Apro.</t>
  </si>
  <si>
    <t>Oblig./Apro.</t>
  </si>
  <si>
    <t>Pago/Apro.</t>
  </si>
  <si>
    <t>Oblig./Comp.</t>
  </si>
  <si>
    <t>Pago/Oblig.</t>
  </si>
  <si>
    <t>(1)</t>
  </si>
  <si>
    <t>(2)</t>
  </si>
  <si>
    <t>(3)</t>
  </si>
  <si>
    <t>(4)</t>
  </si>
  <si>
    <t>(5)=(1-2)</t>
  </si>
  <si>
    <t>(6)=(2/1)</t>
  </si>
  <si>
    <t>(7)=(3/1)</t>
  </si>
  <si>
    <t>(8)=(4/1)</t>
  </si>
  <si>
    <t>(9)=(3/2)</t>
  </si>
  <si>
    <t>(10)=(4/3)</t>
  </si>
  <si>
    <t>TOTAL ESTAPUBLICOS</t>
  </si>
  <si>
    <t>AGRICULTURA Y DESARROLLO RURAL</t>
  </si>
  <si>
    <t>AMBIENTE Y DESARROLLO SOSTENIBLE</t>
  </si>
  <si>
    <t>COMERCIO, INDUSTRIA Y TURISMO</t>
  </si>
  <si>
    <t>CULTURA</t>
  </si>
  <si>
    <t>DEFENSA Y POLICÍA</t>
  </si>
  <si>
    <t>EDUCACIÓN</t>
  </si>
  <si>
    <t>EMPLEO PÚBLICO</t>
  </si>
  <si>
    <t>FISCALÍA</t>
  </si>
  <si>
    <t>HACIENDA</t>
  </si>
  <si>
    <t>INCLUSIÓN SOCIAL Y RECONCILIACIÓN</t>
  </si>
  <si>
    <t>INFORMACIÓN ESTADÍSTICA</t>
  </si>
  <si>
    <t>INTERIOR</t>
  </si>
  <si>
    <t>JUSTICIA Y DEL DERECHO</t>
  </si>
  <si>
    <t>MINAS Y ENERGÍA</t>
  </si>
  <si>
    <t>ORGANISMOS DE CONTROL</t>
  </si>
  <si>
    <t>PLANEACIÓN</t>
  </si>
  <si>
    <t>PRESIDENCIA DE LA REPÚBLICA</t>
  </si>
  <si>
    <t>REGISTRADURÍA</t>
  </si>
  <si>
    <t>RELACIONES EXTERIORES</t>
  </si>
  <si>
    <t>SALUD Y PROTECCIÓN SOCIAL</t>
  </si>
  <si>
    <t>TECNOLOGÍAS DE LA INFORMACIÓN Y LAS COMUNICACIONES</t>
  </si>
  <si>
    <t>TRABAJO</t>
  </si>
  <si>
    <t>TRANSPORTE</t>
  </si>
  <si>
    <t>Fuente: Dirección General del Presupuesto Público Nal. - Subdirección de Análisis y Consolidación Presupuestal</t>
  </si>
  <si>
    <t>Acumulada a marzo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</si>
</sst>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43" formatCode="_-* #,##0.00_-;\-* #,##0.00_-;_-* &quot;-&quot;??_-;_-@_-"/>
    <numFmt numFmtId="164" formatCode="[$-240A]d&quot; de &quot;mmmm&quot; de &quot;yyyy;@"/>
    <numFmt numFmtId="165" formatCode="_(* #,##0_);_(* \(#,##0\);_(* &quot;-&quot;??_);_(@_)"/>
    <numFmt numFmtId="166" formatCode="_(* #,##0.00_);_(* \(#,##0.00\);_(* &quot;-&quot;??_);_(@_)"/>
    <numFmt numFmtId="167" formatCode="_ * #,##0_ ;_ * \-#,##0_ ;_ * &quot;-&quot;??_ ;_ @_ "/>
    <numFmt numFmtId="168" formatCode="_ * #,##0.0_ ;_ * \-#,##0.0_ ;_ * &quot;-&quot;??_ ;_ @_ "/>
    <numFmt numFmtId="169" formatCode="_ * #,##0.00_ ;_ * \-#,##0.00_ ;_ * &quot;-&quot;??_ ;_ @_ "/>
    <numFmt numFmtId="170" formatCode="_-* #,##0.0_-;\-* #,##0.0_-;_-* &quot;-&quot;_-;_-@_-"/>
    <numFmt numFmtId="171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sz val="8"/>
      <color indexed="8"/>
      <name val="Arial"/>
      <family val="2"/>
    </font>
    <font>
      <b/>
      <sz val="11.05"/>
      <color indexed="8"/>
      <name val="Arial"/>
      <family val="2"/>
    </font>
    <font>
      <b/>
      <sz val="8"/>
      <color theme="0"/>
      <name val="Arial"/>
      <family val="2"/>
    </font>
    <font>
      <b/>
      <sz val="11.25"/>
      <color indexed="8"/>
      <name val="Arial"/>
      <family val="2"/>
    </font>
    <font>
      <sz val="8"/>
      <color theme="0"/>
      <name val="Arial"/>
      <family val="2"/>
    </font>
    <font>
      <sz val="10"/>
      <color indexed="8"/>
      <name val="MS Sans Serif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theme="4" tint="0.79998168889431442"/>
      </left>
      <right/>
      <top/>
      <bottom style="thin">
        <color theme="4" tint="0.59999389629810485"/>
      </bottom>
      <diagonal/>
    </border>
    <border>
      <left/>
      <right/>
      <top/>
      <bottom style="thin">
        <color theme="4" tint="0.59999389629810485"/>
      </bottom>
      <diagonal/>
    </border>
    <border>
      <left style="thin">
        <color theme="4" tint="0.79998168889431442"/>
      </left>
      <right/>
      <top style="thin">
        <color theme="4" tint="0.59999389629810485"/>
      </top>
      <bottom/>
      <diagonal/>
    </border>
    <border>
      <left style="thin">
        <color theme="4" tint="0.79998168889431442"/>
      </left>
      <right/>
      <top/>
      <bottom/>
      <diagonal/>
    </border>
    <border>
      <left style="thin">
        <color theme="4" tint="0.79998168889431442"/>
      </left>
      <right/>
      <top style="thin">
        <color theme="3" tint="0.79998168889431442"/>
      </top>
      <bottom/>
      <diagonal/>
    </border>
    <border>
      <left/>
      <right/>
      <top/>
      <bottom style="thin">
        <color theme="4" tint="0.79998168889431442"/>
      </bottom>
      <diagonal/>
    </border>
    <border>
      <left style="thin">
        <color theme="4" tint="0.79998168889431442"/>
      </left>
      <right/>
      <top/>
      <bottom style="thin">
        <color theme="4" tint="0.79998168889431442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9" fontId="8" fillId="0" borderId="0" applyFont="0" applyFill="0" applyBorder="0" applyAlignment="0" applyProtection="0"/>
    <xf numFmtId="164" fontId="10" fillId="0" borderId="0"/>
    <xf numFmtId="164" fontId="13" fillId="0" borderId="0"/>
  </cellStyleXfs>
  <cellXfs count="48">
    <xf numFmtId="0" fontId="0" fillId="0" borderId="0" xfId="0"/>
    <xf numFmtId="164" fontId="3" fillId="0" borderId="0" xfId="4" applyFont="1" applyFill="1" applyBorder="1" applyAlignment="1">
      <alignment horizontal="center"/>
    </xf>
    <xf numFmtId="0" fontId="4" fillId="0" borderId="0" xfId="0" applyFont="1"/>
    <xf numFmtId="165" fontId="5" fillId="0" borderId="0" xfId="1" applyNumberFormat="1" applyFont="1" applyFill="1" applyBorder="1" applyAlignment="1" applyProtection="1"/>
    <xf numFmtId="164" fontId="5" fillId="0" borderId="0" xfId="4" applyFont="1" applyFill="1" applyBorder="1" applyAlignment="1">
      <alignment horizontal="center"/>
    </xf>
    <xf numFmtId="167" fontId="7" fillId="2" borderId="0" xfId="5" applyNumberFormat="1" applyFont="1" applyFill="1" applyBorder="1" applyAlignment="1" applyProtection="1">
      <alignment horizontal="left" vertical="center" wrapText="1"/>
    </xf>
    <xf numFmtId="165" fontId="7" fillId="2" borderId="0" xfId="6" applyNumberFormat="1" applyFont="1" applyFill="1" applyBorder="1" applyAlignment="1" applyProtection="1">
      <alignment horizontal="center" vertical="top" wrapText="1"/>
    </xf>
    <xf numFmtId="167" fontId="7" fillId="2" borderId="0" xfId="5" applyNumberFormat="1" applyFont="1" applyFill="1" applyBorder="1" applyAlignment="1" applyProtection="1">
      <alignment horizontal="center" vertical="top" wrapText="1"/>
    </xf>
    <xf numFmtId="168" fontId="7" fillId="2" borderId="1" xfId="1" applyNumberFormat="1" applyFont="1" applyFill="1" applyBorder="1" applyAlignment="1" applyProtection="1">
      <alignment horizontal="center"/>
    </xf>
    <xf numFmtId="168" fontId="7" fillId="2" borderId="2" xfId="1" applyNumberFormat="1" applyFont="1" applyFill="1" applyBorder="1" applyAlignment="1" applyProtection="1">
      <alignment horizontal="center"/>
    </xf>
    <xf numFmtId="168" fontId="7" fillId="2" borderId="3" xfId="7" applyNumberFormat="1" applyFont="1" applyFill="1" applyBorder="1" applyAlignment="1" applyProtection="1">
      <alignment horizontal="center"/>
    </xf>
    <xf numFmtId="168" fontId="7" fillId="2" borderId="0" xfId="7" applyNumberFormat="1" applyFont="1" applyFill="1" applyBorder="1" applyAlignment="1" applyProtection="1">
      <alignment horizontal="center"/>
    </xf>
    <xf numFmtId="0" fontId="4" fillId="0" borderId="0" xfId="0" applyFont="1" applyAlignment="1">
      <alignment vertical="center"/>
    </xf>
    <xf numFmtId="165" fontId="9" fillId="2" borderId="0" xfId="1" applyNumberFormat="1" applyFont="1" applyFill="1" applyBorder="1"/>
    <xf numFmtId="167" fontId="7" fillId="2" borderId="0" xfId="1" quotePrefix="1" applyNumberFormat="1" applyFont="1" applyFill="1" applyBorder="1" applyAlignment="1" applyProtection="1">
      <alignment horizontal="center"/>
    </xf>
    <xf numFmtId="167" fontId="7" fillId="2" borderId="0" xfId="1" applyNumberFormat="1" applyFont="1" applyFill="1" applyBorder="1" applyAlignment="1">
      <alignment horizontal="center"/>
    </xf>
    <xf numFmtId="168" fontId="7" fillId="2" borderId="4" xfId="7" quotePrefix="1" applyNumberFormat="1" applyFont="1" applyFill="1" applyBorder="1" applyAlignment="1">
      <alignment horizontal="center"/>
    </xf>
    <xf numFmtId="168" fontId="7" fillId="2" borderId="0" xfId="7" quotePrefix="1" applyNumberFormat="1" applyFont="1" applyFill="1" applyBorder="1" applyAlignment="1">
      <alignment horizontal="center"/>
    </xf>
    <xf numFmtId="164" fontId="11" fillId="3" borderId="0" xfId="8" applyNumberFormat="1" applyFont="1" applyFill="1" applyBorder="1" applyAlignment="1" applyProtection="1"/>
    <xf numFmtId="41" fontId="11" fillId="3" borderId="0" xfId="2" applyFont="1" applyFill="1" applyBorder="1" applyAlignment="1" applyProtection="1"/>
    <xf numFmtId="170" fontId="11" fillId="3" borderId="4" xfId="2" applyNumberFormat="1" applyFont="1" applyFill="1" applyBorder="1" applyAlignment="1" applyProtection="1"/>
    <xf numFmtId="170" fontId="11" fillId="3" borderId="0" xfId="2" applyNumberFormat="1" applyFont="1" applyFill="1" applyBorder="1" applyAlignment="1" applyProtection="1"/>
    <xf numFmtId="0" fontId="12" fillId="0" borderId="0" xfId="0" applyFont="1" applyBorder="1" applyAlignment="1">
      <alignment horizontal="left"/>
    </xf>
    <xf numFmtId="41" fontId="5" fillId="0" borderId="0" xfId="2" applyFont="1" applyFill="1" applyBorder="1" applyAlignment="1" applyProtection="1"/>
    <xf numFmtId="170" fontId="5" fillId="0" borderId="5" xfId="2" applyNumberFormat="1" applyFont="1" applyFill="1" applyBorder="1" applyAlignment="1" applyProtection="1"/>
    <xf numFmtId="170" fontId="5" fillId="0" borderId="0" xfId="2" applyNumberFormat="1" applyFont="1" applyFill="1" applyBorder="1" applyAlignment="1" applyProtection="1"/>
    <xf numFmtId="165" fontId="4" fillId="0" borderId="0" xfId="0" applyNumberFormat="1" applyFont="1"/>
    <xf numFmtId="170" fontId="5" fillId="0" borderId="4" xfId="2" applyNumberFormat="1" applyFont="1" applyFill="1" applyBorder="1" applyAlignment="1" applyProtection="1"/>
    <xf numFmtId="171" fontId="4" fillId="0" borderId="0" xfId="3" applyNumberFormat="1" applyFont="1"/>
    <xf numFmtId="10" fontId="4" fillId="0" borderId="0" xfId="3" applyNumberFormat="1" applyFont="1"/>
    <xf numFmtId="165" fontId="4" fillId="0" borderId="0" xfId="0" applyNumberFormat="1" applyFont="1" applyFill="1"/>
    <xf numFmtId="0" fontId="4" fillId="0" borderId="0" xfId="0" applyFont="1" applyFill="1"/>
    <xf numFmtId="171" fontId="4" fillId="0" borderId="0" xfId="3" applyNumberFormat="1" applyFont="1" applyFill="1"/>
    <xf numFmtId="9" fontId="4" fillId="0" borderId="0" xfId="3" applyFont="1" applyFill="1"/>
    <xf numFmtId="0" fontId="12" fillId="0" borderId="0" xfId="0" applyFont="1" applyBorder="1" applyAlignment="1">
      <alignment horizontal="left" vertical="top" wrapText="1"/>
    </xf>
    <xf numFmtId="41" fontId="5" fillId="0" borderId="0" xfId="2" applyFont="1" applyFill="1" applyBorder="1" applyAlignment="1" applyProtection="1">
      <alignment vertical="center"/>
    </xf>
    <xf numFmtId="41" fontId="5" fillId="0" borderId="0" xfId="2" applyFont="1" applyFill="1" applyBorder="1" applyAlignment="1" applyProtection="1">
      <alignment vertical="center" wrapText="1"/>
    </xf>
    <xf numFmtId="170" fontId="5" fillId="0" borderId="4" xfId="2" applyNumberFormat="1" applyFont="1" applyFill="1" applyBorder="1" applyAlignment="1" applyProtection="1">
      <alignment vertical="center" wrapText="1"/>
    </xf>
    <xf numFmtId="170" fontId="5" fillId="0" borderId="0" xfId="2" applyNumberFormat="1" applyFont="1" applyFill="1" applyBorder="1" applyAlignment="1" applyProtection="1">
      <alignment vertical="center" wrapText="1"/>
    </xf>
    <xf numFmtId="0" fontId="4" fillId="0" borderId="0" xfId="0" applyFont="1" applyFill="1" applyAlignment="1">
      <alignment vertical="top" wrapText="1"/>
    </xf>
    <xf numFmtId="0" fontId="12" fillId="0" borderId="6" xfId="0" applyFont="1" applyBorder="1" applyAlignment="1">
      <alignment horizontal="left"/>
    </xf>
    <xf numFmtId="41" fontId="5" fillId="0" borderId="6" xfId="2" applyFont="1" applyFill="1" applyBorder="1" applyAlignment="1" applyProtection="1"/>
    <xf numFmtId="170" fontId="5" fillId="0" borderId="7" xfId="2" applyNumberFormat="1" applyFont="1" applyFill="1" applyBorder="1" applyAlignment="1" applyProtection="1"/>
    <xf numFmtId="170" fontId="5" fillId="0" borderId="6" xfId="2" applyNumberFormat="1" applyFont="1" applyFill="1" applyBorder="1" applyAlignment="1" applyProtection="1"/>
    <xf numFmtId="164" fontId="12" fillId="0" borderId="0" xfId="9" applyNumberFormat="1" applyFont="1" applyFill="1" applyBorder="1" applyAlignment="1" applyProtection="1">
      <alignment horizontal="left"/>
    </xf>
    <xf numFmtId="167" fontId="5" fillId="0" borderId="0" xfId="7" applyNumberFormat="1" applyFont="1" applyFill="1" applyBorder="1" applyAlignment="1" applyProtection="1"/>
    <xf numFmtId="168" fontId="5" fillId="0" borderId="0" xfId="7" applyNumberFormat="1" applyFont="1" applyFill="1" applyBorder="1" applyAlignment="1" applyProtection="1"/>
    <xf numFmtId="41" fontId="4" fillId="0" borderId="0" xfId="0" applyNumberFormat="1" applyFont="1"/>
  </cellXfs>
  <cellStyles count="10">
    <cellStyle name="Millares" xfId="1" builtinId="3"/>
    <cellStyle name="Millares [0]" xfId="2" builtinId="6"/>
    <cellStyle name="Millares 4 3" xfId="6"/>
    <cellStyle name="Millares 7 2" xfId="5"/>
    <cellStyle name="Millares_CIFRAS PAGINA WEB 1995 - 2003" xfId="9"/>
    <cellStyle name="Millares_Plano ejecucion principales programas julio 13 - Despues de consejo de ministros" xfId="7"/>
    <cellStyle name="Normal" xfId="0" builtinId="0"/>
    <cellStyle name="Normal_archivoplanoacumulado.junio.sacado.julio17-2007-sector" xfId="8"/>
    <cellStyle name="Normal_Principales Programas 2007" xfId="4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N35"/>
  <sheetViews>
    <sheetView showGridLines="0" tabSelected="1" workbookViewId="0">
      <selection activeCell="B29" sqref="B29"/>
    </sheetView>
  </sheetViews>
  <sheetFormatPr baseColWidth="10" defaultColWidth="0" defaultRowHeight="11.25" zeroHeight="1" x14ac:dyDescent="0.2"/>
  <cols>
    <col min="1" max="1" width="35.85546875" style="2" customWidth="1"/>
    <col min="2" max="2" width="11.28515625" style="2" bestFit="1" customWidth="1"/>
    <col min="3" max="3" width="12.85546875" style="2" bestFit="1" customWidth="1"/>
    <col min="4" max="4" width="9.5703125" style="2" bestFit="1" customWidth="1"/>
    <col min="5" max="5" width="6" style="2" bestFit="1" customWidth="1"/>
    <col min="6" max="6" width="14.28515625" style="2" customWidth="1"/>
    <col min="7" max="7" width="11" style="2" customWidth="1"/>
    <col min="8" max="8" width="9.85546875" style="2" customWidth="1"/>
    <col min="9" max="9" width="9.42578125" style="2" customWidth="1"/>
    <col min="10" max="10" width="11.42578125" style="2" customWidth="1"/>
    <col min="11" max="11" width="10.5703125" style="2" bestFit="1" customWidth="1"/>
    <col min="12" max="12" width="11.42578125" style="2" customWidth="1"/>
    <col min="13" max="13" width="11.42578125" style="2" hidden="1"/>
    <col min="14" max="14" width="17.140625" style="2" hidden="1"/>
    <col min="15" max="16384" width="11.42578125" style="2" hidden="1"/>
  </cols>
  <sheetData>
    <row r="1" spans="1:14" ht="11.2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4" ht="11.2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N2" s="3"/>
    </row>
    <row r="3" spans="1:14" ht="11.25" customHeight="1" x14ac:dyDescent="0.2">
      <c r="A3" s="1" t="s">
        <v>51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4" ht="11.25" customHeight="1" x14ac:dyDescent="0.2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4" ht="11.25" customHeight="1" x14ac:dyDescent="0.2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7" t="s">
        <v>8</v>
      </c>
      <c r="G5" s="8" t="s">
        <v>9</v>
      </c>
      <c r="H5" s="9"/>
      <c r="I5" s="9"/>
      <c r="J5" s="9"/>
      <c r="K5" s="9"/>
    </row>
    <row r="6" spans="1:14" s="12" customFormat="1" x14ac:dyDescent="0.2">
      <c r="A6" s="5"/>
      <c r="B6" s="6" t="s">
        <v>10</v>
      </c>
      <c r="C6" s="6"/>
      <c r="D6" s="6"/>
      <c r="E6" s="6"/>
      <c r="F6" s="7"/>
      <c r="G6" s="10" t="s">
        <v>11</v>
      </c>
      <c r="H6" s="11" t="s">
        <v>12</v>
      </c>
      <c r="I6" s="11" t="s">
        <v>13</v>
      </c>
      <c r="J6" s="11" t="s">
        <v>14</v>
      </c>
      <c r="K6" s="11" t="s">
        <v>15</v>
      </c>
    </row>
    <row r="7" spans="1:14" ht="11.25" customHeight="1" x14ac:dyDescent="0.2">
      <c r="A7" s="13"/>
      <c r="B7" s="14" t="s">
        <v>16</v>
      </c>
      <c r="C7" s="14" t="s">
        <v>17</v>
      </c>
      <c r="D7" s="14" t="s">
        <v>18</v>
      </c>
      <c r="E7" s="14" t="s">
        <v>19</v>
      </c>
      <c r="F7" s="15" t="s">
        <v>20</v>
      </c>
      <c r="G7" s="16" t="s">
        <v>21</v>
      </c>
      <c r="H7" s="17" t="s">
        <v>22</v>
      </c>
      <c r="I7" s="17" t="s">
        <v>23</v>
      </c>
      <c r="J7" s="17" t="s">
        <v>24</v>
      </c>
      <c r="K7" s="17" t="s">
        <v>25</v>
      </c>
    </row>
    <row r="8" spans="1:14" ht="11.25" customHeight="1" x14ac:dyDescent="0.2">
      <c r="A8" s="18" t="s">
        <v>26</v>
      </c>
      <c r="B8" s="19">
        <f>((SUM(B9:B31)))</f>
        <v>18625.880252769995</v>
      </c>
      <c r="C8" s="19">
        <f>((SUM(C9:C31)))</f>
        <v>7622.404010410869</v>
      </c>
      <c r="D8" s="19">
        <f>((SUM(D9:D31)))</f>
        <v>2680.4864413973501</v>
      </c>
      <c r="E8" s="19">
        <f>((SUM(E9:E31)))</f>
        <v>2614.2734248784304</v>
      </c>
      <c r="F8" s="19">
        <f>((SUM(F9:F31)))</f>
        <v>11003.476242359133</v>
      </c>
      <c r="G8" s="20">
        <f t="shared" ref="G8:G31" si="0">IFERROR(IF(C8&gt;0,+C8/B8*100,0),0)</f>
        <v>40.923724983560355</v>
      </c>
      <c r="H8" s="21">
        <f t="shared" ref="H8:H31" si="1">IFERROR(IF(D8&gt;0,+D8/B8*100,0),0)</f>
        <v>14.391193355807786</v>
      </c>
      <c r="I8" s="21">
        <f t="shared" ref="I8:I31" si="2">IFERROR(IF(E8&gt;0,+E8/B8*100,0),0)</f>
        <v>14.035704027945966</v>
      </c>
      <c r="J8" s="21">
        <f t="shared" ref="J8:K23" si="3">IFERROR(IF(D8&gt;0,+D8/C8*100,0),0)</f>
        <v>35.165893040257053</v>
      </c>
      <c r="K8" s="21">
        <f t="shared" si="3"/>
        <v>97.52981341385177</v>
      </c>
    </row>
    <row r="9" spans="1:14" ht="11.25" customHeight="1" x14ac:dyDescent="0.2">
      <c r="A9" s="22" t="s">
        <v>27</v>
      </c>
      <c r="B9" s="23">
        <v>91.179941857000003</v>
      </c>
      <c r="C9" s="23">
        <v>21.715130947190001</v>
      </c>
      <c r="D9" s="23">
        <v>8.2389505267400001</v>
      </c>
      <c r="E9" s="23">
        <v>7.8328549937399998</v>
      </c>
      <c r="F9" s="23">
        <f t="shared" ref="F9:F31" si="4">+B9-C9</f>
        <v>69.464810909809998</v>
      </c>
      <c r="G9" s="24">
        <f t="shared" si="0"/>
        <v>23.815688521984839</v>
      </c>
      <c r="H9" s="25">
        <f t="shared" si="1"/>
        <v>9.0359243041209343</v>
      </c>
      <c r="I9" s="25">
        <f t="shared" si="2"/>
        <v>8.5905461598390573</v>
      </c>
      <c r="J9" s="25">
        <f t="shared" si="3"/>
        <v>37.941058457241965</v>
      </c>
      <c r="K9" s="25">
        <f t="shared" si="3"/>
        <v>95.071028383020476</v>
      </c>
      <c r="L9" s="26"/>
    </row>
    <row r="10" spans="1:14" ht="11.25" customHeight="1" x14ac:dyDescent="0.2">
      <c r="A10" s="22" t="s">
        <v>28</v>
      </c>
      <c r="B10" s="23">
        <v>201.94378037800001</v>
      </c>
      <c r="C10" s="23">
        <v>141.65795543933999</v>
      </c>
      <c r="D10" s="23">
        <v>64.305935647339993</v>
      </c>
      <c r="E10" s="23">
        <v>64.260841275339999</v>
      </c>
      <c r="F10" s="23">
        <f t="shared" si="4"/>
        <v>60.285824938660028</v>
      </c>
      <c r="G10" s="27">
        <f t="shared" si="0"/>
        <v>70.147223734340059</v>
      </c>
      <c r="H10" s="25">
        <f t="shared" si="1"/>
        <v>31.843484125617351</v>
      </c>
      <c r="I10" s="25">
        <f t="shared" si="2"/>
        <v>31.821153964264724</v>
      </c>
      <c r="J10" s="25">
        <f t="shared" si="3"/>
        <v>45.39521656083533</v>
      </c>
      <c r="K10" s="25">
        <f t="shared" si="3"/>
        <v>99.929875257165534</v>
      </c>
      <c r="L10" s="26"/>
    </row>
    <row r="11" spans="1:14" ht="11.25" customHeight="1" x14ac:dyDescent="0.2">
      <c r="A11" s="22" t="s">
        <v>29</v>
      </c>
      <c r="B11" s="23">
        <v>423.618027762</v>
      </c>
      <c r="C11" s="23">
        <v>180.05974133870001</v>
      </c>
      <c r="D11" s="23">
        <v>47.738581092790007</v>
      </c>
      <c r="E11" s="23">
        <v>47.005510983800001</v>
      </c>
      <c r="F11" s="23">
        <f t="shared" si="4"/>
        <v>243.55828642329999</v>
      </c>
      <c r="G11" s="27">
        <f t="shared" si="0"/>
        <v>42.505212134140429</v>
      </c>
      <c r="H11" s="25">
        <f t="shared" si="1"/>
        <v>11.269251534217242</v>
      </c>
      <c r="I11" s="25">
        <f t="shared" si="2"/>
        <v>11.096201743852356</v>
      </c>
      <c r="J11" s="25">
        <f t="shared" si="3"/>
        <v>26.512634494454655</v>
      </c>
      <c r="K11" s="25">
        <f t="shared" si="3"/>
        <v>98.464407420142777</v>
      </c>
    </row>
    <row r="12" spans="1:14" ht="11.25" customHeight="1" x14ac:dyDescent="0.2">
      <c r="A12" s="22" t="s">
        <v>30</v>
      </c>
      <c r="B12" s="23">
        <v>16.405886238000001</v>
      </c>
      <c r="C12" s="23">
        <v>4.5659913975000004</v>
      </c>
      <c r="D12" s="23">
        <v>0.68152526783</v>
      </c>
      <c r="E12" s="23">
        <v>0.67879084883000007</v>
      </c>
      <c r="F12" s="23">
        <f t="shared" si="4"/>
        <v>11.839894840500001</v>
      </c>
      <c r="G12" s="27">
        <f t="shared" si="0"/>
        <v>27.831421791308415</v>
      </c>
      <c r="H12" s="25">
        <f t="shared" si="1"/>
        <v>4.1541508818427779</v>
      </c>
      <c r="I12" s="25">
        <f t="shared" si="2"/>
        <v>4.1374835774354954</v>
      </c>
      <c r="J12" s="25">
        <f t="shared" si="3"/>
        <v>14.926118086931853</v>
      </c>
      <c r="K12" s="25">
        <f t="shared" si="3"/>
        <v>99.598779512796881</v>
      </c>
      <c r="M12" s="26"/>
    </row>
    <row r="13" spans="1:14" ht="11.25" customHeight="1" x14ac:dyDescent="0.2">
      <c r="A13" s="22" t="s">
        <v>31</v>
      </c>
      <c r="B13" s="23">
        <v>2282.3254388360001</v>
      </c>
      <c r="C13" s="23">
        <v>680.17471855950976</v>
      </c>
      <c r="D13" s="23">
        <v>251.17889444031999</v>
      </c>
      <c r="E13" s="23">
        <v>220.41342142810004</v>
      </c>
      <c r="F13" s="23">
        <f t="shared" si="4"/>
        <v>1602.1507202764903</v>
      </c>
      <c r="G13" s="27">
        <f t="shared" si="0"/>
        <v>29.801828739480861</v>
      </c>
      <c r="H13" s="25">
        <f t="shared" si="1"/>
        <v>11.005393453810985</v>
      </c>
      <c r="I13" s="25">
        <f t="shared" si="2"/>
        <v>9.6574054548729134</v>
      </c>
      <c r="J13" s="25">
        <f t="shared" si="3"/>
        <v>36.928584316140508</v>
      </c>
      <c r="K13" s="25">
        <f t="shared" si="3"/>
        <v>87.751569222895114</v>
      </c>
      <c r="L13" s="28"/>
      <c r="M13" s="26"/>
    </row>
    <row r="14" spans="1:14" ht="11.25" customHeight="1" x14ac:dyDescent="0.2">
      <c r="A14" s="22" t="s">
        <v>32</v>
      </c>
      <c r="B14" s="23">
        <v>29.496360368000001</v>
      </c>
      <c r="C14" s="23">
        <v>7.2840109269499997</v>
      </c>
      <c r="D14" s="23">
        <v>1.1823635387399998</v>
      </c>
      <c r="E14" s="23">
        <v>1.0833808219499999</v>
      </c>
      <c r="F14" s="23">
        <f t="shared" si="4"/>
        <v>22.212349441050002</v>
      </c>
      <c r="G14" s="27">
        <f t="shared" si="0"/>
        <v>24.69460921982861</v>
      </c>
      <c r="H14" s="25">
        <f t="shared" si="1"/>
        <v>4.0085065546687639</v>
      </c>
      <c r="I14" s="25">
        <f t="shared" si="2"/>
        <v>3.6729305189983288</v>
      </c>
      <c r="J14" s="25">
        <f t="shared" si="3"/>
        <v>16.232314182360589</v>
      </c>
      <c r="K14" s="25">
        <f t="shared" si="3"/>
        <v>91.628402471249913</v>
      </c>
    </row>
    <row r="15" spans="1:14" ht="11.25" customHeight="1" x14ac:dyDescent="0.2">
      <c r="A15" s="22" t="s">
        <v>33</v>
      </c>
      <c r="B15" s="23">
        <v>448.84723115399999</v>
      </c>
      <c r="C15" s="23">
        <v>123.19963009891002</v>
      </c>
      <c r="D15" s="23">
        <v>16.99343662695</v>
      </c>
      <c r="E15" s="23">
        <v>16.84646798975</v>
      </c>
      <c r="F15" s="23">
        <f t="shared" si="4"/>
        <v>325.64760105508998</v>
      </c>
      <c r="G15" s="27">
        <f t="shared" si="0"/>
        <v>27.448009377747525</v>
      </c>
      <c r="H15" s="25">
        <f t="shared" si="1"/>
        <v>3.786017924909407</v>
      </c>
      <c r="I15" s="25">
        <f t="shared" si="2"/>
        <v>3.7532743482536843</v>
      </c>
      <c r="J15" s="25">
        <f t="shared" si="3"/>
        <v>13.793415299467156</v>
      </c>
      <c r="K15" s="25">
        <f t="shared" si="3"/>
        <v>99.135144700708025</v>
      </c>
      <c r="L15" s="26"/>
      <c r="M15" s="29"/>
    </row>
    <row r="16" spans="1:14" ht="11.25" customHeight="1" x14ac:dyDescent="0.2">
      <c r="A16" s="22" t="s">
        <v>34</v>
      </c>
      <c r="B16" s="23">
        <v>97.386389180999998</v>
      </c>
      <c r="C16" s="23">
        <v>31.035332143000002</v>
      </c>
      <c r="D16" s="23">
        <v>2.1981699253000002</v>
      </c>
      <c r="E16" s="23">
        <v>2.0305528424200001</v>
      </c>
      <c r="F16" s="23">
        <f t="shared" si="4"/>
        <v>66.351057037999993</v>
      </c>
      <c r="G16" s="27">
        <f t="shared" si="0"/>
        <v>31.868244016438972</v>
      </c>
      <c r="H16" s="25">
        <f t="shared" si="1"/>
        <v>2.2571633919135605</v>
      </c>
      <c r="I16" s="25">
        <f t="shared" si="2"/>
        <v>2.0850478793767202</v>
      </c>
      <c r="J16" s="25">
        <f t="shared" si="3"/>
        <v>7.0827981320502662</v>
      </c>
      <c r="K16" s="25">
        <f t="shared" si="3"/>
        <v>92.374698563982761</v>
      </c>
    </row>
    <row r="17" spans="1:13" ht="11.25" customHeight="1" x14ac:dyDescent="0.2">
      <c r="A17" s="22" t="s">
        <v>35</v>
      </c>
      <c r="B17" s="23">
        <v>346.174916</v>
      </c>
      <c r="C17" s="23">
        <v>73.446128698570007</v>
      </c>
      <c r="D17" s="23">
        <v>45.197018917089999</v>
      </c>
      <c r="E17" s="23">
        <v>43.033765239089995</v>
      </c>
      <c r="F17" s="23">
        <f t="shared" si="4"/>
        <v>272.72878730142997</v>
      </c>
      <c r="G17" s="27">
        <f t="shared" si="0"/>
        <v>21.216479098840889</v>
      </c>
      <c r="H17" s="25">
        <f t="shared" si="1"/>
        <v>13.056121870219506</v>
      </c>
      <c r="I17" s="25">
        <f t="shared" si="2"/>
        <v>12.431219955604753</v>
      </c>
      <c r="J17" s="25">
        <f t="shared" si="3"/>
        <v>61.537646323855846</v>
      </c>
      <c r="K17" s="25">
        <f t="shared" si="3"/>
        <v>95.213724865420204</v>
      </c>
    </row>
    <row r="18" spans="1:13" ht="11.25" customHeight="1" x14ac:dyDescent="0.2">
      <c r="A18" s="22" t="s">
        <v>36</v>
      </c>
      <c r="B18" s="23">
        <v>2977.9090000000001</v>
      </c>
      <c r="C18" s="23">
        <v>1550.6649493289199</v>
      </c>
      <c r="D18" s="23">
        <v>351.16192100991992</v>
      </c>
      <c r="E18" s="23">
        <v>351.07685206891995</v>
      </c>
      <c r="F18" s="23">
        <f t="shared" si="4"/>
        <v>1427.2440506710802</v>
      </c>
      <c r="G18" s="27">
        <f t="shared" si="0"/>
        <v>52.072274516411341</v>
      </c>
      <c r="H18" s="25">
        <f t="shared" si="1"/>
        <v>11.792231428492943</v>
      </c>
      <c r="I18" s="25">
        <f t="shared" si="2"/>
        <v>11.789374761583378</v>
      </c>
      <c r="J18" s="25">
        <f t="shared" si="3"/>
        <v>22.645892728915555</v>
      </c>
      <c r="K18" s="25">
        <f t="shared" si="3"/>
        <v>99.975775009785991</v>
      </c>
    </row>
    <row r="19" spans="1:13" ht="11.25" customHeight="1" x14ac:dyDescent="0.2">
      <c r="A19" s="22" t="s">
        <v>37</v>
      </c>
      <c r="B19" s="23">
        <v>109.989438877</v>
      </c>
      <c r="C19" s="23">
        <v>20.516895206680001</v>
      </c>
      <c r="D19" s="23">
        <v>2.2956719380999999</v>
      </c>
      <c r="E19" s="23">
        <v>2.0863983990999997</v>
      </c>
      <c r="F19" s="23">
        <f t="shared" si="4"/>
        <v>89.472543670319993</v>
      </c>
      <c r="G19" s="27">
        <f t="shared" si="0"/>
        <v>18.653513842927978</v>
      </c>
      <c r="H19" s="25">
        <f t="shared" si="1"/>
        <v>2.0871748792783871</v>
      </c>
      <c r="I19" s="25">
        <f t="shared" si="2"/>
        <v>1.8969079398915714</v>
      </c>
      <c r="J19" s="25">
        <f t="shared" si="3"/>
        <v>11.189178065073719</v>
      </c>
      <c r="K19" s="25">
        <f t="shared" si="3"/>
        <v>90.883996292030972</v>
      </c>
      <c r="L19" s="26"/>
      <c r="M19" s="28"/>
    </row>
    <row r="20" spans="1:13" ht="11.25" customHeight="1" x14ac:dyDescent="0.2">
      <c r="A20" s="22" t="s">
        <v>38</v>
      </c>
      <c r="B20" s="23">
        <v>114.003</v>
      </c>
      <c r="C20" s="23">
        <v>82.828001744000005</v>
      </c>
      <c r="D20" s="23">
        <v>5.7575744999999998E-2</v>
      </c>
      <c r="E20" s="23">
        <v>5.7575744999999998E-2</v>
      </c>
      <c r="F20" s="23">
        <f t="shared" si="4"/>
        <v>31.174998255999995</v>
      </c>
      <c r="G20" s="27">
        <f t="shared" si="0"/>
        <v>72.654229927282614</v>
      </c>
      <c r="H20" s="25">
        <f t="shared" si="1"/>
        <v>5.0503710428672924E-2</v>
      </c>
      <c r="I20" s="25">
        <f t="shared" si="2"/>
        <v>5.0503710428672924E-2</v>
      </c>
      <c r="J20" s="25">
        <f t="shared" si="3"/>
        <v>6.9512415834866781E-2</v>
      </c>
      <c r="K20" s="25">
        <f t="shared" si="3"/>
        <v>100</v>
      </c>
    </row>
    <row r="21" spans="1:13" s="31" customFormat="1" ht="11.25" customHeight="1" x14ac:dyDescent="0.2">
      <c r="A21" s="22" t="s">
        <v>39</v>
      </c>
      <c r="B21" s="23">
        <v>552.46479999999997</v>
      </c>
      <c r="C21" s="23">
        <v>134.23793394007001</v>
      </c>
      <c r="D21" s="23">
        <v>69.341352808759993</v>
      </c>
      <c r="E21" s="23">
        <v>61.695836355729995</v>
      </c>
      <c r="F21" s="23">
        <f t="shared" si="4"/>
        <v>418.22686605992999</v>
      </c>
      <c r="G21" s="27">
        <f t="shared" si="0"/>
        <v>24.298006667586787</v>
      </c>
      <c r="H21" s="25">
        <f t="shared" si="1"/>
        <v>12.55127074317857</v>
      </c>
      <c r="I21" s="25">
        <f t="shared" si="2"/>
        <v>11.167378691951052</v>
      </c>
      <c r="J21" s="25">
        <f t="shared" si="3"/>
        <v>51.655557243392295</v>
      </c>
      <c r="K21" s="25">
        <f t="shared" si="3"/>
        <v>88.974088125860547</v>
      </c>
      <c r="L21" s="30"/>
    </row>
    <row r="22" spans="1:13" s="31" customFormat="1" ht="11.25" customHeight="1" x14ac:dyDescent="0.2">
      <c r="A22" s="22" t="s">
        <v>40</v>
      </c>
      <c r="B22" s="23">
        <v>1544.3871374739999</v>
      </c>
      <c r="C22" s="23">
        <v>1078.2890888750499</v>
      </c>
      <c r="D22" s="23">
        <v>836.79458413988004</v>
      </c>
      <c r="E22" s="23">
        <v>836.44745223187999</v>
      </c>
      <c r="F22" s="23">
        <f t="shared" si="4"/>
        <v>466.09804859895007</v>
      </c>
      <c r="G22" s="27">
        <f t="shared" si="0"/>
        <v>69.819869818308632</v>
      </c>
      <c r="H22" s="25">
        <f t="shared" si="1"/>
        <v>54.18295476796974</v>
      </c>
      <c r="I22" s="25">
        <f t="shared" si="2"/>
        <v>54.160477767250356</v>
      </c>
      <c r="J22" s="25">
        <f t="shared" si="3"/>
        <v>77.603918352998022</v>
      </c>
      <c r="K22" s="25">
        <f t="shared" si="3"/>
        <v>99.958516472909906</v>
      </c>
      <c r="L22" s="32"/>
      <c r="M22" s="33"/>
    </row>
    <row r="23" spans="1:13" s="31" customFormat="1" ht="11.25" customHeight="1" x14ac:dyDescent="0.2">
      <c r="A23" s="22" t="s">
        <v>41</v>
      </c>
      <c r="B23" s="23">
        <v>20.933129999999998</v>
      </c>
      <c r="C23" s="23">
        <v>2.4744372058100006</v>
      </c>
      <c r="D23" s="23">
        <v>1.2754898870700002</v>
      </c>
      <c r="E23" s="23">
        <v>1.2707198870700003</v>
      </c>
      <c r="F23" s="23">
        <f t="shared" si="4"/>
        <v>18.458692794189997</v>
      </c>
      <c r="G23" s="27">
        <f t="shared" si="0"/>
        <v>11.820674719021957</v>
      </c>
      <c r="H23" s="25">
        <f t="shared" si="1"/>
        <v>6.0931637412560873</v>
      </c>
      <c r="I23" s="25">
        <f t="shared" si="2"/>
        <v>6.0703768957150714</v>
      </c>
      <c r="J23" s="25">
        <f t="shared" si="3"/>
        <v>51.546666210608969</v>
      </c>
      <c r="K23" s="25">
        <f t="shared" si="3"/>
        <v>99.626026043141948</v>
      </c>
    </row>
    <row r="24" spans="1:13" s="31" customFormat="1" ht="11.25" customHeight="1" x14ac:dyDescent="0.2">
      <c r="A24" s="22" t="s">
        <v>42</v>
      </c>
      <c r="B24" s="23">
        <v>725.72662687900004</v>
      </c>
      <c r="C24" s="23">
        <v>49.597910641309994</v>
      </c>
      <c r="D24" s="23">
        <v>12.90855228545</v>
      </c>
      <c r="E24" s="23">
        <v>12.6490847679</v>
      </c>
      <c r="F24" s="23">
        <f t="shared" si="4"/>
        <v>676.12871623769001</v>
      </c>
      <c r="G24" s="27">
        <f t="shared" si="0"/>
        <v>6.8342415455536845</v>
      </c>
      <c r="H24" s="25">
        <f t="shared" si="1"/>
        <v>1.7787072717675323</v>
      </c>
      <c r="I24" s="25">
        <f t="shared" si="2"/>
        <v>1.7429544816755047</v>
      </c>
      <c r="J24" s="25">
        <f t="shared" ref="J24:K46" si="5">IFERROR(IF(D24&gt;0,+D24/C24*100,0),0)</f>
        <v>26.026403367682377</v>
      </c>
      <c r="K24" s="25">
        <f t="shared" si="5"/>
        <v>97.989956489214819</v>
      </c>
    </row>
    <row r="25" spans="1:13" s="31" customFormat="1" ht="11.25" customHeight="1" x14ac:dyDescent="0.2">
      <c r="A25" s="22" t="s">
        <v>43</v>
      </c>
      <c r="B25" s="23">
        <v>178.43193890500001</v>
      </c>
      <c r="C25" s="23">
        <v>5.5052108620000002</v>
      </c>
      <c r="D25" s="23">
        <v>1.30118509647</v>
      </c>
      <c r="E25" s="23">
        <v>1.26108509647</v>
      </c>
      <c r="F25" s="23">
        <f t="shared" si="4"/>
        <v>172.926728043</v>
      </c>
      <c r="G25" s="27">
        <f t="shared" si="0"/>
        <v>3.0853281625388052</v>
      </c>
      <c r="H25" s="25">
        <f t="shared" si="1"/>
        <v>0.72923328886919259</v>
      </c>
      <c r="I25" s="25">
        <f t="shared" si="2"/>
        <v>0.70675973382849455</v>
      </c>
      <c r="J25" s="25">
        <f t="shared" si="5"/>
        <v>23.635517859115929</v>
      </c>
      <c r="K25" s="25">
        <f t="shared" si="5"/>
        <v>96.918194028752112</v>
      </c>
      <c r="L25" s="33"/>
    </row>
    <row r="26" spans="1:13" s="31" customFormat="1" ht="11.25" customHeight="1" x14ac:dyDescent="0.2">
      <c r="A26" s="22" t="s">
        <v>44</v>
      </c>
      <c r="B26" s="23">
        <v>108.4391</v>
      </c>
      <c r="C26" s="23">
        <v>44.622317006589995</v>
      </c>
      <c r="D26" s="23">
        <v>9.9819264394700014</v>
      </c>
      <c r="E26" s="23">
        <v>9.9741478614700014</v>
      </c>
      <c r="F26" s="23">
        <f t="shared" si="4"/>
        <v>63.816782993410001</v>
      </c>
      <c r="G26" s="27">
        <f t="shared" si="0"/>
        <v>41.149656356969025</v>
      </c>
      <c r="H26" s="25">
        <f t="shared" si="1"/>
        <v>9.2050989352272392</v>
      </c>
      <c r="I26" s="25">
        <f t="shared" si="2"/>
        <v>9.197925712653463</v>
      </c>
      <c r="J26" s="25">
        <f t="shared" si="5"/>
        <v>22.369807551669339</v>
      </c>
      <c r="K26" s="25">
        <f t="shared" si="5"/>
        <v>99.922073378849575</v>
      </c>
    </row>
    <row r="27" spans="1:13" s="31" customFormat="1" ht="11.25" customHeight="1" x14ac:dyDescent="0.2">
      <c r="A27" s="22" t="s">
        <v>45</v>
      </c>
      <c r="B27" s="23">
        <v>227.30227394600001</v>
      </c>
      <c r="C27" s="23">
        <v>164.69897201614</v>
      </c>
      <c r="D27" s="23">
        <v>70.270048480859998</v>
      </c>
      <c r="E27" s="23">
        <v>66.07351526011</v>
      </c>
      <c r="F27" s="23">
        <f t="shared" si="4"/>
        <v>62.60330192986001</v>
      </c>
      <c r="G27" s="27">
        <f t="shared" si="0"/>
        <v>72.458127741945674</v>
      </c>
      <c r="H27" s="25">
        <f t="shared" si="1"/>
        <v>30.914802241509463</v>
      </c>
      <c r="I27" s="25">
        <f t="shared" si="2"/>
        <v>29.068567644777289</v>
      </c>
      <c r="J27" s="25">
        <f t="shared" si="5"/>
        <v>42.665748073991466</v>
      </c>
      <c r="K27" s="25">
        <f t="shared" si="5"/>
        <v>94.027991567569444</v>
      </c>
    </row>
    <row r="28" spans="1:13" s="31" customFormat="1" ht="12" customHeight="1" x14ac:dyDescent="0.2">
      <c r="A28" s="22" t="s">
        <v>46</v>
      </c>
      <c r="B28" s="23">
        <v>587.18465904799996</v>
      </c>
      <c r="C28" s="23">
        <v>247.06467314296006</v>
      </c>
      <c r="D28" s="23">
        <v>75.697342969859989</v>
      </c>
      <c r="E28" s="23">
        <v>74.730533222139982</v>
      </c>
      <c r="F28" s="23">
        <f t="shared" si="4"/>
        <v>340.11998590503993</v>
      </c>
      <c r="G28" s="27">
        <f t="shared" si="0"/>
        <v>42.076145780702959</v>
      </c>
      <c r="H28" s="25">
        <f t="shared" si="1"/>
        <v>12.891573681878505</v>
      </c>
      <c r="I28" s="25">
        <f t="shared" si="2"/>
        <v>12.726921943652322</v>
      </c>
      <c r="J28" s="25">
        <f t="shared" si="5"/>
        <v>30.638675293759587</v>
      </c>
      <c r="K28" s="25">
        <f t="shared" si="5"/>
        <v>98.722795662583621</v>
      </c>
    </row>
    <row r="29" spans="1:13" s="39" customFormat="1" ht="22.5" x14ac:dyDescent="0.25">
      <c r="A29" s="34" t="s">
        <v>47</v>
      </c>
      <c r="B29" s="35">
        <v>2378.3389228669998</v>
      </c>
      <c r="C29" s="35">
        <v>1403.7926852043602</v>
      </c>
      <c r="D29" s="35">
        <v>408.53710177544002</v>
      </c>
      <c r="E29" s="35">
        <v>403.56991160132003</v>
      </c>
      <c r="F29" s="36">
        <f t="shared" si="4"/>
        <v>974.54623766263967</v>
      </c>
      <c r="G29" s="37">
        <f t="shared" si="0"/>
        <v>59.024080702179319</v>
      </c>
      <c r="H29" s="38">
        <f t="shared" si="1"/>
        <v>17.177413103215905</v>
      </c>
      <c r="I29" s="38">
        <f t="shared" si="2"/>
        <v>16.968561869846177</v>
      </c>
      <c r="J29" s="38">
        <f t="shared" si="5"/>
        <v>29.102381432908402</v>
      </c>
      <c r="K29" s="38">
        <f t="shared" si="5"/>
        <v>98.784152001731712</v>
      </c>
    </row>
    <row r="30" spans="1:13" s="31" customFormat="1" ht="11.25" customHeight="1" x14ac:dyDescent="0.2">
      <c r="A30" s="22" t="s">
        <v>48</v>
      </c>
      <c r="B30" s="23">
        <v>1705.768063</v>
      </c>
      <c r="C30" s="23">
        <v>335.37908781761007</v>
      </c>
      <c r="D30" s="23">
        <v>227.71677936807001</v>
      </c>
      <c r="E30" s="23">
        <v>227.32084896307001</v>
      </c>
      <c r="F30" s="23">
        <f t="shared" si="4"/>
        <v>1370.3889751823899</v>
      </c>
      <c r="G30" s="27">
        <f t="shared" si="0"/>
        <v>19.66147069419074</v>
      </c>
      <c r="H30" s="25">
        <f t="shared" si="1"/>
        <v>13.349809057133813</v>
      </c>
      <c r="I30" s="25">
        <f t="shared" si="2"/>
        <v>13.3265977886391</v>
      </c>
      <c r="J30" s="25">
        <f t="shared" si="5"/>
        <v>67.898323908588395</v>
      </c>
      <c r="K30" s="25">
        <f t="shared" si="5"/>
        <v>99.826130333434918</v>
      </c>
    </row>
    <row r="31" spans="1:13" ht="10.5" customHeight="1" x14ac:dyDescent="0.2">
      <c r="A31" s="40" t="s">
        <v>49</v>
      </c>
      <c r="B31" s="41">
        <v>3457.62419</v>
      </c>
      <c r="C31" s="41">
        <v>1239.5932078696997</v>
      </c>
      <c r="D31" s="41">
        <v>175.43203346990003</v>
      </c>
      <c r="E31" s="41">
        <v>162.87387699523003</v>
      </c>
      <c r="F31" s="41">
        <f t="shared" si="4"/>
        <v>2218.0309821303003</v>
      </c>
      <c r="G31" s="42">
        <f t="shared" si="0"/>
        <v>35.851010397682913</v>
      </c>
      <c r="H31" s="43">
        <f t="shared" si="1"/>
        <v>5.0737738929892213</v>
      </c>
      <c r="I31" s="43">
        <f t="shared" si="2"/>
        <v>4.7105720010372218</v>
      </c>
      <c r="J31" s="43">
        <f t="shared" si="5"/>
        <v>14.152387440988676</v>
      </c>
      <c r="K31" s="43">
        <f t="shared" si="5"/>
        <v>92.841583018631155</v>
      </c>
    </row>
    <row r="32" spans="1:13" x14ac:dyDescent="0.2">
      <c r="A32" s="44" t="s">
        <v>50</v>
      </c>
      <c r="B32" s="23"/>
      <c r="C32" s="23"/>
      <c r="D32" s="23"/>
      <c r="E32" s="23"/>
      <c r="F32" s="45"/>
      <c r="G32" s="46"/>
      <c r="H32" s="46"/>
      <c r="I32" s="46"/>
      <c r="J32" s="46"/>
      <c r="K32" s="46"/>
    </row>
    <row r="33" spans="1:11" x14ac:dyDescent="0.2">
      <c r="A33" s="44"/>
      <c r="B33" s="23"/>
      <c r="C33" s="23"/>
      <c r="D33" s="23"/>
      <c r="E33" s="23"/>
      <c r="F33" s="45"/>
      <c r="G33" s="46"/>
      <c r="H33" s="46"/>
      <c r="I33" s="46"/>
      <c r="J33" s="46"/>
      <c r="K33" s="46"/>
    </row>
    <row r="34" spans="1:11" hidden="1" x14ac:dyDescent="0.2"/>
    <row r="35" spans="1:11" hidden="1" x14ac:dyDescent="0.2">
      <c r="B35" s="47">
        <v>0</v>
      </c>
      <c r="C35" s="47">
        <v>0</v>
      </c>
      <c r="D35" s="47">
        <v>0</v>
      </c>
      <c r="E35" s="47">
        <v>0</v>
      </c>
      <c r="F35" s="47">
        <v>0</v>
      </c>
    </row>
  </sheetData>
  <mergeCells count="11">
    <mergeCell ref="G5:K5"/>
    <mergeCell ref="A1:K1"/>
    <mergeCell ref="A2:K2"/>
    <mergeCell ref="A3:K3"/>
    <mergeCell ref="A4:K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CUA6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Mariela Gonzalez Alfonso</dc:creator>
  <cp:lastModifiedBy>Mariela Gonzalez Alfonso</cp:lastModifiedBy>
  <dcterms:created xsi:type="dcterms:W3CDTF">2021-04-23T22:52:00Z</dcterms:created>
  <dcterms:modified xsi:type="dcterms:W3CDTF">2021-04-23T22:53:09Z</dcterms:modified>
</cp:coreProperties>
</file>