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E:\Trabajo en Casa SRS\Informes Ejecucion Presupuestal\SGR\2024\08 Agosto\"/>
    </mc:Choice>
  </mc:AlternateContent>
  <xr:revisionPtr revIDLastSave="0" documentId="13_ncr:1_{4FCE5211-11EB-4935-A682-19C4635D3F30}" xr6:coauthVersionLast="47" xr6:coauthVersionMax="47" xr10:uidLastSave="{00000000-0000-0000-0000-000000000000}"/>
  <bookViews>
    <workbookView xWindow="-120" yWindow="-120" windowWidth="29040" windowHeight="15720" activeTab="1" xr2:uid="{00000000-000D-0000-FFFF-FFFF00000000}"/>
  </bookViews>
  <sheets>
    <sheet name="Apropiación" sheetId="13" r:id="rId1"/>
    <sheet name="Informe de Ejecución" sheetId="2" r:id="rId2"/>
    <sheet name="Convenciones" sheetId="10" r:id="rId3"/>
  </sheets>
  <definedNames>
    <definedName name="_xlnm._FilterDatabase" localSheetId="1" hidden="1">'Informe de Ejecución'!$A$6:$L$62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7" i="2" l="1"/>
  <c r="M65" i="2"/>
  <c r="K65" i="2"/>
  <c r="I65" i="2"/>
  <c r="E65" i="2"/>
  <c r="G65" i="2" s="1"/>
  <c r="I54" i="2"/>
  <c r="K54" i="2"/>
  <c r="M54" i="2"/>
  <c r="G54" i="2"/>
  <c r="G12" i="13" l="1"/>
  <c r="G10" i="13"/>
  <c r="G14" i="13"/>
  <c r="M63" i="2"/>
  <c r="K63" i="2"/>
  <c r="I63" i="2"/>
  <c r="E63" i="2"/>
  <c r="G63" i="2" s="1"/>
  <c r="A4" i="13"/>
  <c r="E38" i="2" l="1"/>
  <c r="K35" i="2"/>
  <c r="I29" i="2"/>
  <c r="I43" i="2"/>
  <c r="K15" i="2"/>
  <c r="M15" i="2"/>
  <c r="G40" i="2"/>
  <c r="K40" i="2"/>
  <c r="E32" i="2"/>
  <c r="E31" i="2" s="1"/>
  <c r="I47" i="2"/>
  <c r="I15" i="2"/>
  <c r="K20" i="2"/>
  <c r="M18" i="2"/>
  <c r="M26" i="2"/>
  <c r="G18" i="2"/>
  <c r="G48" i="2"/>
  <c r="K52" i="2"/>
  <c r="M40" i="2"/>
  <c r="K26" i="2"/>
  <c r="M35" i="2"/>
  <c r="I40" i="2"/>
  <c r="M14" i="2" l="1"/>
  <c r="G50" i="2"/>
  <c r="G14" i="2"/>
  <c r="G53" i="2"/>
  <c r="G15" i="2"/>
  <c r="I20" i="2"/>
  <c r="M25" i="2"/>
  <c r="I34" i="2"/>
  <c r="K29" i="2"/>
  <c r="G16" i="2"/>
  <c r="K50" i="2"/>
  <c r="K46" i="2"/>
  <c r="G46" i="2"/>
  <c r="G44" i="2"/>
  <c r="M47" i="2"/>
  <c r="I36" i="2"/>
  <c r="M43" i="2"/>
  <c r="I35" i="2"/>
  <c r="M34" i="2"/>
  <c r="M19" i="2"/>
  <c r="K53" i="2"/>
  <c r="K56" i="2"/>
  <c r="G34" i="2"/>
  <c r="M50" i="2"/>
  <c r="G19" i="2"/>
  <c r="G36" i="2"/>
  <c r="G26" i="2"/>
  <c r="M48" i="2"/>
  <c r="K34" i="2"/>
  <c r="M13" i="2"/>
  <c r="G56" i="2"/>
  <c r="I26" i="2"/>
  <c r="K13" i="2"/>
  <c r="M17" i="2"/>
  <c r="I17" i="2"/>
  <c r="K18" i="2"/>
  <c r="I16" i="2"/>
  <c r="K14" i="2"/>
  <c r="K48" i="2"/>
  <c r="G20" i="2"/>
  <c r="G49" i="2"/>
  <c r="M46" i="2"/>
  <c r="M16" i="2"/>
  <c r="K16" i="2"/>
  <c r="G29" i="2"/>
  <c r="K44" i="2"/>
  <c r="K36" i="2"/>
  <c r="G25" i="2"/>
  <c r="I13" i="2"/>
  <c r="G47" i="2"/>
  <c r="I24" i="2"/>
  <c r="G43" i="2"/>
  <c r="I49" i="2"/>
  <c r="E60" i="2"/>
  <c r="E59" i="2" s="1"/>
  <c r="E58" i="2" s="1"/>
  <c r="E57" i="2" s="1"/>
  <c r="I44" i="2"/>
  <c r="I45" i="2"/>
  <c r="L41" i="2"/>
  <c r="M42" i="2"/>
  <c r="I19" i="2"/>
  <c r="M56" i="2"/>
  <c r="K25" i="2"/>
  <c r="I25" i="2"/>
  <c r="G33" i="2"/>
  <c r="F32" i="2"/>
  <c r="J41" i="2"/>
  <c r="K42" i="2"/>
  <c r="G28" i="2"/>
  <c r="H11" i="2"/>
  <c r="I12" i="2"/>
  <c r="M55" i="2"/>
  <c r="I51" i="2"/>
  <c r="H38" i="2"/>
  <c r="M44" i="2"/>
  <c r="J11" i="2"/>
  <c r="K12" i="2"/>
  <c r="M45" i="2"/>
  <c r="I27" i="2"/>
  <c r="L60" i="2"/>
  <c r="M61" i="2"/>
  <c r="I28" i="2"/>
  <c r="M23" i="2"/>
  <c r="E11" i="2"/>
  <c r="E10" i="2" s="1"/>
  <c r="M51" i="2"/>
  <c r="K51" i="2"/>
  <c r="M29" i="2"/>
  <c r="I30" i="2"/>
  <c r="M33" i="2"/>
  <c r="L32" i="2"/>
  <c r="E21" i="2"/>
  <c r="I55" i="2"/>
  <c r="K55" i="2"/>
  <c r="K19" i="2"/>
  <c r="I18" i="2"/>
  <c r="F60" i="2"/>
  <c r="G61" i="2"/>
  <c r="G13" i="2"/>
  <c r="J60" i="2"/>
  <c r="K62" i="2"/>
  <c r="F41" i="2"/>
  <c r="G42" i="2"/>
  <c r="G52" i="2"/>
  <c r="I48" i="2"/>
  <c r="J38" i="2"/>
  <c r="M30" i="2"/>
  <c r="K43" i="2"/>
  <c r="M49" i="2"/>
  <c r="H32" i="2"/>
  <c r="I33" i="2"/>
  <c r="M53" i="2"/>
  <c r="K45" i="2"/>
  <c r="E41" i="2"/>
  <c r="E37" i="2" s="1"/>
  <c r="K30" i="2"/>
  <c r="H60" i="2"/>
  <c r="I61" i="2"/>
  <c r="I22" i="2"/>
  <c r="H21" i="2"/>
  <c r="H41" i="2"/>
  <c r="I42" i="2"/>
  <c r="M28" i="2"/>
  <c r="L11" i="2"/>
  <c r="M12" i="2"/>
  <c r="K61" i="2"/>
  <c r="K28" i="2"/>
  <c r="F38" i="2"/>
  <c r="G30" i="2"/>
  <c r="K49" i="2"/>
  <c r="G35" i="2"/>
  <c r="M24" i="2"/>
  <c r="L21" i="2"/>
  <c r="M22" i="2"/>
  <c r="M20" i="2"/>
  <c r="G12" i="2"/>
  <c r="F11" i="2"/>
  <c r="K47" i="2"/>
  <c r="G22" i="2"/>
  <c r="F21" i="2"/>
  <c r="M27" i="2"/>
  <c r="G62" i="2"/>
  <c r="I23" i="2"/>
  <c r="I62" i="2"/>
  <c r="K23" i="2"/>
  <c r="G17" i="2"/>
  <c r="G55" i="2"/>
  <c r="I56" i="2"/>
  <c r="G24" i="2"/>
  <c r="I50" i="2"/>
  <c r="K22" i="2"/>
  <c r="J21" i="2"/>
  <c r="M52" i="2"/>
  <c r="G51" i="2"/>
  <c r="I52" i="2"/>
  <c r="K27" i="2"/>
  <c r="M36" i="2"/>
  <c r="G27" i="2"/>
  <c r="L38" i="2"/>
  <c r="I46" i="2"/>
  <c r="M62" i="2"/>
  <c r="G23" i="2"/>
  <c r="K17" i="2"/>
  <c r="I53" i="2"/>
  <c r="G45" i="2"/>
  <c r="I14" i="2"/>
  <c r="J32" i="2"/>
  <c r="K33" i="2"/>
  <c r="K24" i="2"/>
  <c r="K41" i="2" l="1"/>
  <c r="G21" i="2"/>
  <c r="K21" i="2"/>
  <c r="G41" i="2"/>
  <c r="M32" i="2"/>
  <c r="L31" i="2"/>
  <c r="M31" i="2" s="1"/>
  <c r="F31" i="2"/>
  <c r="G32" i="2"/>
  <c r="F37" i="2"/>
  <c r="G37" i="2" s="1"/>
  <c r="G38" i="2"/>
  <c r="J59" i="2"/>
  <c r="K60" i="2"/>
  <c r="J10" i="2"/>
  <c r="K11" i="2"/>
  <c r="H31" i="2"/>
  <c r="I31" i="2" s="1"/>
  <c r="I32" i="2"/>
  <c r="F10" i="2"/>
  <c r="G10" i="2" s="1"/>
  <c r="G11" i="2"/>
  <c r="L10" i="2"/>
  <c r="M11" i="2"/>
  <c r="L37" i="2"/>
  <c r="M37" i="2" s="1"/>
  <c r="M38" i="2"/>
  <c r="E9" i="2"/>
  <c r="E8" i="2" s="1"/>
  <c r="M41" i="2"/>
  <c r="F59" i="2"/>
  <c r="G60" i="2"/>
  <c r="M21" i="2"/>
  <c r="I21" i="2"/>
  <c r="J37" i="2"/>
  <c r="K37" i="2" s="1"/>
  <c r="K38" i="2"/>
  <c r="H10" i="2"/>
  <c r="I11" i="2"/>
  <c r="H37" i="2"/>
  <c r="I37" i="2" s="1"/>
  <c r="I38" i="2"/>
  <c r="I41" i="2"/>
  <c r="J31" i="2"/>
  <c r="K31" i="2" s="1"/>
  <c r="K32" i="2"/>
  <c r="H59" i="2"/>
  <c r="I60" i="2"/>
  <c r="L59" i="2"/>
  <c r="M60" i="2"/>
  <c r="F58" i="2" l="1"/>
  <c r="G59" i="2"/>
  <c r="J58" i="2"/>
  <c r="K59" i="2"/>
  <c r="J9" i="2"/>
  <c r="K10" i="2"/>
  <c r="L9" i="2"/>
  <c r="M10" i="2"/>
  <c r="H58" i="2"/>
  <c r="I59" i="2"/>
  <c r="H9" i="2"/>
  <c r="I10" i="2"/>
  <c r="F9" i="2"/>
  <c r="G31" i="2"/>
  <c r="L58" i="2"/>
  <c r="M59" i="2"/>
  <c r="H8" i="2" l="1"/>
  <c r="I9" i="2"/>
  <c r="H57" i="2"/>
  <c r="I57" i="2" s="1"/>
  <c r="I58" i="2"/>
  <c r="L8" i="2"/>
  <c r="M9" i="2"/>
  <c r="J8" i="2"/>
  <c r="K9" i="2"/>
  <c r="L57" i="2"/>
  <c r="M57" i="2" s="1"/>
  <c r="M58" i="2"/>
  <c r="J57" i="2"/>
  <c r="K57" i="2" s="1"/>
  <c r="K58" i="2"/>
  <c r="G9" i="2"/>
  <c r="F8" i="2"/>
  <c r="F57" i="2"/>
  <c r="G57" i="2" s="1"/>
  <c r="G58" i="2"/>
  <c r="J67" i="2" l="1"/>
  <c r="K67" i="2" s="1"/>
  <c r="K8" i="2"/>
  <c r="L67" i="2"/>
  <c r="M67" i="2" s="1"/>
  <c r="M8" i="2"/>
  <c r="G8" i="2"/>
  <c r="F67" i="2"/>
  <c r="G67" i="2" s="1"/>
  <c r="H67" i="2"/>
  <c r="I67" i="2" s="1"/>
  <c r="I8" i="2"/>
</calcChain>
</file>

<file path=xl/sharedStrings.xml><?xml version="1.0" encoding="utf-8"?>
<sst xmlns="http://schemas.openxmlformats.org/spreadsheetml/2006/main" count="251" uniqueCount="185">
  <si>
    <t>GASTOS DE PERSONAL</t>
  </si>
  <si>
    <t>ADQUISICIÓN DE BIENES Y SERVICIOS</t>
  </si>
  <si>
    <t>Resolución</t>
  </si>
  <si>
    <t>Recurso</t>
  </si>
  <si>
    <t>TOTAL MINISTERIO DE HACIENDA Y CRÉDITO PÚBLICO</t>
  </si>
  <si>
    <t>SISTEMA GENERAL DE REGALIAS</t>
  </si>
  <si>
    <t>INFORME DE EJECUCIÓN PRESUPUESTAL SECCIÓN 13010  MINISTERIO DE HACIENDA Y CRÉDITO PÚBLICO</t>
  </si>
  <si>
    <t>Nivel</t>
  </si>
  <si>
    <t>Rubro</t>
  </si>
  <si>
    <t>Nombre del Rubro</t>
  </si>
  <si>
    <t>Apropiación Vigente</t>
  </si>
  <si>
    <t>Apropiación Certificada</t>
  </si>
  <si>
    <t>Apropiación Comprometida</t>
  </si>
  <si>
    <t>Apropiación Obligada</t>
  </si>
  <si>
    <t>Apropiación Pagada</t>
  </si>
  <si>
    <t>CODIGO DEL RECURSO</t>
  </si>
  <si>
    <t>DESCRIPCIÓN DEL RECURSO</t>
  </si>
  <si>
    <t>Desagregado</t>
  </si>
  <si>
    <t>PRIMA TÉCNICA SALARIAL</t>
  </si>
  <si>
    <t>PRIMA TÉCNICA NO SALARIAL</t>
  </si>
  <si>
    <t>BONIFICACIÓN POR SERVICIOS PRESTADOS</t>
  </si>
  <si>
    <t>BONIFICACIÓN ESPECIAL DE RECREACIÓN</t>
  </si>
  <si>
    <t>PRIMA DE SERVICIO</t>
  </si>
  <si>
    <t>PRIMA DE VACACIONES</t>
  </si>
  <si>
    <t>PRIMA DE NAVIDAD</t>
  </si>
  <si>
    <t>APORTES A LA ESAP</t>
  </si>
  <si>
    <t>APORTES A ESCUELAS INDUSTRIALES E INSTITUTOS TÉCNICOS</t>
  </si>
  <si>
    <t>SERVICIOS AUXILIARES POR TELÉFONO</t>
  </si>
  <si>
    <t>ACTO ADMINISTRATIVO</t>
  </si>
  <si>
    <t>NO.</t>
  </si>
  <si>
    <t>VALOR</t>
  </si>
  <si>
    <r>
      <rPr>
        <b/>
        <sz val="11"/>
        <color indexed="8"/>
        <rFont val="Calibri"/>
        <family val="2"/>
      </rPr>
      <t>Notas:</t>
    </r>
    <r>
      <rPr>
        <sz val="11"/>
        <color theme="1"/>
        <rFont val="Calibri"/>
        <family val="2"/>
        <scheme val="minor"/>
      </rPr>
      <t xml:space="preserve"> </t>
    </r>
  </si>
  <si>
    <t>(1) El ajuste en la estructura del informe es consecuencia de los cambios del reporte de ejecución realizados en el Sistema de Presupuesto y Giro de Regalías SPGR.</t>
  </si>
  <si>
    <t>SERVICIOS DE SUMINISTRO DE INFRAESTRUCTURA DE HOSTING Y DE TECNOLOGÍA DE LA INFORMACIÓN (TI)</t>
  </si>
  <si>
    <t>Nombre del informe:</t>
  </si>
  <si>
    <t xml:space="preserve">INFORME DE EJECUCION PRESUPUESTO SISTEMA GENERAL DE REGALIAS </t>
  </si>
  <si>
    <t>Objetivo del informe:</t>
  </si>
  <si>
    <t>Presentar el presupuesto asignado para la vigencia a la unidad 13010 Ministerio de Hacienda y Crédito Público como ejecutor de las apropiaciones del Presupuesto de Funcionamiento del Sistema General de Regalías.</t>
  </si>
  <si>
    <t>Soporte normativo:</t>
  </si>
  <si>
    <r>
      <t xml:space="preserve">Literal b del artículo 9 de la Ley 1712 de 2014 </t>
    </r>
    <r>
      <rPr>
        <i/>
        <sz val="10"/>
        <color indexed="8"/>
        <rFont val="Arial"/>
        <family val="2"/>
      </rPr>
      <t>Por la cual se crea la Ley de Transparencia y del Derecho de Acceso a la Información Pública Nacional y se dictan otras disposiciones</t>
    </r>
    <r>
      <rPr>
        <sz val="10"/>
        <color indexed="8"/>
        <rFont val="Arial"/>
        <family val="2"/>
      </rPr>
      <t>.</t>
    </r>
  </si>
  <si>
    <t>Alcance de la información:</t>
  </si>
  <si>
    <t>Contenido del Informe</t>
  </si>
  <si>
    <t>Columna 1: Nivel</t>
  </si>
  <si>
    <t>Columna 2: Código Rubro</t>
  </si>
  <si>
    <t>Columna 3: Descripción Rubro</t>
  </si>
  <si>
    <t>Columna 4: Recurso</t>
  </si>
  <si>
    <t>Columna 5: Apropiacion Vigente</t>
  </si>
  <si>
    <t>Corresponde al valor del presupuesto al cierre del periodo del informe y es resultado de la apropiación inicial más las adiciones y menos las reducciones.</t>
  </si>
  <si>
    <t>Valor acumulado de los Certificados de Disponibilidad Presupuestal expedidos por el jefe de presupuesto o quien haga sus veces.</t>
  </si>
  <si>
    <t>Presenta en forma porcentual el valor de los certificados de disponibilidad presupuestal expedidos respecto de la apropiación vigente en el rubro.</t>
  </si>
  <si>
    <t>Valor acumulado de los Registros Presupuestales que se derivan de la suscripción de Compromisos de Gasto (contratos, ordenes de compra, resoluciones, entre otros) por parte de los Ordenadores de Gasto.</t>
  </si>
  <si>
    <t>Presenta en forma porcentual el valor de los Registros Presupuestales de los Compromisos respecto de la apropiación vigente en el rubro.</t>
  </si>
  <si>
    <t>Valor acumulado de las Obligaciones de Gasto registradas en el Sistema de Presupuesto y Giro de Regalias - SPGR -  y que se derivan de la emisión de los cumplidos para pago y demás documentos soporte por parte de los supervisores y demás responsables de la ejecución del presupuesto.</t>
  </si>
  <si>
    <t>Presenta en forma porcentual el valor de las Obligaciones registradas respecto de la apropiación vigente en el rubro.</t>
  </si>
  <si>
    <t>Valor acumulado de los pagos a los provedores, contratistas y demás beneficiarios con ocasión de las las obligaciones de gasto reconocidas por el Ministerio.</t>
  </si>
  <si>
    <t>Presenta en forma porcentual el valor de los Pagos efectuados respecto de la apropiación vigente en el rubro.</t>
  </si>
  <si>
    <t>Valor</t>
  </si>
  <si>
    <t>%</t>
  </si>
  <si>
    <t>INFORME DE EJECUCIÓN PRESUPUESTAL SECCIÓN 13010 MINISTERIO DE HACIENDA Y CRÉDITO PÚBLICO</t>
  </si>
  <si>
    <r>
      <t xml:space="preserve">En el presente informe el interesado va a encontrar la información referente a la asignación de recursos del Presupuesto de Funcionamiento del Sistema General de Regalías al Ministerio de Hacienda y Crédito Público como órgano ejecutor.
En este sentido, en caso de que requiera la información de todo el </t>
    </r>
    <r>
      <rPr>
        <b/>
        <sz val="10"/>
        <color indexed="8"/>
        <rFont val="Arial"/>
        <family val="2"/>
      </rPr>
      <t>Presupuesto del Sistema General de Regalías para todos los órganos ejecutores</t>
    </r>
    <r>
      <rPr>
        <sz val="10"/>
        <color indexed="8"/>
        <rFont val="Arial"/>
        <family val="2"/>
      </rPr>
      <t xml:space="preserve"> deberá dirigirse a la sección de la pagina web </t>
    </r>
    <r>
      <rPr>
        <b/>
        <sz val="10"/>
        <color indexed="8"/>
        <rFont val="Arial"/>
        <family val="2"/>
      </rPr>
      <t>SGR Sistema de Presupuesto y Giro de Regalías</t>
    </r>
    <r>
      <rPr>
        <sz val="10"/>
        <color indexed="8"/>
        <rFont val="Arial"/>
        <family val="2"/>
      </rPr>
      <t xml:space="preserve"> dentro de </t>
    </r>
    <r>
      <rPr>
        <b/>
        <sz val="10"/>
        <color indexed="8"/>
        <rFont val="Arial"/>
        <family val="2"/>
      </rPr>
      <t>Entidades de Orden Territorial</t>
    </r>
    <r>
      <rPr>
        <sz val="10"/>
        <color indexed="8"/>
        <rFont val="Arial"/>
        <family val="2"/>
      </rPr>
      <t xml:space="preserve">. </t>
    </r>
  </si>
  <si>
    <t>Columna 6: Apropiación Certificada</t>
  </si>
  <si>
    <t>Columna 7: % Apropiación Certificada</t>
  </si>
  <si>
    <t>Columna 8: Apropiación Comprometida</t>
  </si>
  <si>
    <t>Columna 9:  % Apropiación Comprometida</t>
  </si>
  <si>
    <t>Columna 10: Apropiación Obligada</t>
  </si>
  <si>
    <t>Columna 11: % Apropiación Obligada</t>
  </si>
  <si>
    <t>Columna 12: Apropiación Pagada</t>
  </si>
  <si>
    <t>Columna 13: % Apropiación Pagada</t>
  </si>
  <si>
    <t>A-01</t>
  </si>
  <si>
    <t>A-01-02</t>
  </si>
  <si>
    <t>PERSONAL SUPERNUMERARIO Y PLANTA TEMPORAL</t>
  </si>
  <si>
    <t>A-01-02-01-001</t>
  </si>
  <si>
    <t>A-01-02-01</t>
  </si>
  <si>
    <t>SALARIO</t>
  </si>
  <si>
    <t>FACTORES SALARIALES COMUNES</t>
  </si>
  <si>
    <t>A-01-02-01-001-001</t>
  </si>
  <si>
    <t>SUELDO BÁSICO</t>
  </si>
  <si>
    <t>A-01-02-01-001-003</t>
  </si>
  <si>
    <t>A-01-02-01-001-004</t>
  </si>
  <si>
    <t>SUBSIDIO DE ALIMENTACIÓN</t>
  </si>
  <si>
    <t>A-01-02-01-001-005</t>
  </si>
  <si>
    <t>AUXILIO DE TRANSPORTE</t>
  </si>
  <si>
    <t>A-01-02-01-001-006</t>
  </si>
  <si>
    <t>A-01-02-01-001-007</t>
  </si>
  <si>
    <t>A-01-02-01-001-008</t>
  </si>
  <si>
    <t>HORAS EXTRAS, DOMINICALES, FESTIVOS Y RECARGOS</t>
  </si>
  <si>
    <t>A-01-02-01-001-009</t>
  </si>
  <si>
    <t>A-01-02-01-001-010</t>
  </si>
  <si>
    <t>CONTRIBUCIONES INHERENTES A LA NOMINA</t>
  </si>
  <si>
    <t>A-01-02-02</t>
  </si>
  <si>
    <t>A-01-02-02-001</t>
  </si>
  <si>
    <t>PENSIONES</t>
  </si>
  <si>
    <t>A-01-02-02-002</t>
  </si>
  <si>
    <t>SALUD</t>
  </si>
  <si>
    <t>A-01-02-02-003</t>
  </si>
  <si>
    <t>APORTES DE CESANTÍAS</t>
  </si>
  <si>
    <t>A-01-02-02-004</t>
  </si>
  <si>
    <t>CAJAS DE COMPENSACIÓN FAMILIAR</t>
  </si>
  <si>
    <t>A-01-02-02-005</t>
  </si>
  <si>
    <t>APORTES GENERALES AL SISTEMA DE RIESGOS LABORALES</t>
  </si>
  <si>
    <t>A-01-02-02-006</t>
  </si>
  <si>
    <t>APORTES AL ICBF</t>
  </si>
  <si>
    <t>A-01-02-02-007</t>
  </si>
  <si>
    <t>APORTES AL SENA</t>
  </si>
  <si>
    <t>A-01-02-02-008</t>
  </si>
  <si>
    <t>A-01-02-02-009</t>
  </si>
  <si>
    <t>A-01-02-03</t>
  </si>
  <si>
    <t>REMUNERACIONES NO CONSTITUTIVAS DE FACTOR SALARIAL</t>
  </si>
  <si>
    <t>A-01-02-03-001</t>
  </si>
  <si>
    <t>PRESTACIONES SOCIALES SEGÚN DEFINICIÓN LEGAL</t>
  </si>
  <si>
    <t>A-01-02-03-001-001</t>
  </si>
  <si>
    <t>SUELDO DE VACACIONES</t>
  </si>
  <si>
    <t>A-01-02-03-001-002</t>
  </si>
  <si>
    <t>INDEMNIZACIÓN POR VACACIONES</t>
  </si>
  <si>
    <t>A-01-02-03-001-003</t>
  </si>
  <si>
    <t>A-01-02-03-002</t>
  </si>
  <si>
    <t>A-02</t>
  </si>
  <si>
    <t>A-02-02</t>
  </si>
  <si>
    <t>ADQUISICIONES DIFERENTES DE ACTIVOS</t>
  </si>
  <si>
    <t>A-02-02-01-003-002-01</t>
  </si>
  <si>
    <t>PASTA DE PAPEL, PAPEL Y CARTÓN</t>
  </si>
  <si>
    <t>A-02-02-02-006-004</t>
  </si>
  <si>
    <t>SERVICIOS DE TRANSPORTE DE PASAJEROS</t>
  </si>
  <si>
    <t>A-02-02-02-007-001-01-1</t>
  </si>
  <si>
    <t>SERVICIOS FINANCIEROS, EXCEPTO DE LA BANCA DE INVERSIÓN, SERVICIOS DE SEGUROS Y SERVICIOS DE PENSIONES</t>
  </si>
  <si>
    <t>A-02-02-02-007-001-01-2</t>
  </si>
  <si>
    <t>SERVICIOS DE DEPÓSITO</t>
  </si>
  <si>
    <t>A-02-02-02-008-003-01-1</t>
  </si>
  <si>
    <t>SERVICIOS DE CONSULTORÍA EN ADMINISTRACIÓN Y SERVICIOS DE GESTIÓN</t>
  </si>
  <si>
    <t>A-02-02-02-008-003-01-3</t>
  </si>
  <si>
    <t>SERVICIOS DE TECNOLOGÍA DE LA INFORMACIÓN (TI) DE CONSULTORÍA Y DE APOYO</t>
  </si>
  <si>
    <t>A-02-02-02-008-003-01-4</t>
  </si>
  <si>
    <t>SERVICIOS DE DISEÑO Y DESARROLLO DE LA TECNOLOGÍA DE LA INFORMACIÓN (TI)</t>
  </si>
  <si>
    <t>A-02-02-02-008-003-01-5</t>
  </si>
  <si>
    <t>SERVICIOS DE INVESTIGACIÓN Y SEGURIDAD</t>
  </si>
  <si>
    <t>SERVICIOS DE LIMPIEZA</t>
  </si>
  <si>
    <t>A-02-02-02-008-005-09-3</t>
  </si>
  <si>
    <t>A-02-02-02-010</t>
  </si>
  <si>
    <t>VIÁTICOS DE LOS FUNCIONARIOS EN COMISIÓN</t>
  </si>
  <si>
    <t>A-03</t>
  </si>
  <si>
    <t>ASIGNACIONES Y DISTRIBUCIONES DEL SISTEMA GENERAL DE REGALÍAS</t>
  </si>
  <si>
    <t>A-03-04</t>
  </si>
  <si>
    <t>PRESTACIONES SOCIALES</t>
  </si>
  <si>
    <t>A-03-04-02</t>
  </si>
  <si>
    <t>PRESTACIONES SOCIALES RELACIONADAS CON EL EMPLEO</t>
  </si>
  <si>
    <t>A-03-04-02-004</t>
  </si>
  <si>
    <t>INCAPACIDADES Y LICENCIAS DE MATERNIDAD Y PATERNIDAD (NO DE PENSIONES)</t>
  </si>
  <si>
    <t>A-03-04-02-004-001</t>
  </si>
  <si>
    <t>INCAPACIDADES (NO DE PENSIONES)</t>
  </si>
  <si>
    <t>A-03-04-02-004-002</t>
  </si>
  <si>
    <t>LICENCIAS DE MATERNIDAD Y PATERNIDAD (NO DE PENSIONES)</t>
  </si>
  <si>
    <t>3. TOTAL APROPIACIÓN FUNCIONAMIENTO SGR - MHCP [ (1 + 2) ]</t>
  </si>
  <si>
    <t xml:space="preserve">Resolución 0130 del 20 de enero de 2021 </t>
  </si>
  <si>
    <t>1113010 - FUN, OPERATIVIDAD Y ADMINISTRACIÓN - MINISTERIO DE HACIENDA Y CREDITO PUBLICO</t>
  </si>
  <si>
    <t>A-02-02-02-006-003-01</t>
  </si>
  <si>
    <t>SERVICIOS DE ALOJAMIENTO PARA ESTANCIAS CORTAS</t>
  </si>
  <si>
    <t>A-02-02-02-006-003-03</t>
  </si>
  <si>
    <t>SERVICIOS DE SUMINISTRO DE COMIDAS</t>
  </si>
  <si>
    <t>A-02-02-02-006-007-04</t>
  </si>
  <si>
    <t>SERVICIOS DE APOYO AL TRANSPORTE POR CARRETERA</t>
  </si>
  <si>
    <t>A-02-02-02-008-005-02</t>
  </si>
  <si>
    <t>A-02-02-02-008-005-03</t>
  </si>
  <si>
    <r>
      <t xml:space="preserve">En esta columna se identifica el nivel de agregación de la información. Lo anterior, por cuanto el Catálogo de Clasificación Presupuestal del Sistema General de Regalías establecido por la Dirección General de Presupuesto Público Nacional, mediante Resolución 001 del 1 de enero de 2021 en sus artículos 5, 8 y 13, contempla diversos niveles de agregación, como son:
1. </t>
    </r>
    <r>
      <rPr>
        <b/>
        <sz val="10"/>
        <color indexed="8"/>
        <rFont val="Arial"/>
        <family val="2"/>
      </rPr>
      <t>Nivel de Ley</t>
    </r>
    <r>
      <rPr>
        <sz val="10"/>
        <color indexed="8"/>
        <rFont val="Arial"/>
        <family val="2"/>
      </rPr>
      <t xml:space="preserve">: Corresponde al nivel utilizado en la Ley Bienal de Presupuesto del SGR aprobada por el Congreso de la República y las demás normas que la adicionan, modifican o sustituyan
2. </t>
    </r>
    <r>
      <rPr>
        <b/>
        <sz val="10"/>
        <color indexed="8"/>
        <rFont val="Arial"/>
        <family val="2"/>
      </rPr>
      <t>Nivel de Capitulo Presupuestal Independiente</t>
    </r>
    <r>
      <rPr>
        <sz val="10"/>
        <color indexed="8"/>
        <rFont val="Arial"/>
        <family val="2"/>
      </rPr>
      <t xml:space="preserve">: Corresponde a los gastos que incorporan los órganos y entidades que ejecutan recursos de administración del SGR con ocasión de la asignación de recursos de Administración del SGR por parte de la Comisión Rectora del Sistema. 
3. </t>
    </r>
    <r>
      <rPr>
        <b/>
        <sz val="10"/>
        <color indexed="8"/>
        <rFont val="Arial"/>
        <family val="2"/>
      </rPr>
      <t>Nivel Desagregado</t>
    </r>
    <r>
      <rPr>
        <sz val="10"/>
        <color indexed="8"/>
        <rFont val="Arial"/>
        <family val="2"/>
      </rPr>
      <t>: Corresponde al nivel al cual se expiden los Certificados de Disponibilidad Presupuestal y se comprometen los recursos públicos, de acuerdo con la desagregación de los gastos a máximo nivel de conformidad con las necesidades incluidas en el Plan Anual de Adquisiciones.</t>
    </r>
  </si>
  <si>
    <t>Corresponde al código asignado al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</si>
  <si>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Corresponde a la descripción o nombre del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</si>
  <si>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 xml:space="preserve">Corresponde al código del recurso presupuestal o tipo de ingreso que ampara el gasto, de acuerdo con los clasificadores presupuestales expedidos por la Dirección General de Presupuesto Público Nacional. Para el caso de los recursos asignados al Ministerio para el funcionamiento del Sistema General de Regalías, los principales recursos utilizados son:
1113010 - Funcionamiento, Operatividad y Administración - Ministerio de Hacienta y Crédito Público 
</t>
  </si>
  <si>
    <t>A-02-01-01-006-002-03-1-01</t>
  </si>
  <si>
    <t>PAQUETES DE SOFTWARE</t>
  </si>
  <si>
    <t>A-02-01</t>
  </si>
  <si>
    <t>ADQUISICIÓN DE ACTIVOS NO FINANCIEROS</t>
  </si>
  <si>
    <t>VIGENCIA 2023 - 2024</t>
  </si>
  <si>
    <t>INCORPORACIÓN DE RECURSOS BIENIO 2023 - 2024</t>
  </si>
  <si>
    <t>1. Disponibilidad Inicial Bienio 2023 - 2024</t>
  </si>
  <si>
    <t xml:space="preserve">Por la cual se incorpora la disponibilidad inicial del presupuesto para el bienio 2023 - 2024 para el ejercicio de las funciones del MHCP en el marco del SGR. </t>
  </si>
  <si>
    <t>2. Asignación Bienio 2023 - 2024</t>
  </si>
  <si>
    <t>A</t>
  </si>
  <si>
    <t>CAPITULO INDEPENDIENTE SGR</t>
  </si>
  <si>
    <t>2.1.</t>
  </si>
  <si>
    <t>Resolución 1381 del 08 de junio de 2023</t>
  </si>
  <si>
    <t>Por la cual se incorporan los recursos para el funcionamiento de los órganos del Sistema General de Regalías para el bienio 2023 — 2024 asignados al Ministerio de Hacienda y Crédito Público.</t>
  </si>
  <si>
    <t>RECURSOS INCORPORADOS - BLOQUEO COMISION RECTORA</t>
  </si>
  <si>
    <t>A-02-01-01-004-005-02</t>
  </si>
  <si>
    <t>MAQUINARIA DE INFORMÁTICA Y SUS PARTES PIEZAS Y ACCESORIOS</t>
  </si>
  <si>
    <t>PERÍODO: A AGOSTO DE 2024</t>
  </si>
  <si>
    <t xml:space="preserve">RECURSOS INCORPORADOS SIN DESAGREGAR - DISTRIBUCION Y ASIGNACION PARCIAL COMISION RECTORA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</si>
</sst>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_);_(* \(#,##0\);_(* &quot;-&quot;_);_(@_)"/>
    <numFmt numFmtId="165" formatCode="_(* #,##0.00_);_(* \(#,##0.00\);_(* &quot;-&quot;??_);_(@_)"/>
    <numFmt numFmtId="166" formatCode="_-* #,##0.00_-;\-* #,##0.00_-;_-* &quot;-&quot;_-;_-@_-"/>
    <numFmt numFmtId="167" formatCode="0_ ;\-0\ "/>
  </numFmts>
  <fonts count="15" x14ac:knownFonts="1">
    <font>
      <sz val="11"/>
      <color theme="1"/>
      <name val="Calibri"/>
      <family val="2"/>
      <scheme val="minor"/>
    </font>
    <font>
      <sz val="10"/>
      <name val="Arial"/>
      <family val="2"/>
    </font>
    <font>
      <b/>
      <sz val="12"/>
      <name val="Arial"/>
      <family val="2"/>
    </font>
    <font>
      <b/>
      <sz val="11"/>
      <color indexed="8"/>
      <name val="Calibri"/>
      <family val="2"/>
    </font>
    <font>
      <sz val="10"/>
      <color indexed="8"/>
      <name val="MS Sans Serif"/>
      <family val="2"/>
    </font>
    <font>
      <i/>
      <sz val="10"/>
      <color indexed="8"/>
      <name val="Arial"/>
      <family val="2"/>
    </font>
    <font>
      <sz val="10"/>
      <color indexed="8"/>
      <name val="Arial"/>
      <family val="2"/>
    </font>
    <font>
      <b/>
      <sz val="10"/>
      <color indexed="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1" tint="0.499984740745262"/>
      <name val="Calibri"/>
      <family val="2"/>
      <scheme val="minor"/>
    </font>
    <font>
      <sz val="10"/>
      <color theme="1"/>
      <name val="Arial"/>
      <family val="2"/>
    </font>
    <font>
      <b/>
      <sz val="10"/>
      <color theme="0"/>
      <name val="Arial"/>
      <family val="2"/>
    </font>
    <font>
      <b/>
      <sz val="10"/>
      <color theme="1"/>
      <name val="Arial"/>
      <family val="2"/>
    </font>
  </fonts>
  <fills count="7">
    <fill>
      <patternFill patternType="none"/>
    </fill>
    <fill>
      <patternFill patternType="gray125"/>
    </fill>
    <fill>
      <patternFill patternType="solid">
        <fgColor theme="5" tint="0.59999389629810485"/>
        <bgColor indexed="64"/>
      </patternFill>
    </fill>
    <fill>
      <patternFill patternType="solid">
        <fgColor rgb="FFC00000"/>
        <bgColor indexed="64"/>
      </patternFill>
    </fill>
    <fill>
      <patternFill patternType="solid">
        <fgColor theme="6" tint="0.59999389629810485"/>
        <bgColor indexed="64"/>
      </patternFill>
    </fill>
    <fill>
      <patternFill patternType="solid">
        <fgColor rgb="FFE9C5CB"/>
        <bgColor indexed="64"/>
      </patternFill>
    </fill>
    <fill>
      <patternFill patternType="solid">
        <fgColor theme="0" tint="-0.249977111117893"/>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7">
    <xf numFmtId="0" fontId="0" fillId="0" borderId="0"/>
    <xf numFmtId="43"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5" fontId="1" fillId="0" borderId="0" applyFont="0" applyFill="0" applyBorder="0" applyAlignment="0" applyProtection="0"/>
    <xf numFmtId="0" fontId="4" fillId="0" borderId="0"/>
    <xf numFmtId="9" fontId="8" fillId="0" borderId="0" applyFont="0" applyFill="0" applyBorder="0" applyAlignment="0" applyProtection="0"/>
  </cellStyleXfs>
  <cellXfs count="93">
    <xf numFmtId="0" fontId="0" fillId="0" borderId="0" xfId="0"/>
    <xf numFmtId="0" fontId="0" fillId="0" borderId="0" xfId="0" applyAlignment="1">
      <alignment horizontal="center"/>
    </xf>
    <xf numFmtId="166" fontId="11" fillId="0" borderId="1" xfId="2" applyNumberFormat="1" applyFont="1" applyFill="1" applyBorder="1" applyAlignment="1">
      <alignment horizontal="center" vertical="center"/>
    </xf>
    <xf numFmtId="166" fontId="10" fillId="2" borderId="1" xfId="2" applyNumberFormat="1" applyFont="1" applyFill="1" applyBorder="1" applyAlignment="1">
      <alignment horizontal="center" vertical="center"/>
    </xf>
    <xf numFmtId="43" fontId="0" fillId="0" borderId="0" xfId="0" applyNumberFormat="1"/>
    <xf numFmtId="0" fontId="9" fillId="3"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wrapText="1"/>
    </xf>
    <xf numFmtId="166" fontId="10" fillId="2" borderId="1" xfId="0" applyNumberFormat="1" applyFont="1" applyFill="1" applyBorder="1" applyAlignment="1">
      <alignment vertical="center"/>
    </xf>
    <xf numFmtId="166" fontId="10" fillId="2" borderId="1" xfId="0" applyNumberFormat="1" applyFont="1" applyFill="1" applyBorder="1" applyAlignment="1">
      <alignment vertical="center" wrapText="1"/>
    </xf>
    <xf numFmtId="166" fontId="10" fillId="2" borderId="1" xfId="0" applyNumberFormat="1" applyFont="1" applyFill="1" applyBorder="1" applyAlignment="1">
      <alignment horizontal="center" vertical="center"/>
    </xf>
    <xf numFmtId="166" fontId="10" fillId="4" borderId="1" xfId="4" applyNumberFormat="1" applyFont="1" applyFill="1" applyBorder="1" applyAlignment="1" applyProtection="1">
      <alignment vertical="center" wrapText="1" readingOrder="1"/>
    </xf>
    <xf numFmtId="166" fontId="10" fillId="4" borderId="1" xfId="4" applyNumberFormat="1" applyFont="1" applyFill="1" applyBorder="1" applyAlignment="1" applyProtection="1">
      <alignment horizontal="center" vertical="center" wrapText="1" readingOrder="1"/>
    </xf>
    <xf numFmtId="166" fontId="11" fillId="0" borderId="1" xfId="0" applyNumberFormat="1" applyFont="1" applyBorder="1" applyAlignment="1">
      <alignment vertical="center"/>
    </xf>
    <xf numFmtId="166" fontId="11" fillId="0" borderId="1" xfId="0" applyNumberFormat="1" applyFont="1" applyBorder="1" applyAlignment="1">
      <alignment vertical="center" wrapText="1"/>
    </xf>
    <xf numFmtId="166" fontId="10" fillId="5" borderId="1" xfId="4" applyNumberFormat="1" applyFont="1" applyFill="1" applyBorder="1" applyAlignment="1" applyProtection="1">
      <alignment horizontal="center" vertical="center" wrapText="1" readingOrder="1"/>
    </xf>
    <xf numFmtId="167" fontId="11" fillId="0" borderId="1" xfId="0" applyNumberFormat="1" applyFont="1" applyBorder="1" applyAlignment="1">
      <alignment horizontal="center" vertical="center"/>
    </xf>
    <xf numFmtId="167" fontId="10" fillId="4" borderId="1" xfId="4" applyNumberFormat="1" applyFont="1" applyFill="1" applyBorder="1" applyAlignment="1" applyProtection="1">
      <alignment horizontal="center" vertical="center" wrapText="1" readingOrder="1"/>
    </xf>
    <xf numFmtId="167" fontId="10" fillId="2" borderId="1" xfId="0" applyNumberFormat="1" applyFont="1" applyFill="1" applyBorder="1" applyAlignment="1">
      <alignment horizontal="center" vertical="center"/>
    </xf>
    <xf numFmtId="43" fontId="0" fillId="0" borderId="0" xfId="0" applyNumberFormat="1" applyAlignment="1">
      <alignment horizontal="center"/>
    </xf>
    <xf numFmtId="41" fontId="8" fillId="0" borderId="0" xfId="2" applyFont="1"/>
    <xf numFmtId="0" fontId="2" fillId="0" borderId="0" xfId="0" applyFont="1" applyAlignment="1">
      <alignment horizontal="center" vertical="center"/>
    </xf>
    <xf numFmtId="166" fontId="0" fillId="0" borderId="1" xfId="0" applyNumberFormat="1" applyBorder="1" applyAlignment="1">
      <alignment vertical="center"/>
    </xf>
    <xf numFmtId="166" fontId="0" fillId="0" borderId="1" xfId="0" applyNumberFormat="1" applyBorder="1" applyAlignment="1">
      <alignment vertical="center" wrapText="1"/>
    </xf>
    <xf numFmtId="166" fontId="0" fillId="0" borderId="1" xfId="0" applyNumberFormat="1" applyBorder="1" applyAlignment="1">
      <alignment horizontal="center" vertical="center"/>
    </xf>
    <xf numFmtId="166" fontId="8" fillId="0" borderId="1" xfId="2" applyNumberFormat="1" applyFont="1" applyFill="1" applyBorder="1" applyAlignment="1">
      <alignment horizontal="center" vertical="center"/>
    </xf>
    <xf numFmtId="167" fontId="0" fillId="0" borderId="1" xfId="0" applyNumberFormat="1" applyBorder="1" applyAlignment="1">
      <alignment horizontal="center" vertical="center"/>
    </xf>
    <xf numFmtId="167" fontId="0" fillId="0" borderId="1" xfId="0" applyNumberFormat="1" applyBorder="1" applyAlignment="1">
      <alignment horizontal="center"/>
    </xf>
    <xf numFmtId="49" fontId="10" fillId="5" borderId="1" xfId="4" applyNumberFormat="1" applyFont="1" applyFill="1" applyBorder="1" applyAlignment="1" applyProtection="1">
      <alignment horizontal="center" vertical="center" wrapText="1" readingOrder="1"/>
    </xf>
    <xf numFmtId="166" fontId="0" fillId="0" borderId="0" xfId="0" applyNumberFormat="1"/>
    <xf numFmtId="10" fontId="10" fillId="5" borderId="1" xfId="6" applyNumberFormat="1" applyFont="1" applyFill="1" applyBorder="1" applyAlignment="1" applyProtection="1">
      <alignment horizontal="center" vertical="center" wrapText="1" readingOrder="1"/>
    </xf>
    <xf numFmtId="10" fontId="10" fillId="2" borderId="1" xfId="6" applyNumberFormat="1" applyFont="1" applyFill="1" applyBorder="1" applyAlignment="1">
      <alignment horizontal="center" vertical="center"/>
    </xf>
    <xf numFmtId="10" fontId="10" fillId="4" borderId="1" xfId="6" applyNumberFormat="1" applyFont="1" applyFill="1" applyBorder="1" applyAlignment="1" applyProtection="1">
      <alignment horizontal="center" vertical="center" wrapText="1" readingOrder="1"/>
    </xf>
    <xf numFmtId="10" fontId="8" fillId="0" borderId="1" xfId="6" applyNumberFormat="1" applyFont="1" applyFill="1" applyBorder="1" applyAlignment="1">
      <alignment horizontal="center" vertical="center"/>
    </xf>
    <xf numFmtId="10" fontId="11" fillId="0" borderId="1" xfId="6" applyNumberFormat="1" applyFont="1" applyFill="1" applyBorder="1" applyAlignment="1">
      <alignment horizontal="center" vertical="center"/>
    </xf>
    <xf numFmtId="0" fontId="12" fillId="0" borderId="0" xfId="0" applyFont="1"/>
    <xf numFmtId="0" fontId="10" fillId="6" borderId="1" xfId="0" applyFont="1" applyFill="1" applyBorder="1" applyAlignment="1">
      <alignment horizontal="center" vertical="center" wrapText="1"/>
    </xf>
    <xf numFmtId="10" fontId="9" fillId="3" borderId="3" xfId="6" applyNumberFormat="1" applyFont="1" applyFill="1" applyBorder="1" applyAlignment="1">
      <alignment horizontal="center" vertical="center" wrapText="1"/>
    </xf>
    <xf numFmtId="0" fontId="13" fillId="0" borderId="4" xfId="5" applyFont="1" applyBorder="1" applyAlignment="1">
      <alignment vertical="center" wrapText="1"/>
    </xf>
    <xf numFmtId="0" fontId="13" fillId="0" borderId="5" xfId="5" applyFont="1" applyBorder="1" applyAlignment="1">
      <alignment vertical="center" wrapText="1"/>
    </xf>
    <xf numFmtId="0" fontId="13" fillId="0" borderId="6" xfId="5" applyFont="1" applyBorder="1" applyAlignment="1">
      <alignment vertical="center" wrapText="1"/>
    </xf>
    <xf numFmtId="0" fontId="13" fillId="0" borderId="0" xfId="5" applyFont="1" applyAlignment="1">
      <alignment vertical="center" wrapText="1"/>
    </xf>
    <xf numFmtId="0" fontId="0" fillId="0" borderId="1" xfId="0" applyBorder="1" applyAlignment="1">
      <alignment horizontal="left" vertical="center"/>
    </xf>
    <xf numFmtId="0" fontId="0" fillId="0" borderId="3" xfId="0" applyBorder="1" applyAlignment="1">
      <alignment horizontal="justify" vertical="center" wrapText="1"/>
    </xf>
    <xf numFmtId="0" fontId="0" fillId="0" borderId="1" xfId="0" applyBorder="1" applyAlignment="1">
      <alignment horizontal="left" vertical="center" wrapText="1"/>
    </xf>
    <xf numFmtId="0" fontId="13" fillId="3" borderId="7" xfId="5" applyFont="1" applyFill="1" applyBorder="1" applyAlignment="1">
      <alignment horizontal="left" vertical="center" wrapText="1"/>
    </xf>
    <xf numFmtId="43" fontId="8" fillId="0" borderId="1" xfId="1" applyFont="1" applyBorder="1" applyAlignment="1">
      <alignment vertical="center"/>
    </xf>
    <xf numFmtId="43" fontId="10" fillId="2" borderId="1" xfId="1" applyFont="1" applyFill="1" applyBorder="1" applyAlignment="1">
      <alignment horizontal="center" vertical="center"/>
    </xf>
    <xf numFmtId="0" fontId="2" fillId="0" borderId="0" xfId="0" applyFont="1" applyAlignment="1">
      <alignment vertical="center"/>
    </xf>
    <xf numFmtId="43" fontId="11" fillId="0" borderId="1" xfId="1" applyFont="1" applyFill="1" applyBorder="1" applyAlignment="1">
      <alignment horizontal="center" vertical="center"/>
    </xf>
    <xf numFmtId="43" fontId="10" fillId="4" borderId="1" xfId="1" applyFont="1" applyFill="1" applyBorder="1" applyAlignment="1" applyProtection="1">
      <alignment horizontal="center" vertical="center" wrapText="1" readingOrder="1"/>
    </xf>
    <xf numFmtId="9" fontId="10" fillId="4" borderId="1" xfId="6" applyFont="1" applyFill="1" applyBorder="1" applyAlignment="1" applyProtection="1">
      <alignment horizontal="center" vertical="center" wrapText="1" readingOrder="1"/>
    </xf>
    <xf numFmtId="9" fontId="11" fillId="0" borderId="1" xfId="6" applyFont="1" applyFill="1" applyBorder="1" applyAlignment="1">
      <alignment horizontal="center" vertical="center"/>
    </xf>
    <xf numFmtId="0" fontId="9" fillId="3" borderId="1" xfId="0" applyFont="1" applyFill="1" applyBorder="1" applyAlignment="1">
      <alignment horizontal="center" vertical="center" wrapText="1"/>
    </xf>
    <xf numFmtId="9" fontId="10" fillId="2" borderId="1" xfId="6" applyFont="1" applyFill="1" applyBorder="1" applyAlignment="1">
      <alignment horizontal="center" vertical="center"/>
    </xf>
    <xf numFmtId="166" fontId="11" fillId="0" borderId="8" xfId="0" applyNumberFormat="1" applyFont="1" applyBorder="1" applyAlignment="1">
      <alignment vertical="center"/>
    </xf>
    <xf numFmtId="166" fontId="11" fillId="0" borderId="9" xfId="0" applyNumberFormat="1" applyFont="1" applyBorder="1" applyAlignment="1">
      <alignment vertical="center" wrapText="1"/>
    </xf>
    <xf numFmtId="4" fontId="0" fillId="0" borderId="0" xfId="0" applyNumberFormat="1"/>
    <xf numFmtId="0" fontId="10" fillId="2" borderId="1" xfId="0" applyFont="1" applyFill="1" applyBorder="1" applyAlignment="1">
      <alignment horizontal="left" vertical="center"/>
    </xf>
    <xf numFmtId="0" fontId="2" fillId="0" borderId="0" xfId="0" applyFont="1" applyAlignment="1">
      <alignment horizontal="center"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166" fontId="10" fillId="5" borderId="10" xfId="4" applyNumberFormat="1" applyFont="1" applyFill="1" applyBorder="1" applyAlignment="1" applyProtection="1">
      <alignment horizontal="left" vertical="center" wrapText="1" readingOrder="1"/>
    </xf>
    <xf numFmtId="166" fontId="10" fillId="5" borderId="8" xfId="4" applyNumberFormat="1" applyFont="1" applyFill="1" applyBorder="1" applyAlignment="1" applyProtection="1">
      <alignment horizontal="left" vertical="center" wrapText="1" readingOrder="1"/>
    </xf>
    <xf numFmtId="166" fontId="10" fillId="5" borderId="9" xfId="4" applyNumberFormat="1" applyFont="1" applyFill="1" applyBorder="1" applyAlignment="1" applyProtection="1">
      <alignment horizontal="left" vertical="center" wrapText="1" readingOrder="1"/>
    </xf>
    <xf numFmtId="166" fontId="10" fillId="2" borderId="10" xfId="0" applyNumberFormat="1" applyFont="1" applyFill="1" applyBorder="1" applyAlignment="1">
      <alignment horizontal="left" vertical="center" wrapText="1"/>
    </xf>
    <xf numFmtId="166" fontId="10" fillId="2" borderId="8" xfId="0" applyNumberFormat="1" applyFont="1" applyFill="1" applyBorder="1" applyAlignment="1">
      <alignment horizontal="left" vertical="center" wrapText="1"/>
    </xf>
    <xf numFmtId="166" fontId="10" fillId="2" borderId="9" xfId="0" applyNumberFormat="1" applyFont="1" applyFill="1" applyBorder="1" applyAlignment="1">
      <alignment horizontal="left" vertical="center" wrapText="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0" xfId="0" applyFont="1" applyFill="1" applyAlignment="1">
      <alignment horizontal="center" vertical="center" wrapText="1"/>
    </xf>
    <xf numFmtId="0" fontId="14" fillId="0" borderId="7" xfId="0" applyFont="1" applyBorder="1" applyAlignment="1">
      <alignment horizontal="left" vertical="center"/>
    </xf>
    <xf numFmtId="0" fontId="12" fillId="0" borderId="7" xfId="0" applyFont="1" applyBorder="1" applyAlignment="1">
      <alignment horizontal="left" vertical="center"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14" xfId="0" applyFont="1" applyBorder="1" applyAlignment="1">
      <alignment horizontal="left" vertical="center"/>
    </xf>
    <xf numFmtId="0" fontId="13" fillId="3" borderId="7" xfId="5" applyFont="1" applyFill="1" applyBorder="1" applyAlignment="1">
      <alignment horizontal="center" vertical="center" wrapText="1"/>
    </xf>
    <xf numFmtId="0" fontId="12" fillId="0" borderId="7" xfId="0" applyFont="1" applyBorder="1" applyAlignment="1">
      <alignment horizontal="left" vertical="top" wrapText="1"/>
    </xf>
    <xf numFmtId="0" fontId="13" fillId="3" borderId="7" xfId="5" applyFont="1" applyFill="1" applyBorder="1" applyAlignment="1">
      <alignment horizontal="left" vertical="center" wrapText="1"/>
    </xf>
    <xf numFmtId="0" fontId="12" fillId="0" borderId="7" xfId="0" applyFont="1" applyBorder="1" applyAlignment="1">
      <alignment vertical="center" wrapText="1"/>
    </xf>
    <xf numFmtId="0" fontId="13" fillId="3" borderId="15" xfId="5" applyFont="1" applyFill="1" applyBorder="1" applyAlignment="1">
      <alignment horizontal="left" vertical="center" wrapText="1"/>
    </xf>
    <xf numFmtId="0" fontId="13" fillId="3" borderId="16" xfId="5" applyFont="1" applyFill="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3" fillId="3" borderId="7" xfId="3" applyNumberFormat="1" applyFont="1" applyFill="1" applyBorder="1" applyAlignment="1">
      <alignment horizontal="left" vertical="center" wrapText="1"/>
    </xf>
    <xf numFmtId="0" fontId="12" fillId="0" borderId="7" xfId="0" applyFont="1" applyBorder="1" applyAlignment="1">
      <alignment vertical="center"/>
    </xf>
  </cellXfs>
  <cellStyles count="7">
    <cellStyle name="Millares" xfId="1" builtinId="3"/>
    <cellStyle name="Millares [0]" xfId="2" builtinId="6"/>
    <cellStyle name="Millares [0] 2" xfId="3" xr:uid="{00000000-0005-0000-0000-000002000000}"/>
    <cellStyle name="Millares 2" xfId="4" xr:uid="{00000000-0005-0000-0000-000003000000}"/>
    <cellStyle name="Normal" xfId="0" builtinId="0"/>
    <cellStyle name="Normal_janitzy vigen mes enero 2006" xfId="5" xr:uid="{00000000-0005-0000-0000-000005000000}"/>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
  <sheetViews>
    <sheetView showGridLines="0" zoomScale="85" zoomScaleNormal="85" workbookViewId="0">
      <pane ySplit="4" topLeftCell="A5" activePane="bottomLeft" state="frozen"/>
      <selection pane="bottomLeft" activeCell="A4" sqref="A4:G4"/>
    </sheetView>
  </sheetViews>
  <sheetFormatPr baseColWidth="10" defaultRowHeight="15" x14ac:dyDescent="0.25"/>
  <cols>
    <col min="1" max="1" width="3.42578125" customWidth="1"/>
    <col min="2" max="2" width="13.28515625" customWidth="1"/>
    <col min="3" max="3" width="39" bestFit="1" customWidth="1"/>
    <col min="4" max="4" width="58.7109375" customWidth="1"/>
    <col min="6" max="6" width="54.42578125" customWidth="1"/>
    <col min="7" max="7" width="19.5703125" style="1" customWidth="1"/>
    <col min="8" max="8" width="21.85546875" style="1" customWidth="1"/>
    <col min="9" max="9" width="18.85546875" bestFit="1" customWidth="1"/>
    <col min="10" max="10" width="17.85546875" bestFit="1" customWidth="1"/>
    <col min="11" max="15" width="20.28515625" customWidth="1"/>
  </cols>
  <sheetData>
    <row r="1" spans="1:15" ht="15.75" x14ac:dyDescent="0.25">
      <c r="A1" s="59" t="s">
        <v>5</v>
      </c>
      <c r="B1" s="59"/>
      <c r="C1" s="59"/>
      <c r="D1" s="59"/>
      <c r="E1" s="59"/>
      <c r="F1" s="59"/>
      <c r="G1" s="59"/>
      <c r="H1" s="48"/>
      <c r="I1" s="48"/>
      <c r="J1" s="48"/>
      <c r="K1" s="48"/>
      <c r="L1" s="48"/>
      <c r="M1" s="48"/>
      <c r="N1" s="48"/>
      <c r="O1" s="48"/>
    </row>
    <row r="2" spans="1:15" ht="15.75" x14ac:dyDescent="0.25">
      <c r="A2" s="59" t="s">
        <v>58</v>
      </c>
      <c r="B2" s="59"/>
      <c r="C2" s="59"/>
      <c r="D2" s="59"/>
      <c r="E2" s="59"/>
      <c r="F2" s="59"/>
      <c r="G2" s="59"/>
      <c r="H2" s="48"/>
      <c r="I2" s="48"/>
      <c r="J2" s="48"/>
      <c r="K2" s="48"/>
      <c r="L2" s="48"/>
      <c r="M2" s="48"/>
      <c r="N2" s="48"/>
      <c r="O2" s="48"/>
    </row>
    <row r="3" spans="1:15" ht="15.75" x14ac:dyDescent="0.25">
      <c r="A3" s="59" t="s">
        <v>170</v>
      </c>
      <c r="B3" s="59"/>
      <c r="C3" s="59"/>
      <c r="D3" s="59"/>
      <c r="E3" s="59"/>
      <c r="F3" s="59"/>
      <c r="G3" s="59"/>
      <c r="H3" s="48"/>
      <c r="I3" s="48"/>
      <c r="J3" s="48"/>
      <c r="K3" s="48"/>
      <c r="L3" s="48"/>
      <c r="M3" s="48"/>
      <c r="N3" s="48"/>
      <c r="O3" s="48"/>
    </row>
    <row r="4" spans="1:15" ht="15.75" x14ac:dyDescent="0.25">
      <c r="A4" s="59" t="str">
        <f>+'Informe de Ejecución'!A4:L4</f>
        <v>PERÍODO: A AGOSTO DE 2024</v>
      </c>
      <c r="B4" s="59"/>
      <c r="C4" s="59"/>
      <c r="D4" s="59"/>
      <c r="E4" s="59"/>
      <c r="F4" s="59"/>
      <c r="G4" s="59"/>
      <c r="H4" s="48"/>
      <c r="I4" s="48"/>
      <c r="J4" s="48"/>
      <c r="K4" s="48"/>
      <c r="L4" s="48"/>
      <c r="M4" s="48"/>
      <c r="N4" s="48"/>
      <c r="O4" s="48"/>
    </row>
    <row r="5" spans="1:15" ht="15.75" x14ac:dyDescent="0.25">
      <c r="A5" s="21"/>
      <c r="B5" s="21"/>
      <c r="C5" s="21"/>
      <c r="D5" s="21"/>
      <c r="E5" s="21"/>
      <c r="F5" s="21"/>
      <c r="G5" s="21"/>
      <c r="H5" s="48"/>
      <c r="I5" s="48"/>
      <c r="J5" s="48"/>
      <c r="K5" s="48"/>
      <c r="L5" s="48"/>
      <c r="M5" s="48"/>
      <c r="N5" s="48"/>
      <c r="O5" s="48"/>
    </row>
    <row r="6" spans="1:15" x14ac:dyDescent="0.25">
      <c r="H6" s="19"/>
      <c r="K6" s="4"/>
      <c r="L6" s="4"/>
      <c r="M6" s="4"/>
      <c r="N6" s="4"/>
      <c r="O6" s="4"/>
    </row>
    <row r="8" spans="1:15" ht="29.25" customHeight="1" x14ac:dyDescent="0.25">
      <c r="B8" s="60" t="s">
        <v>171</v>
      </c>
      <c r="C8" s="61"/>
      <c r="D8" s="61"/>
      <c r="E8" s="61"/>
      <c r="F8" s="61"/>
      <c r="G8" s="61"/>
    </row>
    <row r="9" spans="1:15" ht="45" x14ac:dyDescent="0.25">
      <c r="B9" s="53" t="s">
        <v>29</v>
      </c>
      <c r="C9" s="62" t="s">
        <v>28</v>
      </c>
      <c r="D9" s="63"/>
      <c r="E9" s="53" t="s">
        <v>15</v>
      </c>
      <c r="F9" s="53" t="s">
        <v>16</v>
      </c>
      <c r="G9" s="53" t="s">
        <v>30</v>
      </c>
    </row>
    <row r="10" spans="1:15" ht="21" customHeight="1" x14ac:dyDescent="0.25">
      <c r="B10" s="58" t="s">
        <v>172</v>
      </c>
      <c r="C10" s="58"/>
      <c r="D10" s="58"/>
      <c r="E10" s="58"/>
      <c r="F10" s="58"/>
      <c r="G10" s="47">
        <f>G11</f>
        <v>6771100984.2700005</v>
      </c>
    </row>
    <row r="11" spans="1:15" ht="45" x14ac:dyDescent="0.25">
      <c r="B11" s="42">
        <v>1.1000000000000001</v>
      </c>
      <c r="C11" s="42" t="s">
        <v>152</v>
      </c>
      <c r="D11" s="43" t="s">
        <v>173</v>
      </c>
      <c r="E11" s="42">
        <v>1113010</v>
      </c>
      <c r="F11" s="44" t="s">
        <v>153</v>
      </c>
      <c r="G11" s="46">
        <v>6771100984.2700005</v>
      </c>
    </row>
    <row r="12" spans="1:15" ht="21" customHeight="1" x14ac:dyDescent="0.25">
      <c r="B12" s="58" t="s">
        <v>174</v>
      </c>
      <c r="C12" s="58"/>
      <c r="D12" s="58"/>
      <c r="E12" s="58"/>
      <c r="F12" s="58"/>
      <c r="G12" s="47">
        <f>G13</f>
        <v>21668143060</v>
      </c>
    </row>
    <row r="13" spans="1:15" ht="62.25" customHeight="1" x14ac:dyDescent="0.25">
      <c r="B13" s="42" t="s">
        <v>177</v>
      </c>
      <c r="C13" s="44" t="s">
        <v>178</v>
      </c>
      <c r="D13" s="43" t="s">
        <v>179</v>
      </c>
      <c r="E13" s="42">
        <v>1113010</v>
      </c>
      <c r="F13" s="44" t="s">
        <v>153</v>
      </c>
      <c r="G13" s="46">
        <v>21668143060</v>
      </c>
    </row>
    <row r="14" spans="1:15" ht="21" customHeight="1" x14ac:dyDescent="0.25">
      <c r="B14" s="58" t="s">
        <v>151</v>
      </c>
      <c r="C14" s="58"/>
      <c r="D14" s="58"/>
      <c r="E14" s="58"/>
      <c r="F14" s="58"/>
      <c r="G14" s="47">
        <f>G10+G12</f>
        <v>28439244044.27</v>
      </c>
    </row>
    <row r="18" spans="7:7" x14ac:dyDescent="0.25">
      <c r="G18" s="19"/>
    </row>
  </sheetData>
  <mergeCells count="9">
    <mergeCell ref="B10:F10"/>
    <mergeCell ref="B12:F12"/>
    <mergeCell ref="B14:F14"/>
    <mergeCell ref="A1:G1"/>
    <mergeCell ref="A2:G2"/>
    <mergeCell ref="A3:G3"/>
    <mergeCell ref="A4:G4"/>
    <mergeCell ref="B8:G8"/>
    <mergeCell ref="C9:D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4"/>
  <sheetViews>
    <sheetView showGridLines="0" tabSelected="1" zoomScale="70" zoomScaleNormal="70" workbookViewId="0">
      <pane ySplit="6" topLeftCell="A41" activePane="bottomLeft" state="frozen"/>
      <selection pane="bottomLeft" activeCell="E71" sqref="E71"/>
    </sheetView>
  </sheetViews>
  <sheetFormatPr baseColWidth="10" defaultRowHeight="15" x14ac:dyDescent="0.25"/>
  <cols>
    <col min="1" max="1" width="14.5703125" bestFit="1" customWidth="1"/>
    <col min="2" max="2" width="29.5703125" customWidth="1"/>
    <col min="3" max="3" width="88.140625" customWidth="1"/>
    <col min="4" max="4" width="12.28515625" style="1" customWidth="1"/>
    <col min="5" max="5" width="26.5703125" customWidth="1"/>
    <col min="6" max="6" width="26.42578125" bestFit="1" customWidth="1"/>
    <col min="7" max="7" width="11.140625" customWidth="1"/>
    <col min="8" max="8" width="25.85546875" customWidth="1"/>
    <col min="9" max="9" width="11" customWidth="1"/>
    <col min="10" max="10" width="26.28515625" customWidth="1"/>
    <col min="11" max="11" width="12.7109375" customWidth="1"/>
    <col min="12" max="12" width="25.140625" bestFit="1" customWidth="1"/>
    <col min="13" max="13" width="10.28515625" bestFit="1" customWidth="1"/>
    <col min="14" max="14" width="16.42578125" bestFit="1" customWidth="1"/>
  </cols>
  <sheetData>
    <row r="1" spans="1:14" ht="15.75" x14ac:dyDescent="0.25">
      <c r="A1" s="59" t="s">
        <v>5</v>
      </c>
      <c r="B1" s="59"/>
      <c r="C1" s="59"/>
      <c r="D1" s="59"/>
      <c r="E1" s="59"/>
      <c r="F1" s="59"/>
      <c r="G1" s="59"/>
      <c r="H1" s="59"/>
      <c r="I1" s="59"/>
      <c r="J1" s="59"/>
      <c r="K1" s="59"/>
      <c r="L1" s="59"/>
      <c r="M1" s="21"/>
    </row>
    <row r="2" spans="1:14" ht="15.75" x14ac:dyDescent="0.25">
      <c r="A2" s="59" t="s">
        <v>6</v>
      </c>
      <c r="B2" s="59"/>
      <c r="C2" s="59"/>
      <c r="D2" s="59"/>
      <c r="E2" s="59"/>
      <c r="F2" s="59"/>
      <c r="G2" s="59"/>
      <c r="H2" s="59"/>
      <c r="I2" s="59"/>
      <c r="J2" s="59"/>
      <c r="K2" s="59"/>
      <c r="L2" s="59"/>
      <c r="M2" s="21"/>
    </row>
    <row r="3" spans="1:14" ht="15.75" x14ac:dyDescent="0.25">
      <c r="A3" s="59" t="s">
        <v>170</v>
      </c>
      <c r="B3" s="59"/>
      <c r="C3" s="59"/>
      <c r="D3" s="59"/>
      <c r="E3" s="59"/>
      <c r="F3" s="59"/>
      <c r="G3" s="59"/>
      <c r="H3" s="59"/>
      <c r="I3" s="59"/>
      <c r="J3" s="59"/>
      <c r="K3" s="59"/>
      <c r="L3" s="59"/>
      <c r="M3" s="21"/>
    </row>
    <row r="4" spans="1:14" ht="15.75" x14ac:dyDescent="0.25">
      <c r="A4" s="59" t="s">
        <v>183</v>
      </c>
      <c r="B4" s="59"/>
      <c r="C4" s="59"/>
      <c r="D4" s="59"/>
      <c r="E4" s="59"/>
      <c r="F4" s="59"/>
      <c r="G4" s="59"/>
      <c r="H4" s="59"/>
      <c r="I4" s="59"/>
      <c r="J4" s="59"/>
      <c r="K4" s="59"/>
      <c r="L4" s="59"/>
      <c r="M4" s="21"/>
    </row>
    <row r="5" spans="1:14" ht="30" customHeight="1" x14ac:dyDescent="0.25">
      <c r="A5" s="7" t="s">
        <v>7</v>
      </c>
      <c r="B5" s="7" t="s">
        <v>8</v>
      </c>
      <c r="C5" s="7" t="s">
        <v>9</v>
      </c>
      <c r="D5" s="7" t="s">
        <v>3</v>
      </c>
      <c r="E5" s="7" t="s">
        <v>10</v>
      </c>
      <c r="F5" s="70" t="s">
        <v>11</v>
      </c>
      <c r="G5" s="71"/>
      <c r="H5" s="70" t="s">
        <v>12</v>
      </c>
      <c r="I5" s="71"/>
      <c r="J5" s="70" t="s">
        <v>13</v>
      </c>
      <c r="K5" s="71"/>
      <c r="L5" s="72" t="s">
        <v>14</v>
      </c>
      <c r="M5" s="73"/>
    </row>
    <row r="6" spans="1:14" x14ac:dyDescent="0.25">
      <c r="A6" s="5"/>
      <c r="B6" s="5"/>
      <c r="C6" s="5"/>
      <c r="D6" s="5"/>
      <c r="E6" s="6"/>
      <c r="F6" s="7" t="s">
        <v>56</v>
      </c>
      <c r="G6" s="37" t="s">
        <v>57</v>
      </c>
      <c r="H6" s="7" t="s">
        <v>56</v>
      </c>
      <c r="I6" s="37" t="s">
        <v>57</v>
      </c>
      <c r="J6" s="7" t="s">
        <v>56</v>
      </c>
      <c r="K6" s="37" t="s">
        <v>57</v>
      </c>
      <c r="L6" s="7" t="s">
        <v>56</v>
      </c>
      <c r="M6" s="37" t="s">
        <v>57</v>
      </c>
    </row>
    <row r="7" spans="1:14" x14ac:dyDescent="0.25">
      <c r="A7" s="36">
        <v>1</v>
      </c>
      <c r="B7" s="36">
        <v>2</v>
      </c>
      <c r="C7" s="36">
        <v>3</v>
      </c>
      <c r="D7" s="36">
        <v>4</v>
      </c>
      <c r="E7" s="36">
        <v>5</v>
      </c>
      <c r="F7" s="36">
        <v>6</v>
      </c>
      <c r="G7" s="36">
        <v>7</v>
      </c>
      <c r="H7" s="36">
        <v>8</v>
      </c>
      <c r="I7" s="36">
        <v>9</v>
      </c>
      <c r="J7" s="36">
        <v>10</v>
      </c>
      <c r="K7" s="36">
        <v>11</v>
      </c>
      <c r="L7" s="36">
        <v>12</v>
      </c>
      <c r="M7" s="36">
        <v>13</v>
      </c>
    </row>
    <row r="8" spans="1:14" ht="21" customHeight="1" x14ac:dyDescent="0.25">
      <c r="A8" s="8" t="s">
        <v>2</v>
      </c>
      <c r="B8" s="8" t="s">
        <v>68</v>
      </c>
      <c r="C8" s="9" t="s">
        <v>0</v>
      </c>
      <c r="D8" s="10"/>
      <c r="E8" s="3">
        <f>+E9</f>
        <v>16648075604.710001</v>
      </c>
      <c r="F8" s="3">
        <f t="shared" ref="F8:L8" si="0">+F9</f>
        <v>16648075604.710001</v>
      </c>
      <c r="G8" s="31">
        <f t="shared" ref="G8:G36" si="1">+F8/E8</f>
        <v>1</v>
      </c>
      <c r="H8" s="3">
        <f t="shared" si="0"/>
        <v>10499805376.68</v>
      </c>
      <c r="I8" s="31">
        <f t="shared" ref="I8:I36" si="2">+H8/E8</f>
        <v>0.63069183646123284</v>
      </c>
      <c r="J8" s="3">
        <f t="shared" si="0"/>
        <v>10415686904.470001</v>
      </c>
      <c r="K8" s="31">
        <f t="shared" ref="K8:K36" si="3">+J8/E8</f>
        <v>0.62563909197548573</v>
      </c>
      <c r="L8" s="3">
        <f t="shared" si="0"/>
        <v>10415686904.470001</v>
      </c>
      <c r="M8" s="31">
        <f t="shared" ref="M8:M36" si="4">+L8/E8</f>
        <v>0.62563909197548573</v>
      </c>
      <c r="N8" s="29"/>
    </row>
    <row r="9" spans="1:14" ht="21" customHeight="1" x14ac:dyDescent="0.25">
      <c r="A9" s="11" t="s">
        <v>2</v>
      </c>
      <c r="B9" s="11" t="s">
        <v>69</v>
      </c>
      <c r="C9" s="11" t="s">
        <v>70</v>
      </c>
      <c r="D9" s="12"/>
      <c r="E9" s="12">
        <f>+E10+E21+E31</f>
        <v>16648075604.710001</v>
      </c>
      <c r="F9" s="12">
        <f>+F10+F21+F31</f>
        <v>16648075604.710001</v>
      </c>
      <c r="G9" s="32">
        <f t="shared" si="1"/>
        <v>1</v>
      </c>
      <c r="H9" s="12">
        <f>+H10+H21+H31</f>
        <v>10499805376.68</v>
      </c>
      <c r="I9" s="32">
        <f t="shared" si="2"/>
        <v>0.63069183646123284</v>
      </c>
      <c r="J9" s="12">
        <f>+J10+J21+J31</f>
        <v>10415686904.470001</v>
      </c>
      <c r="K9" s="32">
        <f t="shared" si="3"/>
        <v>0.62563909197548573</v>
      </c>
      <c r="L9" s="12">
        <f>+L10+L21+L31</f>
        <v>10415686904.470001</v>
      </c>
      <c r="M9" s="32">
        <f t="shared" si="4"/>
        <v>0.62563909197548573</v>
      </c>
    </row>
    <row r="10" spans="1:14" ht="21" customHeight="1" x14ac:dyDescent="0.25">
      <c r="A10" s="11" t="s">
        <v>2</v>
      </c>
      <c r="B10" s="11" t="s">
        <v>72</v>
      </c>
      <c r="C10" s="11" t="s">
        <v>73</v>
      </c>
      <c r="D10" s="12"/>
      <c r="E10" s="12">
        <f>+E11</f>
        <v>10745900261.420002</v>
      </c>
      <c r="F10" s="12">
        <f>+F11</f>
        <v>10745900261.420002</v>
      </c>
      <c r="G10" s="32">
        <f t="shared" si="1"/>
        <v>1</v>
      </c>
      <c r="H10" s="12">
        <f>+H11</f>
        <v>7146025566.5700006</v>
      </c>
      <c r="I10" s="32">
        <f t="shared" si="2"/>
        <v>0.66500017613467954</v>
      </c>
      <c r="J10" s="12">
        <f>+J11</f>
        <v>7061907094.3600006</v>
      </c>
      <c r="K10" s="32">
        <f t="shared" si="3"/>
        <v>0.65717221661862091</v>
      </c>
      <c r="L10" s="12">
        <f>+L11</f>
        <v>7061907094.3600006</v>
      </c>
      <c r="M10" s="32">
        <f t="shared" si="4"/>
        <v>0.65717221661862091</v>
      </c>
    </row>
    <row r="11" spans="1:14" x14ac:dyDescent="0.25">
      <c r="A11" s="22" t="s">
        <v>2</v>
      </c>
      <c r="B11" s="22" t="s">
        <v>71</v>
      </c>
      <c r="C11" s="23" t="s">
        <v>74</v>
      </c>
      <c r="D11" s="24"/>
      <c r="E11" s="25">
        <f>SUM(E12:E20)</f>
        <v>10745900261.420002</v>
      </c>
      <c r="F11" s="25">
        <f>SUM(F12:F20)</f>
        <v>10745900261.420002</v>
      </c>
      <c r="G11" s="33">
        <f>+F11/E11</f>
        <v>1</v>
      </c>
      <c r="H11" s="25">
        <f>SUM(H12:H20)</f>
        <v>7146025566.5700006</v>
      </c>
      <c r="I11" s="33">
        <f t="shared" si="2"/>
        <v>0.66500017613467954</v>
      </c>
      <c r="J11" s="25">
        <f>SUM(J12:J20)</f>
        <v>7061907094.3600006</v>
      </c>
      <c r="K11" s="33">
        <f>+J11/E11</f>
        <v>0.65717221661862091</v>
      </c>
      <c r="L11" s="25">
        <f>SUM(L12:L20)</f>
        <v>7061907094.3600006</v>
      </c>
      <c r="M11" s="33">
        <f t="shared" si="4"/>
        <v>0.65717221661862091</v>
      </c>
    </row>
    <row r="12" spans="1:14" x14ac:dyDescent="0.25">
      <c r="A12" s="13" t="s">
        <v>17</v>
      </c>
      <c r="B12" s="13" t="s">
        <v>75</v>
      </c>
      <c r="C12" s="14" t="s">
        <v>76</v>
      </c>
      <c r="D12" s="16">
        <v>1113010</v>
      </c>
      <c r="E12" s="2">
        <v>6694009088.8900003</v>
      </c>
      <c r="F12" s="2">
        <v>6694009088.8900003</v>
      </c>
      <c r="G12" s="34">
        <f>+F12/E12</f>
        <v>1</v>
      </c>
      <c r="H12" s="2">
        <v>4492336616.6400003</v>
      </c>
      <c r="I12" s="34">
        <f t="shared" si="2"/>
        <v>0.67109807545614175</v>
      </c>
      <c r="J12" s="2">
        <v>4426709178.4300003</v>
      </c>
      <c r="K12" s="34">
        <f>+J12/E12</f>
        <v>0.66129416910666861</v>
      </c>
      <c r="L12" s="2">
        <v>4426709178.4300003</v>
      </c>
      <c r="M12" s="34">
        <f>+L12/E12</f>
        <v>0.66129416910666861</v>
      </c>
    </row>
    <row r="13" spans="1:14" x14ac:dyDescent="0.25">
      <c r="A13" s="13" t="s">
        <v>17</v>
      </c>
      <c r="B13" s="13" t="s">
        <v>77</v>
      </c>
      <c r="C13" s="14" t="s">
        <v>18</v>
      </c>
      <c r="D13" s="16">
        <v>1113010</v>
      </c>
      <c r="E13" s="2">
        <v>1797954383.3399999</v>
      </c>
      <c r="F13" s="2">
        <v>1797954383.3399999</v>
      </c>
      <c r="G13" s="34">
        <f t="shared" si="1"/>
        <v>1</v>
      </c>
      <c r="H13" s="2">
        <v>1453157324.9200001</v>
      </c>
      <c r="I13" s="34">
        <f t="shared" si="2"/>
        <v>0.80822813881435529</v>
      </c>
      <c r="J13" s="2">
        <v>1434666290.9200001</v>
      </c>
      <c r="K13" s="34">
        <f t="shared" si="3"/>
        <v>0.79794365430721792</v>
      </c>
      <c r="L13" s="2">
        <v>1434666290.9200001</v>
      </c>
      <c r="M13" s="34">
        <f t="shared" si="4"/>
        <v>0.79794365430721792</v>
      </c>
    </row>
    <row r="14" spans="1:14" x14ac:dyDescent="0.25">
      <c r="A14" s="13" t="s">
        <v>17</v>
      </c>
      <c r="B14" s="13" t="s">
        <v>78</v>
      </c>
      <c r="C14" s="14" t="s">
        <v>79</v>
      </c>
      <c r="D14" s="16">
        <v>1113010</v>
      </c>
      <c r="E14" s="2">
        <v>33113000</v>
      </c>
      <c r="F14" s="2">
        <v>33113000</v>
      </c>
      <c r="G14" s="34">
        <f t="shared" si="1"/>
        <v>1</v>
      </c>
      <c r="H14" s="2">
        <v>545617.4</v>
      </c>
      <c r="I14" s="34">
        <f t="shared" si="2"/>
        <v>1.647743786428291E-2</v>
      </c>
      <c r="J14" s="2">
        <v>545617.4</v>
      </c>
      <c r="K14" s="34">
        <f t="shared" si="3"/>
        <v>1.647743786428291E-2</v>
      </c>
      <c r="L14" s="2">
        <v>545617.4</v>
      </c>
      <c r="M14" s="34">
        <f t="shared" si="4"/>
        <v>1.647743786428291E-2</v>
      </c>
    </row>
    <row r="15" spans="1:14" x14ac:dyDescent="0.25">
      <c r="A15" s="13" t="s">
        <v>17</v>
      </c>
      <c r="B15" s="13" t="s">
        <v>80</v>
      </c>
      <c r="C15" s="14" t="s">
        <v>81</v>
      </c>
      <c r="D15" s="16">
        <v>1113010</v>
      </c>
      <c r="E15" s="2">
        <v>33113000</v>
      </c>
      <c r="F15" s="2">
        <v>33113000</v>
      </c>
      <c r="G15" s="34">
        <f t="shared" si="1"/>
        <v>1</v>
      </c>
      <c r="H15" s="2">
        <v>858600</v>
      </c>
      <c r="I15" s="34">
        <f t="shared" si="2"/>
        <v>2.592939328964455E-2</v>
      </c>
      <c r="J15" s="2">
        <v>858600</v>
      </c>
      <c r="K15" s="34">
        <f t="shared" si="3"/>
        <v>2.592939328964455E-2</v>
      </c>
      <c r="L15" s="2">
        <v>858600</v>
      </c>
      <c r="M15" s="34">
        <f t="shared" si="4"/>
        <v>2.592939328964455E-2</v>
      </c>
    </row>
    <row r="16" spans="1:14" x14ac:dyDescent="0.25">
      <c r="A16" s="13" t="s">
        <v>17</v>
      </c>
      <c r="B16" s="13" t="s">
        <v>82</v>
      </c>
      <c r="C16" s="14" t="s">
        <v>22</v>
      </c>
      <c r="D16" s="16">
        <v>1113010</v>
      </c>
      <c r="E16" s="2">
        <v>353660538.24000001</v>
      </c>
      <c r="F16" s="2">
        <v>353660538.24000001</v>
      </c>
      <c r="G16" s="34">
        <f t="shared" si="1"/>
        <v>1</v>
      </c>
      <c r="H16" s="2">
        <v>326548792.18000001</v>
      </c>
      <c r="I16" s="34">
        <f t="shared" si="2"/>
        <v>0.92333963468211</v>
      </c>
      <c r="J16" s="2">
        <v>326548792.18000001</v>
      </c>
      <c r="K16" s="34">
        <f t="shared" si="3"/>
        <v>0.92333963468211</v>
      </c>
      <c r="L16" s="2">
        <v>326548792.18000001</v>
      </c>
      <c r="M16" s="34">
        <f t="shared" si="4"/>
        <v>0.92333963468211</v>
      </c>
    </row>
    <row r="17" spans="1:13" x14ac:dyDescent="0.25">
      <c r="A17" s="13" t="s">
        <v>17</v>
      </c>
      <c r="B17" s="13" t="s">
        <v>83</v>
      </c>
      <c r="C17" s="14" t="s">
        <v>20</v>
      </c>
      <c r="D17" s="16">
        <v>1113010</v>
      </c>
      <c r="E17" s="2">
        <v>409711895.19999999</v>
      </c>
      <c r="F17" s="2">
        <v>409711895.19999999</v>
      </c>
      <c r="G17" s="34">
        <f t="shared" si="1"/>
        <v>1</v>
      </c>
      <c r="H17" s="2">
        <v>171030083.63999999</v>
      </c>
      <c r="I17" s="34">
        <f t="shared" si="2"/>
        <v>0.41743987822592266</v>
      </c>
      <c r="J17" s="2">
        <v>171030083.63999999</v>
      </c>
      <c r="K17" s="34">
        <f t="shared" si="3"/>
        <v>0.41743987822592266</v>
      </c>
      <c r="L17" s="2">
        <v>171030083.63999999</v>
      </c>
      <c r="M17" s="34">
        <f t="shared" si="4"/>
        <v>0.41743987822592266</v>
      </c>
    </row>
    <row r="18" spans="1:13" x14ac:dyDescent="0.25">
      <c r="A18" s="13" t="s">
        <v>17</v>
      </c>
      <c r="B18" s="13" t="s">
        <v>84</v>
      </c>
      <c r="C18" s="14" t="s">
        <v>85</v>
      </c>
      <c r="D18" s="16">
        <v>1113010</v>
      </c>
      <c r="E18" s="2">
        <v>33113000</v>
      </c>
      <c r="F18" s="2">
        <v>33113000</v>
      </c>
      <c r="G18" s="34">
        <f t="shared" si="1"/>
        <v>1</v>
      </c>
      <c r="H18" s="2">
        <v>0</v>
      </c>
      <c r="I18" s="34">
        <f t="shared" si="2"/>
        <v>0</v>
      </c>
      <c r="J18" s="2">
        <v>0</v>
      </c>
      <c r="K18" s="34">
        <f t="shared" si="3"/>
        <v>0</v>
      </c>
      <c r="L18" s="2">
        <v>0</v>
      </c>
      <c r="M18" s="34">
        <f t="shared" si="4"/>
        <v>0</v>
      </c>
    </row>
    <row r="19" spans="1:13" x14ac:dyDescent="0.25">
      <c r="A19" s="13" t="s">
        <v>17</v>
      </c>
      <c r="B19" s="13" t="s">
        <v>86</v>
      </c>
      <c r="C19" s="14" t="s">
        <v>24</v>
      </c>
      <c r="D19" s="16">
        <v>1113010</v>
      </c>
      <c r="E19" s="2">
        <v>768388099.78999996</v>
      </c>
      <c r="F19" s="2">
        <v>768388099.78999996</v>
      </c>
      <c r="G19" s="34">
        <f t="shared" si="1"/>
        <v>1</v>
      </c>
      <c r="H19" s="2">
        <v>348366325.44999999</v>
      </c>
      <c r="I19" s="34">
        <f t="shared" si="2"/>
        <v>0.45337287959718314</v>
      </c>
      <c r="J19" s="2">
        <v>348366325.44999999</v>
      </c>
      <c r="K19" s="34">
        <f t="shared" si="3"/>
        <v>0.45337287959718314</v>
      </c>
      <c r="L19" s="2">
        <v>348366325.44999999</v>
      </c>
      <c r="M19" s="34">
        <f t="shared" si="4"/>
        <v>0.45337287959718314</v>
      </c>
    </row>
    <row r="20" spans="1:13" x14ac:dyDescent="0.25">
      <c r="A20" s="13" t="s">
        <v>17</v>
      </c>
      <c r="B20" s="13" t="s">
        <v>87</v>
      </c>
      <c r="C20" s="14" t="s">
        <v>23</v>
      </c>
      <c r="D20" s="16">
        <v>1113010</v>
      </c>
      <c r="E20" s="2">
        <v>622837255.96000004</v>
      </c>
      <c r="F20" s="2">
        <v>622837255.96000004</v>
      </c>
      <c r="G20" s="34">
        <f t="shared" si="1"/>
        <v>1</v>
      </c>
      <c r="H20" s="2">
        <v>353182206.33999997</v>
      </c>
      <c r="I20" s="34">
        <f t="shared" si="2"/>
        <v>0.56705375755923326</v>
      </c>
      <c r="J20" s="2">
        <v>353182206.33999997</v>
      </c>
      <c r="K20" s="34">
        <f t="shared" si="3"/>
        <v>0.56705375755923326</v>
      </c>
      <c r="L20" s="2">
        <v>353182206.33999997</v>
      </c>
      <c r="M20" s="34">
        <f t="shared" si="4"/>
        <v>0.56705375755923326</v>
      </c>
    </row>
    <row r="21" spans="1:13" ht="21" customHeight="1" x14ac:dyDescent="0.25">
      <c r="A21" s="11" t="s">
        <v>2</v>
      </c>
      <c r="B21" s="11" t="s">
        <v>89</v>
      </c>
      <c r="C21" s="11" t="s">
        <v>88</v>
      </c>
      <c r="D21" s="17"/>
      <c r="E21" s="12">
        <f>SUM(E22:E30)</f>
        <v>3813793891.9000001</v>
      </c>
      <c r="F21" s="12">
        <f>SUM(F22:F30)</f>
        <v>3813793891.9000001</v>
      </c>
      <c r="G21" s="32">
        <f t="shared" ref="G21:G30" si="5">+F21/E21</f>
        <v>1</v>
      </c>
      <c r="H21" s="12">
        <f>SUM(H22:H30)</f>
        <v>2499582236</v>
      </c>
      <c r="I21" s="32">
        <f t="shared" si="2"/>
        <v>0.65540569491937828</v>
      </c>
      <c r="J21" s="12">
        <f>SUM(J22:J30)</f>
        <v>2499582236</v>
      </c>
      <c r="K21" s="32">
        <f>+J21/E21</f>
        <v>0.65540569491937828</v>
      </c>
      <c r="L21" s="12">
        <f>SUM(L22:L30)</f>
        <v>2499582236</v>
      </c>
      <c r="M21" s="32">
        <f>+L21/E21</f>
        <v>0.65540569491937828</v>
      </c>
    </row>
    <row r="22" spans="1:13" x14ac:dyDescent="0.25">
      <c r="A22" s="13" t="s">
        <v>17</v>
      </c>
      <c r="B22" s="13" t="s">
        <v>90</v>
      </c>
      <c r="C22" s="14" t="s">
        <v>91</v>
      </c>
      <c r="D22" s="16">
        <v>1113010</v>
      </c>
      <c r="E22" s="2">
        <v>948161602</v>
      </c>
      <c r="F22" s="2">
        <v>948161602</v>
      </c>
      <c r="G22" s="34">
        <f t="shared" si="5"/>
        <v>1</v>
      </c>
      <c r="H22" s="2">
        <v>741765450</v>
      </c>
      <c r="I22" s="34">
        <f t="shared" si="2"/>
        <v>0.78231964723667435</v>
      </c>
      <c r="J22" s="2">
        <v>741765450</v>
      </c>
      <c r="K22" s="34">
        <f t="shared" si="3"/>
        <v>0.78231964723667435</v>
      </c>
      <c r="L22" s="2">
        <v>741765450</v>
      </c>
      <c r="M22" s="34">
        <f t="shared" si="4"/>
        <v>0.78231964723667435</v>
      </c>
    </row>
    <row r="23" spans="1:13" x14ac:dyDescent="0.25">
      <c r="A23" s="13" t="s">
        <v>17</v>
      </c>
      <c r="B23" s="13" t="s">
        <v>92</v>
      </c>
      <c r="C23" s="14" t="s">
        <v>93</v>
      </c>
      <c r="D23" s="16">
        <v>1113010</v>
      </c>
      <c r="E23" s="2">
        <v>857092301</v>
      </c>
      <c r="F23" s="2">
        <v>857092301</v>
      </c>
      <c r="G23" s="34">
        <f t="shared" si="5"/>
        <v>1</v>
      </c>
      <c r="H23" s="2">
        <v>525402400</v>
      </c>
      <c r="I23" s="34">
        <f t="shared" si="2"/>
        <v>0.61300562306649398</v>
      </c>
      <c r="J23" s="2">
        <v>525402400</v>
      </c>
      <c r="K23" s="34">
        <f t="shared" si="3"/>
        <v>0.61300562306649398</v>
      </c>
      <c r="L23" s="2">
        <v>525402400</v>
      </c>
      <c r="M23" s="34">
        <f t="shared" si="4"/>
        <v>0.61300562306649398</v>
      </c>
    </row>
    <row r="24" spans="1:13" x14ac:dyDescent="0.25">
      <c r="A24" s="13" t="s">
        <v>17</v>
      </c>
      <c r="B24" s="13" t="s">
        <v>94</v>
      </c>
      <c r="C24" s="14" t="s">
        <v>95</v>
      </c>
      <c r="D24" s="16">
        <v>1113010</v>
      </c>
      <c r="E24" s="2">
        <v>903177448</v>
      </c>
      <c r="F24" s="2">
        <v>903177448</v>
      </c>
      <c r="G24" s="34">
        <f t="shared" si="5"/>
        <v>1</v>
      </c>
      <c r="H24" s="2">
        <v>601172286</v>
      </c>
      <c r="I24" s="34">
        <f t="shared" si="2"/>
        <v>0.66561923942104451</v>
      </c>
      <c r="J24" s="2">
        <v>601172286</v>
      </c>
      <c r="K24" s="34">
        <f t="shared" si="3"/>
        <v>0.66561923942104451</v>
      </c>
      <c r="L24" s="2">
        <v>601172286</v>
      </c>
      <c r="M24" s="34">
        <f t="shared" si="4"/>
        <v>0.66561923942104451</v>
      </c>
    </row>
    <row r="25" spans="1:13" x14ac:dyDescent="0.25">
      <c r="A25" s="13" t="s">
        <v>17</v>
      </c>
      <c r="B25" s="13" t="s">
        <v>96</v>
      </c>
      <c r="C25" s="14" t="s">
        <v>97</v>
      </c>
      <c r="D25" s="16">
        <v>1113010</v>
      </c>
      <c r="E25" s="2">
        <v>411085226</v>
      </c>
      <c r="F25" s="2">
        <v>411085226</v>
      </c>
      <c r="G25" s="34">
        <f t="shared" si="5"/>
        <v>1</v>
      </c>
      <c r="H25" s="2">
        <v>267669400</v>
      </c>
      <c r="I25" s="34">
        <f t="shared" si="2"/>
        <v>0.6511287272581282</v>
      </c>
      <c r="J25" s="2">
        <v>267669400</v>
      </c>
      <c r="K25" s="34">
        <f t="shared" si="3"/>
        <v>0.6511287272581282</v>
      </c>
      <c r="L25" s="2">
        <v>267669400</v>
      </c>
      <c r="M25" s="34">
        <f t="shared" si="4"/>
        <v>0.6511287272581282</v>
      </c>
    </row>
    <row r="26" spans="1:13" x14ac:dyDescent="0.25">
      <c r="A26" s="13" t="s">
        <v>17</v>
      </c>
      <c r="B26" s="13" t="s">
        <v>98</v>
      </c>
      <c r="C26" s="14" t="s">
        <v>99</v>
      </c>
      <c r="D26" s="16">
        <v>1113010</v>
      </c>
      <c r="E26" s="2">
        <v>90857530</v>
      </c>
      <c r="F26" s="2">
        <v>90857530</v>
      </c>
      <c r="G26" s="34">
        <f t="shared" si="5"/>
        <v>1</v>
      </c>
      <c r="H26" s="2">
        <v>28873600</v>
      </c>
      <c r="I26" s="34">
        <f t="shared" si="2"/>
        <v>0.31778984086404288</v>
      </c>
      <c r="J26" s="2">
        <v>28873600</v>
      </c>
      <c r="K26" s="34">
        <f t="shared" si="3"/>
        <v>0.31778984086404288</v>
      </c>
      <c r="L26" s="2">
        <v>28873600</v>
      </c>
      <c r="M26" s="34">
        <f t="shared" si="4"/>
        <v>0.31778984086404288</v>
      </c>
    </row>
    <row r="27" spans="1:13" x14ac:dyDescent="0.25">
      <c r="A27" s="13" t="s">
        <v>17</v>
      </c>
      <c r="B27" s="13" t="s">
        <v>100</v>
      </c>
      <c r="C27" s="14" t="s">
        <v>101</v>
      </c>
      <c r="D27" s="16">
        <v>1113010</v>
      </c>
      <c r="E27" s="2">
        <v>308554369</v>
      </c>
      <c r="F27" s="2">
        <v>308554369</v>
      </c>
      <c r="G27" s="34">
        <f t="shared" si="5"/>
        <v>1</v>
      </c>
      <c r="H27" s="2">
        <v>200762800</v>
      </c>
      <c r="I27" s="34">
        <f t="shared" si="2"/>
        <v>0.65065615713255387</v>
      </c>
      <c r="J27" s="2">
        <v>200762800</v>
      </c>
      <c r="K27" s="34">
        <f t="shared" si="3"/>
        <v>0.65065615713255387</v>
      </c>
      <c r="L27" s="2">
        <v>200762800</v>
      </c>
      <c r="M27" s="34">
        <f t="shared" si="4"/>
        <v>0.65065615713255387</v>
      </c>
    </row>
    <row r="28" spans="1:13" x14ac:dyDescent="0.25">
      <c r="A28" s="13" t="s">
        <v>17</v>
      </c>
      <c r="B28" s="13" t="s">
        <v>102</v>
      </c>
      <c r="C28" s="14" t="s">
        <v>103</v>
      </c>
      <c r="D28" s="16">
        <v>1113010</v>
      </c>
      <c r="E28" s="2">
        <v>81229678</v>
      </c>
      <c r="F28" s="2">
        <v>81229678</v>
      </c>
      <c r="G28" s="34">
        <f t="shared" si="5"/>
        <v>1</v>
      </c>
      <c r="H28" s="2">
        <v>33494700</v>
      </c>
      <c r="I28" s="34">
        <f t="shared" si="2"/>
        <v>0.41234559615021493</v>
      </c>
      <c r="J28" s="2">
        <v>33494700</v>
      </c>
      <c r="K28" s="34">
        <f t="shared" si="3"/>
        <v>0.41234559615021493</v>
      </c>
      <c r="L28" s="2">
        <v>33494700</v>
      </c>
      <c r="M28" s="34">
        <f t="shared" si="4"/>
        <v>0.41234559615021493</v>
      </c>
    </row>
    <row r="29" spans="1:13" x14ac:dyDescent="0.25">
      <c r="A29" s="13" t="s">
        <v>17</v>
      </c>
      <c r="B29" s="13" t="s">
        <v>104</v>
      </c>
      <c r="C29" s="14" t="s">
        <v>25</v>
      </c>
      <c r="D29" s="16">
        <v>1113010</v>
      </c>
      <c r="E29" s="2">
        <v>81229678</v>
      </c>
      <c r="F29" s="2">
        <v>81229678</v>
      </c>
      <c r="G29" s="34">
        <f t="shared" si="5"/>
        <v>1</v>
      </c>
      <c r="H29" s="2">
        <v>33494700</v>
      </c>
      <c r="I29" s="34">
        <f t="shared" si="2"/>
        <v>0.41234559615021493</v>
      </c>
      <c r="J29" s="2">
        <v>33494700</v>
      </c>
      <c r="K29" s="34">
        <f t="shared" si="3"/>
        <v>0.41234559615021493</v>
      </c>
      <c r="L29" s="2">
        <v>33494700</v>
      </c>
      <c r="M29" s="34">
        <f t="shared" si="4"/>
        <v>0.41234559615021493</v>
      </c>
    </row>
    <row r="30" spans="1:13" x14ac:dyDescent="0.25">
      <c r="A30" s="13" t="s">
        <v>17</v>
      </c>
      <c r="B30" s="13" t="s">
        <v>105</v>
      </c>
      <c r="C30" s="14" t="s">
        <v>26</v>
      </c>
      <c r="D30" s="16">
        <v>1113010</v>
      </c>
      <c r="E30" s="2">
        <v>132406059.90000001</v>
      </c>
      <c r="F30" s="2">
        <v>132406059.90000001</v>
      </c>
      <c r="G30" s="34">
        <f t="shared" si="5"/>
        <v>1</v>
      </c>
      <c r="H30" s="2">
        <v>66946900</v>
      </c>
      <c r="I30" s="34">
        <f t="shared" si="2"/>
        <v>0.50561809671371394</v>
      </c>
      <c r="J30" s="2">
        <v>66946900</v>
      </c>
      <c r="K30" s="34">
        <f t="shared" si="3"/>
        <v>0.50561809671371394</v>
      </c>
      <c r="L30" s="2">
        <v>66946900</v>
      </c>
      <c r="M30" s="34">
        <f t="shared" si="4"/>
        <v>0.50561809671371394</v>
      </c>
    </row>
    <row r="31" spans="1:13" ht="34.5" customHeight="1" x14ac:dyDescent="0.25">
      <c r="A31" s="12" t="s">
        <v>2</v>
      </c>
      <c r="B31" s="11" t="s">
        <v>106</v>
      </c>
      <c r="C31" s="11" t="s">
        <v>107</v>
      </c>
      <c r="D31" s="17"/>
      <c r="E31" s="12">
        <f>+E32</f>
        <v>2088381451.3900001</v>
      </c>
      <c r="F31" s="12">
        <f>+F32</f>
        <v>2088381451.3900001</v>
      </c>
      <c r="G31" s="32">
        <f>+F31/E31</f>
        <v>1</v>
      </c>
      <c r="H31" s="12">
        <f>+H32</f>
        <v>854197574.1099999</v>
      </c>
      <c r="I31" s="32">
        <f t="shared" si="2"/>
        <v>0.40902373153211874</v>
      </c>
      <c r="J31" s="12">
        <f>+J32</f>
        <v>854197574.1099999</v>
      </c>
      <c r="K31" s="32">
        <f>+J31/E31</f>
        <v>0.40902373153211874</v>
      </c>
      <c r="L31" s="12">
        <f>+L32</f>
        <v>854197574.1099999</v>
      </c>
      <c r="M31" s="32">
        <f>+L31/E31</f>
        <v>0.40902373153211874</v>
      </c>
    </row>
    <row r="32" spans="1:13" x14ac:dyDescent="0.25">
      <c r="A32" s="22" t="s">
        <v>2</v>
      </c>
      <c r="B32" s="22" t="s">
        <v>108</v>
      </c>
      <c r="C32" s="23" t="s">
        <v>109</v>
      </c>
      <c r="D32" s="26"/>
      <c r="E32" s="25">
        <f>SUM(E33:E36)</f>
        <v>2088381451.3900001</v>
      </c>
      <c r="F32" s="25">
        <f>SUM(F33:F36)</f>
        <v>2088381451.3900001</v>
      </c>
      <c r="G32" s="33">
        <f t="shared" si="1"/>
        <v>1</v>
      </c>
      <c r="H32" s="25">
        <f>SUM(H33:H36)</f>
        <v>854197574.1099999</v>
      </c>
      <c r="I32" s="33">
        <f t="shared" si="2"/>
        <v>0.40902373153211874</v>
      </c>
      <c r="J32" s="25">
        <f>SUM(J33:J36)</f>
        <v>854197574.1099999</v>
      </c>
      <c r="K32" s="33">
        <f t="shared" si="3"/>
        <v>0.40902373153211874</v>
      </c>
      <c r="L32" s="25">
        <f>SUM(L33:L36)</f>
        <v>854197574.1099999</v>
      </c>
      <c r="M32" s="33">
        <f t="shared" si="4"/>
        <v>0.40902373153211874</v>
      </c>
    </row>
    <row r="33" spans="1:13" x14ac:dyDescent="0.25">
      <c r="A33" s="13" t="s">
        <v>17</v>
      </c>
      <c r="B33" s="13" t="s">
        <v>110</v>
      </c>
      <c r="C33" s="14" t="s">
        <v>111</v>
      </c>
      <c r="D33" s="16">
        <v>1113010</v>
      </c>
      <c r="E33" s="2">
        <v>613158041.12</v>
      </c>
      <c r="F33" s="2">
        <v>613158041.12</v>
      </c>
      <c r="G33" s="34">
        <f t="shared" si="1"/>
        <v>1</v>
      </c>
      <c r="H33" s="2">
        <v>456497327.88</v>
      </c>
      <c r="I33" s="34">
        <f t="shared" si="2"/>
        <v>0.74450190206452782</v>
      </c>
      <c r="J33" s="2">
        <v>456497327.88</v>
      </c>
      <c r="K33" s="34">
        <f t="shared" si="3"/>
        <v>0.74450190206452782</v>
      </c>
      <c r="L33" s="2">
        <v>456497327.88</v>
      </c>
      <c r="M33" s="34">
        <f t="shared" si="4"/>
        <v>0.74450190206452782</v>
      </c>
    </row>
    <row r="34" spans="1:13" x14ac:dyDescent="0.25">
      <c r="A34" s="13" t="s">
        <v>17</v>
      </c>
      <c r="B34" s="13" t="s">
        <v>112</v>
      </c>
      <c r="C34" s="14" t="s">
        <v>113</v>
      </c>
      <c r="D34" s="16">
        <v>1113010</v>
      </c>
      <c r="E34" s="2">
        <v>328730500.48000002</v>
      </c>
      <c r="F34" s="2">
        <v>328730500.48000002</v>
      </c>
      <c r="G34" s="34">
        <f t="shared" si="1"/>
        <v>1</v>
      </c>
      <c r="H34" s="2">
        <v>70741243.760000005</v>
      </c>
      <c r="I34" s="34">
        <f t="shared" si="2"/>
        <v>0.21519525464386871</v>
      </c>
      <c r="J34" s="2">
        <v>70741243.760000005</v>
      </c>
      <c r="K34" s="34">
        <f t="shared" si="3"/>
        <v>0.21519525464386871</v>
      </c>
      <c r="L34" s="2">
        <v>70741243.760000005</v>
      </c>
      <c r="M34" s="34">
        <f t="shared" si="4"/>
        <v>0.21519525464386871</v>
      </c>
    </row>
    <row r="35" spans="1:13" x14ac:dyDescent="0.25">
      <c r="A35" s="13" t="s">
        <v>17</v>
      </c>
      <c r="B35" s="13" t="s">
        <v>114</v>
      </c>
      <c r="C35" s="14" t="s">
        <v>21</v>
      </c>
      <c r="D35" s="16">
        <v>1113010</v>
      </c>
      <c r="E35" s="2">
        <v>149205227.84</v>
      </c>
      <c r="F35" s="2">
        <v>149205227.84</v>
      </c>
      <c r="G35" s="34">
        <f t="shared" si="1"/>
        <v>1</v>
      </c>
      <c r="H35" s="2">
        <v>32802185.289999999</v>
      </c>
      <c r="I35" s="34">
        <f t="shared" si="2"/>
        <v>0.21984608558873936</v>
      </c>
      <c r="J35" s="2">
        <v>32802185.289999999</v>
      </c>
      <c r="K35" s="34">
        <f t="shared" si="3"/>
        <v>0.21984608558873936</v>
      </c>
      <c r="L35" s="2">
        <v>32802185.289999999</v>
      </c>
      <c r="M35" s="34">
        <f t="shared" si="4"/>
        <v>0.21984608558873936</v>
      </c>
    </row>
    <row r="36" spans="1:13" x14ac:dyDescent="0.25">
      <c r="A36" s="13" t="s">
        <v>17</v>
      </c>
      <c r="B36" s="13" t="s">
        <v>115</v>
      </c>
      <c r="C36" s="14" t="s">
        <v>19</v>
      </c>
      <c r="D36" s="16">
        <v>1113010</v>
      </c>
      <c r="E36" s="2">
        <v>997287681.95000005</v>
      </c>
      <c r="F36" s="2">
        <v>997287681.95000005</v>
      </c>
      <c r="G36" s="34">
        <f t="shared" si="1"/>
        <v>1</v>
      </c>
      <c r="H36" s="2">
        <v>294156817.18000001</v>
      </c>
      <c r="I36" s="34">
        <f t="shared" si="2"/>
        <v>0.29495683392462463</v>
      </c>
      <c r="J36" s="2">
        <v>294156817.18000001</v>
      </c>
      <c r="K36" s="34">
        <f t="shared" si="3"/>
        <v>0.29495683392462463</v>
      </c>
      <c r="L36" s="2">
        <v>294156817.18000001</v>
      </c>
      <c r="M36" s="34">
        <f t="shared" si="4"/>
        <v>0.29495683392462463</v>
      </c>
    </row>
    <row r="37" spans="1:13" ht="21" customHeight="1" x14ac:dyDescent="0.25">
      <c r="A37" s="8" t="s">
        <v>2</v>
      </c>
      <c r="B37" s="8" t="s">
        <v>116</v>
      </c>
      <c r="C37" s="9" t="s">
        <v>1</v>
      </c>
      <c r="D37" s="18"/>
      <c r="E37" s="3">
        <f>+E38+E41</f>
        <v>7243783814.1099997</v>
      </c>
      <c r="F37" s="3">
        <f>+F38+F41</f>
        <v>3967637220.0799999</v>
      </c>
      <c r="G37" s="31">
        <f t="shared" ref="G37:G67" si="6">+F37/E37</f>
        <v>0.54772993257357172</v>
      </c>
      <c r="H37" s="3">
        <f>+H38+H41</f>
        <v>3391551108.4699998</v>
      </c>
      <c r="I37" s="31">
        <f t="shared" ref="I37:I67" si="7">+H37/E37</f>
        <v>0.46820159125451472</v>
      </c>
      <c r="J37" s="3">
        <f>+J38+J41</f>
        <v>2355972437.73</v>
      </c>
      <c r="K37" s="31">
        <f t="shared" ref="K37:K67" si="8">+J37/E37</f>
        <v>0.32524057843096527</v>
      </c>
      <c r="L37" s="3">
        <f>+L38+L41</f>
        <v>2355972437.73</v>
      </c>
      <c r="M37" s="31">
        <f t="shared" ref="M37:M67" si="9">+L37/E37</f>
        <v>0.32524057843096527</v>
      </c>
    </row>
    <row r="38" spans="1:13" ht="21" customHeight="1" x14ac:dyDescent="0.25">
      <c r="A38" s="11" t="s">
        <v>2</v>
      </c>
      <c r="B38" s="11" t="s">
        <v>168</v>
      </c>
      <c r="C38" s="11" t="s">
        <v>169</v>
      </c>
      <c r="D38" s="17"/>
      <c r="E38" s="12">
        <f>SUM(E39:E40)</f>
        <v>2135310000.6700001</v>
      </c>
      <c r="F38" s="50">
        <f>SUM(F39:F40)</f>
        <v>117810000</v>
      </c>
      <c r="G38" s="51">
        <f>+F38/E38</f>
        <v>5.5172316882810712E-2</v>
      </c>
      <c r="H38" s="50">
        <f>SUM(H39:H40)</f>
        <v>117810000</v>
      </c>
      <c r="I38" s="51">
        <f>+H38/E38</f>
        <v>5.5172316882810712E-2</v>
      </c>
      <c r="J38" s="50">
        <f>SUM(J39:J40)</f>
        <v>117810000</v>
      </c>
      <c r="K38" s="51">
        <f>+J38/E38</f>
        <v>5.5172316882810712E-2</v>
      </c>
      <c r="L38" s="50">
        <f>SUM(L39:L40)</f>
        <v>117810000</v>
      </c>
      <c r="M38" s="51">
        <f>+L38/E38</f>
        <v>5.5172316882810712E-2</v>
      </c>
    </row>
    <row r="39" spans="1:13" x14ac:dyDescent="0.25">
      <c r="A39" s="13" t="s">
        <v>17</v>
      </c>
      <c r="B39" s="13" t="s">
        <v>181</v>
      </c>
      <c r="C39" s="14" t="s">
        <v>182</v>
      </c>
      <c r="D39" s="16">
        <v>1113010</v>
      </c>
      <c r="E39" s="2">
        <v>1360000000</v>
      </c>
      <c r="F39" s="2">
        <v>0</v>
      </c>
      <c r="G39" s="34"/>
      <c r="H39" s="2">
        <v>0</v>
      </c>
      <c r="I39" s="34"/>
      <c r="J39" s="2">
        <v>0</v>
      </c>
      <c r="K39" s="34"/>
      <c r="L39" s="2">
        <v>0</v>
      </c>
      <c r="M39" s="34"/>
    </row>
    <row r="40" spans="1:13" ht="21" customHeight="1" x14ac:dyDescent="0.25">
      <c r="A40" s="13" t="s">
        <v>17</v>
      </c>
      <c r="B40" s="13" t="s">
        <v>166</v>
      </c>
      <c r="C40" s="14" t="s">
        <v>167</v>
      </c>
      <c r="D40" s="16">
        <v>1113010</v>
      </c>
      <c r="E40" s="49">
        <v>775310000.66999996</v>
      </c>
      <c r="F40" s="49">
        <v>117810000</v>
      </c>
      <c r="G40" s="52">
        <f>+F40/E40</f>
        <v>0.15195212224554319</v>
      </c>
      <c r="H40" s="49">
        <v>117810000</v>
      </c>
      <c r="I40" s="52">
        <f>+H40/E40</f>
        <v>0.15195212224554319</v>
      </c>
      <c r="J40" s="49">
        <v>117810000</v>
      </c>
      <c r="K40" s="52">
        <f>+J40/E40</f>
        <v>0.15195212224554319</v>
      </c>
      <c r="L40" s="49">
        <v>117810000</v>
      </c>
      <c r="M40" s="52">
        <f>+L40/E40</f>
        <v>0.15195212224554319</v>
      </c>
    </row>
    <row r="41" spans="1:13" ht="21" customHeight="1" x14ac:dyDescent="0.25">
      <c r="A41" s="11" t="s">
        <v>2</v>
      </c>
      <c r="B41" s="11" t="s">
        <v>117</v>
      </c>
      <c r="C41" s="11" t="s">
        <v>118</v>
      </c>
      <c r="D41" s="17"/>
      <c r="E41" s="12">
        <f>SUM(E42:E56)</f>
        <v>5108473813.4399996</v>
      </c>
      <c r="F41" s="12">
        <f>SUM(F42:F56)</f>
        <v>3849827220.0799999</v>
      </c>
      <c r="G41" s="32">
        <f t="shared" si="6"/>
        <v>0.75361592535747213</v>
      </c>
      <c r="H41" s="12">
        <f>SUM(H42:H56)</f>
        <v>3273741108.4699998</v>
      </c>
      <c r="I41" s="32">
        <f t="shared" si="7"/>
        <v>0.64084523637119173</v>
      </c>
      <c r="J41" s="12">
        <f>SUM(J42:J56)</f>
        <v>2238162437.73</v>
      </c>
      <c r="K41" s="32">
        <f t="shared" si="8"/>
        <v>0.4381274172026815</v>
      </c>
      <c r="L41" s="12">
        <f>SUM(L42:L56)</f>
        <v>2238162437.73</v>
      </c>
      <c r="M41" s="32">
        <f t="shared" si="9"/>
        <v>0.4381274172026815</v>
      </c>
    </row>
    <row r="42" spans="1:13" x14ac:dyDescent="0.25">
      <c r="A42" s="13" t="s">
        <v>17</v>
      </c>
      <c r="B42" s="13" t="s">
        <v>119</v>
      </c>
      <c r="C42" s="14" t="s">
        <v>120</v>
      </c>
      <c r="D42" s="16">
        <v>1113010</v>
      </c>
      <c r="E42" s="2">
        <v>2000000</v>
      </c>
      <c r="F42" s="2">
        <v>0</v>
      </c>
      <c r="G42" s="34">
        <f t="shared" si="6"/>
        <v>0</v>
      </c>
      <c r="H42" s="2">
        <v>0</v>
      </c>
      <c r="I42" s="34">
        <f t="shared" si="7"/>
        <v>0</v>
      </c>
      <c r="J42" s="2">
        <v>0</v>
      </c>
      <c r="K42" s="34">
        <f t="shared" si="8"/>
        <v>0</v>
      </c>
      <c r="L42" s="2">
        <v>0</v>
      </c>
      <c r="M42" s="34">
        <f t="shared" si="9"/>
        <v>0</v>
      </c>
    </row>
    <row r="43" spans="1:13" x14ac:dyDescent="0.25">
      <c r="A43" s="13" t="s">
        <v>17</v>
      </c>
      <c r="B43" s="13" t="s">
        <v>154</v>
      </c>
      <c r="C43" s="14" t="s">
        <v>155</v>
      </c>
      <c r="D43" s="16">
        <v>1113010</v>
      </c>
      <c r="E43" s="2">
        <v>30064270</v>
      </c>
      <c r="F43" s="2">
        <v>3046306.5</v>
      </c>
      <c r="G43" s="34">
        <f t="shared" si="6"/>
        <v>0.10132647491523991</v>
      </c>
      <c r="H43" s="2">
        <v>3046306.5</v>
      </c>
      <c r="I43" s="34">
        <f t="shared" si="7"/>
        <v>0.10132647491523991</v>
      </c>
      <c r="J43" s="2">
        <v>3046306.5</v>
      </c>
      <c r="K43" s="34">
        <f t="shared" si="8"/>
        <v>0.10132647491523991</v>
      </c>
      <c r="L43" s="2">
        <v>3046306.5</v>
      </c>
      <c r="M43" s="34">
        <f t="shared" si="9"/>
        <v>0.10132647491523991</v>
      </c>
    </row>
    <row r="44" spans="1:13" x14ac:dyDescent="0.25">
      <c r="A44" s="13" t="s">
        <v>17</v>
      </c>
      <c r="B44" s="13" t="s">
        <v>156</v>
      </c>
      <c r="C44" s="14" t="s">
        <v>157</v>
      </c>
      <c r="D44" s="16">
        <v>1113010</v>
      </c>
      <c r="E44" s="2">
        <v>31283723.800000001</v>
      </c>
      <c r="F44" s="2">
        <v>3284390.55</v>
      </c>
      <c r="G44" s="34">
        <f t="shared" si="6"/>
        <v>0.10498719944586647</v>
      </c>
      <c r="H44" s="2">
        <v>3284390.55</v>
      </c>
      <c r="I44" s="34">
        <f t="shared" si="7"/>
        <v>0.10498719944586647</v>
      </c>
      <c r="J44" s="2">
        <v>3284390.55</v>
      </c>
      <c r="K44" s="34">
        <f t="shared" si="8"/>
        <v>0.10498719944586647</v>
      </c>
      <c r="L44" s="2">
        <v>3284390.55</v>
      </c>
      <c r="M44" s="34">
        <f t="shared" si="9"/>
        <v>0.10498719944586647</v>
      </c>
    </row>
    <row r="45" spans="1:13" x14ac:dyDescent="0.25">
      <c r="A45" s="13" t="s">
        <v>17</v>
      </c>
      <c r="B45" s="13" t="s">
        <v>121</v>
      </c>
      <c r="C45" s="14" t="s">
        <v>122</v>
      </c>
      <c r="D45" s="16">
        <v>1113010</v>
      </c>
      <c r="E45" s="2">
        <v>477868787</v>
      </c>
      <c r="F45" s="2">
        <v>474774299</v>
      </c>
      <c r="G45" s="34">
        <f t="shared" si="6"/>
        <v>0.99352439815241589</v>
      </c>
      <c r="H45" s="2">
        <v>236810927</v>
      </c>
      <c r="I45" s="34">
        <f t="shared" si="7"/>
        <v>0.49555638167261173</v>
      </c>
      <c r="J45" s="2">
        <v>58923074</v>
      </c>
      <c r="K45" s="34">
        <f t="shared" si="8"/>
        <v>0.12330387671877803</v>
      </c>
      <c r="L45" s="2">
        <v>58923074</v>
      </c>
      <c r="M45" s="34">
        <f t="shared" si="9"/>
        <v>0.12330387671877803</v>
      </c>
    </row>
    <row r="46" spans="1:13" x14ac:dyDescent="0.25">
      <c r="A46" s="13" t="s">
        <v>17</v>
      </c>
      <c r="B46" s="13" t="s">
        <v>158</v>
      </c>
      <c r="C46" s="14" t="s">
        <v>159</v>
      </c>
      <c r="D46" s="16">
        <v>1113010</v>
      </c>
      <c r="E46" s="2">
        <v>2500000</v>
      </c>
      <c r="F46" s="2">
        <v>500000</v>
      </c>
      <c r="G46" s="34">
        <f t="shared" si="6"/>
        <v>0.2</v>
      </c>
      <c r="H46" s="2">
        <v>500000</v>
      </c>
      <c r="I46" s="34">
        <f t="shared" si="7"/>
        <v>0.2</v>
      </c>
      <c r="J46" s="2">
        <v>500000</v>
      </c>
      <c r="K46" s="34">
        <f t="shared" si="8"/>
        <v>0.2</v>
      </c>
      <c r="L46" s="2">
        <v>500000</v>
      </c>
      <c r="M46" s="34">
        <f t="shared" si="9"/>
        <v>0.2</v>
      </c>
    </row>
    <row r="47" spans="1:13" ht="30" x14ac:dyDescent="0.25">
      <c r="A47" s="13" t="s">
        <v>17</v>
      </c>
      <c r="B47" s="13" t="s">
        <v>123</v>
      </c>
      <c r="C47" s="14" t="s">
        <v>124</v>
      </c>
      <c r="D47" s="16">
        <v>1113010</v>
      </c>
      <c r="E47" s="2">
        <v>256790568</v>
      </c>
      <c r="F47" s="2">
        <v>94310630</v>
      </c>
      <c r="G47" s="34">
        <f t="shared" si="6"/>
        <v>0.36726672141634109</v>
      </c>
      <c r="H47" s="2">
        <v>94310630</v>
      </c>
      <c r="I47" s="34">
        <f t="shared" si="7"/>
        <v>0.36726672141634109</v>
      </c>
      <c r="J47" s="2">
        <v>69869790</v>
      </c>
      <c r="K47" s="34">
        <f t="shared" si="8"/>
        <v>0.27208861503043991</v>
      </c>
      <c r="L47" s="2">
        <v>69869790</v>
      </c>
      <c r="M47" s="34">
        <f t="shared" si="9"/>
        <v>0.27208861503043991</v>
      </c>
    </row>
    <row r="48" spans="1:13" x14ac:dyDescent="0.25">
      <c r="A48" s="13" t="s">
        <v>17</v>
      </c>
      <c r="B48" s="13" t="s">
        <v>125</v>
      </c>
      <c r="C48" s="14" t="s">
        <v>126</v>
      </c>
      <c r="D48" s="16">
        <v>1113010</v>
      </c>
      <c r="E48" s="2">
        <v>268596096.26999998</v>
      </c>
      <c r="F48" s="2">
        <v>74680506</v>
      </c>
      <c r="G48" s="34">
        <f t="shared" si="6"/>
        <v>0.27804017644742374</v>
      </c>
      <c r="H48" s="2">
        <v>67180506</v>
      </c>
      <c r="I48" s="34">
        <f t="shared" si="7"/>
        <v>0.25011720919602776</v>
      </c>
      <c r="J48" s="2">
        <v>55433703.850000001</v>
      </c>
      <c r="K48" s="34">
        <f t="shared" si="8"/>
        <v>0.20638313296361746</v>
      </c>
      <c r="L48" s="2">
        <v>55433703.850000001</v>
      </c>
      <c r="M48" s="34">
        <f t="shared" si="9"/>
        <v>0.20638313296361746</v>
      </c>
    </row>
    <row r="49" spans="1:13" ht="30" x14ac:dyDescent="0.25">
      <c r="A49" s="13" t="s">
        <v>17</v>
      </c>
      <c r="B49" s="13" t="s">
        <v>127</v>
      </c>
      <c r="C49" s="14" t="s">
        <v>128</v>
      </c>
      <c r="D49" s="16">
        <v>1113010</v>
      </c>
      <c r="E49" s="2">
        <v>377750781.67000002</v>
      </c>
      <c r="F49" s="2">
        <v>366341148</v>
      </c>
      <c r="G49" s="34">
        <f t="shared" si="6"/>
        <v>0.96979587012485025</v>
      </c>
      <c r="H49" s="2">
        <v>335128900</v>
      </c>
      <c r="I49" s="34">
        <f t="shared" si="7"/>
        <v>0.88716930913664094</v>
      </c>
      <c r="J49" s="2">
        <v>249696505</v>
      </c>
      <c r="K49" s="34">
        <f t="shared" si="8"/>
        <v>0.66100857262588752</v>
      </c>
      <c r="L49" s="2">
        <v>249696505</v>
      </c>
      <c r="M49" s="34">
        <f t="shared" si="9"/>
        <v>0.66100857262588752</v>
      </c>
    </row>
    <row r="50" spans="1:13" ht="15" customHeight="1" x14ac:dyDescent="0.25">
      <c r="A50" s="13" t="s">
        <v>17</v>
      </c>
      <c r="B50" s="13" t="s">
        <v>129</v>
      </c>
      <c r="C50" s="14" t="s">
        <v>130</v>
      </c>
      <c r="D50" s="16">
        <v>1113010</v>
      </c>
      <c r="E50" s="2">
        <v>1330623610.8800001</v>
      </c>
      <c r="F50" s="2">
        <v>1237334075.4300001</v>
      </c>
      <c r="G50" s="34">
        <f t="shared" si="6"/>
        <v>0.92989036517373713</v>
      </c>
      <c r="H50" s="2">
        <v>1196823766.3</v>
      </c>
      <c r="I50" s="34">
        <f t="shared" si="7"/>
        <v>0.89944576100561424</v>
      </c>
      <c r="J50" s="2">
        <v>931830652.88</v>
      </c>
      <c r="K50" s="34">
        <f t="shared" si="8"/>
        <v>0.70029619590451975</v>
      </c>
      <c r="L50" s="2">
        <v>931830652.88</v>
      </c>
      <c r="M50" s="34">
        <f t="shared" si="9"/>
        <v>0.70029619590451975</v>
      </c>
    </row>
    <row r="51" spans="1:13" ht="15" customHeight="1" x14ac:dyDescent="0.25">
      <c r="A51" s="13" t="s">
        <v>17</v>
      </c>
      <c r="B51" s="13" t="s">
        <v>131</v>
      </c>
      <c r="C51" s="14" t="s">
        <v>132</v>
      </c>
      <c r="D51" s="16">
        <v>1113010</v>
      </c>
      <c r="E51" s="2">
        <v>276261975.32999998</v>
      </c>
      <c r="F51" s="2">
        <v>0</v>
      </c>
      <c r="G51" s="34">
        <f t="shared" si="6"/>
        <v>0</v>
      </c>
      <c r="H51" s="2">
        <v>0</v>
      </c>
      <c r="I51" s="34">
        <f t="shared" si="7"/>
        <v>0</v>
      </c>
      <c r="J51" s="2">
        <v>0</v>
      </c>
      <c r="K51" s="34">
        <f t="shared" si="8"/>
        <v>0</v>
      </c>
      <c r="L51" s="2">
        <v>0</v>
      </c>
      <c r="M51" s="34">
        <f t="shared" si="9"/>
        <v>0</v>
      </c>
    </row>
    <row r="52" spans="1:13" ht="15" customHeight="1" x14ac:dyDescent="0.25">
      <c r="A52" s="13" t="s">
        <v>17</v>
      </c>
      <c r="B52" s="13" t="s">
        <v>133</v>
      </c>
      <c r="C52" s="14" t="s">
        <v>33</v>
      </c>
      <c r="D52" s="16">
        <v>1113010</v>
      </c>
      <c r="E52" s="2">
        <v>47681953.579999998</v>
      </c>
      <c r="F52" s="2">
        <v>43395458.829999998</v>
      </c>
      <c r="G52" s="34">
        <f t="shared" si="6"/>
        <v>0.91010236728643701</v>
      </c>
      <c r="H52" s="2">
        <v>43395458.829999998</v>
      </c>
      <c r="I52" s="34">
        <f t="shared" si="7"/>
        <v>0.91010236728643701</v>
      </c>
      <c r="J52" s="2">
        <v>34860280</v>
      </c>
      <c r="K52" s="34">
        <f t="shared" si="8"/>
        <v>0.73110007838735036</v>
      </c>
      <c r="L52" s="2">
        <v>34860280</v>
      </c>
      <c r="M52" s="34">
        <f t="shared" si="9"/>
        <v>0.73110007838735036</v>
      </c>
    </row>
    <row r="53" spans="1:13" ht="15" customHeight="1" x14ac:dyDescent="0.25">
      <c r="A53" s="13" t="s">
        <v>17</v>
      </c>
      <c r="B53" s="13" t="s">
        <v>160</v>
      </c>
      <c r="C53" s="14" t="s">
        <v>134</v>
      </c>
      <c r="D53" s="16">
        <v>1113010</v>
      </c>
      <c r="E53" s="2">
        <v>370571953</v>
      </c>
      <c r="F53" s="2">
        <v>150222754</v>
      </c>
      <c r="G53" s="34">
        <f t="shared" si="6"/>
        <v>0.40538079793642667</v>
      </c>
      <c r="H53" s="2">
        <v>150222754</v>
      </c>
      <c r="I53" s="34">
        <f t="shared" si="7"/>
        <v>0.40538079793642667</v>
      </c>
      <c r="J53" s="2">
        <v>150222754</v>
      </c>
      <c r="K53" s="34">
        <f t="shared" si="8"/>
        <v>0.40538079793642667</v>
      </c>
      <c r="L53" s="2">
        <v>150222754</v>
      </c>
      <c r="M53" s="34">
        <f t="shared" si="9"/>
        <v>0.40538079793642667</v>
      </c>
    </row>
    <row r="54" spans="1:13" ht="15" customHeight="1" x14ac:dyDescent="0.25">
      <c r="A54" s="13" t="s">
        <v>17</v>
      </c>
      <c r="B54" s="13" t="s">
        <v>161</v>
      </c>
      <c r="C54" s="14" t="s">
        <v>135</v>
      </c>
      <c r="D54" s="16">
        <v>1113010</v>
      </c>
      <c r="E54" s="2">
        <v>541461720.57000005</v>
      </c>
      <c r="F54" s="2">
        <v>383157696</v>
      </c>
      <c r="G54" s="34">
        <f t="shared" si="6"/>
        <v>0.70763579666656318</v>
      </c>
      <c r="H54" s="2">
        <v>319489904</v>
      </c>
      <c r="I54" s="34">
        <f t="shared" ref="I54" si="10">+H54/E54</f>
        <v>0.59005076788008404</v>
      </c>
      <c r="J54" s="2">
        <v>273571550.33999997</v>
      </c>
      <c r="K54" s="34">
        <f t="shared" ref="K54" si="11">+J54/E54</f>
        <v>0.50524633588503642</v>
      </c>
      <c r="L54" s="2">
        <v>273571550.33999997</v>
      </c>
      <c r="M54" s="34">
        <f t="shared" ref="M54" si="12">+L54/E54</f>
        <v>0.50524633588503642</v>
      </c>
    </row>
    <row r="55" spans="1:13" ht="15" customHeight="1" x14ac:dyDescent="0.25">
      <c r="A55" s="13" t="s">
        <v>17</v>
      </c>
      <c r="B55" s="13" t="s">
        <v>136</v>
      </c>
      <c r="C55" s="14" t="s">
        <v>27</v>
      </c>
      <c r="D55" s="16">
        <v>1113010</v>
      </c>
      <c r="E55" s="2">
        <v>989313250.34000003</v>
      </c>
      <c r="F55" s="2">
        <v>982360278.66999996</v>
      </c>
      <c r="G55" s="34">
        <f t="shared" si="6"/>
        <v>0.99297192100923493</v>
      </c>
      <c r="H55" s="2">
        <v>787127888.19000006</v>
      </c>
      <c r="I55" s="34">
        <f t="shared" si="7"/>
        <v>0.79563059316094842</v>
      </c>
      <c r="J55" s="2">
        <v>370503753.50999999</v>
      </c>
      <c r="K55" s="34">
        <f t="shared" si="8"/>
        <v>0.37450600543626394</v>
      </c>
      <c r="L55" s="2">
        <v>370503753.50999999</v>
      </c>
      <c r="M55" s="34">
        <f t="shared" si="9"/>
        <v>0.37450600543626394</v>
      </c>
    </row>
    <row r="56" spans="1:13" ht="15" customHeight="1" x14ac:dyDescent="0.25">
      <c r="A56" s="13" t="s">
        <v>17</v>
      </c>
      <c r="B56" s="13" t="s">
        <v>137</v>
      </c>
      <c r="C56" s="14" t="s">
        <v>138</v>
      </c>
      <c r="D56" s="16">
        <v>1113010</v>
      </c>
      <c r="E56" s="2">
        <v>105705123</v>
      </c>
      <c r="F56" s="2">
        <v>36419677.100000001</v>
      </c>
      <c r="G56" s="34">
        <f t="shared" si="6"/>
        <v>0.34454032185365324</v>
      </c>
      <c r="H56" s="2">
        <v>36419677.100000001</v>
      </c>
      <c r="I56" s="34">
        <f t="shared" si="7"/>
        <v>0.34454032185365324</v>
      </c>
      <c r="J56" s="2">
        <v>36419677.100000001</v>
      </c>
      <c r="K56" s="34">
        <f t="shared" si="8"/>
        <v>0.34454032185365324</v>
      </c>
      <c r="L56" s="2">
        <v>36419677.100000001</v>
      </c>
      <c r="M56" s="34">
        <f t="shared" si="9"/>
        <v>0.34454032185365324</v>
      </c>
    </row>
    <row r="57" spans="1:13" ht="21" customHeight="1" x14ac:dyDescent="0.25">
      <c r="A57" s="8" t="s">
        <v>2</v>
      </c>
      <c r="B57" s="8" t="s">
        <v>139</v>
      </c>
      <c r="C57" s="9" t="s">
        <v>140</v>
      </c>
      <c r="D57" s="18"/>
      <c r="E57" s="3">
        <f>E58</f>
        <v>213756013.44999999</v>
      </c>
      <c r="F57" s="3">
        <f>F58</f>
        <v>213756013.44999999</v>
      </c>
      <c r="G57" s="31">
        <f>+F57/E57</f>
        <v>1</v>
      </c>
      <c r="H57" s="3">
        <f>H58</f>
        <v>128933954.24000001</v>
      </c>
      <c r="I57" s="31">
        <f>+H57/E57</f>
        <v>0.60318281651598615</v>
      </c>
      <c r="J57" s="3">
        <f>J58</f>
        <v>119661196.24000001</v>
      </c>
      <c r="K57" s="31">
        <f>+J57/E57</f>
        <v>0.55980271295614403</v>
      </c>
      <c r="L57" s="3">
        <f>L58</f>
        <v>119661196.24000001</v>
      </c>
      <c r="M57" s="31">
        <f>+L57/E57</f>
        <v>0.55980271295614403</v>
      </c>
    </row>
    <row r="58" spans="1:13" ht="21" customHeight="1" x14ac:dyDescent="0.25">
      <c r="A58" s="11" t="s">
        <v>2</v>
      </c>
      <c r="B58" s="11" t="s">
        <v>141</v>
      </c>
      <c r="C58" s="11" t="s">
        <v>142</v>
      </c>
      <c r="D58" s="17"/>
      <c r="E58" s="12">
        <f>+E59</f>
        <v>213756013.44999999</v>
      </c>
      <c r="F58" s="12">
        <f>+F59</f>
        <v>213756013.44999999</v>
      </c>
      <c r="G58" s="32">
        <f>+F58/E58</f>
        <v>1</v>
      </c>
      <c r="H58" s="12">
        <f>+H59</f>
        <v>128933954.24000001</v>
      </c>
      <c r="I58" s="32">
        <f>+H58/E58</f>
        <v>0.60318281651598615</v>
      </c>
      <c r="J58" s="12">
        <f>+J59</f>
        <v>119661196.24000001</v>
      </c>
      <c r="K58" s="32">
        <f>+J58/E58</f>
        <v>0.55980271295614403</v>
      </c>
      <c r="L58" s="12">
        <f>+L59</f>
        <v>119661196.24000001</v>
      </c>
      <c r="M58" s="32">
        <f>+L58/E58</f>
        <v>0.55980271295614403</v>
      </c>
    </row>
    <row r="59" spans="1:13" ht="21" customHeight="1" x14ac:dyDescent="0.25">
      <c r="A59" s="11" t="s">
        <v>2</v>
      </c>
      <c r="B59" s="11" t="s">
        <v>143</v>
      </c>
      <c r="C59" s="11" t="s">
        <v>144</v>
      </c>
      <c r="D59" s="12"/>
      <c r="E59" s="12">
        <f>+E60</f>
        <v>213756013.44999999</v>
      </c>
      <c r="F59" s="12">
        <f>+F60</f>
        <v>213756013.44999999</v>
      </c>
      <c r="G59" s="32">
        <f>+F59/E59</f>
        <v>1</v>
      </c>
      <c r="H59" s="12">
        <f>+H60</f>
        <v>128933954.24000001</v>
      </c>
      <c r="I59" s="32">
        <f>+H59/E59</f>
        <v>0.60318281651598615</v>
      </c>
      <c r="J59" s="12">
        <f>+J60</f>
        <v>119661196.24000001</v>
      </c>
      <c r="K59" s="32">
        <f>+J59/E59</f>
        <v>0.55980271295614403</v>
      </c>
      <c r="L59" s="12">
        <f>+L60</f>
        <v>119661196.24000001</v>
      </c>
      <c r="M59" s="32">
        <f>+L59/E59</f>
        <v>0.55980271295614403</v>
      </c>
    </row>
    <row r="60" spans="1:13" ht="15" customHeight="1" x14ac:dyDescent="0.25">
      <c r="A60" s="22" t="s">
        <v>2</v>
      </c>
      <c r="B60" s="22" t="s">
        <v>145</v>
      </c>
      <c r="C60" s="23" t="s">
        <v>146</v>
      </c>
      <c r="D60" s="27"/>
      <c r="E60" s="25">
        <f>SUM(E61:E62)</f>
        <v>213756013.44999999</v>
      </c>
      <c r="F60" s="25">
        <f>SUM(F61:F62)</f>
        <v>213756013.44999999</v>
      </c>
      <c r="G60" s="33">
        <f>+F60/E60</f>
        <v>1</v>
      </c>
      <c r="H60" s="25">
        <f>SUM(H61:H62)</f>
        <v>128933954.24000001</v>
      </c>
      <c r="I60" s="33">
        <f t="shared" si="7"/>
        <v>0.60318281651598615</v>
      </c>
      <c r="J60" s="25">
        <f>SUM(J61:J62)</f>
        <v>119661196.24000001</v>
      </c>
      <c r="K60" s="33">
        <f t="shared" si="8"/>
        <v>0.55980271295614403</v>
      </c>
      <c r="L60" s="25">
        <f>SUM(L61:L62)</f>
        <v>119661196.24000001</v>
      </c>
      <c r="M60" s="33">
        <f t="shared" si="9"/>
        <v>0.55980271295614403</v>
      </c>
    </row>
    <row r="61" spans="1:13" ht="15" customHeight="1" x14ac:dyDescent="0.25">
      <c r="A61" s="13" t="s">
        <v>17</v>
      </c>
      <c r="B61" s="13" t="s">
        <v>147</v>
      </c>
      <c r="C61" s="14" t="s">
        <v>148</v>
      </c>
      <c r="D61" s="16">
        <v>1113010</v>
      </c>
      <c r="E61" s="2">
        <v>71673406.439999998</v>
      </c>
      <c r="F61" s="2">
        <v>71673406.439999998</v>
      </c>
      <c r="G61" s="34">
        <f t="shared" si="6"/>
        <v>1</v>
      </c>
      <c r="H61" s="2">
        <v>65755274.609999999</v>
      </c>
      <c r="I61" s="34">
        <f>+H61/E61</f>
        <v>0.91742918156186359</v>
      </c>
      <c r="J61" s="2">
        <v>56482516.609999999</v>
      </c>
      <c r="K61" s="34">
        <f t="shared" si="8"/>
        <v>0.78805402750437492</v>
      </c>
      <c r="L61" s="2">
        <v>56482516.609999999</v>
      </c>
      <c r="M61" s="34">
        <f t="shared" si="9"/>
        <v>0.78805402750437492</v>
      </c>
    </row>
    <row r="62" spans="1:13" ht="15" customHeight="1" x14ac:dyDescent="0.25">
      <c r="A62" s="13" t="s">
        <v>17</v>
      </c>
      <c r="B62" s="13" t="s">
        <v>149</v>
      </c>
      <c r="C62" s="14" t="s">
        <v>150</v>
      </c>
      <c r="D62" s="16">
        <v>1113010</v>
      </c>
      <c r="E62" s="2">
        <v>142082607.00999999</v>
      </c>
      <c r="F62" s="2">
        <v>142082607.00999999</v>
      </c>
      <c r="G62" s="34">
        <f t="shared" si="6"/>
        <v>1</v>
      </c>
      <c r="H62" s="2">
        <v>63178679.630000003</v>
      </c>
      <c r="I62" s="34">
        <f t="shared" si="7"/>
        <v>0.44466160186343845</v>
      </c>
      <c r="J62" s="2">
        <v>63178679.630000003</v>
      </c>
      <c r="K62" s="34">
        <f t="shared" si="8"/>
        <v>0.44466160186343845</v>
      </c>
      <c r="L62" s="2">
        <v>63178679.630000003</v>
      </c>
      <c r="M62" s="34">
        <f t="shared" si="9"/>
        <v>0.44466160186343845</v>
      </c>
    </row>
    <row r="63" spans="1:13" ht="15" customHeight="1" x14ac:dyDescent="0.25">
      <c r="A63" s="67" t="s">
        <v>180</v>
      </c>
      <c r="B63" s="68"/>
      <c r="C63" s="69"/>
      <c r="D63" s="18"/>
      <c r="E63" s="3">
        <f>E64</f>
        <v>1083407153</v>
      </c>
      <c r="F63" s="47">
        <v>0</v>
      </c>
      <c r="G63" s="54">
        <f>+F63/E63</f>
        <v>0</v>
      </c>
      <c r="H63" s="47">
        <v>0</v>
      </c>
      <c r="I63" s="54">
        <f>I64</f>
        <v>0</v>
      </c>
      <c r="J63" s="47">
        <v>0</v>
      </c>
      <c r="K63" s="54">
        <f>K64</f>
        <v>0</v>
      </c>
      <c r="L63" s="47">
        <v>0</v>
      </c>
      <c r="M63" s="54">
        <f>M64</f>
        <v>0</v>
      </c>
    </row>
    <row r="64" spans="1:13" ht="15" customHeight="1" x14ac:dyDescent="0.25">
      <c r="A64" s="22" t="s">
        <v>2</v>
      </c>
      <c r="B64" s="55" t="s">
        <v>175</v>
      </c>
      <c r="C64" s="56" t="s">
        <v>176</v>
      </c>
      <c r="D64" s="16">
        <v>1113010</v>
      </c>
      <c r="E64" s="2">
        <v>1083407153</v>
      </c>
      <c r="F64" s="2"/>
      <c r="G64" s="34"/>
      <c r="H64" s="2"/>
      <c r="I64" s="34"/>
      <c r="J64" s="2"/>
      <c r="K64" s="34"/>
      <c r="L64" s="2"/>
      <c r="M64" s="34"/>
    </row>
    <row r="65" spans="1:13" ht="15" customHeight="1" x14ac:dyDescent="0.25">
      <c r="A65" s="67" t="s">
        <v>184</v>
      </c>
      <c r="B65" s="68"/>
      <c r="C65" s="69"/>
      <c r="D65" s="18"/>
      <c r="E65" s="3">
        <f>E66</f>
        <v>3250221459</v>
      </c>
      <c r="F65" s="47">
        <v>0</v>
      </c>
      <c r="G65" s="54">
        <f>+F65/E65</f>
        <v>0</v>
      </c>
      <c r="H65" s="47">
        <v>0</v>
      </c>
      <c r="I65" s="54">
        <f>I66</f>
        <v>0</v>
      </c>
      <c r="J65" s="47">
        <v>0</v>
      </c>
      <c r="K65" s="54">
        <f>K66</f>
        <v>0</v>
      </c>
      <c r="L65" s="47">
        <v>0</v>
      </c>
      <c r="M65" s="54">
        <f>M66</f>
        <v>0</v>
      </c>
    </row>
    <row r="66" spans="1:13" ht="15" customHeight="1" x14ac:dyDescent="0.25">
      <c r="A66" s="22" t="s">
        <v>2</v>
      </c>
      <c r="B66" s="55" t="s">
        <v>175</v>
      </c>
      <c r="C66" s="56" t="s">
        <v>176</v>
      </c>
      <c r="D66" s="16">
        <v>1113010</v>
      </c>
      <c r="E66" s="2">
        <v>3250221459</v>
      </c>
      <c r="F66" s="2"/>
      <c r="G66" s="34"/>
      <c r="H66" s="2"/>
      <c r="I66" s="34"/>
      <c r="J66" s="2"/>
      <c r="K66" s="34"/>
      <c r="L66" s="2"/>
      <c r="M66" s="34"/>
    </row>
    <row r="67" spans="1:13" ht="30" customHeight="1" x14ac:dyDescent="0.25">
      <c r="A67" s="64" t="s">
        <v>4</v>
      </c>
      <c r="B67" s="65"/>
      <c r="C67" s="66"/>
      <c r="D67" s="28"/>
      <c r="E67" s="15">
        <f>+E8+E37+E57+E63+E65</f>
        <v>28439244044.27</v>
      </c>
      <c r="F67" s="15">
        <f>+F8+F37+F57</f>
        <v>20829468838.240002</v>
      </c>
      <c r="G67" s="30">
        <f t="shared" si="6"/>
        <v>0.73241991966508568</v>
      </c>
      <c r="H67" s="15">
        <f>+H8+H37+H57</f>
        <v>14020290439.389999</v>
      </c>
      <c r="I67" s="30">
        <f t="shared" si="7"/>
        <v>0.49299096760677918</v>
      </c>
      <c r="J67" s="15">
        <f>+J8+J37+J57</f>
        <v>12891320538.440001</v>
      </c>
      <c r="K67" s="30">
        <f t="shared" si="8"/>
        <v>0.45329336174944396</v>
      </c>
      <c r="L67" s="15">
        <f>+L8+L37+L57</f>
        <v>12891320538.440001</v>
      </c>
      <c r="M67" s="30">
        <f t="shared" si="9"/>
        <v>0.45329336174944396</v>
      </c>
    </row>
    <row r="68" spans="1:13" ht="15" customHeight="1" x14ac:dyDescent="0.25">
      <c r="E68" s="20"/>
      <c r="F68" s="20"/>
      <c r="G68" s="20"/>
      <c r="H68" s="20"/>
      <c r="I68" s="20"/>
      <c r="J68" s="20"/>
      <c r="K68" s="20"/>
      <c r="L68" s="20"/>
      <c r="M68" s="20"/>
    </row>
    <row r="69" spans="1:13" x14ac:dyDescent="0.25">
      <c r="E69" s="19"/>
      <c r="F69" s="19"/>
      <c r="G69" s="19"/>
      <c r="H69" s="19"/>
      <c r="I69" s="19"/>
      <c r="J69" s="19"/>
      <c r="K69" s="19"/>
      <c r="L69" s="19"/>
      <c r="M69" s="19"/>
    </row>
    <row r="70" spans="1:13" x14ac:dyDescent="0.25">
      <c r="A70" t="s">
        <v>31</v>
      </c>
      <c r="B70" t="s">
        <v>32</v>
      </c>
    </row>
    <row r="73" spans="1:13" x14ac:dyDescent="0.25">
      <c r="E73" s="57"/>
    </row>
    <row r="74" spans="1:13" x14ac:dyDescent="0.25">
      <c r="E74" s="4"/>
    </row>
  </sheetData>
  <autoFilter ref="A6:L62" xr:uid="{00000000-0009-0000-0000-000001000000}"/>
  <mergeCells count="11">
    <mergeCell ref="A67:C67"/>
    <mergeCell ref="A1:L1"/>
    <mergeCell ref="A2:L2"/>
    <mergeCell ref="A3:L3"/>
    <mergeCell ref="A4:L4"/>
    <mergeCell ref="A63:C63"/>
    <mergeCell ref="F5:G5"/>
    <mergeCell ref="H5:I5"/>
    <mergeCell ref="J5:K5"/>
    <mergeCell ref="L5:M5"/>
    <mergeCell ref="A65:C65"/>
  </mergeCells>
  <pageMargins left="0.7" right="0.7" top="0.75" bottom="0.75" header="0.3" footer="0.3"/>
  <pageSetup orientation="portrait" r:id="rId1"/>
  <ignoredErrors>
    <ignoredError sqref="H9 E9:F9 J9 L9 E41:F41 H41 J41 L4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9"/>
  <sheetViews>
    <sheetView showGridLines="0" zoomScale="85" zoomScaleNormal="85" workbookViewId="0">
      <selection activeCell="B23" sqref="B23:K25"/>
    </sheetView>
  </sheetViews>
  <sheetFormatPr baseColWidth="10" defaultRowHeight="12.75" x14ac:dyDescent="0.2"/>
  <cols>
    <col min="1" max="1" width="29.28515625" style="35" customWidth="1"/>
    <col min="2" max="10" width="18.42578125" style="35" customWidth="1"/>
    <col min="11" max="11" width="12.85546875" style="35" customWidth="1"/>
    <col min="12" max="16384" width="11.42578125" style="35"/>
  </cols>
  <sheetData>
    <row r="1" spans="1:12" ht="21.75" customHeight="1" x14ac:dyDescent="0.2">
      <c r="A1" s="45" t="s">
        <v>34</v>
      </c>
      <c r="B1" s="74" t="s">
        <v>35</v>
      </c>
      <c r="C1" s="74"/>
      <c r="D1" s="74"/>
      <c r="E1" s="74"/>
      <c r="F1" s="74"/>
      <c r="G1" s="74"/>
      <c r="H1" s="74"/>
      <c r="I1" s="74"/>
      <c r="J1" s="74"/>
      <c r="K1" s="74"/>
    </row>
    <row r="2" spans="1:12" ht="27" customHeight="1" x14ac:dyDescent="0.2">
      <c r="A2" s="45" t="s">
        <v>36</v>
      </c>
      <c r="B2" s="75" t="s">
        <v>37</v>
      </c>
      <c r="C2" s="75"/>
      <c r="D2" s="75"/>
      <c r="E2" s="75"/>
      <c r="F2" s="75"/>
      <c r="G2" s="75"/>
      <c r="H2" s="75"/>
      <c r="I2" s="75"/>
      <c r="J2" s="75"/>
      <c r="K2" s="75"/>
    </row>
    <row r="3" spans="1:12" ht="21.75" customHeight="1" x14ac:dyDescent="0.2">
      <c r="A3" s="45" t="s">
        <v>38</v>
      </c>
      <c r="B3" s="76" t="s">
        <v>39</v>
      </c>
      <c r="C3" s="77"/>
      <c r="D3" s="77"/>
      <c r="E3" s="77"/>
      <c r="F3" s="77"/>
      <c r="G3" s="77"/>
      <c r="H3" s="77"/>
      <c r="I3" s="77"/>
      <c r="J3" s="77"/>
      <c r="K3" s="78"/>
    </row>
    <row r="4" spans="1:12" ht="15" customHeight="1" x14ac:dyDescent="0.2">
      <c r="A4" s="79" t="s">
        <v>40</v>
      </c>
      <c r="B4" s="80" t="s">
        <v>59</v>
      </c>
      <c r="C4" s="80"/>
      <c r="D4" s="80"/>
      <c r="E4" s="80"/>
      <c r="F4" s="80"/>
      <c r="G4" s="80"/>
      <c r="H4" s="80"/>
      <c r="I4" s="80"/>
      <c r="J4" s="80"/>
      <c r="K4" s="80"/>
    </row>
    <row r="5" spans="1:12" x14ac:dyDescent="0.2">
      <c r="A5" s="79"/>
      <c r="B5" s="80"/>
      <c r="C5" s="80"/>
      <c r="D5" s="80"/>
      <c r="E5" s="80"/>
      <c r="F5" s="80"/>
      <c r="G5" s="80"/>
      <c r="H5" s="80"/>
      <c r="I5" s="80"/>
      <c r="J5" s="80"/>
      <c r="K5" s="80"/>
    </row>
    <row r="6" spans="1:12" x14ac:dyDescent="0.2">
      <c r="A6" s="79"/>
      <c r="B6" s="80"/>
      <c r="C6" s="80"/>
      <c r="D6" s="80"/>
      <c r="E6" s="80"/>
      <c r="F6" s="80"/>
      <c r="G6" s="80"/>
      <c r="H6" s="80"/>
      <c r="I6" s="80"/>
      <c r="J6" s="80"/>
      <c r="K6" s="80"/>
    </row>
    <row r="7" spans="1:12" x14ac:dyDescent="0.2">
      <c r="A7" s="79"/>
      <c r="B7" s="80"/>
      <c r="C7" s="80"/>
      <c r="D7" s="80"/>
      <c r="E7" s="80"/>
      <c r="F7" s="80"/>
      <c r="G7" s="80"/>
      <c r="H7" s="80"/>
      <c r="I7" s="80"/>
      <c r="J7" s="80"/>
      <c r="K7" s="80"/>
    </row>
    <row r="8" spans="1:12" x14ac:dyDescent="0.2">
      <c r="A8" s="79"/>
      <c r="B8" s="80"/>
      <c r="C8" s="80"/>
      <c r="D8" s="80"/>
      <c r="E8" s="80"/>
      <c r="F8" s="80"/>
      <c r="G8" s="80"/>
      <c r="H8" s="80"/>
      <c r="I8" s="80"/>
      <c r="J8" s="80"/>
      <c r="K8" s="80"/>
    </row>
    <row r="9" spans="1:12" x14ac:dyDescent="0.2">
      <c r="A9" s="79"/>
      <c r="B9" s="80"/>
      <c r="C9" s="80"/>
      <c r="D9" s="80"/>
      <c r="E9" s="80"/>
      <c r="F9" s="80"/>
      <c r="G9" s="80"/>
      <c r="H9" s="80"/>
      <c r="I9" s="80"/>
      <c r="J9" s="80"/>
      <c r="K9" s="80"/>
    </row>
    <row r="10" spans="1:12" s="41" customFormat="1" x14ac:dyDescent="0.25">
      <c r="A10" s="38"/>
      <c r="B10" s="39"/>
      <c r="C10" s="39"/>
      <c r="D10" s="39"/>
      <c r="E10" s="39"/>
      <c r="F10" s="39"/>
      <c r="G10" s="39"/>
      <c r="H10" s="39"/>
      <c r="I10" s="39"/>
      <c r="J10" s="39"/>
      <c r="K10" s="39"/>
      <c r="L10" s="40"/>
    </row>
    <row r="11" spans="1:12" s="41" customFormat="1" ht="25.5" customHeight="1" x14ac:dyDescent="0.25">
      <c r="A11" s="79" t="s">
        <v>41</v>
      </c>
      <c r="B11" s="79"/>
      <c r="C11" s="79"/>
      <c r="D11" s="79"/>
      <c r="E11" s="79"/>
      <c r="F11" s="79"/>
      <c r="G11" s="79"/>
      <c r="H11" s="79"/>
      <c r="I11" s="79"/>
      <c r="J11" s="79"/>
      <c r="K11" s="79"/>
    </row>
    <row r="12" spans="1:12" ht="15" customHeight="1" x14ac:dyDescent="0.2">
      <c r="A12" s="81" t="s">
        <v>42</v>
      </c>
      <c r="B12" s="82" t="s">
        <v>162</v>
      </c>
      <c r="C12" s="82"/>
      <c r="D12" s="82"/>
      <c r="E12" s="82"/>
      <c r="F12" s="82"/>
      <c r="G12" s="82"/>
      <c r="H12" s="82"/>
      <c r="I12" s="82"/>
      <c r="J12" s="82"/>
      <c r="K12" s="82"/>
    </row>
    <row r="13" spans="1:12" x14ac:dyDescent="0.2">
      <c r="A13" s="81"/>
      <c r="B13" s="82"/>
      <c r="C13" s="82"/>
      <c r="D13" s="82"/>
      <c r="E13" s="82"/>
      <c r="F13" s="82"/>
      <c r="G13" s="82"/>
      <c r="H13" s="82"/>
      <c r="I13" s="82"/>
      <c r="J13" s="82"/>
      <c r="K13" s="82"/>
    </row>
    <row r="14" spans="1:12" x14ac:dyDescent="0.2">
      <c r="A14" s="81"/>
      <c r="B14" s="82"/>
      <c r="C14" s="82"/>
      <c r="D14" s="82"/>
      <c r="E14" s="82"/>
      <c r="F14" s="82"/>
      <c r="G14" s="82"/>
      <c r="H14" s="82"/>
      <c r="I14" s="82"/>
      <c r="J14" s="82"/>
      <c r="K14" s="82"/>
    </row>
    <row r="15" spans="1:12" x14ac:dyDescent="0.2">
      <c r="A15" s="81"/>
      <c r="B15" s="82"/>
      <c r="C15" s="82"/>
      <c r="D15" s="82"/>
      <c r="E15" s="82"/>
      <c r="F15" s="82"/>
      <c r="G15" s="82"/>
      <c r="H15" s="82"/>
      <c r="I15" s="82"/>
      <c r="J15" s="82"/>
      <c r="K15" s="82"/>
    </row>
    <row r="16" spans="1:12" x14ac:dyDescent="0.2">
      <c r="A16" s="81"/>
      <c r="B16" s="82"/>
      <c r="C16" s="82"/>
      <c r="D16" s="82"/>
      <c r="E16" s="82"/>
      <c r="F16" s="82"/>
      <c r="G16" s="82"/>
      <c r="H16" s="82"/>
      <c r="I16" s="82"/>
      <c r="J16" s="82"/>
      <c r="K16" s="82"/>
    </row>
    <row r="17" spans="1:11" x14ac:dyDescent="0.2">
      <c r="A17" s="81"/>
      <c r="B17" s="82"/>
      <c r="C17" s="82"/>
      <c r="D17" s="82"/>
      <c r="E17" s="82"/>
      <c r="F17" s="82"/>
      <c r="G17" s="82"/>
      <c r="H17" s="82"/>
      <c r="I17" s="82"/>
      <c r="J17" s="82"/>
      <c r="K17" s="82"/>
    </row>
    <row r="18" spans="1:11" x14ac:dyDescent="0.2">
      <c r="A18" s="81"/>
      <c r="B18" s="82"/>
      <c r="C18" s="82"/>
      <c r="D18" s="82"/>
      <c r="E18" s="82"/>
      <c r="F18" s="82"/>
      <c r="G18" s="82"/>
      <c r="H18" s="82"/>
      <c r="I18" s="82"/>
      <c r="J18" s="82"/>
      <c r="K18" s="82"/>
    </row>
    <row r="19" spans="1:11" x14ac:dyDescent="0.2">
      <c r="A19" s="81"/>
      <c r="B19" s="82"/>
      <c r="C19" s="82"/>
      <c r="D19" s="82"/>
      <c r="E19" s="82"/>
      <c r="F19" s="82"/>
      <c r="G19" s="82"/>
      <c r="H19" s="82"/>
      <c r="I19" s="82"/>
      <c r="J19" s="82"/>
      <c r="K19" s="82"/>
    </row>
    <row r="20" spans="1:11" x14ac:dyDescent="0.2">
      <c r="A20" s="81" t="s">
        <v>43</v>
      </c>
      <c r="B20" s="82" t="s">
        <v>163</v>
      </c>
      <c r="C20" s="82"/>
      <c r="D20" s="82"/>
      <c r="E20" s="82"/>
      <c r="F20" s="82"/>
      <c r="G20" s="82"/>
      <c r="H20" s="82"/>
      <c r="I20" s="82"/>
      <c r="J20" s="82"/>
      <c r="K20" s="82"/>
    </row>
    <row r="21" spans="1:11" x14ac:dyDescent="0.2">
      <c r="A21" s="81"/>
      <c r="B21" s="82"/>
      <c r="C21" s="82"/>
      <c r="D21" s="82"/>
      <c r="E21" s="82"/>
      <c r="F21" s="82"/>
      <c r="G21" s="82"/>
      <c r="H21" s="82"/>
      <c r="I21" s="82"/>
      <c r="J21" s="82"/>
      <c r="K21" s="82"/>
    </row>
    <row r="22" spans="1:11" x14ac:dyDescent="0.2">
      <c r="A22" s="81"/>
      <c r="B22" s="82"/>
      <c r="C22" s="82"/>
      <c r="D22" s="82"/>
      <c r="E22" s="82"/>
      <c r="F22" s="82"/>
      <c r="G22" s="82"/>
      <c r="H22" s="82"/>
      <c r="I22" s="82"/>
      <c r="J22" s="82"/>
      <c r="K22" s="82"/>
    </row>
    <row r="23" spans="1:11" x14ac:dyDescent="0.2">
      <c r="A23" s="81" t="s">
        <v>44</v>
      </c>
      <c r="B23" s="82" t="s">
        <v>164</v>
      </c>
      <c r="C23" s="82"/>
      <c r="D23" s="82"/>
      <c r="E23" s="82"/>
      <c r="F23" s="82"/>
      <c r="G23" s="82"/>
      <c r="H23" s="82"/>
      <c r="I23" s="82"/>
      <c r="J23" s="82"/>
      <c r="K23" s="82"/>
    </row>
    <row r="24" spans="1:11" x14ac:dyDescent="0.2">
      <c r="A24" s="81"/>
      <c r="B24" s="82"/>
      <c r="C24" s="82"/>
      <c r="D24" s="82"/>
      <c r="E24" s="82"/>
      <c r="F24" s="82"/>
      <c r="G24" s="82"/>
      <c r="H24" s="82"/>
      <c r="I24" s="82"/>
      <c r="J24" s="82"/>
      <c r="K24" s="82"/>
    </row>
    <row r="25" spans="1:11" x14ac:dyDescent="0.2">
      <c r="A25" s="81"/>
      <c r="B25" s="82"/>
      <c r="C25" s="82"/>
      <c r="D25" s="82"/>
      <c r="E25" s="82"/>
      <c r="F25" s="82"/>
      <c r="G25" s="82"/>
      <c r="H25" s="82"/>
      <c r="I25" s="82"/>
      <c r="J25" s="82"/>
      <c r="K25" s="82"/>
    </row>
    <row r="26" spans="1:11" ht="12.75" customHeight="1" x14ac:dyDescent="0.2">
      <c r="A26" s="81" t="s">
        <v>45</v>
      </c>
      <c r="B26" s="82" t="s">
        <v>165</v>
      </c>
      <c r="C26" s="82"/>
      <c r="D26" s="82"/>
      <c r="E26" s="82"/>
      <c r="F26" s="82"/>
      <c r="G26" s="82"/>
      <c r="H26" s="82"/>
      <c r="I26" s="82"/>
      <c r="J26" s="82"/>
      <c r="K26" s="82"/>
    </row>
    <row r="27" spans="1:11" x14ac:dyDescent="0.2">
      <c r="A27" s="81"/>
      <c r="B27" s="82"/>
      <c r="C27" s="82"/>
      <c r="D27" s="82"/>
      <c r="E27" s="82"/>
      <c r="F27" s="82"/>
      <c r="G27" s="82"/>
      <c r="H27" s="82"/>
      <c r="I27" s="82"/>
      <c r="J27" s="82"/>
      <c r="K27" s="82"/>
    </row>
    <row r="28" spans="1:11" x14ac:dyDescent="0.2">
      <c r="A28" s="81"/>
      <c r="B28" s="82"/>
      <c r="C28" s="82"/>
      <c r="D28" s="82"/>
      <c r="E28" s="82"/>
      <c r="F28" s="82"/>
      <c r="G28" s="82"/>
      <c r="H28" s="82"/>
      <c r="I28" s="82"/>
      <c r="J28" s="82"/>
      <c r="K28" s="82"/>
    </row>
    <row r="29" spans="1:11" x14ac:dyDescent="0.2">
      <c r="A29" s="81"/>
      <c r="B29" s="82"/>
      <c r="C29" s="82"/>
      <c r="D29" s="82"/>
      <c r="E29" s="82"/>
      <c r="F29" s="82"/>
      <c r="G29" s="82"/>
      <c r="H29" s="82"/>
      <c r="I29" s="82"/>
      <c r="J29" s="82"/>
      <c r="K29" s="82"/>
    </row>
    <row r="30" spans="1:11" x14ac:dyDescent="0.2">
      <c r="A30" s="81"/>
      <c r="B30" s="82"/>
      <c r="C30" s="82"/>
      <c r="D30" s="82"/>
      <c r="E30" s="82"/>
      <c r="F30" s="82"/>
      <c r="G30" s="82"/>
      <c r="H30" s="82"/>
      <c r="I30" s="82"/>
      <c r="J30" s="82"/>
      <c r="K30" s="82"/>
    </row>
    <row r="31" spans="1:11" x14ac:dyDescent="0.2">
      <c r="A31" s="81"/>
      <c r="B31" s="82"/>
      <c r="C31" s="82"/>
      <c r="D31" s="82"/>
      <c r="E31" s="82"/>
      <c r="F31" s="82"/>
      <c r="G31" s="82"/>
      <c r="H31" s="82"/>
      <c r="I31" s="82"/>
      <c r="J31" s="82"/>
      <c r="K31" s="82"/>
    </row>
    <row r="32" spans="1:11" x14ac:dyDescent="0.2">
      <c r="A32" s="83" t="s">
        <v>46</v>
      </c>
      <c r="B32" s="85" t="s">
        <v>47</v>
      </c>
      <c r="C32" s="86"/>
      <c r="D32" s="86"/>
      <c r="E32" s="86"/>
      <c r="F32" s="86"/>
      <c r="G32" s="86"/>
      <c r="H32" s="86"/>
      <c r="I32" s="86"/>
      <c r="J32" s="86"/>
      <c r="K32" s="87"/>
    </row>
    <row r="33" spans="1:11" x14ac:dyDescent="0.2">
      <c r="A33" s="84"/>
      <c r="B33" s="88"/>
      <c r="C33" s="89"/>
      <c r="D33" s="89"/>
      <c r="E33" s="89"/>
      <c r="F33" s="89"/>
      <c r="G33" s="89"/>
      <c r="H33" s="89"/>
      <c r="I33" s="89"/>
      <c r="J33" s="89"/>
      <c r="K33" s="90"/>
    </row>
    <row r="34" spans="1:11" x14ac:dyDescent="0.2">
      <c r="A34" s="91" t="s">
        <v>60</v>
      </c>
      <c r="B34" s="92" t="s">
        <v>48</v>
      </c>
      <c r="C34" s="92"/>
      <c r="D34" s="92"/>
      <c r="E34" s="92"/>
      <c r="F34" s="92"/>
      <c r="G34" s="92"/>
      <c r="H34" s="92"/>
      <c r="I34" s="92"/>
      <c r="J34" s="92"/>
      <c r="K34" s="92"/>
    </row>
    <row r="35" spans="1:11" ht="18" customHeight="1" x14ac:dyDescent="0.2">
      <c r="A35" s="91"/>
      <c r="B35" s="92"/>
      <c r="C35" s="92"/>
      <c r="D35" s="92"/>
      <c r="E35" s="92"/>
      <c r="F35" s="92"/>
      <c r="G35" s="92"/>
      <c r="H35" s="92"/>
      <c r="I35" s="92"/>
      <c r="J35" s="92"/>
      <c r="K35" s="92"/>
    </row>
    <row r="36" spans="1:11" ht="18" customHeight="1" x14ac:dyDescent="0.2">
      <c r="A36" s="91" t="s">
        <v>61</v>
      </c>
      <c r="B36" s="92" t="s">
        <v>49</v>
      </c>
      <c r="C36" s="92"/>
      <c r="D36" s="92"/>
      <c r="E36" s="92"/>
      <c r="F36" s="92"/>
      <c r="G36" s="92"/>
      <c r="H36" s="92"/>
      <c r="I36" s="92"/>
      <c r="J36" s="92"/>
      <c r="K36" s="92"/>
    </row>
    <row r="37" spans="1:11" x14ac:dyDescent="0.2">
      <c r="A37" s="91"/>
      <c r="B37" s="92"/>
      <c r="C37" s="92"/>
      <c r="D37" s="92"/>
      <c r="E37" s="92"/>
      <c r="F37" s="92"/>
      <c r="G37" s="92"/>
      <c r="H37" s="92"/>
      <c r="I37" s="92"/>
      <c r="J37" s="92"/>
      <c r="K37" s="92"/>
    </row>
    <row r="38" spans="1:11" x14ac:dyDescent="0.2">
      <c r="A38" s="91" t="s">
        <v>62</v>
      </c>
      <c r="B38" s="82" t="s">
        <v>50</v>
      </c>
      <c r="C38" s="82"/>
      <c r="D38" s="82"/>
      <c r="E38" s="82"/>
      <c r="F38" s="82"/>
      <c r="G38" s="82"/>
      <c r="H38" s="82"/>
      <c r="I38" s="82"/>
      <c r="J38" s="82"/>
      <c r="K38" s="82"/>
    </row>
    <row r="39" spans="1:11" ht="20.25" customHeight="1" x14ac:dyDescent="0.2">
      <c r="A39" s="91"/>
      <c r="B39" s="82"/>
      <c r="C39" s="82"/>
      <c r="D39" s="82"/>
      <c r="E39" s="82"/>
      <c r="F39" s="82"/>
      <c r="G39" s="82"/>
      <c r="H39" s="82"/>
      <c r="I39" s="82"/>
      <c r="J39" s="82"/>
      <c r="K39" s="82"/>
    </row>
    <row r="40" spans="1:11" ht="20.25" customHeight="1" x14ac:dyDescent="0.2">
      <c r="A40" s="91" t="s">
        <v>63</v>
      </c>
      <c r="B40" s="82" t="s">
        <v>51</v>
      </c>
      <c r="C40" s="82"/>
      <c r="D40" s="82"/>
      <c r="E40" s="82"/>
      <c r="F40" s="82"/>
      <c r="G40" s="82"/>
      <c r="H40" s="82"/>
      <c r="I40" s="82"/>
      <c r="J40" s="82"/>
      <c r="K40" s="82"/>
    </row>
    <row r="41" spans="1:11" x14ac:dyDescent="0.2">
      <c r="A41" s="91"/>
      <c r="B41" s="82"/>
      <c r="C41" s="82"/>
      <c r="D41" s="82"/>
      <c r="E41" s="82"/>
      <c r="F41" s="82"/>
      <c r="G41" s="82"/>
      <c r="H41" s="82"/>
      <c r="I41" s="82"/>
      <c r="J41" s="82"/>
      <c r="K41" s="82"/>
    </row>
    <row r="42" spans="1:11" x14ac:dyDescent="0.2">
      <c r="A42" s="91" t="s">
        <v>64</v>
      </c>
      <c r="B42" s="82" t="s">
        <v>52</v>
      </c>
      <c r="C42" s="82"/>
      <c r="D42" s="82"/>
      <c r="E42" s="82"/>
      <c r="F42" s="82"/>
      <c r="G42" s="82"/>
      <c r="H42" s="82"/>
      <c r="I42" s="82"/>
      <c r="J42" s="82"/>
      <c r="K42" s="82"/>
    </row>
    <row r="43" spans="1:11" x14ac:dyDescent="0.2">
      <c r="A43" s="91"/>
      <c r="B43" s="82"/>
      <c r="C43" s="82"/>
      <c r="D43" s="82"/>
      <c r="E43" s="82"/>
      <c r="F43" s="82"/>
      <c r="G43" s="82"/>
      <c r="H43" s="82"/>
      <c r="I43" s="82"/>
      <c r="J43" s="82"/>
      <c r="K43" s="82"/>
    </row>
    <row r="44" spans="1:11" x14ac:dyDescent="0.2">
      <c r="A44" s="91" t="s">
        <v>65</v>
      </c>
      <c r="B44" s="92" t="s">
        <v>53</v>
      </c>
      <c r="C44" s="92"/>
      <c r="D44" s="92"/>
      <c r="E44" s="92"/>
      <c r="F44" s="92"/>
      <c r="G44" s="92"/>
      <c r="H44" s="92"/>
      <c r="I44" s="92"/>
      <c r="J44" s="92"/>
      <c r="K44" s="92"/>
    </row>
    <row r="45" spans="1:11" x14ac:dyDescent="0.2">
      <c r="A45" s="91"/>
      <c r="B45" s="92"/>
      <c r="C45" s="92"/>
      <c r="D45" s="92"/>
      <c r="E45" s="92"/>
      <c r="F45" s="92"/>
      <c r="G45" s="92"/>
      <c r="H45" s="92"/>
      <c r="I45" s="92"/>
      <c r="J45" s="92"/>
      <c r="K45" s="92"/>
    </row>
    <row r="46" spans="1:11" x14ac:dyDescent="0.2">
      <c r="A46" s="91" t="s">
        <v>66</v>
      </c>
      <c r="B46" s="92" t="s">
        <v>54</v>
      </c>
      <c r="C46" s="92"/>
      <c r="D46" s="92"/>
      <c r="E46" s="92"/>
      <c r="F46" s="92"/>
      <c r="G46" s="92"/>
      <c r="H46" s="92"/>
      <c r="I46" s="92"/>
      <c r="J46" s="92"/>
      <c r="K46" s="92"/>
    </row>
    <row r="47" spans="1:11" x14ac:dyDescent="0.2">
      <c r="A47" s="91"/>
      <c r="B47" s="92"/>
      <c r="C47" s="92"/>
      <c r="D47" s="92"/>
      <c r="E47" s="92"/>
      <c r="F47" s="92"/>
      <c r="G47" s="92"/>
      <c r="H47" s="92"/>
      <c r="I47" s="92"/>
      <c r="J47" s="92"/>
      <c r="K47" s="92"/>
    </row>
    <row r="48" spans="1:11" x14ac:dyDescent="0.2">
      <c r="A48" s="91" t="s">
        <v>67</v>
      </c>
      <c r="B48" s="92" t="s">
        <v>55</v>
      </c>
      <c r="C48" s="92"/>
      <c r="D48" s="92"/>
      <c r="E48" s="92"/>
      <c r="F48" s="92"/>
      <c r="G48" s="92"/>
      <c r="H48" s="92"/>
      <c r="I48" s="92"/>
      <c r="J48" s="92"/>
      <c r="K48" s="92"/>
    </row>
    <row r="49" spans="1:11" x14ac:dyDescent="0.2">
      <c r="A49" s="91"/>
      <c r="B49" s="92"/>
      <c r="C49" s="92"/>
      <c r="D49" s="92"/>
      <c r="E49" s="92"/>
      <c r="F49" s="92"/>
      <c r="G49" s="92"/>
      <c r="H49" s="92"/>
      <c r="I49" s="92"/>
      <c r="J49" s="92"/>
      <c r="K49" s="92"/>
    </row>
  </sheetData>
  <mergeCells count="32">
    <mergeCell ref="A40:A41"/>
    <mergeCell ref="B40:K41"/>
    <mergeCell ref="A48:A49"/>
    <mergeCell ref="B48:K49"/>
    <mergeCell ref="A42:A43"/>
    <mergeCell ref="B42:K43"/>
    <mergeCell ref="A44:A45"/>
    <mergeCell ref="B44:K45"/>
    <mergeCell ref="A46:A47"/>
    <mergeCell ref="B46:K47"/>
    <mergeCell ref="A34:A35"/>
    <mergeCell ref="B34:K35"/>
    <mergeCell ref="A36:A37"/>
    <mergeCell ref="B36:K37"/>
    <mergeCell ref="A38:A39"/>
    <mergeCell ref="B38:K39"/>
    <mergeCell ref="A23:A25"/>
    <mergeCell ref="B23:K25"/>
    <mergeCell ref="A26:A31"/>
    <mergeCell ref="B26:K31"/>
    <mergeCell ref="A32:A33"/>
    <mergeCell ref="B32:K33"/>
    <mergeCell ref="A11:K11"/>
    <mergeCell ref="A12:A19"/>
    <mergeCell ref="B12:K19"/>
    <mergeCell ref="A20:A22"/>
    <mergeCell ref="B20:K22"/>
    <mergeCell ref="B1:K1"/>
    <mergeCell ref="B2:K2"/>
    <mergeCell ref="B3:K3"/>
    <mergeCell ref="A4:A9"/>
    <mergeCell ref="B4:K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Apropiación</vt:lpstr>
      <vt:lpstr>Informe de Ejecución</vt:lpstr>
      <vt:lpstr>Convenciones</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Hollman Adrian Camilo Sanchez Nova</dc:creator>
  <cp:lastModifiedBy>Sergio Rodolfo Rodriguez Sanmiguel</cp:lastModifiedBy>
  <dcterms:created xsi:type="dcterms:W3CDTF">2017-06-13T17:09:49Z</dcterms:created>
  <dcterms:modified xsi:type="dcterms:W3CDTF">2024-09-16T15:40:41Z</dcterms:modified>
</cp:coreProperties>
</file>